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firstSheet="7" activeTab="11"/>
  </bookViews>
  <sheets>
    <sheet name="Ассортимент" sheetId="2" r:id="rId1"/>
    <sheet name="COMM ВХОД" sheetId="20" r:id="rId2"/>
    <sheet name="COMMA " sheetId="21" r:id="rId3"/>
    <sheet name="504-507" sheetId="14" r:id="rId4"/>
    <sheet name="RN0720" sheetId="15" r:id="rId5"/>
    <sheet name="OEM Toyota" sheetId="16" r:id="rId6"/>
    <sheet name="ЧТО-ГДЕ" sheetId="13" r:id="rId7"/>
    <sheet name="Склад" sheetId="1" r:id="rId8"/>
    <sheet name="Подборы производителей" sheetId="5" r:id="rId9"/>
    <sheet name="Пароли и Явки" sheetId="10" r:id="rId10"/>
    <sheet name="Почитать на досуге" sheetId="6" r:id="rId11"/>
    <sheet name="$" sheetId="3" r:id="rId12"/>
    <sheet name="Отчет месяц" sheetId="11" r:id="rId13"/>
    <sheet name="Анализ сентября" sheetId="19" r:id="rId14"/>
    <sheet name="Приход от 4.05" sheetId="4" r:id="rId15"/>
    <sheet name="Анализ цен от 9 мая 2020" sheetId="7" r:id="rId16"/>
    <sheet name="Прайс Мобил. ЦЕНЫ ЗА ЛИТР!!!" sheetId="9" r:id="rId17"/>
    <sheet name="Лист2" sheetId="18" r:id="rId18"/>
    <sheet name="Лист1" sheetId="23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</externalReferences>
  <definedNames>
    <definedName name="_1___Excel_BuiltIn__FilterDatabase_3_1_1">NA()</definedName>
    <definedName name="_11Excel_BuiltIn__FilterDatabase_18_1" localSheetId="2">#REF!</definedName>
    <definedName name="_11Excel_BuiltIn__FilterDatabase_18_1" localSheetId="15">#REF!</definedName>
    <definedName name="_11Excel_BuiltIn__FilterDatabase_18_1" localSheetId="0">#REF!</definedName>
    <definedName name="_11Excel_BuiltIn__FilterDatabase_18_1" localSheetId="14">#REF!</definedName>
    <definedName name="_11Excel_BuiltIn__FilterDatabase_18_1" localSheetId="7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2">#REF!</definedName>
    <definedName name="_DAT1" localSheetId="15">#REF!</definedName>
    <definedName name="_DAT1" localSheetId="0">#REF!</definedName>
    <definedName name="_DAT1" localSheetId="14">#REF!</definedName>
    <definedName name="_DAT1" localSheetId="7">#REF!</definedName>
    <definedName name="_DAT1">#REF!</definedName>
    <definedName name="_DAT2" localSheetId="2">#REF!</definedName>
    <definedName name="_DAT2" localSheetId="15">#REF!</definedName>
    <definedName name="_DAT2" localSheetId="0">#REF!</definedName>
    <definedName name="_DAT2" localSheetId="14">#REF!</definedName>
    <definedName name="_DAT2" localSheetId="7">#REF!</definedName>
    <definedName name="_DAT2">#REF!</definedName>
    <definedName name="_DAT3" localSheetId="2">#REF!</definedName>
    <definedName name="_DAT3" localSheetId="15">#REF!</definedName>
    <definedName name="_DAT3" localSheetId="0">#REF!</definedName>
    <definedName name="_DAT3" localSheetId="14">#REF!</definedName>
    <definedName name="_DAT3" localSheetId="7">#REF!</definedName>
    <definedName name="_DAT3">#REF!</definedName>
    <definedName name="_DAT4" localSheetId="2">#REF!</definedName>
    <definedName name="_DAT4" localSheetId="15">#REF!</definedName>
    <definedName name="_DAT4" localSheetId="0">#REF!</definedName>
    <definedName name="_DAT4" localSheetId="14">#REF!</definedName>
    <definedName name="_DAT4" localSheetId="7">#REF!</definedName>
    <definedName name="_DAT4">#REF!</definedName>
    <definedName name="_DAT5" localSheetId="2">#REF!</definedName>
    <definedName name="_DAT5" localSheetId="15">#REF!</definedName>
    <definedName name="_DAT5" localSheetId="0">#REF!</definedName>
    <definedName name="_DAT5" localSheetId="14">#REF!</definedName>
    <definedName name="_DAT5" localSheetId="7">#REF!</definedName>
    <definedName name="_DAT5">#REF!</definedName>
    <definedName name="_DAT6" localSheetId="2">#REF!</definedName>
    <definedName name="_DAT6" localSheetId="15">#REF!</definedName>
    <definedName name="_DAT6" localSheetId="0">#REF!</definedName>
    <definedName name="_DAT6" localSheetId="14">#REF!</definedName>
    <definedName name="_DAT6" localSheetId="7">#REF!</definedName>
    <definedName name="_DAT6">#REF!</definedName>
    <definedName name="_RUSSIA_">#N/A</definedName>
    <definedName name="_xlnm._FilterDatabase" localSheetId="15" hidden="1">'Анализ цен от 9 мая 2020'!$3:$224</definedName>
    <definedName name="_xlnm._FilterDatabase" localSheetId="0" hidden="1">Ассортимент!$A$2:$EA$472</definedName>
    <definedName name="_xlnm._FilterDatabase" localSheetId="14" hidden="1">'Приход от 4.05'!$A$5:$I$227</definedName>
    <definedName name="_xlnm._FilterDatabase" localSheetId="7" hidden="1">Склад!$A$5:$J$282</definedName>
    <definedName name="a">[1]Customer!$B$3:$E$479</definedName>
    <definedName name="AAAAAAAAAAAAAAAAAA" localSheetId="2">#REF!</definedName>
    <definedName name="AAAAAAAAAAAAAAAAAA" localSheetId="15">#REF!</definedName>
    <definedName name="AAAAAAAAAAAAAAAAAA" localSheetId="0">#REF!</definedName>
    <definedName name="AAAAAAAAAAAAAAAAAA" localSheetId="14">#REF!</definedName>
    <definedName name="AAAAAAAAAAAAAAAAAA" localSheetId="7">#REF!</definedName>
    <definedName name="AAAAAAAAAAAAAAAAAA">#REF!</definedName>
    <definedName name="aasdf">[2]Customer!$B$3:$E$1490</definedName>
    <definedName name="ADDBACK" localSheetId="2">#REF!</definedName>
    <definedName name="ADDBACK" localSheetId="15">#REF!</definedName>
    <definedName name="ADDBACK" localSheetId="0">#REF!</definedName>
    <definedName name="ADDBACK" localSheetId="14">#REF!</definedName>
    <definedName name="ADDBACK" localSheetId="7">#REF!</definedName>
    <definedName name="ADDBACK">#REF!</definedName>
    <definedName name="All_Channels" localSheetId="2">'[3]FY 14 Mktg Activity Plan'!#REF!</definedName>
    <definedName name="All_Channels" localSheetId="15">'[3]FY 14 Mktg Activity Plan'!#REF!</definedName>
    <definedName name="All_Channels" localSheetId="0">'[3]FY 14 Mktg Activity Plan'!#REF!</definedName>
    <definedName name="All_Channels" localSheetId="14">'[3]FY 14 Mktg Activity Plan'!#REF!</definedName>
    <definedName name="All_Channels" localSheetId="7">'[3]FY 14 Mktg Activity Plan'!#REF!</definedName>
    <definedName name="All_Channels">'[3]FY 14 Mktg Activity Plan'!#REF!</definedName>
    <definedName name="Artikul">#N/A</definedName>
    <definedName name="as" localSheetId="2">#REF!</definedName>
    <definedName name="as" localSheetId="15">#REF!</definedName>
    <definedName name="as" localSheetId="0">#REF!</definedName>
    <definedName name="as" localSheetId="14">#REF!</definedName>
    <definedName name="as" localSheetId="7">#REF!</definedName>
    <definedName name="as">#REF!</definedName>
    <definedName name="BBBBBBBBBBBBBBBBBBBBBBBBBBBB" localSheetId="2">#REF!</definedName>
    <definedName name="BBBBBBBBBBBBBBBBBBBBBBBBBBBB" localSheetId="15">#REF!</definedName>
    <definedName name="BBBBBBBBBBBBBBBBBBBBBBBBBBBB" localSheetId="0">#REF!</definedName>
    <definedName name="BBBBBBBBBBBBBBBBBBBBBBBBBBBB" localSheetId="14">#REF!</definedName>
    <definedName name="BBBBBBBBBBBBBBBBBBBBBBBBBBBB" localSheetId="7">#REF!</definedName>
    <definedName name="BBBBBBBBBBBBBBBBBBBBBBBBBBBB">#REF!</definedName>
    <definedName name="BDMs" localSheetId="2">#REF!</definedName>
    <definedName name="BDMs" localSheetId="15">#REF!</definedName>
    <definedName name="BDMs" localSheetId="0">#REF!</definedName>
    <definedName name="BDMs" localSheetId="14">#REF!</definedName>
    <definedName name="BDMs" localSheetId="7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2">#REF!</definedName>
    <definedName name="DOLLAR" localSheetId="15">#REF!</definedName>
    <definedName name="DOLLAR" localSheetId="0">#REF!</definedName>
    <definedName name="DOLLAR" localSheetId="14">#REF!</definedName>
    <definedName name="DOLLAR" localSheetId="7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2">#REF!</definedName>
    <definedName name="Excel_BuiltIn__FilterDatabase_11" localSheetId="15">#REF!</definedName>
    <definedName name="Excel_BuiltIn__FilterDatabase_11" localSheetId="0">#REF!</definedName>
    <definedName name="Excel_BuiltIn__FilterDatabase_11" localSheetId="14">#REF!</definedName>
    <definedName name="Excel_BuiltIn__FilterDatabase_11" localSheetId="7">#REF!</definedName>
    <definedName name="Excel_BuiltIn__FilterDatabase_11">#REF!</definedName>
    <definedName name="Excel_BuiltIn__FilterDatabase_11_19" localSheetId="2">#REF!</definedName>
    <definedName name="Excel_BuiltIn__FilterDatabase_11_19" localSheetId="15">#REF!</definedName>
    <definedName name="Excel_BuiltIn__FilterDatabase_11_19" localSheetId="0">#REF!</definedName>
    <definedName name="Excel_BuiltIn__FilterDatabase_11_19" localSheetId="14">#REF!</definedName>
    <definedName name="Excel_BuiltIn__FilterDatabase_11_19" localSheetId="7">#REF!</definedName>
    <definedName name="Excel_BuiltIn__FilterDatabase_11_19">#REF!</definedName>
    <definedName name="Excel_BuiltIn__FilterDatabase_17" localSheetId="2">#REF!</definedName>
    <definedName name="Excel_BuiltIn__FilterDatabase_17" localSheetId="15">#REF!</definedName>
    <definedName name="Excel_BuiltIn__FilterDatabase_17" localSheetId="0">#REF!</definedName>
    <definedName name="Excel_BuiltIn__FilterDatabase_17" localSheetId="14">#REF!</definedName>
    <definedName name="Excel_BuiltIn__FilterDatabase_17" localSheetId="7">#REF!</definedName>
    <definedName name="Excel_BuiltIn__FilterDatabase_17">#REF!</definedName>
    <definedName name="Excel_BuiltIn__FilterDatabase_18" localSheetId="2">#REF!</definedName>
    <definedName name="Excel_BuiltIn__FilterDatabase_18" localSheetId="15">#REF!</definedName>
    <definedName name="Excel_BuiltIn__FilterDatabase_18" localSheetId="0">#REF!</definedName>
    <definedName name="Excel_BuiltIn__FilterDatabase_18" localSheetId="14">#REF!</definedName>
    <definedName name="Excel_BuiltIn__FilterDatabase_18" localSheetId="7">#REF!</definedName>
    <definedName name="Excel_BuiltIn__FilterDatabase_18">#REF!</definedName>
    <definedName name="Excel_BuiltIn__FilterDatabase_25" localSheetId="2">#REF!</definedName>
    <definedName name="Excel_BuiltIn__FilterDatabase_25" localSheetId="15">#REF!</definedName>
    <definedName name="Excel_BuiltIn__FilterDatabase_25" localSheetId="0">#REF!</definedName>
    <definedName name="Excel_BuiltIn__FilterDatabase_25" localSheetId="14">#REF!</definedName>
    <definedName name="Excel_BuiltIn__FilterDatabase_25" localSheetId="7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2">#REF!</definedName>
    <definedName name="Excel_BuiltIn__FilterDatabase_25_20" localSheetId="15">#REF!</definedName>
    <definedName name="Excel_BuiltIn__FilterDatabase_25_20" localSheetId="0">#REF!</definedName>
    <definedName name="Excel_BuiltIn__FilterDatabase_25_20" localSheetId="14">#REF!</definedName>
    <definedName name="Excel_BuiltIn__FilterDatabase_25_20" localSheetId="7">#REF!</definedName>
    <definedName name="Excel_BuiltIn__FilterDatabase_25_20">#REF!</definedName>
    <definedName name="Excel_BuiltIn__FilterDatabase_25_29" localSheetId="2">#REF!</definedName>
    <definedName name="Excel_BuiltIn__FilterDatabase_25_29" localSheetId="15">#REF!</definedName>
    <definedName name="Excel_BuiltIn__FilterDatabase_25_29" localSheetId="0">#REF!</definedName>
    <definedName name="Excel_BuiltIn__FilterDatabase_25_29" localSheetId="14">#REF!</definedName>
    <definedName name="Excel_BuiltIn__FilterDatabase_25_29" localSheetId="7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2">#REF!</definedName>
    <definedName name="Excel_BuiltIn__FilterDatabase_3" localSheetId="15">#REF!</definedName>
    <definedName name="Excel_BuiltIn__FilterDatabase_3" localSheetId="0">#REF!</definedName>
    <definedName name="Excel_BuiltIn__FilterDatabase_3" localSheetId="14">#REF!</definedName>
    <definedName name="Excel_BuiltIn__FilterDatabase_3" localSheetId="7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2">#REF!</definedName>
    <definedName name="Excel_BuiltIn__FilterDatabase_31" localSheetId="15">#REF!</definedName>
    <definedName name="Excel_BuiltIn__FilterDatabase_31" localSheetId="0">#REF!</definedName>
    <definedName name="Excel_BuiltIn__FilterDatabase_31" localSheetId="14">#REF!</definedName>
    <definedName name="Excel_BuiltIn__FilterDatabase_31" localSheetId="7">#REF!</definedName>
    <definedName name="Excel_BuiltIn__FilterDatabase_31">#REF!</definedName>
    <definedName name="Excel_BuiltIn__FilterDatabase_33_1" localSheetId="2">#REF!</definedName>
    <definedName name="Excel_BuiltIn__FilterDatabase_33_1" localSheetId="15">#REF!</definedName>
    <definedName name="Excel_BuiltIn__FilterDatabase_33_1" localSheetId="0">#REF!</definedName>
    <definedName name="Excel_BuiltIn__FilterDatabase_33_1" localSheetId="14">#REF!</definedName>
    <definedName name="Excel_BuiltIn__FilterDatabase_33_1" localSheetId="7">#REF!</definedName>
    <definedName name="Excel_BuiltIn__FilterDatabase_33_1">#REF!</definedName>
    <definedName name="Excel_BuiltIn__FilterDatabase_33_19" localSheetId="2">#REF!</definedName>
    <definedName name="Excel_BuiltIn__FilterDatabase_33_19" localSheetId="15">#REF!</definedName>
    <definedName name="Excel_BuiltIn__FilterDatabase_33_19" localSheetId="0">#REF!</definedName>
    <definedName name="Excel_BuiltIn__FilterDatabase_33_19" localSheetId="14">#REF!</definedName>
    <definedName name="Excel_BuiltIn__FilterDatabase_33_19" localSheetId="7">#REF!</definedName>
    <definedName name="Excel_BuiltIn__FilterDatabase_33_19">#REF!</definedName>
    <definedName name="Excel_BuiltIn__FilterDatabase_37" localSheetId="2">#REF!</definedName>
    <definedName name="Excel_BuiltIn__FilterDatabase_37" localSheetId="15">#REF!</definedName>
    <definedName name="Excel_BuiltIn__FilterDatabase_37" localSheetId="0">#REF!</definedName>
    <definedName name="Excel_BuiltIn__FilterDatabase_37" localSheetId="14">#REF!</definedName>
    <definedName name="Excel_BuiltIn__FilterDatabase_37" localSheetId="7">#REF!</definedName>
    <definedName name="Excel_BuiltIn__FilterDatabase_37">#REF!</definedName>
    <definedName name="Excel_BuiltIn__FilterDatabase_4" localSheetId="2">#REF!</definedName>
    <definedName name="Excel_BuiltIn__FilterDatabase_4" localSheetId="15">#REF!</definedName>
    <definedName name="Excel_BuiltIn__FilterDatabase_4" localSheetId="0">#REF!</definedName>
    <definedName name="Excel_BuiltIn__FilterDatabase_4" localSheetId="14">#REF!</definedName>
    <definedName name="Excel_BuiltIn__FilterDatabase_4" localSheetId="7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2">#REF!</definedName>
    <definedName name="Excel_BuiltIn__FilterDatabase_7" localSheetId="15">#REF!</definedName>
    <definedName name="Excel_BuiltIn__FilterDatabase_7" localSheetId="0">#REF!</definedName>
    <definedName name="Excel_BuiltIn__FilterDatabase_7" localSheetId="14">#REF!</definedName>
    <definedName name="Excel_BuiltIn__FilterDatabase_7" localSheetId="7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2">#REF!</definedName>
    <definedName name="Excel_BuiltIn_Database_30" localSheetId="15">#REF!</definedName>
    <definedName name="Excel_BuiltIn_Database_30" localSheetId="0">#REF!</definedName>
    <definedName name="Excel_BuiltIn_Database_30" localSheetId="14">#REF!</definedName>
    <definedName name="Excel_BuiltIn_Database_30" localSheetId="7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2">#REF!</definedName>
    <definedName name="Excel_BuiltIn_Print_Titles_11" localSheetId="15">#REF!</definedName>
    <definedName name="Excel_BuiltIn_Print_Titles_11" localSheetId="0">#REF!</definedName>
    <definedName name="Excel_BuiltIn_Print_Titles_11" localSheetId="14">#REF!</definedName>
    <definedName name="Excel_BuiltIn_Print_Titles_11" localSheetId="7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2">#REF!</definedName>
    <definedName name="Excel_BuiltIn_Print_Titles_11_20" localSheetId="15">#REF!</definedName>
    <definedName name="Excel_BuiltIn_Print_Titles_11_20" localSheetId="0">#REF!</definedName>
    <definedName name="Excel_BuiltIn_Print_Titles_11_20" localSheetId="14">#REF!</definedName>
    <definedName name="Excel_BuiltIn_Print_Titles_11_20" localSheetId="7">#REF!</definedName>
    <definedName name="Excel_BuiltIn_Print_Titles_11_20">#REF!</definedName>
    <definedName name="Excel_BuiltIn_Print_Titles_11_29" localSheetId="2">#REF!</definedName>
    <definedName name="Excel_BuiltIn_Print_Titles_11_29" localSheetId="15">#REF!</definedName>
    <definedName name="Excel_BuiltIn_Print_Titles_11_29" localSheetId="0">#REF!</definedName>
    <definedName name="Excel_BuiltIn_Print_Titles_11_29" localSheetId="14">#REF!</definedName>
    <definedName name="Excel_BuiltIn_Print_Titles_11_29" localSheetId="7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15">[0]!D_Dif_Shops</definedName>
    <definedName name="G" localSheetId="0">[0]!D_Dif_Shops</definedName>
    <definedName name="G" localSheetId="14">[0]!D_Dif_Shops</definedName>
    <definedName name="G" localSheetId="7">[0]!D_Dif_Shops</definedName>
    <definedName name="G">D_Dif_Shops</definedName>
    <definedName name="G_29" localSheetId="15">[0]!D_Dif_Shops</definedName>
    <definedName name="G_29" localSheetId="0">[0]!D_Dif_Shops</definedName>
    <definedName name="G_29" localSheetId="14">[0]!D_Dif_Shops</definedName>
    <definedName name="G_29" localSheetId="7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2">#REF!</definedName>
    <definedName name="IIIIIIIIIIIIIIIIIIIIIIIIIIII" localSheetId="15">#REF!</definedName>
    <definedName name="IIIIIIIIIIIIIIIIIIIIIIIIIIII" localSheetId="0">#REF!</definedName>
    <definedName name="IIIIIIIIIIIIIIIIIIIIIIIIIIII" localSheetId="14">#REF!</definedName>
    <definedName name="IIIIIIIIIIIIIIIIIIIIIIIIIIII" localSheetId="7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2">#REF!</definedName>
    <definedName name="Income" localSheetId="15">#REF!</definedName>
    <definedName name="Income" localSheetId="0">#REF!</definedName>
    <definedName name="Income" localSheetId="14">#REF!</definedName>
    <definedName name="Income" localSheetId="7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15">'[9]listinofebbraio 2011'!$A$2:$O$1700</definedName>
    <definedName name="LISTINO1" localSheetId="0">'[9]listinofebbraio 2011'!$A$2:$O$1700</definedName>
    <definedName name="LISTINO1" localSheetId="14">'[9]listinofebbraio 2011'!$A$2:$O$1700</definedName>
    <definedName name="LISTINO1" localSheetId="7">'[9]listinofebbraio 2011'!$A$2:$O$1700</definedName>
    <definedName name="LISTINO1">'[9]listinofebbraio 2011'!$A$2:$O$1700</definedName>
    <definedName name="LISTINOG" localSheetId="15">[10]Listino!$A$2:$N$1048</definedName>
    <definedName name="LISTINOG" localSheetId="0">[10]Listino!$A$2:$N$1048</definedName>
    <definedName name="LISTINOG" localSheetId="14">[10]Listino!$A$2:$N$1048</definedName>
    <definedName name="LISTINOG" localSheetId="7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2">#REF!</definedName>
    <definedName name="OLE_LINK1_22" localSheetId="15">#REF!</definedName>
    <definedName name="OLE_LINK1_22" localSheetId="0">#REF!</definedName>
    <definedName name="OLE_LINK1_22" localSheetId="14">#REF!</definedName>
    <definedName name="OLE_LINK1_22" localSheetId="7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2">#REF!</definedName>
    <definedName name="OLE_LINK1_22_20" localSheetId="15">#REF!</definedName>
    <definedName name="OLE_LINK1_22_20" localSheetId="0">#REF!</definedName>
    <definedName name="OLE_LINK1_22_20" localSheetId="14">#REF!</definedName>
    <definedName name="OLE_LINK1_22_20" localSheetId="7">#REF!</definedName>
    <definedName name="OLE_LINK1_22_20">#REF!</definedName>
    <definedName name="OLE_LINK1_22_29" localSheetId="2">#REF!</definedName>
    <definedName name="OLE_LINK1_22_29" localSheetId="15">#REF!</definedName>
    <definedName name="OLE_LINK1_22_29" localSheetId="0">#REF!</definedName>
    <definedName name="OLE_LINK1_22_29" localSheetId="14">#REF!</definedName>
    <definedName name="OLE_LINK1_22_29" localSheetId="7">#REF!</definedName>
    <definedName name="OLE_LINK1_22_29">#REF!</definedName>
    <definedName name="OLE_LINK1_22_4">#N/A</definedName>
    <definedName name="OLE_LINK1_22_9">#N/A</definedName>
    <definedName name="OLE_LINK1_9" localSheetId="2">#REF!</definedName>
    <definedName name="OLE_LINK1_9" localSheetId="15">#REF!</definedName>
    <definedName name="OLE_LINK1_9" localSheetId="0">#REF!</definedName>
    <definedName name="OLE_LINK1_9" localSheetId="14">#REF!</definedName>
    <definedName name="OLE_LINK1_9" localSheetId="7">#REF!</definedName>
    <definedName name="OLE_LINK1_9">#REF!</definedName>
    <definedName name="OLE_LINK1_9_19" localSheetId="2">#REF!</definedName>
    <definedName name="OLE_LINK1_9_19" localSheetId="15">#REF!</definedName>
    <definedName name="OLE_LINK1_9_19" localSheetId="0">#REF!</definedName>
    <definedName name="OLE_LINK1_9_19" localSheetId="14">#REF!</definedName>
    <definedName name="OLE_LINK1_9_19" localSheetId="7">#REF!</definedName>
    <definedName name="OLE_LINK1_9_19">#REF!</definedName>
    <definedName name="origin" localSheetId="9">'Пароли и Явки'!$E$16</definedName>
    <definedName name="P_Artikul">#N/A</definedName>
    <definedName name="P_Calc">#N/A</definedName>
    <definedName name="P_D_Art_Price" localSheetId="15">[0]!D_Art_Price</definedName>
    <definedName name="P_D_Art_Price" localSheetId="0">[0]!D_Art_Price</definedName>
    <definedName name="P_D_Art_Price" localSheetId="14">[0]!D_Art_Price</definedName>
    <definedName name="P_D_Art_Price" localSheetId="7">[0]!D_Art_Price</definedName>
    <definedName name="P_D_Art_Price">D_Art_Price</definedName>
    <definedName name="P_D_Art_Price_29" localSheetId="15">[0]!D_Art_Price</definedName>
    <definedName name="P_D_Art_Price_29" localSheetId="0">[0]!D_Art_Price</definedName>
    <definedName name="P_D_Art_Price_29" localSheetId="14">[0]!D_Art_Price</definedName>
    <definedName name="P_D_Art_Price_29" localSheetId="7">[0]!D_Art_Price</definedName>
    <definedName name="P_D_Art_Price_29">D_Art_Price</definedName>
    <definedName name="P_D_Artikul">#N/A</definedName>
    <definedName name="P_D_Dif_Dealer" localSheetId="15">[0]!D_Dif_Dealer</definedName>
    <definedName name="P_D_Dif_Dealer" localSheetId="0">[0]!D_Dif_Dealer</definedName>
    <definedName name="P_D_Dif_Dealer" localSheetId="14">[0]!D_Dif_Dealer</definedName>
    <definedName name="P_D_Dif_Dealer" localSheetId="7">[0]!D_Dif_Dealer</definedName>
    <definedName name="P_D_Dif_Dealer">D_Dif_Dealer</definedName>
    <definedName name="P_D_Dif_Dealer_29" localSheetId="15">[0]!D_Dif_Dealer</definedName>
    <definedName name="P_D_Dif_Dealer_29" localSheetId="0">[0]!D_Dif_Dealer</definedName>
    <definedName name="P_D_Dif_Dealer_29" localSheetId="14">[0]!D_Dif_Dealer</definedName>
    <definedName name="P_D_Dif_Dealer_29" localSheetId="7">[0]!D_Dif_Dealer</definedName>
    <definedName name="P_D_Dif_Dealer_29">D_Dif_Dealer</definedName>
    <definedName name="P_D_Dif_Shops" localSheetId="15">[0]!D_Dif_Shops</definedName>
    <definedName name="P_D_Dif_Shops" localSheetId="0">[0]!D_Dif_Shops</definedName>
    <definedName name="P_D_Dif_Shops" localSheetId="14">[0]!D_Dif_Shops</definedName>
    <definedName name="P_D_Dif_Shops" localSheetId="7">[0]!D_Dif_Shops</definedName>
    <definedName name="P_D_Dif_Shops">D_Dif_Shops</definedName>
    <definedName name="P_D_Dif_Shops_29" localSheetId="15">[0]!D_Dif_Shops</definedName>
    <definedName name="P_D_Dif_Shops_29" localSheetId="0">[0]!D_Dif_Shops</definedName>
    <definedName name="P_D_Dif_Shops_29" localSheetId="14">[0]!D_Dif_Shops</definedName>
    <definedName name="P_D_Dif_Shops_29" localSheetId="7">[0]!D_Dif_Shops</definedName>
    <definedName name="P_D_Dif_Shops_29">D_Dif_Shops</definedName>
    <definedName name="P_D_Dif_WSalers" localSheetId="15">[0]!D_Dif_WSalers</definedName>
    <definedName name="P_D_Dif_WSalers" localSheetId="0">[0]!D_Dif_WSalers</definedName>
    <definedName name="P_D_Dif_WSalers" localSheetId="14">[0]!D_Dif_WSalers</definedName>
    <definedName name="P_D_Dif_WSalers" localSheetId="7">[0]!D_Dif_WSalers</definedName>
    <definedName name="P_D_Dif_WSalers">D_Dif_WSalers</definedName>
    <definedName name="P_D_Dif_WSalers_29" localSheetId="15">[0]!D_Dif_WSalers</definedName>
    <definedName name="P_D_Dif_WSalers_29" localSheetId="0">[0]!D_Dif_WSalers</definedName>
    <definedName name="P_D_Dif_WSalers_29" localSheetId="14">[0]!D_Dif_WSalers</definedName>
    <definedName name="P_D_Dif_WSalers_29" localSheetId="7">[0]!D_Dif_WSalers</definedName>
    <definedName name="P_D_Dif_WSalers_29">D_Dif_WSalers</definedName>
    <definedName name="P_D_IdenGood" localSheetId="15">[0]!D_Iden</definedName>
    <definedName name="P_D_IdenGood" localSheetId="0">[0]!D_Iden</definedName>
    <definedName name="P_D_IdenGood" localSheetId="14">[0]!D_Iden</definedName>
    <definedName name="P_D_IdenGood" localSheetId="7">[0]!D_Iden</definedName>
    <definedName name="P_D_IdenGood">D_Iden</definedName>
    <definedName name="P_D_IdenGroup">NA()</definedName>
    <definedName name="P_D_IdenPack" localSheetId="15">[0]!D_Iden</definedName>
    <definedName name="P_D_IdenPack" localSheetId="0">[0]!D_Iden</definedName>
    <definedName name="P_D_IdenPack" localSheetId="14">[0]!D_Iden</definedName>
    <definedName name="P_D_IdenPack" localSheetId="7">[0]!D_Iden</definedName>
    <definedName name="P_D_IdenPack">D_Iden</definedName>
    <definedName name="P_D_Idx_Good">#N/A</definedName>
    <definedName name="P_D_Idx_Pack">NA()</definedName>
    <definedName name="P_D_NumGr" localSheetId="15">[0]!D_NumGr</definedName>
    <definedName name="P_D_NumGr" localSheetId="0">[0]!D_NumGr</definedName>
    <definedName name="P_D_NumGr" localSheetId="14">[0]!D_NumGr</definedName>
    <definedName name="P_D_NumGr" localSheetId="7">[0]!D_NumGr</definedName>
    <definedName name="P_D_NumGr">D_NumGr</definedName>
    <definedName name="P_D_NumGr_29" localSheetId="15">[0]!D_NumGr</definedName>
    <definedName name="P_D_NumGr_29" localSheetId="0">[0]!D_NumGr</definedName>
    <definedName name="P_D_NumGr_29" localSheetId="14">[0]!D_NumGr</definedName>
    <definedName name="P_D_NumGr_29" localSheetId="7">[0]!D_NumGr</definedName>
    <definedName name="P_D_NumGr_29">D_NumGr</definedName>
    <definedName name="P_D_Pack" localSheetId="15">[0]!D_Pack</definedName>
    <definedName name="P_D_Pack" localSheetId="0">[0]!D_Pack</definedName>
    <definedName name="P_D_Pack" localSheetId="14">[0]!D_Pack</definedName>
    <definedName name="P_D_Pack" localSheetId="7">[0]!D_Pack</definedName>
    <definedName name="P_D_Pack">D_Pack</definedName>
    <definedName name="P_D_Pack_29" localSheetId="15">[0]!D_Pack</definedName>
    <definedName name="P_D_Pack_29" localSheetId="0">[0]!D_Pack</definedName>
    <definedName name="P_D_Pack_29" localSheetId="14">[0]!D_Pack</definedName>
    <definedName name="P_D_Pack_29" localSheetId="7">[0]!D_Pack</definedName>
    <definedName name="P_D_Pack_29">D_Pack</definedName>
    <definedName name="P_D_Quantity" localSheetId="15">[0]!D_Quantity</definedName>
    <definedName name="P_D_Quantity" localSheetId="0">[0]!D_Quantity</definedName>
    <definedName name="P_D_Quantity" localSheetId="14">[0]!D_Quantity</definedName>
    <definedName name="P_D_Quantity" localSheetId="7">[0]!D_Quantity</definedName>
    <definedName name="P_D_Quantity">D_Quantity</definedName>
    <definedName name="P_D_Quantity_29" localSheetId="15">[0]!D_Quantity</definedName>
    <definedName name="P_D_Quantity_29" localSheetId="0">[0]!D_Quantity</definedName>
    <definedName name="P_D_Quantity_29" localSheetId="14">[0]!D_Quantity</definedName>
    <definedName name="P_D_Quantity_29" localSheetId="7">[0]!D_Quantity</definedName>
    <definedName name="P_D_Quantity_29">D_Quantity</definedName>
    <definedName name="P_D_Unit">#N/A</definedName>
    <definedName name="P_Goods" localSheetId="15">[0]!Goods</definedName>
    <definedName name="P_Goods" localSheetId="0">[0]!Goods</definedName>
    <definedName name="P_Goods" localSheetId="14">[0]!Goods</definedName>
    <definedName name="P_Goods" localSheetId="7">[0]!Goods</definedName>
    <definedName name="P_Goods">Goods</definedName>
    <definedName name="P_Group">NA()</definedName>
    <definedName name="P_Groups">NA()</definedName>
    <definedName name="P_Price" localSheetId="15">#N/A</definedName>
    <definedName name="P_Price" localSheetId="0">#N/A</definedName>
    <definedName name="P_Price" localSheetId="14">#N/A</definedName>
    <definedName name="P_Price" localSheetId="7">#N/A</definedName>
    <definedName name="P_Price">#N/A</definedName>
    <definedName name="P_Price_29" localSheetId="15">#N/A</definedName>
    <definedName name="P_Price_29" localSheetId="0">#N/A</definedName>
    <definedName name="P_Price_29" localSheetId="14">#N/A</definedName>
    <definedName name="P_Price_29" localSheetId="7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15">'[9]0411'!$A$2:$E$1694</definedName>
    <definedName name="PIT" localSheetId="0">'[9]0411'!$A$2:$E$1694</definedName>
    <definedName name="PIT" localSheetId="14">'[9]0411'!$A$2:$E$1694</definedName>
    <definedName name="PIT" localSheetId="7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2">#REF!</definedName>
    <definedName name="Pricing" localSheetId="15">#REF!</definedName>
    <definedName name="Pricing" localSheetId="0">#REF!</definedName>
    <definedName name="Pricing" localSheetId="14">#REF!</definedName>
    <definedName name="Pricing" localSheetId="7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2">#REF!</definedName>
    <definedName name="prospects" localSheetId="15">#REF!</definedName>
    <definedName name="prospects" localSheetId="0">#REF!</definedName>
    <definedName name="prospects" localSheetId="14">#REF!</definedName>
    <definedName name="prospects" localSheetId="7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2">#REF!</definedName>
    <definedName name="rs" localSheetId="15">#REF!</definedName>
    <definedName name="rs" localSheetId="0">#REF!</definedName>
    <definedName name="rs" localSheetId="14">#REF!</definedName>
    <definedName name="rs" localSheetId="7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2">#REF!</definedName>
    <definedName name="sdf" localSheetId="15">#REF!</definedName>
    <definedName name="sdf" localSheetId="0">#REF!</definedName>
    <definedName name="sdf" localSheetId="14">#REF!</definedName>
    <definedName name="sdf" localSheetId="7">#REF!</definedName>
    <definedName name="sdf">#REF!</definedName>
    <definedName name="sdfsdf">[15]AUTOS!$B$5</definedName>
    <definedName name="Sold_to">'[12]BW copy'!$A:$A</definedName>
    <definedName name="test" localSheetId="2">#REF!</definedName>
    <definedName name="test" localSheetId="15">#REF!</definedName>
    <definedName name="test" localSheetId="0">#REF!</definedName>
    <definedName name="test" localSheetId="14">#REF!</definedName>
    <definedName name="test" localSheetId="7">#REF!</definedName>
    <definedName name="test">#REF!</definedName>
    <definedName name="TEST0" localSheetId="2">#REF!</definedName>
    <definedName name="TEST0" localSheetId="15">#REF!</definedName>
    <definedName name="TEST0" localSheetId="0">#REF!</definedName>
    <definedName name="TEST0" localSheetId="14">#REF!</definedName>
    <definedName name="TEST0" localSheetId="7">#REF!</definedName>
    <definedName name="TEST0">#REF!</definedName>
    <definedName name="TEST1">NA()</definedName>
    <definedName name="TEST1_15">#N/A</definedName>
    <definedName name="test111" localSheetId="2">#REF!</definedName>
    <definedName name="test111" localSheetId="15">#REF!</definedName>
    <definedName name="test111" localSheetId="0">#REF!</definedName>
    <definedName name="test111" localSheetId="14">#REF!</definedName>
    <definedName name="test111" localSheetId="7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2">#REF!</definedName>
    <definedName name="test33" localSheetId="15">#REF!</definedName>
    <definedName name="test33" localSheetId="0">#REF!</definedName>
    <definedName name="test33" localSheetId="14">#REF!</definedName>
    <definedName name="test33" localSheetId="7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2">#REF!</definedName>
    <definedName name="test999999" localSheetId="15">#REF!</definedName>
    <definedName name="test999999" localSheetId="0">#REF!</definedName>
    <definedName name="test999999" localSheetId="14">#REF!</definedName>
    <definedName name="test999999" localSheetId="7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2">#REF!</definedName>
    <definedName name="ValidChannels" localSheetId="15">#REF!</definedName>
    <definedName name="ValidChannels" localSheetId="0">#REF!</definedName>
    <definedName name="ValidChannels" localSheetId="14">#REF!</definedName>
    <definedName name="ValidChannels" localSheetId="7">#REF!</definedName>
    <definedName name="ValidChannels">#REF!</definedName>
    <definedName name="values" localSheetId="2">#REF!</definedName>
    <definedName name="values" localSheetId="15">#REF!</definedName>
    <definedName name="values" localSheetId="0">#REF!</definedName>
    <definedName name="values" localSheetId="14">#REF!</definedName>
    <definedName name="values" localSheetId="7">#REF!</definedName>
    <definedName name="values">#REF!</definedName>
    <definedName name="wr" localSheetId="2">#REF!</definedName>
    <definedName name="wr" localSheetId="15">#REF!</definedName>
    <definedName name="wr" localSheetId="0">#REF!</definedName>
    <definedName name="wr" localSheetId="14">#REF!</definedName>
    <definedName name="wr" localSheetId="7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2">#REF!</definedName>
    <definedName name="список" localSheetId="15">#REF!</definedName>
    <definedName name="список" localSheetId="0">#REF!</definedName>
    <definedName name="список" localSheetId="14">#REF!</definedName>
    <definedName name="список" localSheetId="7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K32" i="11" l="1"/>
  <c r="K28" i="11"/>
  <c r="K31" i="11" s="1"/>
  <c r="K27" i="11"/>
  <c r="K8" i="11"/>
  <c r="K33" i="11" l="1"/>
  <c r="K35" i="11"/>
  <c r="K30" i="11"/>
  <c r="K29" i="11"/>
  <c r="J30" i="11"/>
  <c r="I30" i="11"/>
  <c r="E30" i="11"/>
  <c r="J32" i="11" l="1"/>
  <c r="J28" i="11"/>
  <c r="J35" i="11" s="1"/>
  <c r="J27" i="11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H4" i="3"/>
  <c r="G4" i="3"/>
  <c r="J8" i="11"/>
  <c r="J29" i="11" l="1"/>
  <c r="J31" i="11"/>
  <c r="J33" i="11"/>
  <c r="F22" i="19"/>
  <c r="G22" i="19" s="1"/>
  <c r="G21" i="19"/>
  <c r="F21" i="19"/>
  <c r="G20" i="19"/>
  <c r="F20" i="19"/>
  <c r="G19" i="19"/>
  <c r="F19" i="19"/>
  <c r="G18" i="19"/>
  <c r="F18" i="19"/>
  <c r="I32" i="11" l="1"/>
  <c r="I28" i="11"/>
  <c r="I35" i="11" s="1"/>
  <c r="I27" i="11"/>
  <c r="I8" i="11"/>
  <c r="I29" i="11" l="1"/>
  <c r="I31" i="11"/>
  <c r="I33" i="11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K4" i="20" l="1"/>
  <c r="O4" i="20" s="1"/>
  <c r="K5" i="20" l="1"/>
  <c r="M5" i="20" s="1"/>
  <c r="M4" i="20"/>
  <c r="K6" i="20"/>
  <c r="N13" i="19"/>
  <c r="N12" i="19"/>
  <c r="N10" i="19"/>
  <c r="N9" i="19"/>
  <c r="N8" i="19"/>
  <c r="N7" i="19"/>
  <c r="N6" i="19"/>
  <c r="M13" i="19"/>
  <c r="M12" i="19"/>
  <c r="M10" i="19"/>
  <c r="M9" i="19"/>
  <c r="M8" i="19"/>
  <c r="M7" i="19"/>
  <c r="M6" i="19"/>
  <c r="L13" i="19"/>
  <c r="L12" i="19"/>
  <c r="L10" i="19"/>
  <c r="L9" i="19"/>
  <c r="L8" i="19"/>
  <c r="L7" i="19"/>
  <c r="L6" i="19"/>
  <c r="K13" i="19"/>
  <c r="K12" i="19"/>
  <c r="K11" i="19"/>
  <c r="K10" i="19"/>
  <c r="K9" i="19"/>
  <c r="K8" i="19"/>
  <c r="K7" i="19"/>
  <c r="K6" i="19"/>
  <c r="K5" i="19"/>
  <c r="H13" i="19"/>
  <c r="H12" i="19"/>
  <c r="H11" i="19"/>
  <c r="H10" i="19"/>
  <c r="H9" i="19"/>
  <c r="H8" i="19"/>
  <c r="H7" i="19"/>
  <c r="H6" i="19"/>
  <c r="H5" i="19"/>
  <c r="A37" i="11"/>
  <c r="A36" i="11"/>
  <c r="G33" i="11"/>
  <c r="F33" i="11"/>
  <c r="E33" i="11"/>
  <c r="H32" i="11"/>
  <c r="H29" i="11"/>
  <c r="H28" i="11"/>
  <c r="H30" i="11" s="1"/>
  <c r="H27" i="11"/>
  <c r="H8" i="11"/>
  <c r="K7" i="20" l="1"/>
  <c r="M6" i="20"/>
  <c r="H31" i="11"/>
  <c r="H35" i="11"/>
  <c r="H33" i="11"/>
  <c r="G30" i="11"/>
  <c r="F30" i="11"/>
  <c r="K8" i="20" l="1"/>
  <c r="O8" i="20" s="1"/>
  <c r="O7" i="20"/>
  <c r="J28" i="15"/>
  <c r="I28" i="15"/>
  <c r="K26" i="15"/>
  <c r="I26" i="15"/>
  <c r="I22" i="15"/>
  <c r="I20" i="15"/>
  <c r="J18" i="15"/>
  <c r="I18" i="15"/>
  <c r="K16" i="15"/>
  <c r="I16" i="15"/>
  <c r="K14" i="15"/>
  <c r="I14" i="15"/>
  <c r="J12" i="15"/>
  <c r="I12" i="15"/>
  <c r="J10" i="15"/>
  <c r="I10" i="15"/>
  <c r="I6" i="15"/>
  <c r="K9" i="20" l="1"/>
  <c r="O9" i="20" l="1"/>
  <c r="M9" i="20"/>
  <c r="K10" i="20"/>
  <c r="G32" i="11"/>
  <c r="G28" i="11"/>
  <c r="G29" i="11" s="1"/>
  <c r="G27" i="11"/>
  <c r="K11" i="20" l="1"/>
  <c r="O10" i="20"/>
  <c r="M10" i="20"/>
  <c r="G31" i="11"/>
  <c r="G35" i="11"/>
  <c r="G8" i="11"/>
  <c r="K12" i="20" l="1"/>
  <c r="O11" i="20"/>
  <c r="EC472" i="2"/>
  <c r="EC471" i="2"/>
  <c r="EC470" i="2"/>
  <c r="EC469" i="2"/>
  <c r="EC468" i="2"/>
  <c r="EC467" i="2"/>
  <c r="EC466" i="2"/>
  <c r="EC465" i="2"/>
  <c r="EC464" i="2"/>
  <c r="EC463" i="2"/>
  <c r="EC462" i="2"/>
  <c r="EC461" i="2"/>
  <c r="EC460" i="2"/>
  <c r="EC459" i="2"/>
  <c r="EC458" i="2"/>
  <c r="EC457" i="2"/>
  <c r="EC456" i="2"/>
  <c r="EC455" i="2"/>
  <c r="EC454" i="2"/>
  <c r="EC453" i="2"/>
  <c r="EC452" i="2"/>
  <c r="EC451" i="2"/>
  <c r="EC450" i="2"/>
  <c r="EC449" i="2"/>
  <c r="EC448" i="2"/>
  <c r="EC447" i="2"/>
  <c r="EC446" i="2"/>
  <c r="EC445" i="2"/>
  <c r="EC444" i="2"/>
  <c r="EC443" i="2"/>
  <c r="EC442" i="2"/>
  <c r="EC441" i="2"/>
  <c r="EC440" i="2"/>
  <c r="EC439" i="2"/>
  <c r="EC438" i="2"/>
  <c r="EC437" i="2"/>
  <c r="EC436" i="2"/>
  <c r="EC435" i="2"/>
  <c r="EC434" i="2"/>
  <c r="EC433" i="2"/>
  <c r="EC432" i="2"/>
  <c r="EC431" i="2"/>
  <c r="EC430" i="2"/>
  <c r="EC429" i="2"/>
  <c r="EC428" i="2"/>
  <c r="EC427" i="2"/>
  <c r="EC426" i="2"/>
  <c r="EC425" i="2"/>
  <c r="EC424" i="2"/>
  <c r="EC423" i="2"/>
  <c r="EC422" i="2"/>
  <c r="EC421" i="2"/>
  <c r="EC420" i="2"/>
  <c r="EC419" i="2"/>
  <c r="EC418" i="2"/>
  <c r="EC417" i="2"/>
  <c r="EC416" i="2"/>
  <c r="EC415" i="2"/>
  <c r="EC414" i="2"/>
  <c r="EC413" i="2"/>
  <c r="EC412" i="2"/>
  <c r="EC411" i="2"/>
  <c r="EC410" i="2"/>
  <c r="EC409" i="2"/>
  <c r="EC408" i="2"/>
  <c r="EC407" i="2"/>
  <c r="EC406" i="2"/>
  <c r="EC405" i="2"/>
  <c r="EC404" i="2"/>
  <c r="EC403" i="2"/>
  <c r="EC402" i="2"/>
  <c r="EC401" i="2"/>
  <c r="EC400" i="2"/>
  <c r="EC399" i="2"/>
  <c r="EC398" i="2"/>
  <c r="EC397" i="2"/>
  <c r="EC396" i="2"/>
  <c r="EC395" i="2"/>
  <c r="EC394" i="2"/>
  <c r="EC393" i="2"/>
  <c r="EC392" i="2"/>
  <c r="EC391" i="2"/>
  <c r="EC390" i="2"/>
  <c r="EC389" i="2"/>
  <c r="EC388" i="2"/>
  <c r="EC387" i="2"/>
  <c r="EC386" i="2"/>
  <c r="EC385" i="2"/>
  <c r="EC384" i="2"/>
  <c r="EC383" i="2"/>
  <c r="EC382" i="2"/>
  <c r="EC381" i="2"/>
  <c r="EC380" i="2"/>
  <c r="EC379" i="2"/>
  <c r="EC378" i="2"/>
  <c r="EC377" i="2"/>
  <c r="EC376" i="2"/>
  <c r="EC375" i="2"/>
  <c r="EC374" i="2"/>
  <c r="EC373" i="2"/>
  <c r="EC372" i="2"/>
  <c r="EC371" i="2"/>
  <c r="EC370" i="2"/>
  <c r="EC369" i="2"/>
  <c r="EC368" i="2"/>
  <c r="EC367" i="2"/>
  <c r="EC366" i="2"/>
  <c r="EC365" i="2"/>
  <c r="EC364" i="2"/>
  <c r="EC363" i="2"/>
  <c r="EC362" i="2"/>
  <c r="EC361" i="2"/>
  <c r="EC360" i="2"/>
  <c r="EC359" i="2"/>
  <c r="K13" i="20" l="1"/>
  <c r="M12" i="20"/>
  <c r="F32" i="11"/>
  <c r="E8" i="11"/>
  <c r="F28" i="11"/>
  <c r="F35" i="11" s="1"/>
  <c r="F27" i="11"/>
  <c r="F8" i="11"/>
  <c r="E32" i="11"/>
  <c r="K14" i="20" l="1"/>
  <c r="O13" i="20"/>
  <c r="M13" i="20"/>
  <c r="F29" i="11"/>
  <c r="F31" i="11"/>
  <c r="D4" i="3"/>
  <c r="K15" i="20" l="1"/>
  <c r="O14" i="20"/>
  <c r="M14" i="20"/>
  <c r="F365" i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28" i="11"/>
  <c r="E29" i="11" s="1"/>
  <c r="E27" i="11"/>
  <c r="K16" i="20" l="1"/>
  <c r="O15" i="20"/>
  <c r="M15" i="20"/>
  <c r="E35" i="11"/>
  <c r="E31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K17" i="20" l="1"/>
  <c r="O16" i="20"/>
  <c r="N16" i="20"/>
  <c r="M16" i="20"/>
  <c r="G318" i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G382" i="9"/>
  <c r="G381" i="9"/>
  <c r="G380" i="9"/>
  <c r="G379" i="9"/>
  <c r="G373" i="9"/>
  <c r="G372" i="9"/>
  <c r="G371" i="9"/>
  <c r="F381" i="9"/>
  <c r="F382" i="9"/>
  <c r="F379" i="9"/>
  <c r="F380" i="9"/>
  <c r="F373" i="9"/>
  <c r="F372" i="9"/>
  <c r="F371" i="9"/>
  <c r="K18" i="20" l="1"/>
  <c r="N17" i="20"/>
  <c r="O17" i="20"/>
  <c r="M17" i="20"/>
  <c r="F305" i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K19" i="20" l="1"/>
  <c r="O18" i="20"/>
  <c r="M18" i="20"/>
  <c r="G270" i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K20" i="20" l="1"/>
  <c r="N19" i="20"/>
  <c r="O19" i="20"/>
  <c r="M19" i="20"/>
  <c r="I261" i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K21" i="20" l="1"/>
  <c r="O20" i="20"/>
  <c r="N20" i="20"/>
  <c r="M20" i="20"/>
  <c r="G234" i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X146" i="2"/>
  <c r="DX145" i="2"/>
  <c r="DX165" i="2"/>
  <c r="F168" i="1"/>
  <c r="G168" i="1" s="1"/>
  <c r="F149" i="1"/>
  <c r="F148" i="1"/>
  <c r="K22" i="20" l="1"/>
  <c r="O21" i="20"/>
  <c r="M21" i="20"/>
  <c r="H168" i="1"/>
  <c r="H149" i="1"/>
  <c r="G149" i="1"/>
  <c r="H148" i="1"/>
  <c r="G148" i="1"/>
  <c r="G13" i="7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4" i="2"/>
  <c r="DX203" i="2"/>
  <c r="DX202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9" i="2"/>
  <c r="DX188" i="2"/>
  <c r="DX187" i="2"/>
  <c r="DX186" i="2"/>
  <c r="DX185" i="2"/>
  <c r="DX184" i="2"/>
  <c r="DX183" i="2"/>
  <c r="DX182" i="2"/>
  <c r="DX181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4" i="2"/>
  <c r="DX163" i="2"/>
  <c r="DX162" i="2"/>
  <c r="DX161" i="2"/>
  <c r="DX160" i="2"/>
  <c r="DX159" i="2"/>
  <c r="DX158" i="2"/>
  <c r="DX157" i="2"/>
  <c r="DX156" i="2"/>
  <c r="DX155" i="2"/>
  <c r="DX154" i="2"/>
  <c r="DX153" i="2"/>
  <c r="DX152" i="2"/>
  <c r="DX151" i="2"/>
  <c r="DX150" i="2"/>
  <c r="DX149" i="2"/>
  <c r="DX148" i="2"/>
  <c r="DX147" i="2"/>
  <c r="DX144" i="2"/>
  <c r="DX143" i="2"/>
  <c r="DX142" i="2"/>
  <c r="DX141" i="2"/>
  <c r="DX140" i="2"/>
  <c r="DX139" i="2"/>
  <c r="DX138" i="2"/>
  <c r="DX137" i="2"/>
  <c r="DX136" i="2"/>
  <c r="DX135" i="2"/>
  <c r="DX134" i="2"/>
  <c r="DX133" i="2"/>
  <c r="DX132" i="2"/>
  <c r="DX131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7" i="2"/>
  <c r="DX116" i="2"/>
  <c r="DX115" i="2"/>
  <c r="DX114" i="2"/>
  <c r="DX113" i="2"/>
  <c r="DX112" i="2"/>
  <c r="DX111" i="2"/>
  <c r="DX110" i="2"/>
  <c r="DX109" i="2"/>
  <c r="DX108" i="2"/>
  <c r="DX107" i="2"/>
  <c r="DX106" i="2"/>
  <c r="DX105" i="2"/>
  <c r="DX104" i="2"/>
  <c r="DX103" i="2"/>
  <c r="DX102" i="2"/>
  <c r="DX101" i="2"/>
  <c r="DX100" i="2"/>
  <c r="DX99" i="2"/>
  <c r="DX98" i="2"/>
  <c r="DX97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50" i="2"/>
  <c r="DX49" i="2"/>
  <c r="DX48" i="2"/>
  <c r="DX47" i="2"/>
  <c r="DX46" i="2"/>
  <c r="DX45" i="2"/>
  <c r="DX44" i="2"/>
  <c r="DX43" i="2"/>
  <c r="DX42" i="2"/>
  <c r="DX41" i="2"/>
  <c r="DX40" i="2"/>
  <c r="DX39" i="2"/>
  <c r="DX38" i="2"/>
  <c r="DX37" i="2"/>
  <c r="DX36" i="2"/>
  <c r="DX35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8" i="2"/>
  <c r="DX17" i="2"/>
  <c r="DX16" i="2"/>
  <c r="DX15" i="2"/>
  <c r="DX14" i="2"/>
  <c r="DX13" i="2"/>
  <c r="DX12" i="2"/>
  <c r="DX11" i="2"/>
  <c r="DX10" i="2"/>
  <c r="DX9" i="2"/>
  <c r="DX8" i="2"/>
  <c r="DX7" i="2"/>
  <c r="DX6" i="2"/>
  <c r="DX5" i="2"/>
  <c r="DX4" i="2"/>
  <c r="DX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K23" i="20" l="1"/>
  <c r="O22" i="20"/>
  <c r="M22" i="20"/>
  <c r="I3" i="1"/>
  <c r="G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  <c r="K24" i="20" l="1"/>
  <c r="N23" i="20"/>
  <c r="O23" i="20"/>
  <c r="M23" i="20"/>
  <c r="K25" i="20" l="1"/>
  <c r="O24" i="20"/>
  <c r="N24" i="20"/>
  <c r="M24" i="20"/>
  <c r="K26" i="20" l="1"/>
  <c r="O25" i="20"/>
  <c r="M25" i="20"/>
  <c r="K27" i="20" l="1"/>
  <c r="O26" i="20"/>
  <c r="M26" i="20"/>
  <c r="N26" i="20"/>
  <c r="K28" i="20" l="1"/>
  <c r="M27" i="20"/>
  <c r="K29" i="20" l="1"/>
  <c r="O28" i="20"/>
  <c r="N28" i="20"/>
  <c r="M28" i="20"/>
  <c r="K30" i="20" l="1"/>
  <c r="N29" i="20"/>
  <c r="O29" i="20"/>
  <c r="M29" i="20"/>
  <c r="K31" i="20" l="1"/>
  <c r="O30" i="20"/>
  <c r="M30" i="20"/>
  <c r="N30" i="20"/>
  <c r="K32" i="20" l="1"/>
  <c r="N31" i="20"/>
  <c r="O31" i="20"/>
  <c r="M31" i="20"/>
  <c r="K33" i="20" l="1"/>
  <c r="O32" i="20"/>
  <c r="N32" i="20"/>
  <c r="M32" i="20"/>
  <c r="K34" i="20" l="1"/>
  <c r="O33" i="20"/>
  <c r="M33" i="20"/>
  <c r="K35" i="20" l="1"/>
  <c r="O34" i="20"/>
  <c r="M34" i="20"/>
  <c r="K36" i="20" l="1"/>
  <c r="N35" i="20"/>
  <c r="O35" i="20"/>
  <c r="M35" i="20"/>
  <c r="K37" i="20" l="1"/>
  <c r="O36" i="20"/>
  <c r="M36" i="20"/>
  <c r="N36" i="20"/>
  <c r="K38" i="20" l="1"/>
  <c r="N37" i="20"/>
  <c r="O37" i="20"/>
  <c r="M37" i="20"/>
  <c r="K39" i="20" l="1"/>
  <c r="O38" i="20"/>
  <c r="M38" i="20"/>
  <c r="K40" i="20" l="1"/>
  <c r="N39" i="20"/>
  <c r="O39" i="20"/>
  <c r="M39" i="20"/>
  <c r="K41" i="20" l="1"/>
  <c r="O40" i="20"/>
  <c r="M40" i="20"/>
  <c r="N40" i="20"/>
  <c r="K42" i="20" l="1"/>
  <c r="K43" i="20" l="1"/>
  <c r="N42" i="20"/>
  <c r="K44" i="20" l="1"/>
  <c r="O43" i="20"/>
  <c r="K45" i="20" l="1"/>
  <c r="O45" i="20" s="1"/>
  <c r="O44" i="20"/>
  <c r="K46" i="20" l="1"/>
  <c r="K47" i="20" s="1"/>
  <c r="K48" i="20" l="1"/>
  <c r="O47" i="20"/>
  <c r="M47" i="20"/>
  <c r="O46" i="20"/>
  <c r="K49" i="20" l="1"/>
  <c r="O48" i="20"/>
  <c r="M48" i="20"/>
  <c r="K50" i="20" l="1"/>
  <c r="O49" i="20"/>
  <c r="M49" i="20"/>
  <c r="K51" i="20" l="1"/>
  <c r="O50" i="20"/>
  <c r="M50" i="20"/>
  <c r="K52" i="20" l="1"/>
  <c r="O51" i="20"/>
  <c r="L51" i="20"/>
  <c r="M51" i="20"/>
  <c r="K53" i="20" l="1"/>
  <c r="M52" i="20"/>
  <c r="M53" i="20" l="1"/>
  <c r="K54" i="20"/>
  <c r="O54" i="20" l="1"/>
  <c r="M54" i="20"/>
  <c r="K55" i="20"/>
  <c r="K56" i="20" l="1"/>
  <c r="O55" i="20"/>
  <c r="M55" i="20"/>
  <c r="K57" i="20" l="1"/>
  <c r="O56" i="20"/>
  <c r="M56" i="20"/>
  <c r="K58" i="20" l="1"/>
  <c r="O57" i="20"/>
  <c r="M57" i="20"/>
  <c r="K59" i="20" l="1"/>
  <c r="O58" i="20"/>
  <c r="M58" i="20"/>
  <c r="K60" i="20" l="1"/>
  <c r="O59" i="20"/>
  <c r="M59" i="20"/>
  <c r="K61" i="20" l="1"/>
  <c r="O60" i="20"/>
  <c r="M60" i="20"/>
  <c r="K62" i="20" l="1"/>
  <c r="O61" i="20"/>
  <c r="M61" i="20"/>
  <c r="O62" i="20" l="1"/>
  <c r="M62" i="20"/>
</calcChain>
</file>

<file path=xl/comments1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<sst xmlns="http://schemas.openxmlformats.org/spreadsheetml/2006/main" count="5699" uniqueCount="2053">
  <si>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</si>
  <si>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</si>
  <si>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</si>
  <si>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</si>
  <si>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</si>
  <si>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</si>
  <si>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</si>
  <si>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</si>
  <si>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</si>
  <si>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</si>
  <si>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</si>
  <si>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</si>
  <si>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</si>
  <si>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</si>
  <si>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</si>
  <si>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</si>
  <si>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</si>
  <si>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</si>
  <si>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</si>
  <si>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</si>
  <si>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</si>
  <si>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</si>
  <si>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</si>
  <si>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</si>
  <si>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</si>
  <si>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</si>
  <si>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</si>
  <si>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</si>
  <si>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</si>
  <si>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</si>
  <si>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</si>
  <si>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</si>
  <si>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</si>
  <si>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</si>
  <si>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</si>
  <si>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</si>
  <si>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</si>
  <si>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</si>
  <si>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</si>
  <si>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</si>
  <si>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</si>
  <si>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</si>
  <si>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</si>
  <si>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</si>
  <si>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</si>
  <si>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</si>
  <si>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</si>
  <si>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</si>
  <si>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</si>
  <si>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</si>
  <si>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</si>
  <si>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</si>
  <si>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</si>
  <si>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</si>
  <si>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</si>
  <si>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</si>
  <si>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</si>
  <si>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</si>
  <si>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</si>
  <si>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</si>
  <si>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</si>
  <si>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</si>
  <si>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</si>
  <si>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</si>
  <si>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</si>
  <si>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</si>
  <si>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</si>
  <si>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</si>
  <si>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</si>
  <si>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</si>
  <si>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</si>
  <si>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</si>
  <si>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</si>
  <si>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</si>
  <si>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</si>
  <si>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</si>
  <si>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</si>
  <si>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</si>
  <si>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</si>
  <si>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</si>
  <si>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</si>
  <si>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</si>
  <si>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</si>
  <si>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</si>
  <si>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</si>
  <si>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</si>
  <si>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</si>
  <si>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</si>
  <si>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</si>
  <si>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</si>
  <si>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</si>
  <si>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</si>
  <si>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</si>
  <si>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</si>
  <si>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</si>
  <si>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</si>
  <si>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</si>
  <si>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</si>
  <si>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</si>
  <si>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</si>
  <si>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</si>
  <si>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</si>
  <si>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</si>
  <si>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</si>
  <si>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</si>
  <si>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</si>
  <si>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</si>
  <si>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</si>
  <si>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</si>
  <si>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</si>
  <si>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</si>
  <si>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</si>
  <si>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</si>
  <si>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</si>
  <si>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</si>
  <si>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</si>
  <si>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</si>
  <si>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</si>
  <si>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</si>
  <si>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</si>
  <si>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</si>
  <si>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</si>
  <si>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</si>
  <si>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</si>
  <si>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</si>
  <si>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</si>
  <si>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</si>
  <si>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</si>
  <si>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</si>
  <si>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</si>
  <si>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</si>
  <si>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</si>
  <si>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</si>
  <si>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</si>
  <si>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</si>
  <si>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</si>
  <si>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</si>
  <si>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</si>
  <si>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</si>
  <si>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</si>
  <si>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</si>
  <si>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</si>
  <si>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</si>
  <si>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</si>
  <si>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</si>
  <si>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</si>
  <si>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</si>
  <si>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</si>
  <si>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</si>
  <si>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</si>
  <si>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</si>
  <si>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</si>
  <si>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</si>
  <si>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</si>
  <si>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</si>
  <si>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</si>
  <si>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</si>
  <si>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</si>
  <si>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</si>
  <si>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</si>
  <si>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</si>
  <si>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</si>
  <si>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</si>
  <si>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</si>
  <si>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</si>
  <si>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</si>
  <si>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</si>
  <si>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</si>
  <si>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</si>
  <si>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</si>
  <si>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</si>
  <si>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</si>
  <si>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</si>
  <si>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</si>
  <si>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</si>
  <si>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</si>
  <si>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</si>
  <si>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</si>
  <si>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</si>
  <si>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</si>
  <si>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</si>
  <si>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</si>
  <si>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</si>
  <si>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</si>
  <si>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</si>
  <si>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</si>
  <si>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</si>
  <si>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</si>
  <si>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</si>
  <si>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</si>
  <si>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</si>
  <si>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</si>
  <si>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</si>
  <si>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</si>
  <si>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</si>
  <si>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</si>
  <si>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</si>
  <si>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</si>
  <si>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</si>
  <si>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</si>
  <si>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</si>
  <si>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</si>
  <si>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</si>
  <si>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</si>
  <si>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</si>
  <si>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</si>
  <si>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</si>
  <si>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</si>
  <si>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</si>
  <si>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</si>
  <si>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</si>
  <si>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</si>
  <si>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</si>
  <si>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</si>
  <si>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</si>
  <si>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</si>
  <si>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</si>
  <si>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</si>
  <si>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</si>
  <si>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</si>
  <si>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</si>
  <si>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</si>
  <si>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</si>
  <si>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</si>
  <si>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</si>
  <si>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</si>
  <si>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</si>
  <si>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</si>
  <si>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</si>
  <si>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</si>
  <si>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</si>
  <si>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</si>
  <si>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</si>
  <si>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</si>
  <si>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</si>
  <si>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</si>
  <si>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</si>
  <si>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</si>
  <si>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</si>
  <si>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</si>
  <si>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</si>
  <si>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</si>
  <si>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</si>
  <si>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</si>
  <si>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</si>
  <si>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</si>
  <si>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</si>
  <si>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</si>
  <si>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</si>
  <si>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</si>
  <si>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</si>
  <si>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</si>
  <si>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</si>
  <si>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</si>
  <si>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</si>
  <si>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</si>
  <si>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</si>
  <si>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</si>
  <si>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</si>
  <si>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</si>
  <si>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</si>
  <si>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</si>
  <si>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</si>
  <si>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</si>
  <si>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</si>
  <si>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</si>
  <si>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</si>
  <si>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</si>
  <si>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</si>
  <si>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</si>
  <si>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</si>
  <si>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</si>
  <si>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</si>
  <si>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</si>
  <si>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</si>
  <si>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</si>
  <si>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</si>
  <si>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</si>
  <si>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</si>
  <si>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</si>
  <si>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</si>
  <si>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</si>
  <si>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</si>
  <si>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</si>
  <si>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</si>
  <si>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</si>
  <si>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</si>
  <si>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</si>
  <si>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</si>
  <si>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</si>
  <si>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</si>
  <si>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</si>
  <si>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</si>
  <si>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</si>
  <si>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</si>
  <si>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</si>
  <si>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</si>
  <si>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</si>
  <si>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</si>
  <si>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</si>
  <si>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</si>
  <si>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</si>
  <si>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</si>
  <si>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</si>
  <si>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</si>
  <si>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</si>
  <si>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</si>
  <si>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</si>
  <si>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</si>
  <si>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</si>
  <si>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</si>
  <si>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</si>
  <si>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</si>
  <si>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</si>
  <si>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</si>
  <si>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</si>
  <si>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</si>
  <si>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</si>
  <si>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</si>
  <si>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</si>
  <si>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</si>
  <si>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</si>
  <si>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</si>
  <si>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</si>
  <si>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</si>
  <si>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</si>
  <si>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</si>
  <si>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</si>
  <si>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</si>
  <si>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</si>
  <si>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</si>
  <si>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</si>
  <si>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</si>
  <si>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</si>
  <si>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</si>
  <si>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</si>
  <si>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</si>
  <si>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</si>
  <si>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</si>
  <si>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</si>
  <si>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</si>
  <si>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</si>
  <si>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</si>
  <si>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</si>
  <si>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</si>
  <si>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</si>
  <si>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</si>
  <si>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</si>
  <si>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</si>
  <si>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</si>
  <si>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</si>
  <si>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</si>
  <si>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</si>
  <si>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</si>
  <si>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</si>
  <si>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</si>
  <si>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</si>
  <si>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</si>
  <si>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</si>
  <si>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</si>
  <si>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</si>
  <si>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</si>
  <si>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</si>
  <si>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</si>
  <si>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</si>
  <si>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</si>
  <si>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</si>
  <si>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</si>
  <si>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</si>
  <si>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</si>
  <si>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</si>
  <si>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</si>
  <si>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</si>
  <si>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</si>
  <si>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</si>
  <si>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</si>
  <si>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</si>
  <si>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</si>
  <si>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</si>
  <si>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</si>
  <si>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</si>
  <si>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</si>
  <si>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</si>
  <si>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</si>
  <si>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</si>
  <si>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</si>
  <si>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</si>
  <si>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</si>
  <si>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</si>
  <si>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</si>
  <si>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</si>
  <si>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</si>
  <si>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</si>
  <si>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</si>
  <si>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</si>
  <si>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</si>
  <si>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</si>
  <si>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</si>
  <si>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</si>
  <si>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</si>
  <si>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</si>
  <si>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</si>
  <si>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</si>
  <si>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</si>
  <si>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</si>
  <si>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</si>
  <si>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</si>
  <si>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</si>
  <si>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</si>
  <si>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</si>
  <si>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</si>
  <si>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</si>
  <si>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</si>
  <si>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</si>
  <si>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</si>
  <si>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</si>
  <si>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</si>
  <si>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</si>
  <si>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</si>
  <si>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</si>
  <si>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</si>
  <si>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</si>
  <si>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</si>
  <si>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</si>
  <si>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</si>
  <si>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</si>
  <si>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</si>
  <si>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</si>
  <si>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</si>
  <si>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</si>
  <si>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</si>
  <si>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</si>
  <si>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</si>
  <si>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</si>
  <si>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</si>
  <si>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</si>
  <si>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</si>
  <si>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</si>
  <si>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</si>
  <si>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</si>
  <si>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</si>
  <si>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</si>
  <si>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</si>
  <si>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</si>
  <si>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</si>
  <si>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</si>
  <si>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</si>
  <si>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</si>
  <si>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</si>
  <si>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</si>
  <si>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</si>
  <si>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</si>
  <si>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</si>
  <si>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</si>
  <si>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</si>
  <si>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</si>
  <si>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</si>
  <si>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</si>
  <si>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</si>
  <si>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</si>
  <si>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</si>
  <si>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</si>
  <si>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</si>
  <si>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</si>
  <si>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</si>
  <si>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</si>
  <si>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</si>
  <si>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</si>
  <si>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</si>
  <si>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</si>
  <si>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</si>
  <si>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</si>
  <si>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</si>
  <si>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</si>
  <si>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</si>
  <si>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</si>
  <si>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</si>
  <si>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</si>
  <si>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</si>
  <si>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</si>
  <si>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</si>
  <si>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</si>
  <si>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</si>
  <si>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</si>
  <si>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</si>
  <si>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</si>
  <si>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</si>
  <si>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</si>
  <si>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</si>
  <si>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</si>
  <si>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</si>
  <si>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</si>
  <si>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</si>
  <si>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</si>
  <si>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</si>
  <si>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</si>
  <si>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</si>
  <si>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</si>
  <si>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</si>
  <si>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</si>
  <si>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</si>
  <si>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</si>
  <si>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</si>
  <si>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</si>
  <si>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</si>
  <si>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</si>
  <si>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</si>
  <si>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</si>
  <si>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</si>
  <si>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</si>
  <si>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</si>
  <si>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</si>
  <si>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</si>
  <si>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</si>
  <si>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</si>
  <si>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</si>
  <si>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</si>
  <si>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</si>
  <si>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</si>
  <si>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</si>
  <si>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</si>
  <si>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</si>
  <si>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</si>
  <si>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</si>
  <si>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</si>
  <si>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>подарок</t>
  </si>
  <si>
    <t>акция, -14%, обычная цена 678</t>
  </si>
  <si>
    <t>automaslo.com 9.05.2020</t>
  </si>
  <si>
    <t>Примечания</t>
  </si>
  <si>
    <t>акция, -16%, обычная цена 1163</t>
  </si>
  <si>
    <t xml:space="preserve">? Но такая цена без акции 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</si>
  <si>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</si>
  <si>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</si>
  <si>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</si>
  <si>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</si>
  <si>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</si>
  <si>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Склад</t>
  </si>
  <si>
    <t>Кількість</t>
  </si>
  <si>
    <t>У вибраному типі цін (USD-УПР)</t>
  </si>
  <si>
    <t>Артикул</t>
  </si>
  <si>
    <t>Номенклатура</t>
  </si>
  <si>
    <t>у од. зберігання</t>
  </si>
  <si>
    <t>Ціна</t>
  </si>
  <si>
    <t>МТр Склад Днепр</t>
  </si>
  <si>
    <t>BMW * Quality LL-04 5W30 1л</t>
  </si>
  <si>
    <t>BMW Long Life IV 5W30 1L EU 83212365933 / 83212465849 олива моторна</t>
  </si>
  <si>
    <t>BMW Quality LL-04 5W30 1л</t>
  </si>
  <si>
    <t>08200-9007</t>
  </si>
  <si>
    <t>Honda DPF 11(DPSF) олива для МКПП (0.946L)x12</t>
  </si>
  <si>
    <t>08798-9031</t>
  </si>
  <si>
    <t>Honda MTF олива для МКПП (0.946L)x12</t>
  </si>
  <si>
    <t>MCF047(97133-2H000)</t>
  </si>
  <si>
    <t>Mando MCF047 (97133-2H000) повітряний фільтр для салону</t>
  </si>
  <si>
    <t>Mazda  5W30   (5 L)    олива моторна EU</t>
  </si>
  <si>
    <t>MOBIL  1 Synthetic  ATF (0.946 L) x 6 олива трансмісійна</t>
  </si>
  <si>
    <t>Mobil  Centaur XHP 221, 50кг мастило</t>
  </si>
  <si>
    <t>Mobil  CHASSIS GREASE LBZ 18кг  мастило</t>
  </si>
  <si>
    <t>MOBIL  DTE 10 EXCEL 15  20л олива гідравлічна</t>
  </si>
  <si>
    <t>MOBIL  DTE 10 EXCEL 32, 208L  олива гідравлічна</t>
  </si>
  <si>
    <t>MOBIL  DTE 10 EXCEL 32, 20L  олива гідравлічна</t>
  </si>
  <si>
    <t>MOBIL  DTE 10 EXCEL 46, 208L олива гідравлічна</t>
  </si>
  <si>
    <t>MOBIL  DTE 10 EXCEL 46, 20L  олива гідравлічна</t>
  </si>
  <si>
    <t>Mobil  DTE 24      20л   олива гідравлічна</t>
  </si>
  <si>
    <t>Mobil  DTE 24   208л   олива гідравлічна</t>
  </si>
  <si>
    <t>Mobil  DTE 25       208л   олива гідравлічна</t>
  </si>
  <si>
    <t>Mobil  DTE 25      20л   олива гідравлічна</t>
  </si>
  <si>
    <t>Mobil  DTE 26       208л    олива гідравлічна</t>
  </si>
  <si>
    <t>Mobil  DTE 26     20л    олива гідравлічна</t>
  </si>
  <si>
    <t>Mobil  DTE 27    20л    олива гідравлічна</t>
  </si>
  <si>
    <t>Mobil  DTE FM 46   208л  олива</t>
  </si>
  <si>
    <t>Mobil  DTE Oil Heavy   20л   олива циркуляційна</t>
  </si>
  <si>
    <t>Mobil  DTE Oil Heavy Medium  20л   олива циркуляційна</t>
  </si>
  <si>
    <t>Mobil  DTE Oil Light   20л   олива циркуляційна</t>
  </si>
  <si>
    <t>Mobil  DTE Oil Medium  20л  олива циркуляційна</t>
  </si>
  <si>
    <t>Mobil  EAL Arctic 100          20л (Capela HFC-100)</t>
  </si>
  <si>
    <t>Mobil  Glygoyle 22     20л  олива</t>
  </si>
  <si>
    <t>Mobil  Glygoyle 30   20л  олива</t>
  </si>
  <si>
    <t>Mobil  Nuto H 32  20л  олива</t>
  </si>
  <si>
    <t>Mobil  Nuto H 32 208л  олива</t>
  </si>
  <si>
    <t>Mobil  Nuto H 46  20л   олива</t>
  </si>
  <si>
    <t>Mobil  Nuto H 68  20л   олива</t>
  </si>
  <si>
    <t>Mobil  Pegasus 605 ULTRA  40  208л  олива для газовіх двигунів</t>
  </si>
  <si>
    <t>Mobil  Rarus 425(ISO VG 46)   208л   олива компресорна</t>
  </si>
  <si>
    <t>Mobil  Rarus 425(ISO VG 46) 20л олива компресорна</t>
  </si>
  <si>
    <t>Mobil  Rarus 427    208л  олива компресорна</t>
  </si>
  <si>
    <t>Mobil  Rarus 427   20л олива компресорна</t>
  </si>
  <si>
    <t>Mobil  Rarus 827      5USG л  олива 18,9</t>
  </si>
  <si>
    <t>Mobil  Rust Preventative 778   208L  олива</t>
  </si>
  <si>
    <t>Mobil  SHC  GEAR 220   20л олива</t>
  </si>
  <si>
    <t>Mobil  SHC 525      208л  олива</t>
  </si>
  <si>
    <t>Mobil  SHC 624      20л олива</t>
  </si>
  <si>
    <t>Mobil  SHC 626      20л   олива циркуляційна</t>
  </si>
  <si>
    <t>Mobil  SHC 630      20л   олива</t>
  </si>
  <si>
    <t>Mobil  SHC 632      20л   олива</t>
  </si>
  <si>
    <t>Mobil  SHC 634      20л   олива</t>
  </si>
  <si>
    <t>Mobil  SHC CIBUS 32 20L олива</t>
  </si>
  <si>
    <t>Mobil  Unirex №2 18кг  мастило</t>
  </si>
  <si>
    <t>Mobil  Univis N 46  20л олива гідравлічна</t>
  </si>
  <si>
    <t>Mobil  Univis N 46 208л олива гідравлічна</t>
  </si>
  <si>
    <t>Mobil  Vactra Oil №2   208л    олива</t>
  </si>
  <si>
    <t>Mobil  Vactra Oil №2   208л олива для направляючих ковзання</t>
  </si>
  <si>
    <t>Mobil  Vactra Oil №2   20л  олива для направляючих ковзання</t>
  </si>
  <si>
    <t>Mobil  Vactra Oil №4   208л  олива для направляючих ковзання</t>
  </si>
  <si>
    <t>Mobil  Vactra Oil №4   20л    олива для направляючих ковзання</t>
  </si>
  <si>
    <t>Mobil  Vacuoline 525 208л  олива</t>
  </si>
  <si>
    <t>Mobil  Velocite Oil №10    208л  олива</t>
  </si>
  <si>
    <t>Mobil  Velocite Oil №4     20л  олива</t>
  </si>
  <si>
    <t>Mobil  Velocite Oil №6     208л  олива</t>
  </si>
  <si>
    <t>Mobil  Velocite Oil №6     20л  олива</t>
  </si>
  <si>
    <t>Mobil  Zerice S 46 20л  олива</t>
  </si>
  <si>
    <t>Mobil 1 ESP X2  0W20  1л EU олива моторна</t>
  </si>
  <si>
    <t>Mobil 1 ESP X2  0W20  4л EU олива моторна</t>
  </si>
  <si>
    <t>Mobil 1 ESP X3  0W40  1л EU олива моторна</t>
  </si>
  <si>
    <t>Mobil 1 ESP X3  0W40  4л EU олива моторна</t>
  </si>
  <si>
    <t>Mobil ATF 220 1л  EU олива трансмісійна</t>
  </si>
  <si>
    <t>Mobil ATF 220 20л олива трансмісійна</t>
  </si>
  <si>
    <t>Mobil ATF 320 1л EU олива трансмісійна</t>
  </si>
  <si>
    <t>Mobil ATF 320 20л олива трансмісійна</t>
  </si>
  <si>
    <t>Mobil ATF 3309   20л  олива трансмісійна</t>
  </si>
  <si>
    <t>Mobil ATF 3309 (0.946 L)   олива трансмісійна</t>
  </si>
  <si>
    <t>Mobil ATF LT 71141 1л EU  олива трансмісійна</t>
  </si>
  <si>
    <t>Mobil ATF LT 71141 208л   олива трансмісійна</t>
  </si>
  <si>
    <t>Mobil ATF LT 71141 20л  олива трансмісійна</t>
  </si>
  <si>
    <t>Mobil ATF SHC 1 л олива трансмісійна</t>
  </si>
  <si>
    <t>Mobil Delvac 1 TRANSMISSION FLUID 75w80 20л олива трансмісійна</t>
  </si>
  <si>
    <t>Mobil Extra 2T 1л EU олива моторна</t>
  </si>
  <si>
    <t>MOBIL POLYREX EM 103 CART 12X0.39 KG   мастило</t>
  </si>
  <si>
    <t>MOBIL POLYREX EM CART 12X0.39 KG   мастило</t>
  </si>
  <si>
    <t>Mobil Trans HD 10 208л олива трансмісійна</t>
  </si>
  <si>
    <t>Mobil Trans HD 30 208л олива трансмісійна</t>
  </si>
  <si>
    <t>Mobilcut 100-NEW 20 л  олива</t>
  </si>
  <si>
    <t>MOBILFLUID 424 208л  олива</t>
  </si>
  <si>
    <t>MOBILFLUID 424 20л   олива</t>
  </si>
  <si>
    <t>MobilGear  600  XP 100     208л  олива редукторна</t>
  </si>
  <si>
    <t>MobilGear  600  XP 100     20л   олива редукторна</t>
  </si>
  <si>
    <t>MobilGear  600  XP 150     208л  олива редукторна</t>
  </si>
  <si>
    <t>MobilGear  600  XP 150     20л  олива редукторна</t>
  </si>
  <si>
    <t>MobilGear  600  XP 220     208л  олива редукторна</t>
  </si>
  <si>
    <t>MobilGear  600  XP 220     20л   олива редукторна</t>
  </si>
  <si>
    <t>MobilGear  600  XP 320  208л  олива редукторна</t>
  </si>
  <si>
    <t>MobilGear  600  XP 320  20л олива редукторна</t>
  </si>
  <si>
    <t>MobilGear  600  XP 460     20 л   олива редукторна</t>
  </si>
  <si>
    <t>MobilGear  600  XP 68     20 л   олива редукторна</t>
  </si>
  <si>
    <t>MobilGear  600  XP 680     20 л  олива редукторна</t>
  </si>
  <si>
    <t>Mobilgear SHC XMP 320   208л  олива редукторна</t>
  </si>
  <si>
    <t>Mobilgrease Special (0,4кг) мастило</t>
  </si>
  <si>
    <t>Mobilgrease Special 12 х 0.39 мастило</t>
  </si>
  <si>
    <t>Mobilgrease Special 18 кг  мастило</t>
  </si>
  <si>
    <t>Mobilgrease XHP 222  18кг  мастило</t>
  </si>
  <si>
    <t>Mobilgrease XHP 222 12х0,39 кг мастило</t>
  </si>
  <si>
    <t>Mobilgrease XHP 222 180кг  мастило</t>
  </si>
  <si>
    <t>Mobilgrease XHP 462  180 кг мастило</t>
  </si>
  <si>
    <t>Mobilith SHC 100   16кг  мастило</t>
  </si>
  <si>
    <t>Mobilith SHC 1000  SPECIAL  16кг</t>
  </si>
  <si>
    <t>Mobilith SHC 460   16кг  мастило</t>
  </si>
  <si>
    <t>Mobiltherm 605    208л   олива</t>
  </si>
  <si>
    <t>Mobilube 1 SHC 75W90  1л  EU олива трансмісійна</t>
  </si>
  <si>
    <t>Mobilube 1 SHC 75W90  20л EU олива трансмісійна</t>
  </si>
  <si>
    <t>Mobilube GX 80W90  20л олива трансмісійна</t>
  </si>
  <si>
    <t>Mobilube GX 80W90 1л  EU олива трансмісійна</t>
  </si>
  <si>
    <t>Mobilube GX 80W90 208л  олива трансмісійна</t>
  </si>
  <si>
    <t>Mobilube HD 75W90 20л  олива трансмісійна</t>
  </si>
  <si>
    <t>Mobilube HD 80W90  20л олива трансмісійна</t>
  </si>
  <si>
    <t>Mobilube HD 80w90 1л EU олива трансмісійна</t>
  </si>
  <si>
    <t>Mobilube HD 80W90 208 л олива трансмісійна</t>
  </si>
  <si>
    <t>Mobilube HD 85W140 208л олива трансмісійна</t>
  </si>
  <si>
    <t>Mobilube HD 85W140 20л олива трансмісійна</t>
  </si>
  <si>
    <t>Mobilube HD-N 80W140 20л олива трансмісійна</t>
  </si>
  <si>
    <t>Mobilux EP 004   18кг   мастило</t>
  </si>
  <si>
    <t>Mobilux EP 1     EU 18кг   мастило</t>
  </si>
  <si>
    <t>Mobilux EP 2      12х0,39  мастило</t>
  </si>
  <si>
    <t>Mobilux EP 2      18 кг   EU   мастило</t>
  </si>
  <si>
    <t>Mobilux EP 3       18кг   мастило</t>
  </si>
  <si>
    <t>999MP-NS200P</t>
  </si>
  <si>
    <t>NISSAN  CVTF-NS2 (0.946 L) x 12  олива трансмісійна</t>
  </si>
  <si>
    <t>999MP-NS300P</t>
  </si>
  <si>
    <t>NISSAN  CVTF-NS3 (0.946 L) x 12  олива трансмісійна</t>
  </si>
  <si>
    <t>REVLINE-DOT4-0.5</t>
  </si>
  <si>
    <t>REVLINE DOT 4      0.5л   гальмiвна рiдина</t>
  </si>
  <si>
    <t>REVLINE-DOT4-1</t>
  </si>
  <si>
    <t>REVLINE DOT 4      1л   гальмiвна рiдина</t>
  </si>
  <si>
    <t>G060726A2*</t>
  </si>
  <si>
    <t>VW AUDI * GL-4 1L олива трансмісійна</t>
  </si>
  <si>
    <t>ZICSP-6-20L</t>
  </si>
  <si>
    <t>ZIC ATF 6 20л  олива  трансмісійна</t>
  </si>
  <si>
    <t>shel55DC-80/20</t>
  </si>
  <si>
    <t>Антифриз  Shellzone Dex-Cool -80   20л</t>
  </si>
  <si>
    <t>CART999CT12PLUS5*</t>
  </si>
  <si>
    <t>Антифриз -концентрат* CARTECHNIC CT 12 PLUSфиолетовый (красный) -80C 5L, шт</t>
  </si>
  <si>
    <t>MA5571484N*</t>
  </si>
  <si>
    <t>Зимова рідина для омивання * CARTECHNIC MA5571484N -60 C 1L, шт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</si>
  <si>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</si>
  <si>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</si>
  <si>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</si>
  <si>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</si>
  <si>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</si>
  <si>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</si>
  <si>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</si>
  <si>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</si>
  <si>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</si>
  <si>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</si>
  <si>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</si>
  <si>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</si>
  <si>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</si>
  <si>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</si>
  <si>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</si>
  <si>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</si>
  <si>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</si>
  <si>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</si>
  <si>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</si>
  <si>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</si>
  <si>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</si>
  <si>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</si>
  <si>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</si>
  <si>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</si>
  <si>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</si>
  <si>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</si>
  <si>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</si>
  <si>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</si>
  <si>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</si>
  <si>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</si>
  <si>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</si>
  <si>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</si>
  <si>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</si>
  <si>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</si>
  <si>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</si>
  <si>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</si>
  <si>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</si>
  <si>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</si>
  <si>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</si>
  <si>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</si>
  <si>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</si>
  <si>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</si>
  <si>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</si>
  <si>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</si>
  <si>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</si>
  <si>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</si>
  <si>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</si>
  <si>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</si>
  <si>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</si>
  <si>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</si>
  <si>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</si>
  <si>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</si>
  <si>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</si>
  <si>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</si>
  <si>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</si>
  <si>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</si>
  <si>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</si>
  <si>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</si>
  <si>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</si>
  <si>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</si>
  <si>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</si>
  <si>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</si>
  <si>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</si>
  <si>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</si>
  <si>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</si>
  <si>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</si>
  <si>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</si>
  <si>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</si>
  <si>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</si>
  <si>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</si>
  <si>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</si>
  <si>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</si>
  <si>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</si>
  <si>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</si>
  <si>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</si>
  <si>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</si>
  <si>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</si>
  <si>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</si>
  <si>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</si>
  <si>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</si>
  <si>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</si>
  <si>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</si>
  <si>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</si>
  <si>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</si>
  <si>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</si>
  <si>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</si>
  <si>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</si>
  <si>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</si>
  <si>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</si>
  <si>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10-9129</t>
  </si>
  <si>
    <t>ACDelco 5w30 Dexos2 Full Synthetic  (0,946 L)*12  олива моторна</t>
  </si>
  <si>
    <t>10-9240</t>
  </si>
  <si>
    <t>ACDelco ATF Dexron-III USA 0,946л  олива трансмісійна</t>
  </si>
  <si>
    <t>10-9243</t>
  </si>
  <si>
    <t>ACDelco ATF Dexron-VI USA 0,946л олива трансмісійна</t>
  </si>
  <si>
    <t>Forcelube Acis 5w40 1 L  олива моторна</t>
  </si>
  <si>
    <t>Forcelube Acis 5w40 208 L  олива моторна</t>
  </si>
  <si>
    <t>Forcelube Acis 5w40 5 L  олива моторна</t>
  </si>
  <si>
    <t>Forcelube Hercules ATF Dexron VI 1 L  олива трансмісійна</t>
  </si>
  <si>
    <t>XO-5W20-Q1SP</t>
  </si>
  <si>
    <t>Ford/Motorcraft 5W20 (0.946 L) x 12  Synthetic Blend  олива мотрона</t>
  </si>
  <si>
    <t>XO-5W30-Q1SP</t>
  </si>
  <si>
    <t>Ford/Motorcraft 5W30 (0.946 L) x 12  Synthetic Blend  олива мотрона</t>
  </si>
  <si>
    <t>XO-5W50-QGT</t>
  </si>
  <si>
    <t>Ford/Motorcraft 5W50 (0.946 L) x 12 Full Synthetic  олива мотрона</t>
  </si>
  <si>
    <t>XT-10-QLVC</t>
  </si>
  <si>
    <t>Ford/Motorcraft Mercon LV  (0.946 L) x 12  олива трансмісійна</t>
  </si>
  <si>
    <t>08798-9037</t>
  </si>
  <si>
    <t>Honda  0W20 (0.946 L) x 12 Full Synt олива моторна</t>
  </si>
  <si>
    <t>08798-9032</t>
  </si>
  <si>
    <t>Honda  5W20  (0.946 L) x 12  олива моторна</t>
  </si>
  <si>
    <t>08798-9038</t>
  </si>
  <si>
    <t>Honda  5W20 (0.946 L) x 12 Full Synthetic олива моторна</t>
  </si>
  <si>
    <t>08798-9034</t>
  </si>
  <si>
    <t>Honda  5W30 (0.946 L) x 12   08798-9034 олива моторна</t>
  </si>
  <si>
    <t>08798-9039</t>
  </si>
  <si>
    <t>Honda  5W30 (0.946 L) x 12 Full Synthetic RDX  олива моторна</t>
  </si>
  <si>
    <t>08200-9008</t>
  </si>
  <si>
    <t>Honda ATF DW-1(0.946L)  08200-9008 олива для АКПП</t>
  </si>
  <si>
    <t>0000-77-5w30-QT</t>
  </si>
  <si>
    <t>Mazda  5W30 (0.946 L) x 12  олива моторна</t>
  </si>
  <si>
    <t>0000-FZ-113E-01</t>
  </si>
  <si>
    <t>Mazda  ATF FZ  (0.946 L) x 12  олива трансмісійна</t>
  </si>
  <si>
    <t>0000-77-112E-01</t>
  </si>
  <si>
    <t>Mazda  ATF M-5 (0.946 L) x 12  олива трансмісійна</t>
  </si>
  <si>
    <t>0000-77-120E-05</t>
  </si>
  <si>
    <t>Mazda  MERCON 5 ATF&amp;PSF (0.946 L) x 12  олива трансмісійна</t>
  </si>
  <si>
    <t>MZ320200</t>
  </si>
  <si>
    <t>Mitsubishi  ATF SP-III для АКПП (0.946 L)x12 олива трансмісійна</t>
  </si>
  <si>
    <t>MZ320185</t>
  </si>
  <si>
    <t>Mitsubishi CVT J-4 для АКПП (0.946 L)*12  олива</t>
  </si>
  <si>
    <t>05200-00100</t>
  </si>
  <si>
    <t>Mobis 10w30 PREMIUM DIESEL  1л   олива  05200-00100</t>
  </si>
  <si>
    <t>05200-00400</t>
  </si>
  <si>
    <t>Mobis 10w30 PREMIUM DIESEL  4л   олива  05200-00400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</si>
  <si>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</si>
  <si>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</si>
  <si>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</si>
  <si>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</si>
  <si>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</si>
  <si>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</si>
  <si>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</si>
  <si>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</si>
  <si>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05100-00121</t>
  </si>
  <si>
    <t>Mobis 5w20 SL 1л PREMIUM EXTRA  олива  05100-00121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</si>
  <si>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</si>
  <si>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</si>
  <si>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</si>
  <si>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</si>
  <si>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</si>
  <si>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</si>
  <si>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</si>
  <si>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</si>
  <si>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</si>
  <si>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</si>
  <si>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</si>
  <si>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</si>
  <si>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</si>
  <si>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</si>
  <si>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</si>
  <si>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</si>
  <si>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</si>
  <si>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</si>
  <si>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</si>
  <si>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</si>
  <si>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</si>
  <si>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</si>
  <si>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</si>
  <si>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</si>
  <si>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04500-00A15</t>
  </si>
  <si>
    <t>Mobis ATF SP IV 20л  олива  04500-00A15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</si>
  <si>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</si>
  <si>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</si>
  <si>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</si>
  <si>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</si>
  <si>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</si>
  <si>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</si>
  <si>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</si>
  <si>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</si>
  <si>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</si>
  <si>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</si>
  <si>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</si>
  <si>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</si>
  <si>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</si>
  <si>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</si>
  <si>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68218950AB</t>
  </si>
  <si>
    <t>Mopar 0W20   (0.946 L) x 12  олива моторна</t>
  </si>
  <si>
    <t>68218920AB</t>
  </si>
  <si>
    <t>Mopar 5W30   (0.946 L) x 12  олива моторна</t>
  </si>
  <si>
    <t>05191184AA</t>
  </si>
  <si>
    <t>Mopar CVTF+4  (0.946 L)  05191184AA / 05191184AB  олива трансмісійна</t>
  </si>
  <si>
    <t>05016796AC</t>
  </si>
  <si>
    <t>Mopar NV245/NV247/NV249  (0,946л) x12  05016796AC /05016796AD олива трансмісійна</t>
  </si>
  <si>
    <t>999MP-MAT00S</t>
  </si>
  <si>
    <t>NISSAN   Matic Fluid S (0.946 L) x 12  олива трансмісійна 999MP-MAT00S / 999MP-MTS00P</t>
  </si>
  <si>
    <t>999MP-AG000P</t>
  </si>
  <si>
    <t>NISSAN  Gydraulic PSF (12oz) x 24  олива трансмісійна</t>
  </si>
  <si>
    <t>SOA427V1310</t>
  </si>
  <si>
    <t>SUBARU 0w20 (0.946 L)x12 олива моторна</t>
  </si>
  <si>
    <t>SOA427V1500</t>
  </si>
  <si>
    <t>SUBARU ATF 5AT для АКПП (0.946 L)x12 олива трансмісійна</t>
  </si>
  <si>
    <t>00279-0WQTE-01</t>
  </si>
  <si>
    <t>Toyota 0W20  (0.946 L) x 12  олива моторна</t>
  </si>
  <si>
    <t>00279-1QT5W-01</t>
  </si>
  <si>
    <t>Toyota 5W30  (0.946 L) x 12  олива моторна</t>
  </si>
  <si>
    <t>00279-000T4-01</t>
  </si>
  <si>
    <t>Toyota ATF Type T- IV (0.946 L) x 12  олива</t>
  </si>
  <si>
    <t>00289-atfws</t>
  </si>
  <si>
    <t>Toyota ATF WS (0.946 L)  олива</t>
  </si>
  <si>
    <t>10-101</t>
  </si>
  <si>
    <t>Антифриз  ACDelco Concentrate 74C Orang  6x1Gal (3,785л)</t>
  </si>
  <si>
    <t>0000-77-508E-20</t>
  </si>
  <si>
    <t>Антифриз  Mazda FL22 Extended Life Coolant Premixed 6x1Gal (3,785л)</t>
  </si>
  <si>
    <t>MZ311986</t>
  </si>
  <si>
    <t>Антифриз  Mitsubishi Long Life Coolant  6x1Gal (3,785л)</t>
  </si>
  <si>
    <t>68048953AC</t>
  </si>
  <si>
    <t>Антифриз  Mopar orange 6x1Gal (3,785л)</t>
  </si>
  <si>
    <t>VC7B</t>
  </si>
  <si>
    <t>Антифриз  Motorcraft Concentrate -74C Gold/Yellow 6x1Gal (3,785л)</t>
  </si>
  <si>
    <t>VC3B</t>
  </si>
  <si>
    <t>Антифриз  Motorcraft Concentrate -74C Orange 6x1Gal (3,785л)</t>
  </si>
  <si>
    <t>999MP-AF000P</t>
  </si>
  <si>
    <t>Антифриз  Nissan Long Life Coolant 6x1Gal (3,785л)</t>
  </si>
  <si>
    <t>shel1</t>
  </si>
  <si>
    <t>Антифриз  Shellzone Concentr 80C  6x1Gal (3,785л), шт зелений</t>
  </si>
  <si>
    <t>SOA868V9210</t>
  </si>
  <si>
    <t>Антифриз  Subaru Coolant 6x1Gal (3,785л)</t>
  </si>
  <si>
    <t>00272-SLLC2</t>
  </si>
  <si>
    <t>Антифриз  Toyota Super Long Life Cool 6x1Gal (3,785л)</t>
  </si>
  <si>
    <t>3972-DE10075</t>
  </si>
  <si>
    <t>Антифриз FROSBIO  koncentrat Ct11   200л</t>
  </si>
  <si>
    <t>3972-DE10073</t>
  </si>
  <si>
    <t>Антифриз FROSBIO  koncentrat Ct11   4л</t>
  </si>
  <si>
    <t>3972-DE10080</t>
  </si>
  <si>
    <t>Антифриз FROSBIO  koncentrat Ct12+   200л</t>
  </si>
  <si>
    <t>3972-DE10079</t>
  </si>
  <si>
    <t>Антифриз FROSBIO  koncentrat Ct12+   20л</t>
  </si>
  <si>
    <t>3972-DE10078</t>
  </si>
  <si>
    <t>Антифриз FROSBIO  koncentrat Ct12+   4л</t>
  </si>
  <si>
    <t>3972-DE10083</t>
  </si>
  <si>
    <t>Антифриз FROSBIO  RM  Ct12+   -37C  20л</t>
  </si>
  <si>
    <t>JASOL-37-G11-210</t>
  </si>
  <si>
    <t>Антифриз JASOL Coolant -37  G11  210л</t>
  </si>
  <si>
    <t>JASOL-37-G12+210</t>
  </si>
  <si>
    <t>Антифриз JASOL EXTENDED LIFE -37  G12+  210л</t>
  </si>
  <si>
    <t>JASOL-G11-1</t>
  </si>
  <si>
    <t>Антифриз JASOL koncentrat G11   1л</t>
  </si>
  <si>
    <t>JASOL-G11-20</t>
  </si>
  <si>
    <t>Антифриз JASOL koncentrat G11   20л</t>
  </si>
  <si>
    <t>JASOL-G11-210</t>
  </si>
  <si>
    <t>Антифриз JASOL koncentrat G11   210л</t>
  </si>
  <si>
    <t>JASOL-G11-5</t>
  </si>
  <si>
    <t>Антифриз JASOL koncentrat G11   5л</t>
  </si>
  <si>
    <t>JASOL-G12-1</t>
  </si>
  <si>
    <t>Антифриз JASOL koncentrat G12   1л</t>
  </si>
  <si>
    <t>JASOL-G12-5</t>
  </si>
  <si>
    <t>Антифриз JASOL koncentrat G12   5л</t>
  </si>
  <si>
    <t>Mobil  Gargoyle Arctic SHC 226E  20л  олива</t>
  </si>
  <si>
    <t>Mobil Super 1000 X1 15W40  208л  олива моторна</t>
  </si>
  <si>
    <t>08880-80846</t>
  </si>
  <si>
    <t>Toyota  5W30  (1 L) x12   олива моторна EU</t>
  </si>
  <si>
    <t>GS55545M4</t>
  </si>
  <si>
    <t>VAG  Longlife III FE (504 00 / 507 00) 0w-30 5 L олива моторна</t>
  </si>
  <si>
    <t>Цена в ДОЛЛАРАХ за 1 литр!!!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</si>
  <si>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</si>
  <si>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</si>
  <si>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</si>
  <si>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</si>
  <si>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</si>
  <si>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</si>
  <si>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</si>
  <si>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</si>
  <si>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</si>
  <si>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</si>
  <si>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</si>
  <si>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</si>
  <si>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</si>
  <si>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</si>
  <si>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</si>
  <si>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</si>
  <si>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</si>
  <si>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</si>
  <si>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</si>
  <si>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</si>
  <si>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</si>
  <si>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</si>
  <si>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</si>
  <si>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</si>
  <si>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</si>
  <si>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</si>
  <si>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</si>
  <si>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</si>
  <si>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</si>
  <si>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</si>
  <si>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</si>
  <si>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</si>
  <si>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</si>
  <si>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</si>
  <si>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</si>
  <si>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</si>
  <si>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</si>
  <si>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</si>
  <si>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</si>
  <si>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</si>
  <si>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</si>
  <si>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</si>
  <si>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</si>
  <si>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</si>
  <si>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</si>
  <si>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</si>
  <si>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</si>
  <si>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</si>
  <si>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</si>
  <si>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</si>
  <si>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</si>
  <si>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</si>
  <si>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</si>
  <si>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</si>
  <si>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</si>
  <si>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</si>
  <si>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</si>
  <si>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</si>
  <si>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Mobil  DTE 25  ULTRA   208л   олива гідравлічна</t>
  </si>
  <si>
    <t>Mobil Delvac XHP ESP 10W40 20л  олива моторна</t>
  </si>
  <si>
    <t>Mobil Super 2000 X1 10W40 1л EU олива моторна</t>
  </si>
  <si>
    <t>Mobil Super 2000 X1 10W40 4л EU олива моторна</t>
  </si>
  <si>
    <t>Mobilube 85W90 LS 20л олива трансмісійна</t>
  </si>
  <si>
    <t>Mobilux EP 0     18кг   мастило</t>
  </si>
  <si>
    <t>к4</t>
  </si>
  <si>
    <t>Канистра К4-20Х белая 20 л</t>
  </si>
  <si>
    <t>J1010AJ024</t>
  </si>
  <si>
    <t>Комплект бризговиків задніх OUTBACK</t>
  </si>
  <si>
    <t>J1010AJ021</t>
  </si>
  <si>
    <t>Комплект бризговиків передніх OUTBACK</t>
  </si>
  <si>
    <t>Мобил Антифриз 12х1л.</t>
  </si>
  <si>
    <t>Насос ручний, 8 л/хв</t>
  </si>
  <si>
    <t>пп</t>
  </si>
  <si>
    <t>Поддоны</t>
  </si>
  <si>
    <t>Ремінь генератора та кондиціонера 21X4X1588</t>
  </si>
  <si>
    <t>Підсумок</t>
  </si>
  <si>
    <t>19 июня 2020</t>
  </si>
  <si>
    <t>EEOH0005Y</t>
  </si>
  <si>
    <t>Фільтр масляний (картридж) MANDO 26320-2A002</t>
  </si>
  <si>
    <t>26320-3C250</t>
  </si>
  <si>
    <t>Фільтр масляний (картридж) MOBIS 26320-3C250</t>
  </si>
  <si>
    <t>26320-3CAA0</t>
  </si>
  <si>
    <t>Фільтр масляний (картридж) MOBIS 26320-3CAA0</t>
  </si>
  <si>
    <t>SJEO-764</t>
  </si>
  <si>
    <t>Фільтр масляний (картридж) WEGO 26320-3C100</t>
  </si>
  <si>
    <t>15400-PLM-A02</t>
  </si>
  <si>
    <t>Фільтр масляний HONDA 15400-PLM-A02 / 15400-PLM-A01</t>
  </si>
  <si>
    <t>B6Y1-14-302A</t>
  </si>
  <si>
    <t>Фільтр масляний MAZDA B6Y1-14-302A</t>
  </si>
  <si>
    <t>MZ690072</t>
  </si>
  <si>
    <t>Фільтр масляний MITSUBISHI MZ690072</t>
  </si>
  <si>
    <t>MZ690116</t>
  </si>
  <si>
    <t>Фільтр масляний MITSUBISHI MZ690116</t>
  </si>
  <si>
    <t>26300-35505</t>
  </si>
  <si>
    <t>Фільтр масляний MOBIS 26300-35505 / 26300-35504 / 26300-35503</t>
  </si>
  <si>
    <t>Фільтр масляний MOPAR MO-090</t>
  </si>
  <si>
    <t>SJF-H038</t>
  </si>
  <si>
    <t>Фільтр паливний (дизель) WEGO 31922-2B900 / 31922-2W000 / 31922-2R900</t>
  </si>
  <si>
    <t>SJF-H027</t>
  </si>
  <si>
    <t>Фільтр паливний (дизель) WEGO 31922-4H001 / 31922-2E900</t>
  </si>
  <si>
    <t>SJF-H044</t>
  </si>
  <si>
    <t>Фільтр паливний (занурювальний) WEGO 31910-2H000</t>
  </si>
  <si>
    <t>EAF00020M</t>
  </si>
  <si>
    <t>Фільтр повітряний MANDO 28113-2P300</t>
  </si>
  <si>
    <t>EAF00121T</t>
  </si>
  <si>
    <t>Фільтр повітряний MANDO 28113-3X000 / 28113-2S000 / MAF102</t>
  </si>
  <si>
    <t>SJA-H031</t>
  </si>
  <si>
    <t>Фільтр повітряний WEGO 28113-08000</t>
  </si>
  <si>
    <t>SJA-H026</t>
  </si>
  <si>
    <t>Фільтр повітряний WEGO 28113-17500</t>
  </si>
  <si>
    <t>28113-2B000W</t>
  </si>
  <si>
    <t>Фільтр повітряний WEGO 28113-2B000</t>
  </si>
  <si>
    <t>SJA-H027</t>
  </si>
  <si>
    <t>Фільтр повітряний WEGO 28113-2D000 / 28113-2F000</t>
  </si>
  <si>
    <t>28113-2F000W</t>
  </si>
  <si>
    <t>Фільтр повітряний WEGO 28113-2F000 / 28113-2D000</t>
  </si>
  <si>
    <t>SJA-H037</t>
  </si>
  <si>
    <t>Фільтр повітряний WEGO 28113-2F800</t>
  </si>
  <si>
    <t>SJA-K036</t>
  </si>
  <si>
    <t>Фільтр повітряний WEGO 28113-2G000</t>
  </si>
  <si>
    <t>SJA-H036</t>
  </si>
  <si>
    <t>Фільтр повітряний WEGO 28113-3K010</t>
  </si>
  <si>
    <t>97133-2B005HCC</t>
  </si>
  <si>
    <t>Фільтр салону  HCC 97133-2B005</t>
  </si>
  <si>
    <t>97133-2K000HCC</t>
  </si>
  <si>
    <t>Фільтр салону  HCC 97133-2K000</t>
  </si>
  <si>
    <t>97133-2E210HCC</t>
  </si>
  <si>
    <t>Фільтр салону HCC 97133-2E210 / 97133-2E200</t>
  </si>
  <si>
    <t>97133-2F010HCC</t>
  </si>
  <si>
    <t>Фільтр салону HCC 97133-2F010</t>
  </si>
  <si>
    <t>SJC-H020</t>
  </si>
  <si>
    <t>Фільтр салону WEGO 97133-2E260 / 97133-2E250 / 97133-0Z000</t>
  </si>
  <si>
    <t>SJC-H031</t>
  </si>
  <si>
    <t>Фільтр салону WEGO 97133-2H001 / 97133-1E100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</si>
  <si>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</si>
  <si>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</si>
  <si>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</si>
  <si>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</si>
  <si>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</si>
  <si>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</si>
  <si>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</si>
  <si>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</si>
  <si>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</si>
  <si>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</si>
  <si>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</si>
  <si>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</si>
  <si>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</si>
  <si>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</si>
  <si>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</si>
  <si>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</si>
  <si>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</si>
  <si>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</si>
  <si>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</si>
  <si>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</si>
  <si>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</si>
  <si>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</si>
  <si>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</si>
  <si>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</si>
  <si>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</si>
  <si>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</si>
  <si>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</si>
  <si>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</si>
  <si>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</si>
  <si>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</si>
  <si>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</si>
  <si>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</si>
  <si>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</si>
  <si>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</si>
  <si>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</si>
  <si>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</si>
  <si>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</si>
  <si>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</si>
  <si>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</si>
  <si>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</si>
  <si>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</si>
  <si>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</si>
  <si>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</si>
  <si>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</si>
  <si>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</si>
  <si>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</si>
  <si>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</si>
  <si>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</si>
  <si>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</si>
  <si>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</si>
  <si>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</si>
  <si>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</si>
  <si>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</si>
  <si>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</si>
  <si>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</si>
  <si>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</si>
  <si>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</si>
  <si>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</si>
  <si>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</si>
  <si>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</si>
  <si>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</si>
  <si>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</si>
  <si>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</si>
  <si>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</si>
  <si>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</si>
  <si>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</si>
  <si>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</si>
  <si>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</si>
  <si>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</si>
  <si>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</si>
  <si>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</si>
  <si>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</si>
  <si>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</si>
  <si>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</si>
  <si>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</si>
  <si>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</si>
  <si>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</si>
  <si>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</si>
  <si>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</si>
  <si>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</si>
  <si>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</si>
  <si>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</si>
  <si>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</si>
  <si>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</si>
  <si>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</si>
  <si>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</si>
  <si>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</si>
  <si>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</si>
  <si>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</si>
  <si>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</si>
  <si>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</si>
  <si>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</si>
  <si>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</si>
  <si>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</si>
  <si>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</si>
  <si>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</si>
  <si>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</si>
  <si>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</si>
  <si>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</si>
  <si>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</si>
  <si>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</si>
  <si>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</si>
  <si>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</si>
  <si>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</si>
  <si>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</si>
  <si>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</si>
  <si>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</si>
  <si>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</si>
  <si>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</si>
  <si>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</si>
  <si>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</si>
  <si>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Реклама Вайбер</t>
  </si>
  <si>
    <t>Получено от Юрия за кастрол и фильтр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</si>
  <si>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</si>
  <si>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</si>
  <si>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</si>
  <si>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</si>
  <si>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</si>
  <si>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</si>
  <si>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</si>
  <si>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</si>
  <si>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</si>
  <si>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</si>
  <si>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</si>
  <si>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</si>
  <si>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</si>
  <si>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</si>
  <si>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</si>
  <si>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</si>
  <si>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</si>
  <si>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</si>
  <si>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</si>
  <si>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</si>
  <si>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</si>
  <si>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</si>
  <si>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</si>
  <si>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</si>
  <si>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</si>
  <si>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</si>
  <si>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</si>
  <si>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</si>
  <si>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</si>
  <si>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</si>
  <si>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</si>
  <si>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</si>
  <si>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</si>
  <si>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</si>
  <si>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</si>
  <si>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</si>
  <si>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</si>
  <si>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</si>
  <si>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</si>
  <si>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</si>
  <si>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</si>
  <si>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</si>
  <si>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</si>
  <si>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</si>
  <si>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</si>
  <si>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</si>
  <si>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</si>
  <si>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</si>
  <si>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</si>
  <si>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</si>
  <si>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</si>
  <si>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</si>
  <si>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</si>
  <si>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</si>
  <si>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</si>
  <si>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</si>
  <si>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</si>
  <si>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</si>
  <si>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</si>
  <si>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</si>
  <si>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</si>
  <si>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</si>
  <si>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</si>
  <si>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</si>
  <si>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</si>
  <si>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</si>
  <si>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</si>
  <si>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</si>
  <si>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</si>
  <si>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Получено от Василия по 3 заказам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</si>
  <si>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</si>
  <si>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</si>
  <si>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</si>
  <si>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</si>
  <si>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</si>
  <si>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</si>
  <si>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</si>
  <si>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</si>
  <si>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</si>
  <si>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</si>
  <si>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</si>
  <si>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От Пицыка</t>
  </si>
  <si>
    <t>Получено от Пелихова</t>
  </si>
  <si>
    <t>Масло Мобил ЕСП 5-30 5литров</t>
  </si>
  <si>
    <t>Фильтры масло и воздух Пелихов</t>
  </si>
  <si>
    <t>Получено от Максима БМВ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</si>
  <si>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</si>
  <si>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</si>
  <si>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</si>
  <si>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</si>
  <si>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</si>
  <si>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</si>
  <si>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</si>
  <si>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</si>
  <si>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</si>
  <si>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</si>
  <si>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</si>
  <si>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</si>
  <si>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https://ic-ua.intercars.eu/</t>
  </si>
  <si>
    <t>Intercars</t>
  </si>
  <si>
    <t>Comma VOLTECH 0w-30</t>
  </si>
  <si>
    <t>Comma Eco-F 5w-20</t>
  </si>
  <si>
    <t>Ford WSS-M2C925-A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</si>
  <si>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</si>
  <si>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</si>
  <si>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</si>
  <si>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</si>
  <si>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</si>
  <si>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</si>
  <si>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</si>
  <si>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</si>
  <si>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</si>
  <si>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</si>
  <si>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</si>
  <si>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</si>
  <si>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</si>
  <si>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</si>
  <si>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</si>
  <si>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</si>
  <si>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</si>
  <si>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</si>
  <si>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</si>
  <si>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</si>
  <si>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</si>
  <si>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</si>
  <si>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</si>
  <si>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</si>
  <si>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</si>
  <si>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</si>
  <si>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</si>
  <si>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</si>
  <si>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</si>
  <si>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</si>
  <si>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</si>
  <si>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</si>
  <si>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</si>
  <si>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</si>
  <si>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</si>
  <si>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</si>
  <si>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</si>
  <si>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</si>
  <si>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</si>
  <si>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</si>
  <si>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</si>
  <si>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</si>
  <si>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</si>
  <si>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</si>
  <si>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</si>
  <si>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</si>
  <si>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</si>
  <si>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</si>
  <si>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</si>
  <si>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</si>
  <si>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</si>
  <si>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</si>
  <si>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</si>
  <si>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</si>
  <si>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</si>
  <si>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</si>
  <si>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</si>
  <si>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</si>
  <si>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</si>
  <si>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</si>
  <si>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</si>
  <si>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</si>
  <si>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</si>
  <si>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</si>
  <si>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</si>
  <si>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</si>
  <si>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</si>
  <si>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</si>
  <si>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</si>
  <si>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</si>
  <si>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</si>
  <si>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</si>
  <si>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</si>
  <si>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</si>
  <si>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</si>
  <si>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</si>
  <si>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</si>
  <si>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</si>
  <si>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</si>
  <si>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</si>
  <si>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</si>
  <si>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</si>
  <si>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</si>
  <si>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</si>
  <si>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</si>
  <si>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</si>
  <si>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</si>
  <si>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</si>
  <si>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</si>
  <si>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</si>
  <si>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</si>
  <si>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</si>
  <si>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</si>
  <si>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</si>
  <si>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</si>
  <si>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</si>
  <si>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</si>
  <si>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</si>
  <si>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</si>
  <si>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</si>
  <si>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</si>
  <si>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</si>
  <si>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</si>
  <si>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</si>
  <si>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</si>
  <si>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</si>
  <si>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</si>
  <si>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</si>
  <si>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</si>
  <si>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</si>
  <si>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</si>
  <si>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</si>
  <si>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</si>
  <si>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</si>
  <si>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</si>
  <si>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</si>
  <si>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</si>
  <si>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</si>
  <si>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</si>
  <si>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</si>
  <si>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</si>
  <si>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</si>
  <si>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</si>
  <si>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</si>
  <si>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</si>
  <si>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</si>
  <si>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</si>
  <si>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</si>
  <si>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</si>
  <si>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</si>
  <si>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</si>
  <si>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</si>
  <si>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</si>
  <si>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</si>
  <si>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</si>
  <si>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</si>
  <si>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</si>
  <si>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</si>
  <si>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</si>
  <si>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</si>
  <si>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</si>
  <si>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</si>
  <si>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</si>
  <si>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</si>
  <si>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</si>
  <si>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</si>
  <si>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</si>
  <si>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</si>
  <si>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</si>
  <si>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</si>
  <si>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</si>
  <si>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</si>
  <si>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</si>
  <si>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</si>
  <si>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</si>
  <si>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</si>
  <si>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</si>
  <si>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</si>
  <si>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</si>
  <si>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</si>
  <si>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</si>
  <si>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</si>
  <si>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</si>
  <si>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</si>
  <si>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</si>
  <si>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</si>
  <si>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</si>
  <si>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</si>
  <si>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</si>
  <si>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</si>
  <si>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</si>
  <si>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</si>
  <si>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</si>
  <si>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</si>
  <si>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</si>
  <si>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</si>
  <si>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</si>
  <si>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</si>
  <si>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</si>
  <si>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</si>
  <si>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</si>
  <si>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</si>
  <si>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</si>
  <si>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</si>
  <si>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</si>
  <si>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</si>
  <si>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</si>
  <si>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</si>
  <si>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</si>
  <si>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</si>
  <si>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</si>
  <si>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</si>
  <si>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</si>
  <si>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</si>
  <si>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</si>
  <si>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</si>
  <si>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</si>
  <si>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</si>
  <si>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</si>
  <si>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</si>
  <si>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</si>
  <si>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</si>
  <si>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</si>
  <si>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</si>
  <si>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</si>
  <si>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</si>
  <si>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</si>
  <si>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</si>
  <si>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</si>
  <si>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</si>
  <si>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</si>
  <si>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</si>
  <si>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</si>
  <si>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</si>
  <si>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</si>
  <si>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</si>
  <si>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</si>
  <si>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</si>
  <si>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</si>
  <si>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</si>
  <si>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</si>
  <si>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</si>
  <si>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</si>
  <si>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</si>
  <si>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</si>
  <si>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</si>
  <si>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</si>
  <si>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</si>
  <si>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</si>
  <si>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Доставка</t>
  </si>
  <si>
    <t>Возврат наложенного</t>
  </si>
  <si>
    <t>Прибыль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</si>
  <si>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</si>
  <si>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</si>
  <si>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</si>
  <si>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</si>
  <si>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</si>
  <si>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</si>
  <si>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Получено от Жени Парикмахера</t>
  </si>
  <si>
    <t>Получено от Романа от Германа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</si>
  <si>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</si>
  <si>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</si>
  <si>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</si>
  <si>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</si>
  <si>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Получено от Бордюгов Андрей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</si>
  <si>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</si>
  <si>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</si>
  <si>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</si>
  <si>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</si>
  <si>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</si>
  <si>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</si>
  <si>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</si>
  <si>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</si>
  <si>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</si>
  <si>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Получено от Клиента Данканич Андрей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</si>
  <si>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</si>
  <si>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</si>
  <si>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</si>
  <si>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</si>
  <si>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</si>
  <si>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</si>
  <si>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</si>
  <si>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</si>
  <si>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</si>
  <si>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</si>
  <si>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</si>
  <si>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</si>
  <si>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</si>
  <si>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</si>
  <si>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</si>
  <si>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</si>
  <si>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</si>
  <si>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</si>
  <si>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</si>
  <si>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</si>
  <si>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</si>
  <si>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</si>
  <si>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</si>
  <si>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</si>
  <si>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</si>
  <si>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</si>
  <si>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</si>
  <si>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</si>
  <si>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</si>
  <si>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</si>
  <si>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</si>
  <si>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</si>
  <si>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</si>
  <si>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</si>
  <si>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</si>
  <si>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</si>
  <si>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</si>
  <si>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</si>
  <si>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</si>
  <si>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</si>
  <si>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</si>
  <si>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</si>
  <si>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</si>
  <si>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</si>
  <si>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</si>
  <si>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</si>
  <si>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</si>
  <si>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</si>
  <si>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</si>
  <si>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</si>
  <si>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</si>
  <si>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</si>
  <si>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</si>
  <si>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</si>
  <si>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</si>
  <si>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</si>
  <si>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</si>
  <si>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</si>
  <si>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</si>
  <si>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</si>
  <si>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</si>
  <si>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</si>
  <si>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</si>
  <si>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</si>
  <si>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</si>
  <si>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</si>
  <si>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</si>
  <si>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</si>
  <si>
    <t>нет в наличии</t>
  </si>
  <si>
    <t>FUCHS TITAN GT1 FL34</t>
  </si>
  <si>
    <t>BREXOL ULTRA PLUS GN 5W30</t>
  </si>
  <si>
    <t>Цена продажи!!! 14.09!!!</t>
  </si>
  <si>
    <t>Toyota Genuine Motor Oil (металл 1)</t>
  </si>
  <si>
    <t>Фильтр АКПП БМВ</t>
  </si>
  <si>
    <t>Куплено на АВТО ПРО</t>
  </si>
  <si>
    <t>От Клиента Колесниченко Юрий Одесса</t>
  </si>
  <si>
    <t>Раздел ШИВ</t>
  </si>
  <si>
    <t>Раздел ШМВ</t>
  </si>
  <si>
    <t>От Клиента Волошинский Артем Харьков</t>
  </si>
  <si>
    <t>Масло 15л и фильтры Стасу Иванейко Интеркарс</t>
  </si>
  <si>
    <t>Комисиия</t>
  </si>
  <si>
    <t>Доставка заказа</t>
  </si>
  <si>
    <t>От клиента Стас Иванейко</t>
  </si>
  <si>
    <t>Масло Rymax Apollo C3 5-40 5л и фильтр масл ОС127/1d Интеркарс</t>
  </si>
  <si>
    <t>ОилТайм</t>
  </si>
  <si>
    <t>Mercon LV 9 кварт ОилТайм</t>
  </si>
  <si>
    <t>Доставка Меркона НП</t>
  </si>
  <si>
    <t>Воздушные фильтры 2 шт Омега</t>
  </si>
  <si>
    <t>Доставка возд фильтров НП</t>
  </si>
  <si>
    <t>Возврат наложки Омеге</t>
  </si>
  <si>
    <t>Масляные фильтры Омега 2 шт</t>
  </si>
  <si>
    <t>Масло Motul 8100 EcoNergy 5-30 12л  и WIX WP2097  Интеркарс</t>
  </si>
  <si>
    <t>Доставка в Запорожье</t>
  </si>
  <si>
    <t>Получено от Клиента Григоренко Александр</t>
  </si>
  <si>
    <t xml:space="preserve">Раздел ШМВ </t>
  </si>
  <si>
    <t>Раздел ШИВ проверить!!!</t>
  </si>
  <si>
    <t>Mopar 5w-20 68218890AC 6 кварт Экзист</t>
  </si>
  <si>
    <t>Экзист</t>
  </si>
  <si>
    <t>Mobis ATF SP-IV 20л Маслотрейд</t>
  </si>
  <si>
    <t>Ford Formula F 5-30 5л и ОЖ 4,5л и ТЖ 1л и фильтры и вода Икарс</t>
  </si>
  <si>
    <t>Доставка Джипа</t>
  </si>
  <si>
    <t>Доставка Хендэ</t>
  </si>
  <si>
    <t>переадресация</t>
  </si>
  <si>
    <t>Получено от клиента Швецов Александр</t>
  </si>
  <si>
    <t>Получено от клиента Гладких Роман</t>
  </si>
  <si>
    <t>Toyota 08880-80845 5-30 Fuel Economy 5л Маслотрейд</t>
  </si>
  <si>
    <t>Фильтры и свечи Тойота Интеркарс</t>
  </si>
  <si>
    <t>Скоба Рено АвтоПро</t>
  </si>
  <si>
    <t>Доставка заказа Тойота</t>
  </si>
  <si>
    <t>Получено от клиента Гавва Вадим Одесса</t>
  </si>
  <si>
    <t>Получено от клиента Качура Антон за скобу</t>
  </si>
  <si>
    <t xml:space="preserve">Возврат наложенного </t>
  </si>
  <si>
    <t>Средняя грязная ЛИТРОВАЯ</t>
  </si>
  <si>
    <t>грн/л</t>
  </si>
  <si>
    <t>Кастрол 6 литров и фильтры Ауди Икарс</t>
  </si>
  <si>
    <t>Получено от Лошаков Александр Аджамка</t>
  </si>
  <si>
    <t>Антифриз Мицубиши MZ381033 8л ОйлТайм</t>
  </si>
  <si>
    <t>Фильтр салона Мицубиши Икарс</t>
  </si>
  <si>
    <t>Получение антифриза Новая Почта</t>
  </si>
  <si>
    <t>Получено от клиента Олег Днепродзержинск</t>
  </si>
  <si>
    <t>Получено от клиента Пицык</t>
  </si>
  <si>
    <t>сентябрь 2020</t>
  </si>
  <si>
    <t>ОйлТайм</t>
  </si>
  <si>
    <t>АвтоПро</t>
  </si>
  <si>
    <t>Прирост вложений</t>
  </si>
  <si>
    <t>Вложения в рекламу ШИВ</t>
  </si>
  <si>
    <t>Вложения в Рекламу ШМВ</t>
  </si>
  <si>
    <t>Контрагент</t>
  </si>
  <si>
    <t>Расходы</t>
  </si>
  <si>
    <t>Выручка</t>
  </si>
  <si>
    <t>Приобретение товара</t>
  </si>
  <si>
    <t>Доставка к клиенту</t>
  </si>
  <si>
    <t>Возврат денег</t>
  </si>
  <si>
    <t>№ п/п</t>
  </si>
  <si>
    <t>Колесниченко</t>
  </si>
  <si>
    <t>Волошинский</t>
  </si>
  <si>
    <t>Литров</t>
  </si>
  <si>
    <t>Иванейко</t>
  </si>
  <si>
    <t>Григоренко</t>
  </si>
  <si>
    <t>Джип+Хендэ</t>
  </si>
  <si>
    <t>Гавва</t>
  </si>
  <si>
    <t>Качура</t>
  </si>
  <si>
    <t>Лошаков</t>
  </si>
  <si>
    <t>Олег Днепродым</t>
  </si>
  <si>
    <t>АВТО ПРО реклама</t>
  </si>
  <si>
    <t>прирост вложений</t>
  </si>
  <si>
    <t>Литровые показатели</t>
  </si>
  <si>
    <t>Фильтров</t>
  </si>
  <si>
    <t>Причина</t>
  </si>
  <si>
    <t>Уступил клиенту 43 грн</t>
  </si>
  <si>
    <t>Масло+1 фильтр но оплата мне на карту</t>
  </si>
  <si>
    <t>Много фильтров, много масла</t>
  </si>
  <si>
    <t>Масло+фильтрі+свечи</t>
  </si>
  <si>
    <t>6 литров масла и 2 фильтра</t>
  </si>
  <si>
    <t>Это типичная продажа</t>
  </si>
  <si>
    <t>Много масла, тормозная жидкость, ОЖ, ДистВода, много фильтров пролет по цене Мопара</t>
  </si>
  <si>
    <t>Наменование</t>
  </si>
  <si>
    <t>Емкость/Цена</t>
  </si>
  <si>
    <t>ECO-F 5W20</t>
  </si>
  <si>
    <t>ECO-FE PLUS 0W30</t>
  </si>
  <si>
    <t>ECO-M 0W20</t>
  </si>
  <si>
    <t>ECO-R 5W30</t>
  </si>
  <si>
    <t>ECO-VG 0W30</t>
  </si>
  <si>
    <t>ECO-Z 0W20 РАСПРОДАЖА</t>
  </si>
  <si>
    <t>ECOLIFE 5W30 SYNT</t>
  </si>
  <si>
    <t>ECOREN 5W30 SYNT</t>
  </si>
  <si>
    <t>EUROLITE 10W40</t>
  </si>
  <si>
    <t>LONG LIFE 5W30</t>
  </si>
  <si>
    <t>MOTORSPORT 5W50</t>
  </si>
  <si>
    <t>PD PLUS 5W40</t>
  </si>
  <si>
    <t>PRO-NRG 0W20</t>
  </si>
  <si>
    <t>PRO-TECH 5W30</t>
  </si>
  <si>
    <t>PRO-VLL 0W30</t>
  </si>
  <si>
    <t>PROLIFE 5W30</t>
  </si>
  <si>
    <t>SYNER-G 5W40</t>
  </si>
  <si>
    <t>SYNER-X 5W30</t>
  </si>
  <si>
    <t>SYNER-Z 5W30</t>
  </si>
  <si>
    <t>VOLTECH 0W30</t>
  </si>
  <si>
    <t>X-FLOW F 5W30 SEMI</t>
  </si>
  <si>
    <t>X-FLOW F PL.5W30 SYN</t>
  </si>
  <si>
    <t>X-FLOW G 5W40 SYNT</t>
  </si>
  <si>
    <t>X-FLOW LL 5W30 SYNT</t>
  </si>
  <si>
    <t>X-FLOW MF 15W40 MIN</t>
  </si>
  <si>
    <t>X-FLOW P 5W30 SYNT</t>
  </si>
  <si>
    <t>X-FLOW PD 5W40 SYNT</t>
  </si>
  <si>
    <t>X-FLOW S 10W40 SEMI</t>
  </si>
  <si>
    <t>X-FLOW V 5W30</t>
  </si>
  <si>
    <t>X-FLOW XS 10W40 SEMI</t>
  </si>
  <si>
    <t>X-FLOW Z 5W30 SYNT</t>
  </si>
  <si>
    <t>X-TECH 5W30</t>
  </si>
  <si>
    <t>XT2000 15W40</t>
  </si>
  <si>
    <t>X-FLOW C 5W30</t>
  </si>
  <si>
    <t>X-FLOW SP 20W50 MIN.</t>
  </si>
  <si>
    <t>ECO-LLP 0W20 </t>
  </si>
  <si>
    <t>ECO-MB 0W40 </t>
  </si>
  <si>
    <t>ECO-P 0W30 C2</t>
  </si>
  <si>
    <t>ECO-V 0W20</t>
  </si>
  <si>
    <t>TRANSFLOW AD 10W40 5L</t>
  </si>
  <si>
    <t>TRANSFLOW SD 15W40</t>
  </si>
  <si>
    <t>TRANSFLOW XP 20W50</t>
  </si>
  <si>
    <t>X-FLOW MOT 10W40</t>
  </si>
  <si>
    <t>Курс</t>
  </si>
  <si>
    <t>XSTREAM G48 Концентрат G11</t>
  </si>
  <si>
    <t>SUPER Coldmaster Концентрат G11</t>
  </si>
  <si>
    <t>XSTREAM G40 Концентрат G12++</t>
  </si>
  <si>
    <t>SUPER LL RED Концентрат G12</t>
  </si>
  <si>
    <t>DOT 4 SYNT</t>
  </si>
  <si>
    <t>DOT 5.1 SYNT</t>
  </si>
  <si>
    <t>DOT 4 ESP</t>
  </si>
  <si>
    <t>229.31</t>
  </si>
  <si>
    <t>504/507</t>
  </si>
  <si>
    <t>ARAL HIGH TRONIC G SAE 5W-30</t>
  </si>
  <si>
    <t>да</t>
  </si>
  <si>
    <t>ARAL HighTronic 5w-40</t>
  </si>
  <si>
    <t>Aral HighTronic R 5w-30</t>
  </si>
  <si>
    <t>ARAL SuperTronic 0w-40</t>
  </si>
  <si>
    <t>Aral SuperTronic K 5W-30</t>
  </si>
  <si>
    <t>Aral SuperTronic LL III 5W-30</t>
  </si>
  <si>
    <t>Castrol EDGE 0W-30</t>
  </si>
  <si>
    <t>Castrol EDGE 0W-30 M</t>
  </si>
  <si>
    <t>Castrol EDGE 0W-40</t>
  </si>
  <si>
    <t>Castrol EDGE 5W-30</t>
  </si>
  <si>
    <t xml:space="preserve">Castrol EDGE К 5W-30 </t>
  </si>
  <si>
    <t xml:space="preserve">Castrol EDGE М 5W-30 </t>
  </si>
  <si>
    <t>Castrol EDGE 5W-30 C3</t>
  </si>
  <si>
    <t>Castrol EDGE 5W-30 LL</t>
  </si>
  <si>
    <t>Castrol EDGE 0W-30 LL</t>
  </si>
  <si>
    <t>Castrol EDGE 5W-40</t>
  </si>
  <si>
    <t>Castrol EDGE Professional C3 0W-30</t>
  </si>
  <si>
    <t>Castrol Edge Turbo Diesel 0W-30</t>
  </si>
  <si>
    <t>Castrol Edge Turbo Diesel 5W-40</t>
  </si>
  <si>
    <t>Castrol GTX 5W-30 C3</t>
  </si>
  <si>
    <t>Castrol GTX 5W-30 C4</t>
  </si>
  <si>
    <t>Castrol GTX 5W-30 M</t>
  </si>
  <si>
    <t>Castrol GTX 5W-30 MP</t>
  </si>
  <si>
    <t>Castrol GTX 5W-40 C3</t>
  </si>
  <si>
    <t>Castrol Magnatec 5W-30 C3</t>
  </si>
  <si>
    <t>Castrol MAGNATEC 5W-30 SN/C3</t>
  </si>
  <si>
    <t>Castrol Magnatec 5W-40 C3</t>
  </si>
  <si>
    <t>Castrol Magnatec LL 5W-30</t>
  </si>
  <si>
    <t>Castrol MAGNATEC Diesel 5W-40 DPF</t>
  </si>
  <si>
    <t>astrol MAGNATEC STOP-START 5W-30 C3</t>
  </si>
  <si>
    <t>Castrol MAGNATEC stop-start 5W-30 SN/C3</t>
  </si>
  <si>
    <t>COMMA Prolife 5W-30</t>
  </si>
  <si>
    <t>Comma Syner-Z 5W-30</t>
  </si>
  <si>
    <t>ELF Evolution Full-Tech LLX</t>
  </si>
  <si>
    <t>Fuchs TITAN GT1 FLEX 23 SAE 5W-30</t>
  </si>
  <si>
    <t>Eni I-Sint 5w-30</t>
  </si>
  <si>
    <t>LIQUI MOLY 5W-30 Top Tec 4200</t>
  </si>
  <si>
    <t>LIQUI MOLY 5W-30 TOP TEC 4605</t>
  </si>
  <si>
    <t>LIQUI MOLY Top Tec 4110 5w-40</t>
  </si>
  <si>
    <t>LIQUI MOLY Top Tec 4600 5w-30</t>
  </si>
  <si>
    <t>LIQUI MOLY TopTec 4100 5w-40</t>
  </si>
  <si>
    <t>Mobil 1 ESP 0W-30</t>
  </si>
  <si>
    <t>Mobil 1 ESP 5W-30</t>
  </si>
  <si>
    <t>Mobil 1 ESP X1 0W-30</t>
  </si>
  <si>
    <t>Mobil 1 ESP x3 0W-40</t>
  </si>
  <si>
    <t>Mobil Delvac City Logistics M 5W-30</t>
  </si>
  <si>
    <t>Mobil Delvac Light Commercial Vehicle M</t>
  </si>
  <si>
    <t>Mobil Delvac City Logistics V 5W-30</t>
  </si>
  <si>
    <t>Mobil Delvac Utilitaire V 5W-30</t>
  </si>
  <si>
    <t>Mobil Delvac MX LD 5W-30</t>
  </si>
  <si>
    <t>Mobil Delvac Utilitaire M 5W-30</t>
  </si>
  <si>
    <t>Mobil Super 3000 Formula V 5W-30</t>
  </si>
  <si>
    <t>Mobil Super 3000 XE 0W-30</t>
  </si>
  <si>
    <t>Mobil Super 3000 XE 5W-30</t>
  </si>
  <si>
    <t>Mobil Super 3000 XE 5W-40</t>
  </si>
  <si>
    <t>Mobil Super 3000 XE1 5W-30</t>
  </si>
  <si>
    <t>Shell Helix HX7 ECT 5w-30</t>
  </si>
  <si>
    <t>Shell Helix HX7 ECT 5w-40</t>
  </si>
  <si>
    <t>Shell Helix HX8 ECT 0w-30</t>
  </si>
  <si>
    <t>Shell Helix HX8 ECT 5w-30</t>
  </si>
  <si>
    <t>Shell Helix HX8 ECT 5w-40</t>
  </si>
  <si>
    <t>Shell Helix HX8 ECT C3 5w-30</t>
  </si>
  <si>
    <t>Shell Helix Ultra ECT C3</t>
  </si>
  <si>
    <t>Texaco Havoline ProDS M 5w-30</t>
  </si>
  <si>
    <t>Texaco Havoline Ultra S 5w-40</t>
  </si>
  <si>
    <t>FUCHS TITAN GT1 5W-40</t>
  </si>
  <si>
    <t>Valvoline SynPower MST C3 5W-30</t>
  </si>
  <si>
    <t>Valvoline SynPower XL-III 5W-30</t>
  </si>
  <si>
    <t>Valvoline SynPower XL-III C3 0W-30</t>
  </si>
  <si>
    <t>Valvoline SynPower XL-III C3 5W-30</t>
  </si>
  <si>
    <t>Наименование/Допуск/Объем</t>
  </si>
  <si>
    <t>20л</t>
  </si>
  <si>
    <t>60л</t>
  </si>
  <si>
    <t>05100-00461</t>
  </si>
  <si>
    <t>Mobis 0w20 New Premium Gasoline 4 L олива моторна  05100-00461</t>
  </si>
  <si>
    <t>05100-00151</t>
  </si>
  <si>
    <t>Mobis 5w20  Premium LF Gasoline 1 L олива моторна  05100-00151</t>
  </si>
  <si>
    <t>05100-00451</t>
  </si>
  <si>
    <t>Mobis 5w20  Premium LF Gasoline 4 L олива моторна  05100-00451</t>
  </si>
  <si>
    <t>05200-00120</t>
  </si>
  <si>
    <t>Mobis 5w30 Diesel 1л PREMIUM DPF олива  05200-00120</t>
  </si>
  <si>
    <t>05200-00111</t>
  </si>
  <si>
    <t>Mobis 5w30 Diesel 1л PREMIUM LS олива  05200-00111</t>
  </si>
  <si>
    <t>05100-00141</t>
  </si>
  <si>
    <t>Mobis 5w30 SM 1л TURBO SYN  олива  05100-00141</t>
  </si>
  <si>
    <t>04500-00100</t>
  </si>
  <si>
    <t>Mobis ATF SP III 1л  олива  04500-00100</t>
  </si>
  <si>
    <t>04500-00115</t>
  </si>
  <si>
    <t>Mobis ATF SP IV 1л  олива  04500-00115</t>
  </si>
  <si>
    <t>02200-00120</t>
  </si>
  <si>
    <t>Mobis GEAR OIL RV GL-5 1л 75w90 олива 02200-00120</t>
  </si>
  <si>
    <t>http://www.oilchoice.ru/viewtopic.php?t=117</t>
  </si>
  <si>
    <t>Хорошая ссылка про мобис</t>
  </si>
  <si>
    <t>EP 80W-90 GL-4 (минеральное)</t>
  </si>
  <si>
    <t>EP 75W-80 PLUS (минеральное)</t>
  </si>
  <si>
    <t>EP85W-140 GL-5 (минеральное)</t>
  </si>
  <si>
    <t>LS EP 80W-90 GL5 (для LSD минеральное)</t>
  </si>
  <si>
    <t>MVMTF PLUS 75W (GL-4 синтетическое)</t>
  </si>
  <si>
    <t>MVMTF PLUS 75W-80 (GL-4 синтетическое)</t>
  </si>
  <si>
    <t>MVMTF PLUS 75W-90 (GL-4 синтетическое)</t>
  </si>
  <si>
    <t>SX75W-90 GL5 (полусинтетическое)</t>
  </si>
  <si>
    <t>SX75W-90 GL4 (полусинтетическое)</t>
  </si>
  <si>
    <t>ARAL Bluetronic</t>
  </si>
  <si>
    <t>ARAL Ecotronic F</t>
  </si>
  <si>
    <t>ARAL Hightronic</t>
  </si>
  <si>
    <t>ARAL Hightronic F</t>
  </si>
  <si>
    <t>ARAL Hightronic G</t>
  </si>
  <si>
    <t>ARAL Hightronic J</t>
  </si>
  <si>
    <t>ARAL Hightronic M</t>
  </si>
  <si>
    <t>ARAL Hightronic R</t>
  </si>
  <si>
    <t>ARAL Supertronic LL III</t>
  </si>
  <si>
    <t>ARAL Supertronic</t>
  </si>
  <si>
    <t>A5/B5)A1)B1</t>
  </si>
  <si>
    <t>ILSAC GF-4</t>
  </si>
  <si>
    <t>ILSAC GF-3</t>
  </si>
  <si>
    <t>Оплата Ойлтайм масло БМВ</t>
  </si>
  <si>
    <t xml:space="preserve">Получено от Клиента Василий Львов </t>
  </si>
  <si>
    <t>Оплата Интеркарс Масло Мотюль и Фильтры</t>
  </si>
  <si>
    <t>Возврат наложенного платежа НП</t>
  </si>
  <si>
    <t>Получено от Клиента Ауди Киев</t>
  </si>
  <si>
    <t>Оплата на Ойлтайм 2 литра трансмиссии Опель</t>
  </si>
  <si>
    <t>Получено от Клиента Японенко Алексей</t>
  </si>
  <si>
    <t>Ойлтайм 4л антифриза мицубиши</t>
  </si>
  <si>
    <t>Фильтр масляный Мицубиши ОС196 Интеркарс</t>
  </si>
  <si>
    <t>Доставка антифриза из Киева</t>
  </si>
  <si>
    <t>Раздел по итогам месяца ШИВ</t>
  </si>
  <si>
    <t>Раздел по итогам месяца ШМВ</t>
  </si>
  <si>
    <t>октябрь 2020</t>
  </si>
  <si>
    <t>Себестоимость</t>
  </si>
  <si>
    <t>% рост вложений</t>
  </si>
  <si>
    <t>Бордюгов</t>
  </si>
  <si>
    <t>Зуев</t>
  </si>
  <si>
    <t>Зафира</t>
  </si>
  <si>
    <t>Японенко</t>
  </si>
  <si>
    <t>Ноябрь 6-9</t>
  </si>
  <si>
    <t>\</t>
  </si>
  <si>
    <t>Elfmatic G3 1L Омега</t>
  </si>
  <si>
    <t>Tranself NFP 3L Омега</t>
  </si>
  <si>
    <t>Meyle AN13 концентрат 1,5л авторынок</t>
  </si>
  <si>
    <t>Получено от Клиента Зуев Антон</t>
  </si>
  <si>
    <t>Разделили 5,11</t>
  </si>
  <si>
    <t>Motul 8100 X-Clean EFE 8Л</t>
  </si>
  <si>
    <t>Комиссия Интеркарс</t>
  </si>
  <si>
    <t>Фильтры БМВ</t>
  </si>
  <si>
    <t>Пентосин 1л на БМВ С кар</t>
  </si>
  <si>
    <t>Доставка заказа БМВ</t>
  </si>
  <si>
    <t>Получено от клиента БМВ</t>
  </si>
  <si>
    <t>К разделу по заказу БМВ</t>
  </si>
  <si>
    <t>Motul Gear 300 75-90 2л</t>
  </si>
  <si>
    <t>Фильтр оригинал Рено С кар</t>
  </si>
  <si>
    <t>Фильтр Опель вектра ИК</t>
  </si>
  <si>
    <t>Texaco Havoline Extra 10-40 5L</t>
  </si>
  <si>
    <t>Elf Evolution 900 SXR 5-30 5l Омега</t>
  </si>
  <si>
    <t>Доставка заказа Японенко Одесса</t>
  </si>
  <si>
    <t>К разделу по заказу Японенко</t>
  </si>
  <si>
    <t>Motul 6100 SynNergy 5L</t>
  </si>
  <si>
    <t>Фильтр Опель зафира</t>
  </si>
  <si>
    <t>Доставка заказа Зафира</t>
  </si>
  <si>
    <t>Получено от клиента Зафира</t>
  </si>
  <si>
    <t>К разделу по заказу Зафира</t>
  </si>
  <si>
    <t>Фильтр салона Зуев Антон</t>
  </si>
  <si>
    <t>К разделу по заказу Зуев Антон</t>
  </si>
  <si>
    <t>Mobil FS 5w-50 4л</t>
  </si>
  <si>
    <t>Комиссия Киструсский</t>
  </si>
  <si>
    <t>К разделу по заказу Бордюгов Андрей</t>
  </si>
  <si>
    <t>GM 5-30 dex2 5L</t>
  </si>
  <si>
    <t>Фильтр масляный Инсигния</t>
  </si>
  <si>
    <t>Получено от Клиента Билюк Анатолий</t>
  </si>
  <si>
    <t>Доставка Заказа Билюк Анатолий</t>
  </si>
  <si>
    <t>К разделу по заказу Билюк Анатолий</t>
  </si>
  <si>
    <t>Total Ineo MC3 5-30 5л</t>
  </si>
  <si>
    <t xml:space="preserve">Получено от клиента Тоталь </t>
  </si>
  <si>
    <t>Mobil 1 ESP 5-30 5л</t>
  </si>
  <si>
    <t>К разделу по Заказу Пелихов</t>
  </si>
  <si>
    <t>К разделу по заказу Тоталь</t>
  </si>
  <si>
    <t>Антифриз Jasol G11 20л концентрат</t>
  </si>
  <si>
    <t>Получено от Клиента Эдик</t>
  </si>
  <si>
    <t>К разделу по заказу Эдик</t>
  </si>
  <si>
    <t>Mobil FS 5-30 5л</t>
  </si>
  <si>
    <t>Фильтр салона и масасляный лексус ЭЛИТ</t>
  </si>
  <si>
    <t>Воздушный фильтр Лексус ЭЛИТ</t>
  </si>
  <si>
    <t>Доставка Деливери</t>
  </si>
  <si>
    <t>ЭЛИТ</t>
  </si>
  <si>
    <t>Деливери</t>
  </si>
  <si>
    <t xml:space="preserve">Получено от клиента Зозуля Николай </t>
  </si>
  <si>
    <t>К разделу по заказу Зозуля Николай</t>
  </si>
  <si>
    <t>Свечи Лексус 6 шт</t>
  </si>
  <si>
    <t>ноябрь 2020</t>
  </si>
  <si>
    <t>https://maxi.ecat.ua/</t>
  </si>
  <si>
    <t>https://vldparts-oil.com.ua</t>
  </si>
  <si>
    <t>VLD</t>
  </si>
  <si>
    <t>PDP109910</t>
  </si>
  <si>
    <t>OilTime</t>
  </si>
  <si>
    <t>COMMA</t>
  </si>
  <si>
    <t>https://ru.commaoil.com/products</t>
  </si>
  <si>
    <t>U53242</t>
  </si>
  <si>
    <t>UD353242</t>
  </si>
  <si>
    <t>https://erwin.audi.com</t>
  </si>
  <si>
    <t>maxim1979</t>
  </si>
  <si>
    <t>RKdHe63W7rz48Af</t>
  </si>
  <si>
    <t>https://61-club.in.ua</t>
  </si>
  <si>
    <t>mpFNuPAS2bD5cRG</t>
  </si>
  <si>
    <t>https://www.gmdexos.com/brands/dexos1/index.html</t>
  </si>
  <si>
    <t>https://www.gmdexos.com/brands/dexos2/index.html</t>
  </si>
  <si>
    <t>Список масел с официальнім Дексосом</t>
  </si>
  <si>
    <t>ГРМ Опель Горшенков Интеркарс</t>
  </si>
  <si>
    <t>Доставка ГРМ Горшенкова</t>
  </si>
  <si>
    <t>Получено от клиента Горшенков</t>
  </si>
  <si>
    <t>К разделу по заказу Горшенков</t>
  </si>
  <si>
    <t>12 кварт Меркон Киструсский</t>
  </si>
  <si>
    <t>Фильтры Новомосковск ИК</t>
  </si>
  <si>
    <t>Доставка заказа Новомосковск</t>
  </si>
  <si>
    <t>Получено от Клиента Новомосковск</t>
  </si>
  <si>
    <t>К разделу по заказу Новомосковск</t>
  </si>
  <si>
    <t>Антифриз Jasol G11 5л концентрат Киструсский</t>
  </si>
  <si>
    <t>Получено от Клиента Евгений Мамницкий</t>
  </si>
  <si>
    <t>К разделу по заказу Евгений Мамницкий</t>
  </si>
  <si>
    <t>Артифриз Jasol G12 концентрат 10л Киструсский</t>
  </si>
  <si>
    <t>Масло GM Dexos2 5w-30 5л ОйлТайм</t>
  </si>
  <si>
    <t>Доставка масла из Киева в Днепр</t>
  </si>
  <si>
    <t>Концентрат Shellzone 12 Интеркарс</t>
  </si>
  <si>
    <t>Вода дистилированная Полюс 4,5л Интеркарс</t>
  </si>
  <si>
    <t>Три фильтра Опель Астра Интеркарс</t>
  </si>
  <si>
    <t>Доставка в Павлоград</t>
  </si>
  <si>
    <t>Получено от Клиента Горшенков</t>
  </si>
  <si>
    <t>Промывочное масло, быстрый старт Омега</t>
  </si>
  <si>
    <t>Масло Revline 4л, набор фильтров Тойота Интеркарс</t>
  </si>
  <si>
    <t>Доставка заказа Дмитро Украинец</t>
  </si>
  <si>
    <t>Будет возврат наложенного платежа</t>
  </si>
  <si>
    <t>Концентрат Jasol G11 5л Киструсский</t>
  </si>
  <si>
    <t>К разделу по заказу Дмитро Украинец</t>
  </si>
  <si>
    <t>Фильтр салона Антонюку Омега</t>
  </si>
  <si>
    <t>Масло GM 10w-40 4л Киструсский</t>
  </si>
  <si>
    <t>Фильтры Авео Интеркарс</t>
  </si>
  <si>
    <t>Получено от Клиента Антонюк Андрей</t>
  </si>
  <si>
    <t>К разделу по заказу Антонюк Андрей</t>
  </si>
  <si>
    <t>https://ru.texacolubricants.com/ru_ru/home/texaco-products-selector.html?src-tab=%D1%83%D0%BA%D0%B0%D0%B7%D0%B0%D1%82%D0%B5%D0%BB%D1%8C%D0%BF%D1%80%D0%BE%D0%B4%D1%83%D0%BA%D1%82%D0%BE%D0%B2</t>
  </si>
  <si>
    <t>Texaco</t>
  </si>
  <si>
    <t>Фильтры для Ланос Королев Интеркарс</t>
  </si>
  <si>
    <t>Масло Texaco Havoline Extra 10-40 4л Интеркарс</t>
  </si>
  <si>
    <t>Получено от клиента Королев Роман</t>
  </si>
  <si>
    <t>К разделу по заказу Королев Роман</t>
  </si>
  <si>
    <t>Фильтры для Сонаты Ляшенко Интеркарс</t>
  </si>
  <si>
    <t>Масло Mobis 5w-30 Turbo Syn 5л Киструсский</t>
  </si>
  <si>
    <t>Получено по заказу Соната Ляшенко</t>
  </si>
  <si>
    <t>К разделу по заказу Соната Ляшенко</t>
  </si>
  <si>
    <t>Фильтры на Сонату Хлопчанюк</t>
  </si>
  <si>
    <t>Масло Total Quartz HKS 5w-30 5л</t>
  </si>
  <si>
    <t>Получено от клиента Хлопчанюк Ростислав</t>
  </si>
  <si>
    <t>К разделу по заказу Хлопчанюк Ростислав</t>
  </si>
  <si>
    <t>Свечи на Джип Чероки 6 шт Омега</t>
  </si>
  <si>
    <t>Масло Киструсский 13 кварт Mopar MaxPro 5w-20</t>
  </si>
  <si>
    <t>Получено от Клиента Писаренко Дмитрий</t>
  </si>
  <si>
    <t>К разделу по заразу Писаренко Дмитрий</t>
  </si>
  <si>
    <t>Фильтры Dacia Sandero Японенко ИК и С-Кар</t>
  </si>
  <si>
    <t>Масло Total Quartz 9000 Energy 0w-30 5л</t>
  </si>
  <si>
    <t>Вернуть ШМВ</t>
  </si>
  <si>
    <t>Фильтры для Вадима Минина Интеркарс</t>
  </si>
  <si>
    <t>Масло Comma ProLife 5w-30 6л Интеркарс</t>
  </si>
  <si>
    <t>получено от клиента вадим Минина</t>
  </si>
  <si>
    <t>К разделу по заказу Вадим Минина</t>
  </si>
  <si>
    <t>получено от ШМВ</t>
  </si>
  <si>
    <t>Фильтр воздушный Дачия Выдря Интеркарс</t>
  </si>
  <si>
    <t>Фильтр масляный оригинал Рено Выдря С-кар</t>
  </si>
  <si>
    <t>Масло ELF 700 STI 4л Омега</t>
  </si>
  <si>
    <t>Получено от клиента Выдря Андрей</t>
  </si>
  <si>
    <t>К разделу по заказу Выдря Андрей</t>
  </si>
  <si>
    <t>Смазка для цепей 2 баллона Омега</t>
  </si>
  <si>
    <t>Получено от клиента Эвакуатор Эдик</t>
  </si>
  <si>
    <t>Помпа Горшенков Опель SKF Элит</t>
  </si>
  <si>
    <t>Будет получено от Горшенкова за помпу</t>
  </si>
  <si>
    <t>Масло Revline 4л Интеркарс</t>
  </si>
  <si>
    <t>Топливный фильтр Тойота Интеркарс</t>
  </si>
  <si>
    <t>Воздушный фильтр Тойота Интеркарс</t>
  </si>
  <si>
    <t>Антифриз концентрат 5л Jasol g11 Киструсский</t>
  </si>
  <si>
    <t>Промывочное масло, быстрый старт, масл Ф, Омега</t>
  </si>
  <si>
    <t>Получено от клиента Дмитро Украинец</t>
  </si>
  <si>
    <t>Получено от Новой Почты</t>
  </si>
  <si>
    <t>декабрь 2020</t>
  </si>
  <si>
    <t>Ремень и натяжитель Горшенков 885-1090</t>
  </si>
  <si>
    <t xml:space="preserve">трофимов масло фильтр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</si>
</sst>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0000000"/>
  </numFmts>
  <fonts count="198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1"/>
      <name val="Calibri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rgb="FF000066"/>
      <name val="Arial Cyr"/>
      <family val="2"/>
      <charset val="204"/>
    </font>
  </fonts>
  <fills count="1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9815">
    <xf numFmtId="0" fontId="0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8" fillId="41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5" borderId="0" applyNumberFormat="0" applyBorder="0" applyAlignment="0" applyProtection="0"/>
    <xf numFmtId="0" fontId="18" fillId="46" borderId="0" applyNumberFormat="0" applyBorder="0" applyAlignment="0" applyProtection="0"/>
    <xf numFmtId="0" fontId="19" fillId="10" borderId="0" applyNumberFormat="0" applyBorder="0" applyAlignment="0" applyProtection="0"/>
    <xf numFmtId="0" fontId="19" fillId="14" borderId="0" applyNumberFormat="0" applyBorder="0" applyAlignment="0" applyProtection="0"/>
    <xf numFmtId="0" fontId="19" fillId="18" borderId="0" applyNumberFormat="0" applyBorder="0" applyAlignment="0" applyProtection="0"/>
    <xf numFmtId="0" fontId="19" fillId="22" borderId="0" applyNumberFormat="0" applyBorder="0" applyAlignment="0" applyProtection="0"/>
    <xf numFmtId="0" fontId="19" fillId="26" borderId="0" applyNumberFormat="0" applyBorder="0" applyAlignment="0" applyProtection="0"/>
    <xf numFmtId="0" fontId="19" fillId="3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18" fillId="35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18" fillId="36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18" fillId="37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18" fillId="38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18" fillId="39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18" fillId="4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49" borderId="0" applyNumberFormat="0" applyBorder="0" applyAlignment="0" applyProtection="0"/>
    <xf numFmtId="0" fontId="17" fillId="38" borderId="0" applyNumberFormat="0" applyBorder="0" applyAlignment="0" applyProtection="0"/>
    <xf numFmtId="0" fontId="17" fillId="47" borderId="0" applyNumberFormat="0" applyBorder="0" applyAlignment="0" applyProtection="0"/>
    <xf numFmtId="0" fontId="17" fillId="50" borderId="0" applyNumberFormat="0" applyBorder="0" applyAlignment="0" applyProtection="0"/>
    <xf numFmtId="0" fontId="18" fillId="51" borderId="0" applyNumberFormat="0" applyBorder="0" applyAlignment="0" applyProtection="0"/>
    <xf numFmtId="0" fontId="18" fillId="52" borderId="0" applyNumberFormat="0" applyBorder="0" applyAlignment="0" applyProtection="0"/>
    <xf numFmtId="0" fontId="18" fillId="53" borderId="0" applyNumberFormat="0" applyBorder="0" applyAlignment="0" applyProtection="0"/>
    <xf numFmtId="0" fontId="18" fillId="44" borderId="0" applyNumberFormat="0" applyBorder="0" applyAlignment="0" applyProtection="0"/>
    <xf numFmtId="0" fontId="18" fillId="51" borderId="0" applyNumberFormat="0" applyBorder="0" applyAlignment="0" applyProtection="0"/>
    <xf numFmtId="0" fontId="18" fillId="54" borderId="0" applyNumberFormat="0" applyBorder="0" applyAlignment="0" applyProtection="0"/>
    <xf numFmtId="0" fontId="19" fillId="11" borderId="0" applyNumberFormat="0" applyBorder="0" applyAlignment="0" applyProtection="0"/>
    <xf numFmtId="0" fontId="19" fillId="15" borderId="0" applyNumberFormat="0" applyBorder="0" applyAlignment="0" applyProtection="0"/>
    <xf numFmtId="0" fontId="19" fillId="19" borderId="0" applyNumberFormat="0" applyBorder="0" applyAlignment="0" applyProtection="0"/>
    <xf numFmtId="0" fontId="19" fillId="23" borderId="0" applyNumberFormat="0" applyBorder="0" applyAlignment="0" applyProtection="0"/>
    <xf numFmtId="0" fontId="19" fillId="27" borderId="0" applyNumberFormat="0" applyBorder="0" applyAlignment="0" applyProtection="0"/>
    <xf numFmtId="0" fontId="19" fillId="3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18" fillId="47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18" fillId="48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18" fillId="4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18" fillId="38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18" fillId="4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18" fillId="50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20" fillId="55" borderId="0" applyNumberFormat="0" applyBorder="0" applyAlignment="0" applyProtection="0"/>
    <xf numFmtId="0" fontId="20" fillId="48" borderId="0" applyNumberFormat="0" applyBorder="0" applyAlignment="0" applyProtection="0"/>
    <xf numFmtId="0" fontId="20" fillId="49" borderId="0" applyNumberFormat="0" applyBorder="0" applyAlignment="0" applyProtection="0"/>
    <xf numFmtId="0" fontId="20" fillId="56" borderId="0" applyNumberFormat="0" applyBorder="0" applyAlignment="0" applyProtection="0"/>
    <xf numFmtId="0" fontId="20" fillId="57" borderId="0" applyNumberFormat="0" applyBorder="0" applyAlignment="0" applyProtection="0"/>
    <xf numFmtId="0" fontId="20" fillId="58" borderId="0" applyNumberFormat="0" applyBorder="0" applyAlignment="0" applyProtection="0"/>
    <xf numFmtId="0" fontId="21" fillId="59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60" borderId="0" applyNumberFormat="0" applyBorder="0" applyAlignment="0" applyProtection="0"/>
    <xf numFmtId="0" fontId="21" fillId="61" borderId="0" applyNumberFormat="0" applyBorder="0" applyAlignment="0" applyProtection="0"/>
    <xf numFmtId="0" fontId="21" fillId="62" borderId="0" applyNumberFormat="0" applyBorder="0" applyAlignment="0" applyProtection="0"/>
    <xf numFmtId="0" fontId="22" fillId="12" borderId="0" applyNumberFormat="0" applyBorder="0" applyAlignment="0" applyProtection="0"/>
    <xf numFmtId="0" fontId="22" fillId="16" borderId="0" applyNumberFormat="0" applyBorder="0" applyAlignment="0" applyProtection="0"/>
    <xf numFmtId="0" fontId="22" fillId="20" borderId="0" applyNumberFormat="0" applyBorder="0" applyAlignment="0" applyProtection="0"/>
    <xf numFmtId="0" fontId="22" fillId="24" borderId="0" applyNumberFormat="0" applyBorder="0" applyAlignment="0" applyProtection="0"/>
    <xf numFmtId="0" fontId="22" fillId="28" borderId="0" applyNumberFormat="0" applyBorder="0" applyAlignment="0" applyProtection="0"/>
    <xf numFmtId="0" fontId="22" fillId="32" borderId="0" applyNumberFormat="0" applyBorder="0" applyAlignment="0" applyProtection="0"/>
    <xf numFmtId="0" fontId="21" fillId="55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56" borderId="0" applyNumberFormat="0" applyBorder="0" applyAlignment="0" applyProtection="0"/>
    <xf numFmtId="0" fontId="21" fillId="57" borderId="0" applyNumberFormat="0" applyBorder="0" applyAlignment="0" applyProtection="0"/>
    <xf numFmtId="0" fontId="21" fillId="58" borderId="0" applyNumberFormat="0" applyBorder="0" applyAlignment="0" applyProtection="0"/>
    <xf numFmtId="166" fontId="9" fillId="0" borderId="0" applyFill="0" applyBorder="0" applyAlignment="0" applyProtection="0"/>
    <xf numFmtId="167" fontId="9" fillId="0" borderId="0" applyFill="0" applyBorder="0" applyAlignment="0" applyProtection="0"/>
    <xf numFmtId="0" fontId="23" fillId="63" borderId="0" applyNumberFormat="0" applyBorder="0" applyAlignment="0" applyProtection="0"/>
    <xf numFmtId="0" fontId="24" fillId="41" borderId="0" applyNumberFormat="0" applyBorder="0" applyAlignment="0" applyProtection="0"/>
    <xf numFmtId="0" fontId="24" fillId="64" borderId="0" applyNumberFormat="0" applyBorder="0" applyAlignment="0" applyProtection="0"/>
    <xf numFmtId="0" fontId="24" fillId="41" borderId="0" applyNumberFormat="0" applyBorder="0" applyAlignment="0" applyProtection="0"/>
    <xf numFmtId="0" fontId="24" fillId="64" borderId="0" applyNumberFormat="0" applyBorder="0" applyAlignment="0" applyProtection="0"/>
    <xf numFmtId="0" fontId="23" fillId="51" borderId="0" applyNumberFormat="0" applyBorder="0" applyAlignment="0" applyProtection="0"/>
    <xf numFmtId="0" fontId="23" fillId="65" borderId="0" applyNumberFormat="0" applyBorder="0" applyAlignment="0" applyProtection="0"/>
    <xf numFmtId="0" fontId="23" fillId="66" borderId="0" applyNumberFormat="0" applyBorder="0" applyAlignment="0" applyProtection="0"/>
    <xf numFmtId="0" fontId="23" fillId="67" borderId="0" applyNumberFormat="0" applyBorder="0" applyAlignment="0" applyProtection="0"/>
    <xf numFmtId="0" fontId="23" fillId="68" borderId="0" applyNumberFormat="0" applyBorder="0" applyAlignment="0" applyProtection="0"/>
    <xf numFmtId="0" fontId="24" fillId="69" borderId="0" applyNumberFormat="0" applyBorder="0" applyAlignment="0" applyProtection="0"/>
    <xf numFmtId="0" fontId="24" fillId="70" borderId="0" applyNumberFormat="0" applyBorder="0" applyAlignment="0" applyProtection="0"/>
    <xf numFmtId="0" fontId="24" fillId="71" borderId="0" applyNumberFormat="0" applyBorder="0" applyAlignment="0" applyProtection="0"/>
    <xf numFmtId="0" fontId="24" fillId="72" borderId="0" applyNumberFormat="0" applyBorder="0" applyAlignment="0" applyProtection="0"/>
    <xf numFmtId="0" fontId="23" fillId="73" borderId="0" applyNumberFormat="0" applyBorder="0" applyAlignment="0" applyProtection="0"/>
    <xf numFmtId="0" fontId="23" fillId="74" borderId="0" applyNumberFormat="0" applyBorder="0" applyAlignment="0" applyProtection="0"/>
    <xf numFmtId="0" fontId="23" fillId="61" borderId="0" applyNumberFormat="0" applyBorder="0" applyAlignment="0" applyProtection="0"/>
    <xf numFmtId="0" fontId="23" fillId="75" borderId="0" applyNumberFormat="0" applyBorder="0" applyAlignment="0" applyProtection="0"/>
    <xf numFmtId="0" fontId="23" fillId="74" borderId="0" applyNumberFormat="0" applyBorder="0" applyAlignment="0" applyProtection="0"/>
    <xf numFmtId="0" fontId="24" fillId="69" borderId="0" applyNumberFormat="0" applyBorder="0" applyAlignment="0" applyProtection="0"/>
    <xf numFmtId="0" fontId="24" fillId="70" borderId="0" applyNumberFormat="0" applyBorder="0" applyAlignment="0" applyProtection="0"/>
    <xf numFmtId="0" fontId="24" fillId="43" borderId="0" applyNumberFormat="0" applyBorder="0" applyAlignment="0" applyProtection="0"/>
    <xf numFmtId="0" fontId="24" fillId="76" borderId="0" applyNumberFormat="0" applyBorder="0" applyAlignment="0" applyProtection="0"/>
    <xf numFmtId="0" fontId="23" fillId="71" borderId="0" applyNumberFormat="0" applyBorder="0" applyAlignment="0" applyProtection="0"/>
    <xf numFmtId="0" fontId="23" fillId="72" borderId="0" applyNumberFormat="0" applyBorder="0" applyAlignment="0" applyProtection="0"/>
    <xf numFmtId="0" fontId="23" fillId="73" borderId="0" applyNumberFormat="0" applyBorder="0" applyAlignment="0" applyProtection="0"/>
    <xf numFmtId="0" fontId="23" fillId="77" borderId="0" applyNumberFormat="0" applyBorder="0" applyAlignment="0" applyProtection="0"/>
    <xf numFmtId="0" fontId="24" fillId="41" borderId="0" applyNumberFormat="0" applyBorder="0" applyAlignment="0" applyProtection="0"/>
    <xf numFmtId="0" fontId="24" fillId="64" borderId="0" applyNumberFormat="0" applyBorder="0" applyAlignment="0" applyProtection="0"/>
    <xf numFmtId="0" fontId="24" fillId="71" borderId="0" applyNumberFormat="0" applyBorder="0" applyAlignment="0" applyProtection="0"/>
    <xf numFmtId="0" fontId="24" fillId="72" borderId="0" applyNumberFormat="0" applyBorder="0" applyAlignment="0" applyProtection="0"/>
    <xf numFmtId="0" fontId="23" fillId="71" borderId="0" applyNumberFormat="0" applyBorder="0" applyAlignment="0" applyProtection="0"/>
    <xf numFmtId="0" fontId="23" fillId="72" borderId="0" applyNumberFormat="0" applyBorder="0" applyAlignment="0" applyProtection="0"/>
    <xf numFmtId="0" fontId="23" fillId="66" borderId="0" applyNumberFormat="0" applyBorder="0" applyAlignment="0" applyProtection="0"/>
    <xf numFmtId="0" fontId="23" fillId="67" borderId="0" applyNumberFormat="0" applyBorder="0" applyAlignment="0" applyProtection="0"/>
    <xf numFmtId="0" fontId="23" fillId="63" borderId="0" applyNumberFormat="0" applyBorder="0" applyAlignment="0" applyProtection="0"/>
    <xf numFmtId="0" fontId="24" fillId="45" borderId="0" applyNumberFormat="0" applyBorder="0" applyAlignment="0" applyProtection="0"/>
    <xf numFmtId="0" fontId="24" fillId="78" borderId="0" applyNumberFormat="0" applyBorder="0" applyAlignment="0" applyProtection="0"/>
    <xf numFmtId="0" fontId="24" fillId="41" borderId="0" applyNumberFormat="0" applyBorder="0" applyAlignment="0" applyProtection="0"/>
    <xf numFmtId="0" fontId="24" fillId="64" borderId="0" applyNumberFormat="0" applyBorder="0" applyAlignment="0" applyProtection="0"/>
    <xf numFmtId="0" fontId="23" fillId="51" borderId="0" applyNumberFormat="0" applyBorder="0" applyAlignment="0" applyProtection="0"/>
    <xf numFmtId="0" fontId="23" fillId="65" borderId="0" applyNumberFormat="0" applyBorder="0" applyAlignment="0" applyProtection="0"/>
    <xf numFmtId="0" fontId="23" fillId="61" borderId="0" applyNumberFormat="0" applyBorder="0" applyAlignment="0" applyProtection="0"/>
    <xf numFmtId="0" fontId="23" fillId="79" borderId="0" applyNumberFormat="0" applyBorder="0" applyAlignment="0" applyProtection="0"/>
    <xf numFmtId="0" fontId="24" fillId="69" borderId="0" applyNumberFormat="0" applyBorder="0" applyAlignment="0" applyProtection="0"/>
    <xf numFmtId="0" fontId="24" fillId="70" borderId="0" applyNumberFormat="0" applyBorder="0" applyAlignment="0" applyProtection="0"/>
    <xf numFmtId="0" fontId="24" fillId="46" borderId="0" applyNumberFormat="0" applyBorder="0" applyAlignment="0" applyProtection="0"/>
    <xf numFmtId="0" fontId="24" fillId="80" borderId="0" applyNumberFormat="0" applyBorder="0" applyAlignment="0" applyProtection="0"/>
    <xf numFmtId="0" fontId="23" fillId="46" borderId="0" applyNumberFormat="0" applyBorder="0" applyAlignment="0" applyProtection="0"/>
    <xf numFmtId="0" fontId="23" fillId="80" borderId="0" applyNumberFormat="0" applyBorder="0" applyAlignment="0" applyProtection="0"/>
    <xf numFmtId="0" fontId="23" fillId="81" borderId="0" applyNumberFormat="0" applyBorder="0" applyAlignment="0" applyProtection="0"/>
    <xf numFmtId="0" fontId="23" fillId="62" borderId="0" applyNumberFormat="0" applyBorder="0" applyAlignment="0" applyProtection="0"/>
    <xf numFmtId="0" fontId="20" fillId="82" borderId="0" applyNumberFormat="0" applyBorder="0" applyAlignment="0" applyProtection="0"/>
    <xf numFmtId="0" fontId="20" fillId="83" borderId="0" applyNumberFormat="0" applyBorder="0" applyAlignment="0" applyProtection="0"/>
    <xf numFmtId="0" fontId="20" fillId="84" borderId="0" applyNumberFormat="0" applyBorder="0" applyAlignment="0" applyProtection="0"/>
    <xf numFmtId="0" fontId="20" fillId="56" borderId="0" applyNumberFormat="0" applyBorder="0" applyAlignment="0" applyProtection="0"/>
    <xf numFmtId="0" fontId="20" fillId="57" borderId="0" applyNumberFormat="0" applyBorder="0" applyAlignment="0" applyProtection="0"/>
    <xf numFmtId="0" fontId="20" fillId="85" borderId="0" applyNumberFormat="0" applyBorder="0" applyAlignment="0" applyProtection="0"/>
    <xf numFmtId="0" fontId="21" fillId="86" borderId="0" applyNumberFormat="0" applyBorder="0" applyAlignment="0" applyProtection="0"/>
    <xf numFmtId="0" fontId="21" fillId="87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1" borderId="0" applyNumberFormat="0" applyBorder="0" applyAlignment="0" applyProtection="0"/>
    <xf numFmtId="0" fontId="21" fillId="88" borderId="0" applyNumberFormat="0" applyBorder="0" applyAlignment="0" applyProtection="0"/>
    <xf numFmtId="0" fontId="25" fillId="71" borderId="13" applyNumberFormat="0" applyAlignment="0" applyProtection="0"/>
    <xf numFmtId="0" fontId="26" fillId="89" borderId="0" applyNumberFormat="0" applyBorder="0" applyAlignment="0" applyProtection="0"/>
    <xf numFmtId="0" fontId="27" fillId="89" borderId="0" applyNumberFormat="0" applyBorder="0" applyAlignment="0" applyProtection="0"/>
    <xf numFmtId="0" fontId="28" fillId="71" borderId="14" applyNumberFormat="0" applyAlignment="0" applyProtection="0"/>
    <xf numFmtId="0" fontId="28" fillId="71" borderId="14" applyNumberFormat="0" applyAlignment="0" applyProtection="0"/>
    <xf numFmtId="0" fontId="29" fillId="2" borderId="0" applyNumberFormat="0" applyBorder="0" applyAlignment="0" applyProtection="0"/>
    <xf numFmtId="168" fontId="16" fillId="0" borderId="0" applyFill="0" applyBorder="0" applyAlignment="0"/>
    <xf numFmtId="169" fontId="16" fillId="0" borderId="0" applyFill="0" applyBorder="0" applyAlignment="0"/>
    <xf numFmtId="170" fontId="16" fillId="0" borderId="0" applyFill="0" applyBorder="0" applyAlignment="0"/>
    <xf numFmtId="171" fontId="16" fillId="0" borderId="0" applyFill="0" applyBorder="0" applyAlignment="0"/>
    <xf numFmtId="172" fontId="16" fillId="0" borderId="0" applyFill="0" applyBorder="0" applyAlignment="0"/>
    <xf numFmtId="168" fontId="16" fillId="0" borderId="0" applyFill="0" applyBorder="0" applyAlignment="0"/>
    <xf numFmtId="173" fontId="16" fillId="0" borderId="0" applyFill="0" applyBorder="0" applyAlignment="0"/>
    <xf numFmtId="169" fontId="16" fillId="0" borderId="0" applyFill="0" applyBorder="0" applyAlignment="0"/>
    <xf numFmtId="0" fontId="30" fillId="90" borderId="15" applyNumberFormat="0" applyAlignment="0" applyProtection="0"/>
    <xf numFmtId="0" fontId="30" fillId="91" borderId="15" applyNumberFormat="0" applyAlignment="0" applyProtection="0"/>
    <xf numFmtId="0" fontId="30" fillId="90" borderId="15" applyNumberFormat="0" applyAlignment="0" applyProtection="0"/>
    <xf numFmtId="0" fontId="31" fillId="6" borderId="4" applyNumberFormat="0" applyAlignment="0" applyProtection="0"/>
    <xf numFmtId="0" fontId="32" fillId="7" borderId="7" applyNumberFormat="0" applyAlignment="0" applyProtection="0"/>
    <xf numFmtId="0" fontId="33" fillId="0" borderId="6" applyNumberFormat="0" applyFill="0" applyAlignment="0" applyProtection="0"/>
    <xf numFmtId="0" fontId="34" fillId="92" borderId="16" applyNumberFormat="0" applyAlignment="0" applyProtection="0"/>
    <xf numFmtId="0" fontId="34" fillId="74" borderId="17" applyNumberFormat="0" applyAlignment="0" applyProtection="0"/>
    <xf numFmtId="168" fontId="9" fillId="0" borderId="0" applyFill="0" applyBorder="0" applyAlignment="0" applyProtection="0"/>
    <xf numFmtId="164" fontId="19" fillId="0" borderId="0" applyFont="0" applyFill="0" applyBorder="0" applyAlignment="0" applyProtection="0"/>
    <xf numFmtId="169" fontId="9" fillId="0" borderId="0" applyFill="0" applyBorder="0" applyAlignment="0" applyProtection="0"/>
    <xf numFmtId="165" fontId="15" fillId="0" borderId="0" applyFill="0" applyBorder="0" applyAlignment="0" applyProtection="0"/>
    <xf numFmtId="0" fontId="35" fillId="40" borderId="15" applyNumberFormat="0" applyAlignment="0" applyProtection="0"/>
    <xf numFmtId="0" fontId="35" fillId="40" borderId="15" applyNumberFormat="0" applyAlignment="0" applyProtection="0"/>
    <xf numFmtId="0" fontId="36" fillId="93" borderId="18" applyNumberFormat="0" applyAlignment="0" applyProtection="0"/>
    <xf numFmtId="0" fontId="36" fillId="93" borderId="18" applyNumberFormat="0" applyAlignment="0" applyProtection="0"/>
    <xf numFmtId="174" fontId="9" fillId="0" borderId="0" applyFill="0" applyBorder="0" applyAlignment="0" applyProtection="0"/>
    <xf numFmtId="14" fontId="37" fillId="0" borderId="0" applyFill="0" applyBorder="0" applyAlignment="0"/>
    <xf numFmtId="174" fontId="9" fillId="0" borderId="0" applyFill="0" applyBorder="0" applyAlignment="0" applyProtection="0"/>
    <xf numFmtId="175" fontId="15" fillId="0" borderId="0" applyFont="0" applyFill="0" applyBorder="0" applyAlignment="0" applyProtection="0"/>
    <xf numFmtId="0" fontId="38" fillId="37" borderId="0" applyNumberFormat="0" applyBorder="0" applyAlignment="0" applyProtection="0"/>
    <xf numFmtId="176" fontId="9" fillId="0" borderId="0" applyFill="0" applyBorder="0" applyAlignment="0" applyProtection="0"/>
    <xf numFmtId="177" fontId="39" fillId="0" borderId="0" applyFont="0" applyFill="0" applyBorder="0" applyAlignment="0" applyProtection="0"/>
    <xf numFmtId="178" fontId="9" fillId="0" borderId="0" applyFill="0" applyBorder="0" applyAlignment="0" applyProtection="0"/>
    <xf numFmtId="0" fontId="40" fillId="46" borderId="14" applyNumberFormat="0" applyAlignment="0" applyProtection="0"/>
    <xf numFmtId="0" fontId="40" fillId="46" borderId="14" applyNumberFormat="0" applyAlignment="0" applyProtection="0"/>
    <xf numFmtId="0" fontId="41" fillId="94" borderId="0" applyNumberFormat="0" applyBorder="0" applyAlignment="0" applyProtection="0"/>
    <xf numFmtId="0" fontId="41" fillId="95" borderId="0" applyNumberFormat="0" applyBorder="0" applyAlignment="0" applyProtection="0"/>
    <xf numFmtId="0" fontId="41" fillId="96" borderId="0" applyNumberFormat="0" applyBorder="0" applyAlignment="0" applyProtection="0"/>
    <xf numFmtId="0" fontId="41" fillId="97" borderId="0" applyNumberFormat="0" applyBorder="0" applyAlignment="0" applyProtection="0"/>
    <xf numFmtId="0" fontId="41" fillId="45" borderId="0" applyNumberFormat="0" applyBorder="0" applyAlignment="0" applyProtection="0"/>
    <xf numFmtId="0" fontId="41" fillId="78" borderId="0" applyNumberFormat="0" applyBorder="0" applyAlignment="0" applyProtection="0"/>
    <xf numFmtId="0" fontId="42" fillId="0" borderId="0" applyNumberFormat="0" applyFill="0" applyBorder="0" applyAlignment="0" applyProtection="0"/>
    <xf numFmtId="0" fontId="22" fillId="9" borderId="0" applyNumberFormat="0" applyBorder="0" applyAlignment="0" applyProtection="0"/>
    <xf numFmtId="0" fontId="22" fillId="13" borderId="0" applyNumberFormat="0" applyBorder="0" applyAlignment="0" applyProtection="0"/>
    <xf numFmtId="0" fontId="22" fillId="17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9" borderId="0" applyNumberFormat="0" applyBorder="0" applyAlignment="0" applyProtection="0"/>
    <xf numFmtId="168" fontId="16" fillId="0" borderId="0" applyFill="0" applyBorder="0" applyAlignment="0"/>
    <xf numFmtId="169" fontId="16" fillId="0" borderId="0" applyFill="0" applyBorder="0" applyAlignment="0"/>
    <xf numFmtId="168" fontId="16" fillId="0" borderId="0" applyFill="0" applyBorder="0" applyAlignment="0"/>
    <xf numFmtId="173" fontId="16" fillId="0" borderId="0" applyFill="0" applyBorder="0" applyAlignment="0"/>
    <xf numFmtId="169" fontId="16" fillId="0" borderId="0" applyFill="0" applyBorder="0" applyAlignment="0"/>
    <xf numFmtId="0" fontId="43" fillId="5" borderId="4" applyNumberFormat="0" applyAlignment="0" applyProtection="0"/>
    <xf numFmtId="0" fontId="44" fillId="0" borderId="19" applyNumberFormat="0" applyFill="0" applyAlignment="0" applyProtection="0"/>
    <xf numFmtId="0" fontId="45" fillId="0" borderId="0" applyNumberFormat="0" applyFill="0" applyBorder="0" applyAlignment="0" applyProtection="0"/>
    <xf numFmtId="0" fontId="16" fillId="0" borderId="0"/>
    <xf numFmtId="0" fontId="24" fillId="0" borderId="0"/>
    <xf numFmtId="0" fontId="46" fillId="54" borderId="0" applyNumberFormat="0" applyBorder="0" applyAlignment="0" applyProtection="0"/>
    <xf numFmtId="0" fontId="46" fillId="76" borderId="0" applyNumberFormat="0" applyBorder="0" applyAlignment="0" applyProtection="0"/>
    <xf numFmtId="0" fontId="29" fillId="2" borderId="0" applyNumberFormat="0" applyBorder="0" applyAlignment="0" applyProtection="0"/>
    <xf numFmtId="0" fontId="47" fillId="90" borderId="0" applyNumberFormat="0" applyBorder="0" applyAlignment="0" applyProtection="0"/>
    <xf numFmtId="0" fontId="47" fillId="91" borderId="0" applyNumberFormat="0" applyBorder="0" applyAlignment="0" applyProtection="0"/>
    <xf numFmtId="0" fontId="48" fillId="43" borderId="0" applyNumberFormat="0" applyBorder="0" applyAlignment="0" applyProtection="0"/>
    <xf numFmtId="0" fontId="49" fillId="0" borderId="20" applyNumberFormat="0" applyAlignment="0" applyProtection="0"/>
    <xf numFmtId="0" fontId="49" fillId="0" borderId="20" applyNumberFormat="0" applyAlignment="0" applyProtection="0"/>
    <xf numFmtId="0" fontId="49" fillId="0" borderId="21">
      <alignment horizontal="left" vertical="center"/>
    </xf>
    <xf numFmtId="0" fontId="49" fillId="0" borderId="21">
      <alignment horizontal="left" vertical="center"/>
    </xf>
    <xf numFmtId="0" fontId="50" fillId="0" borderId="22" applyNumberFormat="0" applyFill="0" applyAlignment="0" applyProtection="0"/>
    <xf numFmtId="0" fontId="51" fillId="0" borderId="23" applyNumberFormat="0" applyFill="0" applyAlignment="0" applyProtection="0"/>
    <xf numFmtId="0" fontId="52" fillId="0" borderId="24" applyNumberFormat="0" applyFill="0" applyAlignment="0" applyProtection="0"/>
    <xf numFmtId="0" fontId="53" fillId="0" borderId="25" applyNumberFormat="0" applyFill="0" applyAlignment="0" applyProtection="0"/>
    <xf numFmtId="0" fontId="54" fillId="0" borderId="26" applyNumberFormat="0" applyFill="0" applyAlignment="0" applyProtection="0"/>
    <xf numFmtId="0" fontId="55" fillId="0" borderId="27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/>
    <xf numFmtId="0" fontId="59" fillId="3" borderId="0" applyNumberFormat="0" applyBorder="0" applyAlignment="0" applyProtection="0"/>
    <xf numFmtId="0" fontId="60" fillId="98" borderId="15" applyNumberFormat="0" applyAlignment="0" applyProtection="0"/>
    <xf numFmtId="0" fontId="47" fillId="90" borderId="0" applyNumberFormat="0" applyBorder="0" applyAlignment="0" applyProtection="0"/>
    <xf numFmtId="0" fontId="47" fillId="91" borderId="0" applyNumberFormat="0" applyBorder="0" applyAlignment="0" applyProtection="0"/>
    <xf numFmtId="0" fontId="60" fillId="80" borderId="15" applyNumberFormat="0" applyAlignment="0" applyProtection="0"/>
    <xf numFmtId="0" fontId="60" fillId="98" borderId="15" applyNumberFormat="0" applyAlignment="0" applyProtection="0"/>
    <xf numFmtId="0" fontId="60" fillId="98" borderId="15" applyNumberFormat="0" applyAlignment="0" applyProtection="0"/>
    <xf numFmtId="0" fontId="61" fillId="46" borderId="14" applyNumberFormat="0" applyAlignment="0" applyProtection="0"/>
    <xf numFmtId="2" fontId="62" fillId="0" borderId="28">
      <alignment horizontal="right"/>
    </xf>
    <xf numFmtId="0" fontId="63" fillId="0" borderId="29" applyNumberFormat="0" applyFill="0" applyAlignment="0" applyProtection="0"/>
    <xf numFmtId="0" fontId="64" fillId="99" borderId="17" applyNumberFormat="0" applyAlignment="0" applyProtection="0"/>
    <xf numFmtId="168" fontId="16" fillId="0" borderId="0" applyFill="0" applyBorder="0" applyAlignment="0"/>
    <xf numFmtId="169" fontId="16" fillId="0" borderId="0" applyFill="0" applyBorder="0" applyAlignment="0"/>
    <xf numFmtId="168" fontId="16" fillId="0" borderId="0" applyFill="0" applyBorder="0" applyAlignment="0"/>
    <xf numFmtId="173" fontId="16" fillId="0" borderId="0" applyFill="0" applyBorder="0" applyAlignment="0"/>
    <xf numFmtId="169" fontId="16" fillId="0" borderId="0" applyFill="0" applyBorder="0" applyAlignment="0"/>
    <xf numFmtId="0" fontId="65" fillId="0" borderId="30" applyNumberFormat="0" applyFill="0" applyAlignment="0" applyProtection="0"/>
    <xf numFmtId="0" fontId="65" fillId="0" borderId="29" applyNumberFormat="0" applyFill="0" applyAlignment="0" applyProtection="0"/>
    <xf numFmtId="0" fontId="66" fillId="67" borderId="31">
      <alignment horizontal="center" vertical="center"/>
    </xf>
    <xf numFmtId="0" fontId="67" fillId="0" borderId="32" applyNumberFormat="0" applyFill="0" applyAlignment="0" applyProtection="0"/>
    <xf numFmtId="0" fontId="68" fillId="0" borderId="25" applyNumberFormat="0" applyFill="0" applyAlignment="0" applyProtection="0"/>
    <xf numFmtId="0" fontId="69" fillId="0" borderId="33" applyNumberFormat="0" applyFill="0" applyAlignment="0" applyProtection="0"/>
    <xf numFmtId="0" fontId="69" fillId="0" borderId="0" applyNumberFormat="0" applyFill="0" applyBorder="0" applyAlignment="0" applyProtection="0"/>
    <xf numFmtId="0" fontId="70" fillId="100" borderId="0" applyNumberFormat="0" applyBorder="0" applyAlignment="0" applyProtection="0"/>
    <xf numFmtId="0" fontId="71" fillId="101" borderId="0" applyNumberFormat="0" applyBorder="0" applyAlignment="0" applyProtection="0"/>
    <xf numFmtId="0" fontId="72" fillId="4" borderId="0" applyNumberFormat="0" applyBorder="0" applyAlignment="0" applyProtection="0"/>
    <xf numFmtId="0" fontId="71" fillId="101" borderId="0" applyNumberFormat="0" applyBorder="0" applyAlignment="0" applyProtection="0"/>
    <xf numFmtId="0" fontId="73" fillId="102" borderId="0" applyNumberFormat="0" applyBorder="0" applyAlignment="0" applyProtection="0"/>
    <xf numFmtId="179" fontId="74" fillId="0" borderId="0"/>
    <xf numFmtId="0" fontId="19" fillId="0" borderId="0"/>
    <xf numFmtId="0" fontId="15" fillId="0" borderId="0">
      <alignment vertical="top"/>
    </xf>
    <xf numFmtId="0" fontId="15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5" fillId="0" borderId="0"/>
    <xf numFmtId="180" fontId="16" fillId="0" borderId="0"/>
    <xf numFmtId="0" fontId="1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80" fontId="16" fillId="0" borderId="0"/>
    <xf numFmtId="0" fontId="16" fillId="0" borderId="0"/>
    <xf numFmtId="0" fontId="15" fillId="0" borderId="0">
      <alignment vertical="top"/>
    </xf>
    <xf numFmtId="0" fontId="75" fillId="0" borderId="0"/>
    <xf numFmtId="0" fontId="19" fillId="0" borderId="0"/>
    <xf numFmtId="0" fontId="7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9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76" fillId="0" borderId="0"/>
    <xf numFmtId="0" fontId="77" fillId="0" borderId="0"/>
    <xf numFmtId="0" fontId="19" fillId="8" borderId="8" applyNumberFormat="0" applyFont="0" applyAlignment="0" applyProtection="0"/>
    <xf numFmtId="0" fontId="9" fillId="69" borderId="14" applyNumberFormat="0" applyAlignment="0" applyProtection="0"/>
    <xf numFmtId="0" fontId="9" fillId="70" borderId="14" applyNumberFormat="0" applyAlignment="0" applyProtection="0"/>
    <xf numFmtId="0" fontId="9" fillId="69" borderId="14" applyNumberFormat="0" applyAlignment="0" applyProtection="0"/>
    <xf numFmtId="0" fontId="9" fillId="69" borderId="15" applyNumberFormat="0" applyAlignment="0" applyProtection="0"/>
    <xf numFmtId="0" fontId="9" fillId="69" borderId="15" applyNumberFormat="0" applyAlignment="0" applyProtection="0"/>
    <xf numFmtId="0" fontId="78" fillId="93" borderId="15" applyNumberFormat="0" applyAlignment="0" applyProtection="0"/>
    <xf numFmtId="0" fontId="78" fillId="93" borderId="15" applyNumberFormat="0" applyAlignment="0" applyProtection="0"/>
    <xf numFmtId="0" fontId="79" fillId="0" borderId="0" applyNumberFormat="0" applyFill="0" applyBorder="0" applyAlignment="0" applyProtection="0"/>
    <xf numFmtId="181" fontId="9" fillId="0" borderId="0" applyFill="0" applyBorder="0" applyAlignment="0" applyProtection="0"/>
    <xf numFmtId="182" fontId="9" fillId="0" borderId="0" applyFill="0" applyBorder="0" applyAlignment="0" applyProtection="0"/>
    <xf numFmtId="0" fontId="9" fillId="0" borderId="0" applyFill="0" applyBorder="0" applyAlignment="0" applyProtection="0"/>
    <xf numFmtId="0" fontId="80" fillId="90" borderId="34" applyNumberFormat="0" applyAlignment="0" applyProtection="0"/>
    <xf numFmtId="0" fontId="81" fillId="91" borderId="18" applyNumberFormat="0" applyAlignment="0" applyProtection="0"/>
    <xf numFmtId="172" fontId="9" fillId="0" borderId="0" applyFill="0" applyBorder="0" applyAlignment="0" applyProtection="0"/>
    <xf numFmtId="0" fontId="9" fillId="0" borderId="0" applyFill="0" applyBorder="0" applyAlignment="0" applyProtection="0"/>
    <xf numFmtId="10" fontId="9" fillId="0" borderId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5" fillId="0" borderId="0" applyFill="0" applyBorder="0" applyAlignment="0" applyProtection="0"/>
    <xf numFmtId="9" fontId="19" fillId="0" borderId="0" applyFont="0" applyFill="0" applyBorder="0" applyAlignment="0" applyProtection="0"/>
    <xf numFmtId="168" fontId="16" fillId="0" borderId="0" applyFill="0" applyBorder="0" applyAlignment="0"/>
    <xf numFmtId="169" fontId="16" fillId="0" borderId="0" applyFill="0" applyBorder="0" applyAlignment="0"/>
    <xf numFmtId="168" fontId="16" fillId="0" borderId="0" applyFill="0" applyBorder="0" applyAlignment="0"/>
    <xf numFmtId="173" fontId="16" fillId="0" borderId="0" applyFill="0" applyBorder="0" applyAlignment="0"/>
    <xf numFmtId="169" fontId="16" fillId="0" borderId="0" applyFill="0" applyBorder="0" applyAlignment="0"/>
    <xf numFmtId="9" fontId="39" fillId="0" borderId="0" applyFont="0" applyFill="0" applyBorder="0" applyAlignment="0" applyProtection="0"/>
    <xf numFmtId="0" fontId="82" fillId="6" borderId="5" applyNumberFormat="0" applyAlignment="0" applyProtection="0"/>
    <xf numFmtId="4" fontId="83" fillId="103" borderId="18" applyNumberFormat="0" applyProtection="0">
      <alignment vertical="center"/>
    </xf>
    <xf numFmtId="4" fontId="83" fillId="103" borderId="18" applyNumberFormat="0" applyProtection="0">
      <alignment vertical="center"/>
    </xf>
    <xf numFmtId="4" fontId="83" fillId="104" borderId="18" applyNumberFormat="0" applyProtection="0">
      <alignment horizontal="left" vertical="center" indent="1"/>
    </xf>
    <xf numFmtId="4" fontId="83" fillId="103" borderId="18" applyNumberFormat="0" applyProtection="0">
      <alignment horizontal="left" vertical="center" indent="1"/>
    </xf>
    <xf numFmtId="0" fontId="84" fillId="105" borderId="18" applyNumberFormat="0" applyProtection="0">
      <alignment horizontal="left" vertical="center"/>
    </xf>
    <xf numFmtId="4" fontId="85" fillId="106" borderId="18" applyNumberFormat="0" applyProtection="0">
      <alignment horizontal="right" vertical="center"/>
    </xf>
    <xf numFmtId="4" fontId="86" fillId="106" borderId="18" applyNumberFormat="0" applyProtection="0">
      <alignment horizontal="right" vertical="center"/>
    </xf>
    <xf numFmtId="4" fontId="86" fillId="107" borderId="18" applyNumberFormat="0" applyProtection="0">
      <alignment horizontal="right" vertical="center"/>
    </xf>
    <xf numFmtId="4" fontId="87" fillId="108" borderId="18" applyNumberFormat="0" applyProtection="0">
      <alignment horizontal="right" vertical="center"/>
    </xf>
    <xf numFmtId="4" fontId="87" fillId="103" borderId="18" applyNumberFormat="0" applyProtection="0">
      <alignment horizontal="right" vertical="center"/>
    </xf>
    <xf numFmtId="4" fontId="87" fillId="83" borderId="18" applyNumberFormat="0" applyProtection="0">
      <alignment horizontal="right" vertical="center"/>
    </xf>
    <xf numFmtId="4" fontId="87" fillId="103" borderId="18" applyNumberFormat="0" applyProtection="0">
      <alignment horizontal="right" vertical="center"/>
    </xf>
    <xf numFmtId="4" fontId="88" fillId="109" borderId="18" applyNumberFormat="0" applyProtection="0">
      <alignment horizontal="right" vertical="center"/>
    </xf>
    <xf numFmtId="4" fontId="87" fillId="102" borderId="18" applyNumberFormat="0" applyProtection="0">
      <alignment horizontal="right" vertical="center"/>
    </xf>
    <xf numFmtId="4" fontId="83" fillId="110" borderId="18" applyNumberFormat="0" applyProtection="0">
      <alignment horizontal="left" vertical="center" indent="1"/>
    </xf>
    <xf numFmtId="4" fontId="16" fillId="111" borderId="35" applyNumberFormat="0" applyProtection="0">
      <alignment horizontal="left" vertical="center" indent="1"/>
    </xf>
    <xf numFmtId="4" fontId="89" fillId="112" borderId="0" applyNumberFormat="0" applyProtection="0">
      <alignment horizontal="left" vertical="center" indent="1"/>
    </xf>
    <xf numFmtId="0" fontId="16" fillId="113" borderId="18" applyNumberFormat="0" applyProtection="0">
      <alignment horizontal="left" vertical="center" indent="1"/>
    </xf>
    <xf numFmtId="4" fontId="16" fillId="111" borderId="18" applyNumberFormat="0" applyProtection="0">
      <alignment horizontal="left" vertical="center" indent="1"/>
    </xf>
    <xf numFmtId="4" fontId="16" fillId="114" borderId="18" applyNumberFormat="0" applyProtection="0">
      <alignment horizontal="left" vertical="center" indent="1"/>
    </xf>
    <xf numFmtId="0" fontId="83" fillId="115" borderId="10" applyNumberFormat="0" applyProtection="0">
      <alignment horizontal="left" vertical="center" indent="1"/>
    </xf>
    <xf numFmtId="0" fontId="90" fillId="116" borderId="18" applyNumberFormat="0" applyProtection="0">
      <alignment horizontal="center" vertical="center" wrapText="1"/>
    </xf>
    <xf numFmtId="0" fontId="16" fillId="117" borderId="36" applyNumberFormat="0" applyProtection="0">
      <alignment horizontal="left" vertical="center" indent="1"/>
    </xf>
    <xf numFmtId="0" fontId="90" fillId="82" borderId="18" applyNumberFormat="0" applyProtection="0">
      <alignment horizontal="center" vertical="center" wrapText="1"/>
    </xf>
    <xf numFmtId="0" fontId="91" fillId="99" borderId="18" applyNumberFormat="0" applyProtection="0">
      <alignment horizontal="left" vertical="center"/>
    </xf>
    <xf numFmtId="0" fontId="16" fillId="118" borderId="18" applyNumberFormat="0" applyProtection="0">
      <alignment horizontal="left" vertical="center" indent="1"/>
    </xf>
    <xf numFmtId="0" fontId="16" fillId="56" borderId="18" applyNumberFormat="0" applyProtection="0">
      <alignment horizontal="left" vertical="center"/>
    </xf>
    <xf numFmtId="0" fontId="16" fillId="113" borderId="18" applyNumberFormat="0" applyProtection="0">
      <alignment horizontal="left" vertical="center" indent="1"/>
    </xf>
    <xf numFmtId="0" fontId="16" fillId="0" borderId="0"/>
    <xf numFmtId="4" fontId="37" fillId="119" borderId="18" applyNumberFormat="0" applyProtection="0">
      <alignment vertical="center"/>
    </xf>
    <xf numFmtId="4" fontId="92" fillId="119" borderId="18" applyNumberFormat="0" applyProtection="0">
      <alignment vertical="center"/>
    </xf>
    <xf numFmtId="4" fontId="37" fillId="119" borderId="18" applyNumberFormat="0" applyProtection="0">
      <alignment horizontal="left" vertical="center" indent="1"/>
    </xf>
    <xf numFmtId="4" fontId="37" fillId="119" borderId="18" applyNumberFormat="0" applyProtection="0">
      <alignment horizontal="left" vertical="center" indent="1"/>
    </xf>
    <xf numFmtId="0" fontId="93" fillId="90" borderId="34" applyNumberFormat="0" applyProtection="0">
      <alignment horizontal="right" vertical="center"/>
    </xf>
    <xf numFmtId="4" fontId="87" fillId="120" borderId="18" applyNumberFormat="0" applyProtection="0">
      <alignment horizontal="right" vertical="center"/>
    </xf>
    <xf numFmtId="0" fontId="93" fillId="90" borderId="34" applyNumberFormat="0" applyProtection="0">
      <alignment horizontal="right" vertical="center"/>
    </xf>
    <xf numFmtId="4" fontId="87" fillId="121" borderId="18" applyNumberFormat="0" applyProtection="0">
      <alignment horizontal="right" vertical="center"/>
    </xf>
    <xf numFmtId="0" fontId="94" fillId="90" borderId="15" applyNumberFormat="0" applyProtection="0">
      <alignment horizontal="left" vertical="center" indent="1"/>
    </xf>
    <xf numFmtId="0" fontId="94" fillId="90" borderId="15" applyNumberFormat="0" applyProtection="0">
      <alignment horizontal="left" vertical="center" indent="1"/>
    </xf>
    <xf numFmtId="0" fontId="94" fillId="90" borderId="15" applyNumberFormat="0" applyProtection="0">
      <alignment horizontal="left" vertical="center" indent="1"/>
    </xf>
    <xf numFmtId="0" fontId="94" fillId="90" borderId="15" applyNumberFormat="0" applyProtection="0">
      <alignment horizontal="left" vertical="center" indent="1"/>
    </xf>
    <xf numFmtId="0" fontId="94" fillId="90" borderId="15" applyNumberFormat="0" applyProtection="0">
      <alignment horizontal="left" vertical="center" indent="1"/>
    </xf>
    <xf numFmtId="4" fontId="95" fillId="122" borderId="37">
      <alignment horizontal="left" vertical="center" indent="1"/>
    </xf>
    <xf numFmtId="4" fontId="95" fillId="122" borderId="37">
      <alignment horizontal="left" vertical="center" indent="1"/>
    </xf>
    <xf numFmtId="4" fontId="95" fillId="122" borderId="37">
      <alignment horizontal="left" vertical="center" indent="1"/>
    </xf>
    <xf numFmtId="0" fontId="16" fillId="123" borderId="18" applyNumberFormat="0" applyProtection="0">
      <alignment horizontal="left" vertical="center" indent="1"/>
    </xf>
    <xf numFmtId="0" fontId="94" fillId="90" borderId="15" applyNumberFormat="0" applyProtection="0">
      <alignment horizontal="left" vertical="center" indent="1"/>
    </xf>
    <xf numFmtId="0" fontId="90" fillId="124" borderId="18" applyNumberFormat="0" applyProtection="0">
      <alignment horizontal="left" vertical="center" indent="1"/>
    </xf>
    <xf numFmtId="0" fontId="96" fillId="0" borderId="0" applyNumberFormat="0" applyProtection="0"/>
    <xf numFmtId="4" fontId="97" fillId="111" borderId="18" applyNumberFormat="0" applyProtection="0">
      <alignment horizontal="right" vertical="center"/>
    </xf>
    <xf numFmtId="0" fontId="98" fillId="42" borderId="0" applyNumberFormat="0" applyBorder="0" applyAlignment="0" applyProtection="0"/>
    <xf numFmtId="0" fontId="99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/>
    <xf numFmtId="0" fontId="19" fillId="0" borderId="0"/>
    <xf numFmtId="0" fontId="15" fillId="0" borderId="0"/>
    <xf numFmtId="0" fontId="102" fillId="0" borderId="0"/>
    <xf numFmtId="0" fontId="103" fillId="0" borderId="38" applyNumberFormat="0" applyFill="0" applyAlignment="0" applyProtection="0"/>
    <xf numFmtId="0" fontId="10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49" fontId="37" fillId="0" borderId="0" applyFill="0" applyBorder="0" applyAlignment="0"/>
    <xf numFmtId="183" fontId="16" fillId="0" borderId="0" applyFill="0" applyBorder="0" applyAlignment="0"/>
    <xf numFmtId="184" fontId="16" fillId="0" borderId="0" applyFill="0" applyBorder="0" applyAlignment="0"/>
    <xf numFmtId="0" fontId="10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1" applyNumberFormat="0" applyFill="0" applyAlignment="0" applyProtection="0"/>
    <xf numFmtId="0" fontId="109" fillId="0" borderId="2" applyNumberFormat="0" applyFill="0" applyAlignment="0" applyProtection="0"/>
    <xf numFmtId="0" fontId="42" fillId="0" borderId="3" applyNumberFormat="0" applyFill="0" applyAlignment="0" applyProtection="0"/>
    <xf numFmtId="0" fontId="110" fillId="0" borderId="0" applyNumberFormat="0" applyFill="0" applyBorder="0" applyAlignment="0" applyProtection="0"/>
    <xf numFmtId="0" fontId="41" fillId="0" borderId="39" applyNumberFormat="0" applyFill="0" applyAlignment="0" applyProtection="0"/>
    <xf numFmtId="0" fontId="41" fillId="0" borderId="40" applyNumberFormat="0" applyFill="0" applyAlignment="0" applyProtection="0"/>
    <xf numFmtId="0" fontId="111" fillId="0" borderId="9" applyNumberFormat="0" applyFill="0" applyAlignment="0" applyProtection="0"/>
    <xf numFmtId="0" fontId="41" fillId="0" borderId="40" applyNumberFormat="0" applyFill="0" applyAlignment="0" applyProtection="0"/>
    <xf numFmtId="0" fontId="112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4" fillId="0" borderId="41" applyNumberFormat="0" applyFill="0" applyAlignment="0" applyProtection="0"/>
    <xf numFmtId="0" fontId="115" fillId="0" borderId="42" applyNumberFormat="0" applyFill="0" applyAlignment="0" applyProtection="0"/>
    <xf numFmtId="0" fontId="116" fillId="0" borderId="33" applyNumberFormat="0" applyFill="0" applyAlignment="0" applyProtection="0"/>
    <xf numFmtId="0" fontId="116" fillId="0" borderId="0" applyNumberFormat="0" applyFill="0" applyBorder="0" applyAlignment="0" applyProtection="0"/>
    <xf numFmtId="0" fontId="39" fillId="103" borderId="14" applyNumberFormat="0" applyFont="0" applyAlignment="0" applyProtection="0"/>
    <xf numFmtId="0" fontId="39" fillId="103" borderId="14" applyNumberFormat="0" applyFont="0" applyAlignment="0" applyProtection="0"/>
    <xf numFmtId="176" fontId="9" fillId="0" borderId="0" applyFill="0" applyBorder="0" applyAlignment="0" applyProtection="0"/>
    <xf numFmtId="185" fontId="9" fillId="0" borderId="0" applyFill="0" applyBorder="0" applyAlignment="0" applyProtection="0"/>
    <xf numFmtId="0" fontId="117" fillId="0" borderId="43" applyNumberFormat="0" applyFill="0" applyAlignment="0" applyProtection="0"/>
    <xf numFmtId="176" fontId="9" fillId="0" borderId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5" fontId="9" fillId="0" borderId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73" borderId="44" applyNumberFormat="0" applyAlignment="0" applyProtection="0"/>
    <xf numFmtId="0" fontId="121" fillId="36" borderId="0" applyNumberFormat="0" applyBorder="0" applyAlignment="0" applyProtection="0"/>
    <xf numFmtId="0" fontId="21" fillId="82" borderId="0" applyNumberFormat="0" applyBorder="0" applyAlignment="0" applyProtection="0"/>
    <xf numFmtId="0" fontId="21" fillId="83" borderId="0" applyNumberFormat="0" applyBorder="0" applyAlignment="0" applyProtection="0"/>
    <xf numFmtId="0" fontId="21" fillId="84" borderId="0" applyNumberFormat="0" applyBorder="0" applyAlignment="0" applyProtection="0"/>
    <xf numFmtId="0" fontId="21" fillId="56" borderId="0" applyNumberFormat="0" applyBorder="0" applyAlignment="0" applyProtection="0"/>
    <xf numFmtId="0" fontId="21" fillId="57" borderId="0" applyNumberFormat="0" applyBorder="0" applyAlignment="0" applyProtection="0"/>
    <xf numFmtId="0" fontId="21" fillId="85" borderId="0" applyNumberFormat="0" applyBorder="0" applyAlignment="0" applyProtection="0"/>
    <xf numFmtId="0" fontId="122" fillId="40" borderId="15" applyNumberFormat="0" applyAlignment="0" applyProtection="0"/>
    <xf numFmtId="0" fontId="123" fillId="93" borderId="18" applyNumberFormat="0" applyAlignment="0" applyProtection="0"/>
    <xf numFmtId="0" fontId="25" fillId="93" borderId="15" applyNumberFormat="0" applyAlignment="0" applyProtection="0"/>
    <xf numFmtId="0" fontId="124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4" fillId="0" borderId="0" applyNumberFormat="0" applyFill="0" applyBorder="0" applyAlignment="0" applyProtection="0"/>
    <xf numFmtId="0" fontId="124" fillId="0" borderId="0" applyNumberFormat="0" applyFill="0" applyBorder="0" applyAlignment="0" applyProtection="0"/>
    <xf numFmtId="187" fontId="9" fillId="0" borderId="0" applyFill="0" applyBorder="0" applyAlignment="0" applyProtection="0"/>
    <xf numFmtId="188" fontId="126" fillId="0" borderId="0" applyFont="0" applyFill="0" applyBorder="0" applyAlignment="0" applyProtection="0"/>
    <xf numFmtId="0" fontId="127" fillId="0" borderId="32" applyNumberFormat="0" applyFill="0" applyAlignment="0" applyProtection="0"/>
    <xf numFmtId="0" fontId="128" fillId="0" borderId="25" applyNumberFormat="0" applyFill="0" applyAlignment="0" applyProtection="0"/>
    <xf numFmtId="0" fontId="129" fillId="0" borderId="33" applyNumberFormat="0" applyFill="0" applyAlignment="0" applyProtection="0"/>
    <xf numFmtId="0" fontId="129" fillId="0" borderId="0" applyNumberFormat="0" applyFill="0" applyBorder="0" applyAlignment="0" applyProtection="0"/>
    <xf numFmtId="0" fontId="44" fillId="0" borderId="38" applyNumberFormat="0" applyFill="0" applyAlignment="0" applyProtection="0"/>
    <xf numFmtId="0" fontId="120" fillId="99" borderId="17" applyNumberFormat="0" applyAlignment="0" applyProtection="0"/>
    <xf numFmtId="0" fontId="130" fillId="0" borderId="0" applyNumberFormat="0" applyFill="0" applyBorder="0" applyAlignment="0" applyProtection="0"/>
    <xf numFmtId="0" fontId="131" fillId="102" borderId="0" applyNumberFormat="0" applyBorder="0" applyAlignment="0" applyProtection="0"/>
    <xf numFmtId="0" fontId="24" fillId="0" borderId="0"/>
    <xf numFmtId="0" fontId="24" fillId="0" borderId="0"/>
    <xf numFmtId="0" fontId="19" fillId="0" borderId="0"/>
    <xf numFmtId="0" fontId="24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9" fillId="0" borderId="0"/>
    <xf numFmtId="0" fontId="13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26" fillId="0" borderId="0"/>
    <xf numFmtId="0" fontId="126" fillId="0" borderId="0"/>
    <xf numFmtId="0" fontId="19" fillId="0" borderId="0"/>
    <xf numFmtId="0" fontId="39" fillId="0" borderId="0"/>
    <xf numFmtId="0" fontId="3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9" fillId="0" borderId="0"/>
    <xf numFmtId="0" fontId="9" fillId="0" borderId="0"/>
    <xf numFmtId="0" fontId="13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3" fillId="0" borderId="0"/>
    <xf numFmtId="0" fontId="13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2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2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2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2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4" fillId="0" borderId="0"/>
    <xf numFmtId="0" fontId="12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2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5" fillId="0" borderId="0"/>
    <xf numFmtId="0" fontId="15" fillId="0" borderId="0"/>
    <xf numFmtId="0" fontId="134" fillId="0" borderId="0"/>
    <xf numFmtId="0" fontId="134" fillId="0" borderId="0"/>
    <xf numFmtId="0" fontId="13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2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5" fillId="0" borderId="0"/>
    <xf numFmtId="0" fontId="15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80" fontId="16" fillId="0" borderId="0"/>
    <xf numFmtId="180" fontId="1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5" fillId="0" borderId="0"/>
    <xf numFmtId="0" fontId="9" fillId="0" borderId="0"/>
    <xf numFmtId="0" fontId="126" fillId="0" borderId="0"/>
    <xf numFmtId="0" fontId="9" fillId="0" borderId="0"/>
    <xf numFmtId="0" fontId="136" fillId="0" borderId="0"/>
    <xf numFmtId="0" fontId="9" fillId="0" borderId="0"/>
    <xf numFmtId="0" fontId="126" fillId="0" borderId="0"/>
    <xf numFmtId="0" fontId="9" fillId="0" borderId="0"/>
    <xf numFmtId="0" fontId="19" fillId="0" borderId="0"/>
    <xf numFmtId="0" fontId="134" fillId="0" borderId="0"/>
    <xf numFmtId="0" fontId="134" fillId="0" borderId="0"/>
    <xf numFmtId="0" fontId="15" fillId="0" borderId="0"/>
    <xf numFmtId="0" fontId="137" fillId="0" borderId="0"/>
    <xf numFmtId="0" fontId="15" fillId="0" borderId="0"/>
    <xf numFmtId="0" fontId="135" fillId="0" borderId="0"/>
    <xf numFmtId="0" fontId="19" fillId="0" borderId="0"/>
    <xf numFmtId="0" fontId="13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5" fillId="0" borderId="0"/>
    <xf numFmtId="0" fontId="9" fillId="0" borderId="0"/>
    <xf numFmtId="0" fontId="134" fillId="0" borderId="0"/>
    <xf numFmtId="0" fontId="13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5" fillId="0" borderId="0"/>
    <xf numFmtId="0" fontId="1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1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24" fillId="0" borderId="0"/>
    <xf numFmtId="0" fontId="47" fillId="0" borderId="0"/>
    <xf numFmtId="0" fontId="134" fillId="0" borderId="0"/>
    <xf numFmtId="0" fontId="47" fillId="0" borderId="0"/>
    <xf numFmtId="0" fontId="9" fillId="0" borderId="0"/>
    <xf numFmtId="0" fontId="9" fillId="0" borderId="0"/>
    <xf numFmtId="0" fontId="19" fillId="0" borderId="0"/>
    <xf numFmtId="0" fontId="138" fillId="0" borderId="0"/>
    <xf numFmtId="0" fontId="138" fillId="0" borderId="0"/>
    <xf numFmtId="0" fontId="134" fillId="0" borderId="0"/>
    <xf numFmtId="0" fontId="134" fillId="0" borderId="0"/>
    <xf numFmtId="0" fontId="24" fillId="0" borderId="0"/>
    <xf numFmtId="0" fontId="19" fillId="0" borderId="0"/>
    <xf numFmtId="0" fontId="2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13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24" fillId="0" borderId="0"/>
    <xf numFmtId="0" fontId="24" fillId="0" borderId="0"/>
    <xf numFmtId="0" fontId="24" fillId="0" borderId="0"/>
    <xf numFmtId="0" fontId="19" fillId="0" borderId="0"/>
    <xf numFmtId="0" fontId="19" fillId="0" borderId="0"/>
    <xf numFmtId="0" fontId="19" fillId="0" borderId="0"/>
    <xf numFmtId="0" fontId="24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15" fillId="0" borderId="0"/>
    <xf numFmtId="0" fontId="1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6" fillId="0" borderId="0"/>
    <xf numFmtId="0" fontId="16" fillId="0" borderId="0"/>
    <xf numFmtId="0" fontId="47" fillId="0" borderId="0"/>
    <xf numFmtId="0" fontId="16" fillId="0" borderId="0"/>
    <xf numFmtId="0" fontId="98" fillId="36" borderId="0" applyNumberFormat="0" applyBorder="0" applyAlignment="0" applyProtection="0"/>
    <xf numFmtId="0" fontId="139" fillId="0" borderId="0" applyNumberFormat="0" applyFill="0" applyBorder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16" fillId="103" borderId="14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15" fillId="0" borderId="0" applyFill="0" applyBorder="0" applyAlignment="0" applyProtection="0"/>
    <xf numFmtId="9" fontId="126" fillId="0" borderId="0" applyFont="0" applyFill="0" applyBorder="0" applyAlignment="0" applyProtection="0"/>
    <xf numFmtId="9" fontId="126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5" fillId="0" borderId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3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19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0" fontId="140" fillId="0" borderId="29" applyNumberFormat="0" applyFill="0" applyAlignment="0" applyProtection="0"/>
    <xf numFmtId="0" fontId="9" fillId="0" borderId="0"/>
    <xf numFmtId="0" fontId="118" fillId="0" borderId="0" applyNumberFormat="0" applyFill="0" applyBorder="0" applyAlignment="0" applyProtection="0"/>
    <xf numFmtId="189" fontId="9" fillId="0" borderId="0" applyFill="0" applyBorder="0" applyProtection="0">
      <alignment horizontal="left" indent="2"/>
    </xf>
    <xf numFmtId="190" fontId="9" fillId="0" borderId="0" applyFill="0" applyBorder="0" applyProtection="0">
      <alignment horizontal="left" indent="2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1" fontId="15" fillId="0" borderId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2" fontId="24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48" fillId="37" borderId="0" applyNumberFormat="0" applyBorder="0" applyAlignment="0" applyProtection="0"/>
    <xf numFmtId="0" fontId="141" fillId="0" borderId="0"/>
    <xf numFmtId="0" fontId="160" fillId="0" borderId="0" applyNumberFormat="0" applyFill="0" applyBorder="0" applyAlignment="0" applyProtection="0">
      <alignment vertical="top"/>
      <protection locked="0"/>
    </xf>
    <xf numFmtId="0" fontId="189" fillId="122" borderId="0">
      <alignment horizontal="center" wrapText="1"/>
    </xf>
    <xf numFmtId="1" fontId="62" fillId="0" borderId="0">
      <alignment horizontal="left"/>
    </xf>
  </cellStyleXfs>
  <cellXfs count="399">
    <xf numFmtId="0" fontId="0" fillId="0" borderId="0" xfId="0"/>
    <xf numFmtId="0" fontId="10" fillId="0" borderId="0" xfId="0" applyFont="1"/>
    <xf numFmtId="0" fontId="10" fillId="0" borderId="0" xfId="0" applyFont="1" applyAlignment="1">
      <alignment horizontal="center"/>
    </xf>
    <xf numFmtId="2" fontId="10" fillId="0" borderId="0" xfId="0" applyNumberFormat="1" applyFont="1" applyAlignment="1">
      <alignment horizontal="center"/>
    </xf>
    <xf numFmtId="14" fontId="10" fillId="0" borderId="0" xfId="0" applyNumberFormat="1" applyFont="1"/>
    <xf numFmtId="0" fontId="11" fillId="33" borderId="0" xfId="0" applyFont="1" applyFill="1" applyBorder="1" applyAlignment="1">
      <alignment horizontal="center" vertical="center" wrapText="1"/>
    </xf>
    <xf numFmtId="0" fontId="12" fillId="0" borderId="0" xfId="0" applyFont="1"/>
    <xf numFmtId="0" fontId="13" fillId="0" borderId="10" xfId="0" applyNumberFormat="1" applyFont="1" applyFill="1" applyBorder="1" applyAlignment="1">
      <alignment horizontal="center" vertical="center"/>
    </xf>
    <xf numFmtId="0" fontId="13" fillId="34" borderId="10" xfId="0" applyFont="1" applyFill="1" applyBorder="1" applyAlignment="1">
      <alignment vertical="center"/>
    </xf>
    <xf numFmtId="0" fontId="13" fillId="0" borderId="10" xfId="0" applyFont="1" applyFill="1" applyBorder="1" applyAlignment="1">
      <alignment horizontal="center" vertical="center"/>
    </xf>
    <xf numFmtId="2" fontId="10" fillId="0" borderId="10" xfId="0" applyNumberFormat="1" applyFont="1" applyBorder="1"/>
    <xf numFmtId="0" fontId="13" fillId="0" borderId="0" xfId="0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13" fillId="0" borderId="10" xfId="0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center" vertical="center" wrapText="1"/>
    </xf>
    <xf numFmtId="2" fontId="10" fillId="0" borderId="10" xfId="0" applyNumberFormat="1" applyFont="1" applyFill="1" applyBorder="1"/>
    <xf numFmtId="0" fontId="13" fillId="0" borderId="0" xfId="0" applyFont="1" applyFill="1" applyBorder="1" applyAlignment="1">
      <alignment horizontal="center" vertical="center" wrapText="1"/>
    </xf>
    <xf numFmtId="2" fontId="13" fillId="0" borderId="0" xfId="0" applyNumberFormat="1" applyFont="1" applyFill="1" applyBorder="1" applyAlignment="1">
      <alignment horizontal="center" vertical="center" wrapText="1"/>
    </xf>
    <xf numFmtId="0" fontId="10" fillId="0" borderId="0" xfId="0" applyFont="1" applyFill="1"/>
    <xf numFmtId="0" fontId="14" fillId="0" borderId="10" xfId="0" applyNumberFormat="1" applyFont="1" applyFill="1" applyBorder="1" applyAlignment="1">
      <alignment horizontal="center" vertical="center"/>
    </xf>
    <xf numFmtId="49" fontId="13" fillId="0" borderId="10" xfId="0" applyNumberFormat="1" applyFont="1" applyFill="1" applyBorder="1" applyAlignment="1">
      <alignment horizontal="center" vertical="center"/>
    </xf>
    <xf numFmtId="2" fontId="13" fillId="0" borderId="10" xfId="0" applyNumberFormat="1" applyFont="1" applyFill="1" applyBorder="1" applyAlignment="1">
      <alignment horizontal="center" vertical="center"/>
    </xf>
    <xf numFmtId="0" fontId="142" fillId="33" borderId="10" xfId="0" applyFont="1" applyFill="1" applyBorder="1" applyAlignment="1">
      <alignment horizontal="center" vertical="center" wrapText="1"/>
    </xf>
    <xf numFmtId="0" fontId="144" fillId="0" borderId="10" xfId="0" applyFont="1" applyBorder="1" applyAlignment="1">
      <alignment horizontal="center"/>
    </xf>
    <xf numFmtId="0" fontId="11" fillId="33" borderId="10" xfId="0" applyFont="1" applyFill="1" applyBorder="1" applyAlignment="1">
      <alignment horizontal="center" vertical="center" wrapText="1"/>
    </xf>
    <xf numFmtId="0" fontId="145" fillId="33" borderId="10" xfId="0" applyFont="1" applyFill="1" applyBorder="1" applyAlignment="1">
      <alignment horizontal="center" vertical="center" wrapText="1"/>
    </xf>
    <xf numFmtId="0" fontId="146" fillId="33" borderId="10" xfId="0" applyFont="1" applyFill="1" applyBorder="1" applyAlignment="1">
      <alignment horizontal="center" vertical="center" wrapText="1"/>
    </xf>
    <xf numFmtId="0" fontId="144" fillId="33" borderId="10" xfId="0" applyFont="1" applyFill="1" applyBorder="1" applyAlignment="1">
      <alignment horizontal="center" vertical="center" wrapText="1"/>
    </xf>
    <xf numFmtId="0" fontId="10" fillId="0" borderId="10" xfId="0" applyFont="1" applyBorder="1"/>
    <xf numFmtId="0" fontId="147" fillId="0" borderId="10" xfId="0" applyFont="1" applyFill="1" applyBorder="1" applyAlignment="1">
      <alignment horizontal="left" vertical="center" wrapText="1"/>
    </xf>
    <xf numFmtId="0" fontId="148" fillId="0" borderId="10" xfId="0" applyFont="1" applyBorder="1" applyAlignment="1">
      <alignment horizontal="left" vertical="top" wrapText="1"/>
    </xf>
    <xf numFmtId="0" fontId="147" fillId="0" borderId="10" xfId="0" applyFont="1" applyBorder="1" applyAlignment="1">
      <alignment horizontal="left" vertical="center" wrapText="1"/>
    </xf>
    <xf numFmtId="0" fontId="13" fillId="0" borderId="10" xfId="0" applyFont="1" applyFill="1" applyBorder="1" applyAlignment="1">
      <alignment vertical="center" wrapText="1"/>
    </xf>
    <xf numFmtId="0" fontId="10" fillId="0" borderId="10" xfId="0" applyFont="1" applyFill="1" applyBorder="1"/>
    <xf numFmtId="0" fontId="147" fillId="0" borderId="10" xfId="0" applyFont="1" applyFill="1" applyBorder="1" applyAlignment="1">
      <alignment horizontal="left" vertical="top" wrapText="1"/>
    </xf>
    <xf numFmtId="0" fontId="148" fillId="0" borderId="10" xfId="0" applyFont="1" applyFill="1" applyBorder="1" applyAlignment="1">
      <alignment horizontal="left" vertical="top" wrapText="1"/>
    </xf>
    <xf numFmtId="0" fontId="148" fillId="33" borderId="10" xfId="0" applyFont="1" applyFill="1" applyBorder="1" applyAlignment="1">
      <alignment horizontal="left" vertical="top" wrapText="1"/>
    </xf>
    <xf numFmtId="0" fontId="147" fillId="0" borderId="10" xfId="0" applyFont="1" applyBorder="1" applyAlignment="1">
      <alignment horizontal="left" vertical="top" wrapText="1"/>
    </xf>
    <xf numFmtId="0" fontId="10" fillId="0" borderId="10" xfId="0" applyFont="1" applyBorder="1" applyAlignment="1">
      <alignment horizontal="left" vertical="top" wrapText="1"/>
    </xf>
    <xf numFmtId="0" fontId="150" fillId="0" borderId="10" xfId="0" applyFont="1" applyBorder="1" applyAlignment="1">
      <alignment horizontal="left" vertical="top" wrapText="1"/>
    </xf>
    <xf numFmtId="0" fontId="150" fillId="0" borderId="0" xfId="0" applyFont="1"/>
    <xf numFmtId="0" fontId="0" fillId="0" borderId="10" xfId="0" applyBorder="1"/>
    <xf numFmtId="0" fontId="13" fillId="0" borderId="45" xfId="0" applyFont="1" applyFill="1" applyBorder="1" applyAlignment="1">
      <alignment horizontal="center" vertical="center"/>
    </xf>
    <xf numFmtId="0" fontId="13" fillId="0" borderId="45" xfId="0" applyFont="1" applyFill="1" applyBorder="1" applyAlignment="1">
      <alignment horizontal="center" vertical="center" wrapText="1"/>
    </xf>
    <xf numFmtId="2" fontId="13" fillId="0" borderId="10" xfId="0" applyNumberFormat="1" applyFont="1" applyFill="1" applyBorder="1" applyAlignment="1">
      <alignment horizontal="center" vertical="center" wrapText="1"/>
    </xf>
    <xf numFmtId="14" fontId="10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10" fillId="0" borderId="0" xfId="0" applyFont="1" applyFill="1" applyAlignment="1">
      <alignment horizontal="center"/>
    </xf>
    <xf numFmtId="0" fontId="159" fillId="0" borderId="0" xfId="0" applyFont="1"/>
    <xf numFmtId="0" fontId="159" fillId="0" borderId="0" xfId="0" applyFont="1" applyAlignment="1">
      <alignment horizontal="center"/>
    </xf>
    <xf numFmtId="1" fontId="155" fillId="0" borderId="0" xfId="0" applyNumberFormat="1" applyFont="1" applyAlignment="1">
      <alignment horizontal="center"/>
    </xf>
    <xf numFmtId="1" fontId="158" fillId="0" borderId="0" xfId="0" applyNumberFormat="1" applyFont="1" applyAlignment="1">
      <alignment horizontal="center"/>
    </xf>
    <xf numFmtId="1" fontId="157" fillId="0" borderId="10" xfId="0" applyNumberFormat="1" applyFont="1" applyFill="1" applyBorder="1" applyAlignment="1">
      <alignment horizontal="center" vertical="center"/>
    </xf>
    <xf numFmtId="1" fontId="154" fillId="0" borderId="10" xfId="0" applyNumberFormat="1" applyFont="1" applyFill="1" applyBorder="1" applyAlignment="1">
      <alignment horizontal="center" vertical="center"/>
    </xf>
    <xf numFmtId="0" fontId="8" fillId="0" borderId="0" xfId="22432"/>
    <xf numFmtId="0" fontId="160" fillId="0" borderId="0" xfId="59812" applyAlignment="1" applyProtection="1"/>
    <xf numFmtId="0" fontId="161" fillId="0" borderId="0" xfId="22432" applyFont="1"/>
    <xf numFmtId="1" fontId="10" fillId="0" borderId="0" xfId="0" applyNumberFormat="1" applyFont="1"/>
    <xf numFmtId="0" fontId="162" fillId="0" borderId="0" xfId="0" applyFont="1" applyAlignment="1">
      <alignment horizontal="center"/>
    </xf>
    <xf numFmtId="0" fontId="162" fillId="0" borderId="0" xfId="0" applyFont="1" applyAlignment="1">
      <alignment horizontal="center" vertical="center" wrapText="1"/>
    </xf>
    <xf numFmtId="0" fontId="163" fillId="0" borderId="0" xfId="0" applyFont="1" applyAlignment="1">
      <alignment horizontal="center"/>
    </xf>
    <xf numFmtId="0" fontId="163" fillId="0" borderId="0" xfId="0" applyFont="1" applyFill="1" applyAlignment="1">
      <alignment horizontal="center"/>
    </xf>
    <xf numFmtId="0" fontId="164" fillId="0" borderId="46" xfId="0" applyFont="1" applyFill="1" applyBorder="1" applyAlignment="1">
      <alignment horizontal="center" vertical="center"/>
    </xf>
    <xf numFmtId="0" fontId="7" fillId="0" borderId="0" xfId="22432" applyFont="1"/>
    <xf numFmtId="0" fontId="142" fillId="33" borderId="10" xfId="0" applyFont="1" applyFill="1" applyBorder="1" applyAlignment="1">
      <alignment horizontal="center" vertical="center" wrapText="1"/>
    </xf>
    <xf numFmtId="0" fontId="13" fillId="125" borderId="10" xfId="0" applyFont="1" applyFill="1" applyBorder="1" applyAlignment="1">
      <alignment vertical="center"/>
    </xf>
    <xf numFmtId="0" fontId="165" fillId="126" borderId="48" xfId="0" applyFont="1" applyFill="1" applyBorder="1" applyAlignment="1">
      <alignment horizontal="left" vertical="top" wrapText="1"/>
    </xf>
    <xf numFmtId="0" fontId="165" fillId="126" borderId="48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193" fontId="165" fillId="126" borderId="48" xfId="0" applyNumberFormat="1" applyFont="1" applyFill="1" applyBorder="1" applyAlignment="1">
      <alignment horizontal="right" vertical="top" wrapText="1"/>
    </xf>
    <xf numFmtId="194" fontId="165" fillId="126" borderId="48" xfId="0" applyNumberFormat="1" applyFont="1" applyFill="1" applyBorder="1" applyAlignment="1">
      <alignment horizontal="right" vertical="top" wrapText="1"/>
    </xf>
    <xf numFmtId="1" fontId="166" fillId="127" borderId="48" xfId="0" applyNumberFormat="1" applyFont="1" applyFill="1" applyBorder="1" applyAlignment="1">
      <alignment horizontal="left" vertical="top" wrapText="1" indent="1"/>
    </xf>
    <xf numFmtId="0" fontId="166" fillId="127" borderId="48" xfId="0" applyFont="1" applyFill="1" applyBorder="1" applyAlignment="1">
      <alignment horizontal="left" vertical="top" wrapText="1"/>
    </xf>
    <xf numFmtId="195" fontId="166" fillId="127" borderId="48" xfId="0" applyNumberFormat="1" applyFont="1" applyFill="1" applyBorder="1" applyAlignment="1">
      <alignment horizontal="right" vertical="top" wrapText="1"/>
    </xf>
    <xf numFmtId="194" fontId="166" fillId="127" borderId="48" xfId="0" applyNumberFormat="1" applyFont="1" applyFill="1" applyBorder="1" applyAlignment="1">
      <alignment horizontal="right" vertical="top" wrapText="1"/>
    </xf>
    <xf numFmtId="0" fontId="166" fillId="127" borderId="48" xfId="0" applyFont="1" applyFill="1" applyBorder="1" applyAlignment="1">
      <alignment horizontal="left" vertical="top" wrapText="1" indent="1"/>
    </xf>
    <xf numFmtId="193" fontId="166" fillId="127" borderId="48" xfId="0" applyNumberFormat="1" applyFont="1" applyFill="1" applyBorder="1" applyAlignment="1">
      <alignment horizontal="right" vertical="top" wrapText="1"/>
    </xf>
    <xf numFmtId="0" fontId="6" fillId="0" borderId="0" xfId="22432" applyFont="1"/>
    <xf numFmtId="0" fontId="167" fillId="0" borderId="10" xfId="0" applyFont="1" applyFill="1" applyBorder="1"/>
    <xf numFmtId="0" fontId="168" fillId="0" borderId="10" xfId="0" applyFont="1" applyFill="1" applyBorder="1" applyAlignment="1">
      <alignment horizontal="center"/>
    </xf>
    <xf numFmtId="0" fontId="168" fillId="0" borderId="10" xfId="0" applyFont="1" applyFill="1" applyBorder="1"/>
    <xf numFmtId="0" fontId="170" fillId="0" borderId="10" xfId="0" applyFont="1" applyFill="1" applyBorder="1"/>
    <xf numFmtId="0" fontId="171" fillId="0" borderId="10" xfId="0" applyFont="1" applyFill="1" applyBorder="1"/>
    <xf numFmtId="0" fontId="172" fillId="0" borderId="10" xfId="0" applyFont="1" applyFill="1" applyBorder="1" applyAlignment="1">
      <alignment horizontal="center"/>
    </xf>
    <xf numFmtId="0" fontId="172" fillId="0" borderId="10" xfId="0" applyFont="1" applyFill="1" applyBorder="1"/>
    <xf numFmtId="0" fontId="174" fillId="0" borderId="10" xfId="0" applyFont="1" applyFill="1" applyBorder="1"/>
    <xf numFmtId="0" fontId="171" fillId="0" borderId="10" xfId="0" applyFont="1" applyFill="1" applyBorder="1" applyAlignment="1">
      <alignment horizontal="center"/>
    </xf>
    <xf numFmtId="0" fontId="173" fillId="0" borderId="10" xfId="0" applyFont="1" applyFill="1" applyBorder="1" applyAlignment="1">
      <alignment horizontal="center" vertical="center"/>
    </xf>
    <xf numFmtId="0" fontId="174" fillId="0" borderId="10" xfId="0" applyFont="1" applyFill="1" applyBorder="1" applyAlignment="1">
      <alignment horizontal="center"/>
    </xf>
    <xf numFmtId="0" fontId="13" fillId="34" borderId="10" xfId="0" applyFont="1" applyFill="1" applyBorder="1" applyAlignment="1">
      <alignment horizontal="center" vertical="center"/>
    </xf>
    <xf numFmtId="0" fontId="175" fillId="0" borderId="10" xfId="0" applyFont="1" applyFill="1" applyBorder="1" applyAlignment="1">
      <alignment horizontal="center"/>
    </xf>
    <xf numFmtId="0" fontId="175" fillId="0" borderId="10" xfId="0" applyFont="1" applyFill="1" applyBorder="1"/>
    <xf numFmtId="0" fontId="176" fillId="0" borderId="10" xfId="0" applyFont="1" applyFill="1" applyBorder="1" applyAlignment="1">
      <alignment horizontal="center"/>
    </xf>
    <xf numFmtId="0" fontId="177" fillId="0" borderId="10" xfId="0" applyFont="1" applyFill="1" applyBorder="1" applyAlignment="1">
      <alignment horizontal="center" vertical="center"/>
    </xf>
    <xf numFmtId="0" fontId="176" fillId="0" borderId="10" xfId="0" applyFont="1" applyFill="1" applyBorder="1"/>
    <xf numFmtId="0" fontId="178" fillId="0" borderId="10" xfId="0" applyFont="1" applyFill="1" applyBorder="1"/>
    <xf numFmtId="0" fontId="176" fillId="0" borderId="0" xfId="0" applyFont="1"/>
    <xf numFmtId="0" fontId="175" fillId="0" borderId="10" xfId="0" applyFont="1" applyFill="1" applyBorder="1" applyAlignment="1">
      <alignment horizontal="left"/>
    </xf>
    <xf numFmtId="0" fontId="167" fillId="0" borderId="10" xfId="0" applyFont="1" applyFill="1" applyBorder="1" applyAlignment="1">
      <alignment horizontal="center"/>
    </xf>
    <xf numFmtId="0" fontId="169" fillId="0" borderId="10" xfId="0" applyFont="1" applyFill="1" applyBorder="1" applyAlignment="1">
      <alignment horizontal="center" vertical="center"/>
    </xf>
    <xf numFmtId="0" fontId="179" fillId="0" borderId="10" xfId="0" applyFont="1" applyFill="1" applyBorder="1" applyAlignment="1">
      <alignment horizontal="center"/>
    </xf>
    <xf numFmtId="0" fontId="179" fillId="0" borderId="10" xfId="0" applyFont="1" applyFill="1" applyBorder="1"/>
    <xf numFmtId="0" fontId="180" fillId="0" borderId="10" xfId="0" applyFont="1" applyFill="1" applyBorder="1"/>
    <xf numFmtId="0" fontId="179" fillId="0" borderId="0" xfId="0" applyFont="1"/>
    <xf numFmtId="0" fontId="181" fillId="0" borderId="10" xfId="0" applyFont="1" applyFill="1" applyBorder="1"/>
    <xf numFmtId="0" fontId="181" fillId="0" borderId="10" xfId="0" applyFont="1" applyFill="1" applyBorder="1" applyAlignment="1">
      <alignment horizontal="center"/>
    </xf>
    <xf numFmtId="0" fontId="182" fillId="0" borderId="10" xfId="0" applyFont="1" applyFill="1" applyBorder="1"/>
    <xf numFmtId="0" fontId="183" fillId="0" borderId="10" xfId="0" applyFont="1" applyFill="1" applyBorder="1" applyAlignment="1">
      <alignment horizontal="center"/>
    </xf>
    <xf numFmtId="0" fontId="183" fillId="0" borderId="10" xfId="0" applyFont="1" applyFill="1" applyBorder="1"/>
    <xf numFmtId="0" fontId="184" fillId="0" borderId="10" xfId="0" applyFont="1" applyFill="1" applyBorder="1"/>
    <xf numFmtId="0" fontId="185" fillId="0" borderId="10" xfId="0" applyFont="1" applyFill="1" applyBorder="1"/>
    <xf numFmtId="0" fontId="186" fillId="0" borderId="10" xfId="0" applyFont="1" applyFill="1" applyBorder="1" applyAlignment="1">
      <alignment horizontal="center"/>
    </xf>
    <xf numFmtId="0" fontId="187" fillId="0" borderId="10" xfId="0" applyFont="1" applyFill="1" applyBorder="1" applyAlignment="1">
      <alignment horizontal="center" vertical="center"/>
    </xf>
    <xf numFmtId="0" fontId="186" fillId="0" borderId="10" xfId="0" applyFont="1" applyFill="1" applyBorder="1"/>
    <xf numFmtId="0" fontId="188" fillId="0" borderId="10" xfId="0" applyFont="1" applyFill="1" applyBorder="1"/>
    <xf numFmtId="0" fontId="185" fillId="0" borderId="10" xfId="0" applyFont="1" applyFill="1" applyBorder="1" applyAlignment="1">
      <alignment horizontal="center"/>
    </xf>
    <xf numFmtId="2" fontId="10" fillId="0" borderId="0" xfId="0" applyNumberFormat="1" applyFont="1"/>
    <xf numFmtId="0" fontId="0" fillId="0" borderId="10" xfId="0" applyBorder="1" applyAlignment="1">
      <alignment horizontal="center"/>
    </xf>
    <xf numFmtId="0" fontId="11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8" borderId="10" xfId="0" applyFont="1" applyFill="1" applyBorder="1" applyAlignment="1">
      <alignment horizontal="left"/>
    </xf>
    <xf numFmtId="0" fontId="0" fillId="128" borderId="10" xfId="0" applyNumberFormat="1" applyFont="1" applyFill="1" applyBorder="1" applyAlignment="1">
      <alignment horizontal="center" vertical="top" wrapText="1"/>
    </xf>
    <xf numFmtId="0" fontId="0" fillId="129" borderId="10" xfId="0" applyFont="1" applyFill="1" applyBorder="1" applyAlignment="1">
      <alignment horizontal="left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9" borderId="10" xfId="0" applyNumberFormat="1" applyFont="1" applyFill="1" applyBorder="1" applyAlignment="1">
      <alignment horizontal="center" vertical="top" wrapText="1"/>
    </xf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197" fontId="166" fillId="127" borderId="48" xfId="0" applyNumberFormat="1" applyFont="1" applyFill="1" applyBorder="1" applyAlignment="1">
      <alignment horizontal="left" vertical="top" wrapText="1" indent="1"/>
    </xf>
    <xf numFmtId="0" fontId="0" fillId="135" borderId="10" xfId="0" applyFont="1" applyFill="1" applyBorder="1" applyAlignment="1">
      <alignment horizontal="left"/>
    </xf>
    <xf numFmtId="0" fontId="0" fillId="135" borderId="10" xfId="0" applyNumberFormat="1" applyFont="1" applyFill="1" applyBorder="1" applyAlignment="1">
      <alignment horizontal="center" vertical="top" wrapText="1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6" borderId="10" xfId="0" applyFont="1" applyFill="1" applyBorder="1" applyAlignment="1">
      <alignment horizontal="left"/>
    </xf>
    <xf numFmtId="0" fontId="0" fillId="136" borderId="10" xfId="0" applyFill="1" applyBorder="1" applyAlignment="1">
      <alignment horizontal="center"/>
    </xf>
    <xf numFmtId="0" fontId="0" fillId="136" borderId="10" xfId="0" applyFill="1" applyBorder="1"/>
    <xf numFmtId="0" fontId="0" fillId="136" borderId="10" xfId="0" applyNumberFormat="1" applyFont="1" applyFill="1" applyBorder="1" applyAlignment="1">
      <alignment horizontal="center" vertical="top" wrapText="1"/>
    </xf>
    <xf numFmtId="0" fontId="0" fillId="135" borderId="49" xfId="0" applyFont="1" applyFill="1" applyBorder="1" applyAlignment="1">
      <alignment horizontal="left"/>
    </xf>
    <xf numFmtId="0" fontId="0" fillId="135" borderId="49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10" fillId="0" borderId="10" xfId="0" applyFont="1" applyFill="1" applyBorder="1" applyAlignment="1">
      <alignment horizontal="center"/>
    </xf>
    <xf numFmtId="0" fontId="164" fillId="0" borderId="10" xfId="0" applyFont="1" applyFill="1" applyBorder="1" applyAlignment="1">
      <alignment horizontal="center" vertical="center"/>
    </xf>
    <xf numFmtId="0" fontId="163" fillId="0" borderId="10" xfId="0" applyFont="1" applyBorder="1" applyAlignment="1">
      <alignment horizontal="center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28" borderId="5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6" borderId="10" xfId="0" applyNumberFormat="1" applyFont="1" applyFill="1" applyBorder="1" applyAlignment="1">
      <alignment horizontal="center" vertical="top" wrapText="1"/>
    </xf>
    <xf numFmtId="1" fontId="0" fillId="135" borderId="49" xfId="0" applyNumberFormat="1" applyFont="1" applyFill="1" applyBorder="1" applyAlignment="1">
      <alignment horizontal="center" vertical="top" wrapText="1"/>
    </xf>
    <xf numFmtId="0" fontId="13" fillId="0" borderId="10" xfId="0" applyFont="1" applyFill="1" applyBorder="1" applyAlignment="1">
      <alignment horizontal="left" vertical="center"/>
    </xf>
    <xf numFmtId="0" fontId="177" fillId="0" borderId="10" xfId="0" applyFont="1" applyFill="1" applyBorder="1" applyAlignment="1">
      <alignment horizontal="left" vertical="center"/>
    </xf>
    <xf numFmtId="0" fontId="173" fillId="0" borderId="10" xfId="0" applyFont="1" applyFill="1" applyBorder="1" applyAlignment="1">
      <alignment horizontal="left" vertical="center"/>
    </xf>
    <xf numFmtId="0" fontId="179" fillId="0" borderId="10" xfId="0" applyFont="1" applyFill="1" applyBorder="1" applyAlignment="1">
      <alignment horizontal="left"/>
    </xf>
    <xf numFmtId="0" fontId="169" fillId="0" borderId="10" xfId="0" applyFont="1" applyFill="1" applyBorder="1" applyAlignment="1">
      <alignment horizontal="left" vertical="center"/>
    </xf>
    <xf numFmtId="0" fontId="181" fillId="0" borderId="10" xfId="0" applyFont="1" applyFill="1" applyBorder="1" applyAlignment="1">
      <alignment horizontal="left"/>
    </xf>
    <xf numFmtId="0" fontId="183" fillId="0" borderId="10" xfId="0" applyFont="1" applyFill="1" applyBorder="1" applyAlignment="1">
      <alignment horizontal="left"/>
    </xf>
    <xf numFmtId="0" fontId="186" fillId="0" borderId="10" xfId="0" applyFont="1" applyFill="1" applyBorder="1" applyAlignment="1">
      <alignment horizontal="left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29" borderId="10" xfId="0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5" borderId="10" xfId="0" applyNumberFormat="1" applyFont="1" applyFill="1" applyBorder="1" applyAlignment="1">
      <alignment horizontal="left" vertical="top" wrapText="1"/>
    </xf>
    <xf numFmtId="0" fontId="0" fillId="136" borderId="10" xfId="0" applyFill="1" applyBorder="1" applyAlignment="1">
      <alignment horizontal="left"/>
    </xf>
    <xf numFmtId="196" fontId="0" fillId="136" borderId="10" xfId="0" applyNumberFormat="1" applyFont="1" applyFill="1" applyBorder="1" applyAlignment="1">
      <alignment horizontal="left" vertical="top" wrapText="1"/>
    </xf>
    <xf numFmtId="0" fontId="10" fillId="0" borderId="0" xfId="0" applyFont="1" applyAlignment="1">
      <alignment horizontal="left"/>
    </xf>
    <xf numFmtId="0" fontId="0" fillId="137" borderId="10" xfId="0" applyFill="1" applyBorder="1"/>
    <xf numFmtId="0" fontId="0" fillId="0" borderId="10" xfId="0" applyBorder="1" applyAlignment="1">
      <alignment horizontal="center"/>
    </xf>
    <xf numFmtId="0" fontId="0" fillId="138" borderId="10" xfId="0" applyFill="1" applyBorder="1"/>
    <xf numFmtId="0" fontId="0" fillId="139" borderId="10" xfId="0" applyFill="1" applyBorder="1"/>
    <xf numFmtId="0" fontId="0" fillId="140" borderId="10" xfId="0" applyFill="1" applyBorder="1"/>
    <xf numFmtId="0" fontId="189" fillId="131" borderId="10" xfId="59813" applyFill="1" applyBorder="1" applyAlignment="1">
      <alignment wrapText="1"/>
    </xf>
    <xf numFmtId="0" fontId="190" fillId="138" borderId="10" xfId="0" applyFont="1" applyFill="1" applyBorder="1" applyAlignment="1">
      <alignment horizontal="center"/>
    </xf>
    <xf numFmtId="0" fontId="190" fillId="138" borderId="10" xfId="0" applyFont="1" applyFill="1" applyBorder="1"/>
    <xf numFmtId="0" fontId="190" fillId="139" borderId="10" xfId="0" applyFont="1" applyFill="1" applyBorder="1" applyAlignment="1">
      <alignment horizontal="center"/>
    </xf>
    <xf numFmtId="0" fontId="190" fillId="139" borderId="10" xfId="0" applyFont="1" applyFill="1" applyBorder="1"/>
    <xf numFmtId="0" fontId="190" fillId="129" borderId="10" xfId="0" applyFont="1" applyFill="1" applyBorder="1" applyAlignment="1">
      <alignment horizontal="center"/>
    </xf>
    <xf numFmtId="0" fontId="190" fillId="129" borderId="10" xfId="0" applyFont="1" applyFill="1" applyBorder="1"/>
    <xf numFmtId="0" fontId="190" fillId="131" borderId="10" xfId="0" applyFont="1" applyFill="1" applyBorder="1" applyAlignment="1">
      <alignment horizontal="center"/>
    </xf>
    <xf numFmtId="0" fontId="190" fillId="131" borderId="10" xfId="0" applyFont="1" applyFill="1" applyBorder="1"/>
    <xf numFmtId="0" fontId="190" fillId="135" borderId="10" xfId="0" applyFont="1" applyFill="1" applyBorder="1" applyAlignment="1">
      <alignment horizontal="center"/>
    </xf>
    <xf numFmtId="0" fontId="190" fillId="135" borderId="10" xfId="0" applyFont="1" applyFill="1" applyBorder="1"/>
    <xf numFmtId="0" fontId="191" fillId="131" borderId="10" xfId="59813" applyFont="1" applyFill="1" applyBorder="1" applyAlignment="1">
      <alignment horizontal="center" wrapText="1"/>
    </xf>
    <xf numFmtId="0" fontId="190" fillId="130" borderId="10" xfId="0" applyFont="1" applyFill="1" applyBorder="1" applyAlignment="1">
      <alignment horizontal="center"/>
    </xf>
    <xf numFmtId="0" fontId="190" fillId="130" borderId="10" xfId="0" applyFont="1" applyFill="1" applyBorder="1"/>
    <xf numFmtId="0" fontId="190" fillId="132" borderId="10" xfId="0" applyFont="1" applyFill="1" applyBorder="1" applyAlignment="1">
      <alignment horizontal="center"/>
    </xf>
    <xf numFmtId="0" fontId="190" fillId="132" borderId="10" xfId="0" applyFont="1" applyFill="1" applyBorder="1"/>
    <xf numFmtId="0" fontId="190" fillId="140" borderId="10" xfId="0" applyFont="1" applyFill="1" applyBorder="1" applyAlignment="1">
      <alignment horizontal="center"/>
    </xf>
    <xf numFmtId="0" fontId="190" fillId="140" borderId="10" xfId="0" applyFont="1" applyFill="1" applyBorder="1"/>
    <xf numFmtId="0" fontId="190" fillId="137" borderId="10" xfId="0" applyFont="1" applyFill="1" applyBorder="1" applyAlignment="1">
      <alignment horizontal="center"/>
    </xf>
    <xf numFmtId="0" fontId="190" fillId="137" borderId="10" xfId="0" applyFont="1" applyFill="1" applyBorder="1"/>
    <xf numFmtId="1" fontId="190" fillId="139" borderId="10" xfId="59814" applyFont="1" applyFill="1" applyBorder="1" applyAlignment="1"/>
    <xf numFmtId="1" fontId="190" fillId="131" borderId="10" xfId="59814" applyFont="1" applyFill="1" applyBorder="1" applyAlignment="1"/>
    <xf numFmtId="0" fontId="191" fillId="131" borderId="10" xfId="59813" applyFont="1" applyFill="1" applyBorder="1" applyAlignment="1">
      <alignment wrapText="1"/>
    </xf>
    <xf numFmtId="1" fontId="190" fillId="129" borderId="10" xfId="59814" applyFont="1" applyFill="1" applyBorder="1" applyAlignment="1"/>
    <xf numFmtId="1" fontId="190" fillId="130" borderId="10" xfId="59814" applyFont="1" applyFill="1" applyBorder="1" applyAlignment="1"/>
    <xf numFmtId="1" fontId="190" fillId="132" borderId="10" xfId="59814" applyFont="1" applyFill="1" applyBorder="1" applyAlignment="1"/>
    <xf numFmtId="1" fontId="190" fillId="140" borderId="10" xfId="59814" applyFont="1" applyFill="1" applyBorder="1" applyAlignment="1"/>
    <xf numFmtId="0" fontId="190" fillId="134" borderId="10" xfId="0" applyFont="1" applyFill="1" applyBorder="1"/>
    <xf numFmtId="1" fontId="190" fillId="134" borderId="10" xfId="59814" applyFont="1" applyFill="1" applyBorder="1" applyAlignment="1"/>
    <xf numFmtId="1" fontId="190" fillId="137" borderId="10" xfId="59814" applyFont="1" applyFill="1" applyBorder="1" applyAlignment="1"/>
    <xf numFmtId="0" fontId="190" fillId="134" borderId="10" xfId="0" applyFont="1" applyFill="1" applyBorder="1" applyAlignment="1">
      <alignment horizontal="center"/>
    </xf>
    <xf numFmtId="0" fontId="13" fillId="0" borderId="46" xfId="0" applyFont="1" applyFill="1" applyBorder="1" applyAlignment="1">
      <alignment horizontal="center" vertic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92" fillId="0" borderId="10" xfId="0" applyFont="1" applyBorder="1"/>
    <xf numFmtId="2" fontId="192" fillId="0" borderId="10" xfId="0" applyNumberFormat="1" applyFont="1" applyBorder="1"/>
    <xf numFmtId="0" fontId="142" fillId="130" borderId="10" xfId="0" applyFont="1" applyFill="1" applyBorder="1" applyAlignment="1">
      <alignment horizontal="center" vertical="center" wrapText="1"/>
    </xf>
    <xf numFmtId="0" fontId="142" fillId="129" borderId="10" xfId="0" applyFont="1" applyFill="1" applyBorder="1" applyAlignment="1">
      <alignment horizontal="center" vertical="center" wrapText="1"/>
    </xf>
    <xf numFmtId="0" fontId="190" fillId="141" borderId="10" xfId="0" applyFont="1" applyFill="1" applyBorder="1"/>
    <xf numFmtId="0" fontId="190" fillId="142" borderId="10" xfId="0" applyFont="1" applyFill="1" applyBorder="1"/>
    <xf numFmtId="0" fontId="190" fillId="125" borderId="10" xfId="0" applyFont="1" applyFill="1" applyBorder="1"/>
    <xf numFmtId="0" fontId="190" fillId="128" borderId="10" xfId="0" applyFont="1" applyFill="1" applyBorder="1"/>
    <xf numFmtId="0" fontId="190" fillId="141" borderId="10" xfId="0" applyFont="1" applyFill="1" applyBorder="1" applyAlignment="1">
      <alignment horizontal="center"/>
    </xf>
    <xf numFmtId="0" fontId="190" fillId="142" borderId="10" xfId="0" applyFont="1" applyFill="1" applyBorder="1" applyAlignment="1">
      <alignment horizontal="center"/>
    </xf>
    <xf numFmtId="0" fontId="190" fillId="125" borderId="10" xfId="0" applyFont="1" applyFill="1" applyBorder="1" applyAlignment="1">
      <alignment horizontal="center"/>
    </xf>
    <xf numFmtId="0" fontId="190" fillId="128" borderId="10" xfId="0" applyFont="1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40" borderId="10" xfId="0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5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10" fillId="0" borderId="0" xfId="0" applyNumberFormat="1" applyFont="1"/>
    <xf numFmtId="0" fontId="0" fillId="0" borderId="10" xfId="0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0" borderId="51" xfId="0" applyFill="1" applyBorder="1"/>
    <xf numFmtId="0" fontId="0" fillId="144" borderId="10" xfId="0" applyFill="1" applyBorder="1"/>
    <xf numFmtId="0" fontId="0" fillId="145" borderId="10" xfId="0" applyFill="1" applyBorder="1"/>
    <xf numFmtId="0" fontId="0" fillId="142" borderId="10" xfId="0" applyFill="1" applyBorder="1"/>
    <xf numFmtId="0" fontId="0" fillId="146" borderId="10" xfId="0" applyFill="1" applyBorder="1"/>
    <xf numFmtId="0" fontId="0" fillId="0" borderId="10" xfId="0" applyBorder="1" applyAlignment="1">
      <alignment horizontal="center"/>
    </xf>
    <xf numFmtId="0" fontId="189" fillId="34" borderId="10" xfId="0" applyFont="1" applyFill="1" applyBorder="1" applyAlignment="1">
      <alignment horizontal="center"/>
    </xf>
    <xf numFmtId="0" fontId="193" fillId="0" borderId="10" xfId="0" applyFont="1" applyBorder="1" applyAlignment="1">
      <alignment vertical="center"/>
    </xf>
    <xf numFmtId="0" fontId="0" fillId="147" borderId="10" xfId="0" applyFill="1" applyBorder="1"/>
    <xf numFmtId="0" fontId="0" fillId="148" borderId="10" xfId="0" applyFill="1" applyBorder="1"/>
    <xf numFmtId="0" fontId="142" fillId="33" borderId="10" xfId="0" applyFont="1" applyFill="1" applyBorder="1" applyAlignment="1">
      <alignment horizontal="center" vertical="center" wrapText="1"/>
    </xf>
    <xf numFmtId="0" fontId="11" fillId="33" borderId="10" xfId="0" applyFont="1" applyFill="1" applyBorder="1" applyAlignment="1">
      <alignment horizontal="center" vertical="center" wrapText="1"/>
    </xf>
    <xf numFmtId="0" fontId="142" fillId="134" borderId="10" xfId="0" applyFont="1" applyFill="1" applyBorder="1" applyAlignment="1">
      <alignment horizontal="center" vertical="center" wrapText="1"/>
    </xf>
    <xf numFmtId="2" fontId="12" fillId="0" borderId="0" xfId="0" applyNumberFormat="1" applyFont="1"/>
    <xf numFmtId="2" fontId="10" fillId="0" borderId="0" xfId="0" applyNumberFormat="1" applyFont="1" applyFill="1"/>
    <xf numFmtId="2" fontId="176" fillId="0" borderId="0" xfId="0" applyNumberFormat="1" applyFont="1"/>
    <xf numFmtId="2" fontId="179" fillId="0" borderId="0" xfId="0" applyNumberFormat="1" applyFont="1"/>
    <xf numFmtId="2" fontId="0" fillId="0" borderId="0" xfId="0" applyNumberFormat="1"/>
    <xf numFmtId="0" fontId="142" fillId="0" borderId="10" xfId="0" applyFont="1" applyFill="1" applyBorder="1" applyAlignment="1">
      <alignment horizontal="center" vertical="center" wrapText="1"/>
    </xf>
    <xf numFmtId="0" fontId="144" fillId="0" borderId="10" xfId="0" applyFont="1" applyFill="1" applyBorder="1" applyAlignment="1">
      <alignment horizontal="center" vertical="center" wrapText="1"/>
    </xf>
    <xf numFmtId="0" fontId="189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128" borderId="0" xfId="0" applyFill="1"/>
    <xf numFmtId="0" fontId="0" fillId="149" borderId="10" xfId="0" applyFill="1" applyBorder="1"/>
    <xf numFmtId="0" fontId="0" fillId="149" borderId="0" xfId="0" applyFill="1"/>
    <xf numFmtId="0" fontId="0" fillId="150" borderId="10" xfId="0" applyFill="1" applyBorder="1"/>
    <xf numFmtId="0" fontId="0" fillId="150" borderId="0" xfId="0" applyFill="1"/>
    <xf numFmtId="2" fontId="0" fillId="130" borderId="10" xfId="0" applyNumberFormat="1" applyFill="1" applyBorder="1" applyAlignment="1">
      <alignment horizontal="center"/>
    </xf>
    <xf numFmtId="0" fontId="0" fillId="130" borderId="0" xfId="0" applyFill="1" applyAlignment="1">
      <alignment horizontal="center"/>
    </xf>
    <xf numFmtId="0" fontId="0" fillId="130" borderId="10" xfId="0" applyFill="1" applyBorder="1" applyAlignment="1">
      <alignment horizontal="left"/>
    </xf>
    <xf numFmtId="0" fontId="0" fillId="143" borderId="0" xfId="0" applyFill="1" applyAlignment="1">
      <alignment horizontal="center"/>
    </xf>
    <xf numFmtId="0" fontId="0" fillId="143" borderId="10" xfId="0" applyFill="1" applyBorder="1"/>
    <xf numFmtId="2" fontId="0" fillId="143" borderId="10" xfId="0" applyNumberFormat="1" applyFill="1" applyBorder="1" applyAlignment="1">
      <alignment horizontal="center"/>
    </xf>
    <xf numFmtId="16" fontId="0" fillId="34" borderId="46" xfId="0" applyNumberFormat="1" applyFill="1" applyBorder="1" applyAlignment="1">
      <alignment horizontal="center"/>
    </xf>
    <xf numFmtId="16" fontId="0" fillId="143" borderId="46" xfId="0" applyNumberFormat="1" applyFill="1" applyBorder="1" applyAlignment="1">
      <alignment horizontal="center"/>
    </xf>
    <xf numFmtId="16" fontId="0" fillId="130" borderId="46" xfId="0" applyNumberFormat="1" applyFill="1" applyBorder="1" applyAlignment="1">
      <alignment horizontal="center"/>
    </xf>
    <xf numFmtId="16" fontId="0" fillId="0" borderId="46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4" borderId="45" xfId="0" applyFill="1" applyBorder="1" applyAlignment="1">
      <alignment horizontal="center"/>
    </xf>
    <xf numFmtId="0" fontId="0" fillId="143" borderId="45" xfId="0" applyFill="1" applyBorder="1" applyAlignment="1">
      <alignment horizontal="center"/>
    </xf>
    <xf numFmtId="0" fontId="0" fillId="130" borderId="45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46" xfId="0" applyBorder="1"/>
    <xf numFmtId="0" fontId="0" fillId="130" borderId="46" xfId="0" applyFill="1" applyBorder="1"/>
    <xf numFmtId="0" fontId="0" fillId="34" borderId="46" xfId="0" applyFill="1" applyBorder="1"/>
    <xf numFmtId="2" fontId="0" fillId="134" borderId="10" xfId="0" applyNumberFormat="1" applyFill="1" applyBorder="1" applyAlignment="1">
      <alignment horizontal="center"/>
    </xf>
    <xf numFmtId="0" fontId="0" fillId="0" borderId="49" xfId="0" applyBorder="1"/>
    <xf numFmtId="2" fontId="0" fillId="134" borderId="0" xfId="0" applyNumberFormat="1" applyFill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192" fillId="0" borderId="10" xfId="0" applyFont="1" applyFill="1" applyBorder="1"/>
    <xf numFmtId="2" fontId="0" fillId="34" borderId="0" xfId="0" applyNumberFormat="1" applyFill="1"/>
    <xf numFmtId="0" fontId="0" fillId="145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6" fillId="0" borderId="10" xfId="0" applyFont="1" applyBorder="1" applyAlignment="1">
      <alignment horizontal="center"/>
    </xf>
    <xf numFmtId="0" fontId="4" fillId="0" borderId="0" xfId="22432" applyFont="1"/>
    <xf numFmtId="0" fontId="0" fillId="146" borderId="10" xfId="0" applyFill="1" applyBorder="1" applyAlignment="1">
      <alignment horizontal="center"/>
    </xf>
    <xf numFmtId="2" fontId="0" fillId="145" borderId="10" xfId="0" applyNumberFormat="1" applyFill="1" applyBorder="1"/>
    <xf numFmtId="2" fontId="0" fillId="140" borderId="10" xfId="0" applyNumberFormat="1" applyFill="1" applyBorder="1"/>
    <xf numFmtId="2" fontId="0" fillId="135" borderId="10" xfId="0" applyNumberFormat="1" applyFill="1" applyBorder="1"/>
    <xf numFmtId="2" fontId="0" fillId="132" borderId="10" xfId="0" applyNumberFormat="1" applyFill="1" applyBorder="1"/>
    <xf numFmtId="0" fontId="0" fillId="0" borderId="10" xfId="0" applyBorder="1" applyAlignment="1">
      <alignment horizontal="center"/>
    </xf>
    <xf numFmtId="0" fontId="0" fillId="34" borderId="49" xfId="0" applyFill="1" applyBorder="1" applyAlignment="1">
      <alignment horizontal="center"/>
    </xf>
    <xf numFmtId="16" fontId="0" fillId="0" borderId="54" xfId="0" applyNumberFormat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4" borderId="54" xfId="0" applyFill="1" applyBorder="1"/>
    <xf numFmtId="0" fontId="0" fillId="34" borderId="49" xfId="0" applyFill="1" applyBorder="1"/>
    <xf numFmtId="16" fontId="0" fillId="137" borderId="10" xfId="0" applyNumberFormat="1" applyFill="1" applyBorder="1" applyAlignment="1">
      <alignment horizontal="center"/>
    </xf>
    <xf numFmtId="2" fontId="0" fillId="137" borderId="10" xfId="0" applyNumberFormat="1" applyFill="1" applyBorder="1" applyAlignment="1">
      <alignment horizontal="center"/>
    </xf>
    <xf numFmtId="0" fontId="0" fillId="144" borderId="10" xfId="0" applyFill="1" applyBorder="1" applyAlignment="1">
      <alignment horizontal="center"/>
    </xf>
    <xf numFmtId="0" fontId="0" fillId="142" borderId="10" xfId="0" applyFill="1" applyBorder="1" applyAlignment="1">
      <alignment horizontal="center"/>
    </xf>
    <xf numFmtId="0" fontId="0" fillId="147" borderId="10" xfId="0" applyFill="1" applyBorder="1" applyAlignment="1">
      <alignment horizontal="center"/>
    </xf>
    <xf numFmtId="0" fontId="0" fillId="148" borderId="10" xfId="0" applyFill="1" applyBorder="1" applyAlignment="1">
      <alignment horizontal="center"/>
    </xf>
    <xf numFmtId="1" fontId="0" fillId="145" borderId="10" xfId="0" applyNumberFormat="1" applyFill="1" applyBorder="1"/>
    <xf numFmtId="1" fontId="0" fillId="140" borderId="10" xfId="0" applyNumberFormat="1" applyFill="1" applyBorder="1"/>
    <xf numFmtId="1" fontId="0" fillId="135" borderId="10" xfId="0" applyNumberFormat="1" applyFill="1" applyBorder="1"/>
    <xf numFmtId="1" fontId="0" fillId="132" borderId="10" xfId="0" applyNumberForma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197" fillId="0" borderId="0" xfId="0" applyFont="1" applyAlignment="1">
      <alignment horizontal="left" vertical="center"/>
    </xf>
    <xf numFmtId="0" fontId="3" fillId="0" borderId="0" xfId="22432" applyFont="1"/>
    <xf numFmtId="0" fontId="8" fillId="0" borderId="0" xfId="22432" applyAlignment="1">
      <alignment horizontal="right"/>
    </xf>
    <xf numFmtId="0" fontId="142" fillId="33" borderId="10" xfId="0" applyFont="1" applyFill="1" applyBorder="1" applyAlignment="1">
      <alignment horizontal="center" vertical="center" wrapText="1"/>
    </xf>
    <xf numFmtId="0" fontId="11" fillId="33" borderId="10" xfId="0" applyFont="1" applyFill="1" applyBorder="1" applyAlignment="1">
      <alignment horizontal="center" vertical="center" wrapText="1"/>
    </xf>
    <xf numFmtId="16" fontId="0" fillId="129" borderId="10" xfId="0" applyNumberFormat="1" applyFill="1" applyBorder="1" applyAlignment="1">
      <alignment horizontal="center"/>
    </xf>
    <xf numFmtId="2" fontId="0" fillId="129" borderId="10" xfId="0" applyNumberFormat="1" applyFill="1" applyBorder="1" applyAlignment="1">
      <alignment horizontal="center"/>
    </xf>
    <xf numFmtId="2" fontId="0" fillId="129" borderId="0" xfId="0" applyNumberFormat="1" applyFill="1" applyAlignment="1">
      <alignment horizontal="center"/>
    </xf>
    <xf numFmtId="0" fontId="0" fillId="0" borderId="10" xfId="0" applyBorder="1" applyAlignment="1">
      <alignment horizontal="center"/>
    </xf>
    <xf numFmtId="0" fontId="1" fillId="0" borderId="0" xfId="22432" applyFont="1"/>
    <xf numFmtId="0" fontId="143" fillId="0" borderId="10" xfId="0" applyFont="1" applyBorder="1" applyAlignment="1">
      <alignment horizontal="center"/>
    </xf>
    <xf numFmtId="0" fontId="142" fillId="33" borderId="45" xfId="0" applyFont="1" applyFill="1" applyBorder="1" applyAlignment="1">
      <alignment horizontal="center" vertical="center" wrapText="1"/>
    </xf>
    <xf numFmtId="0" fontId="142" fillId="33" borderId="47" xfId="0" applyFont="1" applyFill="1" applyBorder="1" applyAlignment="1">
      <alignment horizontal="center" vertical="center" wrapText="1"/>
    </xf>
    <xf numFmtId="0" fontId="142" fillId="33" borderId="46" xfId="0" applyFont="1" applyFill="1" applyBorder="1" applyAlignment="1">
      <alignment horizontal="center" vertical="center" wrapText="1"/>
    </xf>
    <xf numFmtId="0" fontId="142" fillId="33" borderId="10" xfId="0" applyFont="1" applyFill="1" applyBorder="1" applyAlignment="1">
      <alignment horizontal="center" vertical="center" wrapText="1"/>
    </xf>
    <xf numFmtId="0" fontId="143" fillId="0" borderId="45" xfId="0" applyFont="1" applyBorder="1" applyAlignment="1">
      <alignment horizontal="center"/>
    </xf>
    <xf numFmtId="0" fontId="143" fillId="0" borderId="47" xfId="0" applyFont="1" applyBorder="1" applyAlignment="1">
      <alignment horizontal="center"/>
    </xf>
    <xf numFmtId="0" fontId="143" fillId="0" borderId="46" xfId="0" applyFont="1" applyBorder="1" applyAlignment="1">
      <alignment horizontal="center"/>
    </xf>
    <xf numFmtId="0" fontId="11" fillId="33" borderId="10" xfId="0" applyFont="1" applyFill="1" applyBorder="1" applyAlignment="1">
      <alignment horizontal="center" vertical="center" wrapText="1"/>
    </xf>
    <xf numFmtId="0" fontId="11" fillId="33" borderId="10" xfId="0" applyFont="1" applyFill="1" applyBorder="1" applyAlignment="1">
      <alignment horizontal="left" vertical="center" wrapText="1"/>
    </xf>
    <xf numFmtId="0" fontId="11" fillId="33" borderId="45" xfId="0" applyFont="1" applyFill="1" applyBorder="1" applyAlignment="1">
      <alignment horizontal="center" vertical="center" wrapText="1"/>
    </xf>
    <xf numFmtId="0" fontId="11" fillId="33" borderId="47" xfId="0" applyFont="1" applyFill="1" applyBorder="1" applyAlignment="1">
      <alignment horizontal="center" vertical="center" wrapText="1"/>
    </xf>
    <xf numFmtId="0" fontId="11" fillId="33" borderId="46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0" fillId="0" borderId="10" xfId="0" applyFont="1" applyBorder="1" applyAlignment="1">
      <alignment horizontal="center"/>
    </xf>
    <xf numFmtId="1" fontId="10" fillId="0" borderId="10" xfId="0" applyNumberFormat="1" applyFont="1" applyBorder="1" applyAlignment="1">
      <alignment horizontal="center"/>
    </xf>
    <xf numFmtId="1" fontId="156" fillId="33" borderId="10" xfId="0" applyNumberFormat="1" applyFont="1" applyFill="1" applyBorder="1" applyAlignment="1">
      <alignment horizontal="center" vertical="center" wrapText="1"/>
    </xf>
    <xf numFmtId="1" fontId="153" fillId="33" borderId="10" xfId="0" applyNumberFormat="1" applyFont="1" applyFill="1" applyBorder="1" applyAlignment="1">
      <alignment horizontal="center" vertical="center" wrapText="1"/>
    </xf>
    <xf numFmtId="0" fontId="2" fillId="0" borderId="0" xfId="22432" applyFont="1" applyAlignment="1">
      <alignment horizontal="center"/>
    </xf>
    <xf numFmtId="0" fontId="8" fillId="0" borderId="0" xfId="22432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11" fillId="33" borderId="0" xfId="0" applyFont="1" applyFill="1" applyBorder="1" applyAlignment="1">
      <alignment horizontal="center" vertical="center" wrapText="1"/>
    </xf>
    <xf numFmtId="0" fontId="11" fillId="33" borderId="11" xfId="0" applyFont="1" applyFill="1" applyBorder="1" applyAlignment="1">
      <alignment horizontal="center" vertical="center" wrapText="1"/>
    </xf>
    <xf numFmtId="0" fontId="11" fillId="33" borderId="12" xfId="0" applyFont="1" applyFill="1" applyBorder="1" applyAlignment="1">
      <alignment horizontal="center" vertical="center" wrapText="1"/>
    </xf>
    <xf numFmtId="0" fontId="165" fillId="126" borderId="48" xfId="0" applyFont="1" applyFill="1" applyBorder="1" applyAlignment="1">
      <alignment horizontal="left" vertical="top" wrapText="1"/>
    </xf>
    <xf numFmtId="16" fontId="0" fillId="136" borderId="10" xfId="0" applyNumberFormat="1" applyFill="1" applyBorder="1" applyAlignment="1">
      <alignment horizontal="center"/>
    </xf>
    <xf numFmtId="2" fontId="0" fillId="136" borderId="10" xfId="0" applyNumberFormat="1" applyFill="1" applyBorder="1" applyAlignment="1">
      <alignment horizontal="center"/>
    </xf>
  </cellXfs>
  <cellStyles count="59815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34" Type="http://schemas.openxmlformats.org/officeDocument/2006/relationships/externalLink" Target="externalLinks/externalLink1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33" Type="http://schemas.openxmlformats.org/officeDocument/2006/relationships/externalLink" Target="externalLinks/externalLink14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externalLink" Target="externalLinks/externalLink13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externalLink" Target="externalLinks/externalLink11.xml"/><Relationship Id="rId35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ru.texacolubricants.com/ru_ru/home/texaco-products-selector.html?src-tab=%D1%83%D0%BA%D0%B0%D0%B7%D0%B0%D1%82%D0%B5%D0%BB%D1%8C%D0%BF%D1%80%D0%BE%D0%B4%D1%83%D0%BA%D1%82%D0%BE%D0%B2" TargetMode="External"/><Relationship Id="rId3" Type="http://schemas.openxmlformats.org/officeDocument/2006/relationships/hyperlink" Target="https://www.mobil.ru/ru-ru/b2c-product-selector/" TargetMode="External"/><Relationship Id="rId7" Type="http://schemas.openxmlformats.org/officeDocument/2006/relationships/hyperlink" Target="https://ru.commaoil.com/products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ic-ua.intercars.eu/" TargetMode="External"/><Relationship Id="rId3" Type="http://schemas.openxmlformats.org/officeDocument/2006/relationships/hyperlink" Target="https://my.omega.page/" TargetMode="External"/><Relationship Id="rId7" Type="http://schemas.openxmlformats.org/officeDocument/2006/relationships/hyperlink" Target="mailto:shatilovmv@gmail.com" TargetMode="External"/><Relationship Id="rId12" Type="http://schemas.openxmlformats.org/officeDocument/2006/relationships/hyperlink" Target="https://erwin.audi.com/" TargetMode="External"/><Relationship Id="rId2" Type="http://schemas.openxmlformats.org/officeDocument/2006/relationships/hyperlink" Target="http://scar.ua/" TargetMode="External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11" Type="http://schemas.openxmlformats.org/officeDocument/2006/relationships/hyperlink" Target="mailto:shatilovmv@gmail.com" TargetMode="External"/><Relationship Id="rId5" Type="http://schemas.openxmlformats.org/officeDocument/2006/relationships/hyperlink" Target="mailto:mshatilov@mail.ru" TargetMode="External"/><Relationship Id="rId10" Type="http://schemas.openxmlformats.org/officeDocument/2006/relationships/hyperlink" Target="https://vldparts-oil.com.ua/" TargetMode="External"/><Relationship Id="rId4" Type="http://schemas.openxmlformats.org/officeDocument/2006/relationships/hyperlink" Target="https://avto.pro/" TargetMode="External"/><Relationship Id="rId9" Type="http://schemas.openxmlformats.org/officeDocument/2006/relationships/hyperlink" Target="https://maxi.ecat.ua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ilchoice.ru/viewtopic.php?t=117" TargetMode="External"/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10" Type="http://schemas.openxmlformats.org/officeDocument/2006/relationships/hyperlink" Target="https://www.gmdexos.com/brands/dexos2/index.html" TargetMode="External"/><Relationship Id="rId4" Type="http://schemas.openxmlformats.org/officeDocument/2006/relationships/hyperlink" Target="http://oilservice.dp.ua/dopuski-masel/dopuski-motornyh-masel-ford/" TargetMode="External"/><Relationship Id="rId9" Type="http://schemas.openxmlformats.org/officeDocument/2006/relationships/hyperlink" Target="https://www.gmdexos.com/brands/dexos1/index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EO505"/>
  <sheetViews>
    <sheetView zoomScale="90" zoomScaleNormal="90" workbookViewId="0">
      <pane ySplit="2" topLeftCell="A490" activePane="bottomLeft" state="frozen"/>
      <selection activeCell="D23" sqref="D23"/>
      <selection pane="bottomLeft" activeCell="A520" sqref="A520"/>
    </sheetView>
  </sheetViews>
  <sheetFormatPr defaultRowHeight="12.75"/>
  <cols>
    <col min="1" max="1" width="19.8554687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202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1" style="1" bestFit="1" customWidth="1"/>
    <col min="29" max="29" width="10.85546875" style="1" customWidth="1"/>
    <col min="30" max="30" width="12.28515625" style="1" bestFit="1" customWidth="1"/>
    <col min="31" max="31" width="4.7109375" style="1" customWidth="1"/>
    <col min="32" max="32" width="7.140625" style="1" customWidth="1"/>
    <col min="33" max="33" width="5.140625" style="1" customWidth="1"/>
    <col min="34" max="34" width="8.7109375" style="1" customWidth="1"/>
    <col min="35" max="35" width="9.7109375" style="1" customWidth="1"/>
    <col min="36" max="38" width="8.7109375" style="1" customWidth="1"/>
    <col min="39" max="39" width="9.85546875" style="1" customWidth="1"/>
    <col min="40" max="40" width="8.7109375" style="1" customWidth="1"/>
    <col min="41" max="41" width="9.7109375" style="1" customWidth="1"/>
    <col min="42" max="42" width="10.140625" style="1" customWidth="1"/>
    <col min="43" max="43" width="9.7109375" style="1" customWidth="1"/>
    <col min="44" max="44" width="10.7109375" style="1" customWidth="1"/>
    <col min="45" max="45" width="12.5703125" style="1" customWidth="1"/>
    <col min="46" max="46" width="12" style="1" customWidth="1"/>
    <col min="47" max="47" width="13.42578125" style="1" customWidth="1"/>
    <col min="48" max="48" width="15.28515625" style="1" customWidth="1"/>
    <col min="49" max="49" width="15.140625" style="1" customWidth="1"/>
    <col min="50" max="50" width="14.42578125" style="1" customWidth="1"/>
    <col min="51" max="51" width="14.5703125" style="1" customWidth="1"/>
    <col min="52" max="52" width="14.28515625" style="1" customWidth="1"/>
    <col min="53" max="53" width="14.7109375" style="1" customWidth="1"/>
    <col min="54" max="54" width="15.5703125" style="1" customWidth="1"/>
    <col min="55" max="55" width="14.5703125" style="1" customWidth="1"/>
    <col min="56" max="56" width="12" style="1" customWidth="1"/>
    <col min="57" max="57" width="13.85546875" style="1" bestFit="1" customWidth="1"/>
    <col min="58" max="58" width="15.42578125" style="1" customWidth="1"/>
    <col min="59" max="59" width="14.7109375" style="1" customWidth="1"/>
    <col min="60" max="61" width="14.5703125" style="1" customWidth="1"/>
    <col min="62" max="62" width="15" style="1" customWidth="1"/>
    <col min="63" max="63" width="14.85546875" style="1" customWidth="1"/>
    <col min="64" max="64" width="14.7109375" style="1" customWidth="1"/>
    <col min="65" max="65" width="15.28515625" style="1" customWidth="1"/>
    <col min="66" max="66" width="14.7109375" style="1" customWidth="1"/>
    <col min="67" max="67" width="14.85546875" style="1" customWidth="1"/>
    <col min="68" max="68" width="13.42578125" style="1" customWidth="1"/>
    <col min="69" max="69" width="12.7109375" style="1" customWidth="1"/>
    <col min="70" max="70" width="13.28515625" style="1" customWidth="1"/>
    <col min="71" max="71" width="13.42578125" style="1" customWidth="1"/>
    <col min="72" max="76" width="6.42578125" style="1" customWidth="1"/>
    <col min="77" max="77" width="6.140625" style="1" customWidth="1"/>
    <col min="78" max="78" width="6.7109375" style="1" customWidth="1"/>
    <col min="79" max="79" width="7.140625" style="1" customWidth="1"/>
    <col min="80" max="80" width="6.7109375" style="1" customWidth="1"/>
    <col min="81" max="81" width="7.140625" style="1" customWidth="1"/>
    <col min="82" max="82" width="7.28515625" style="1" customWidth="1"/>
    <col min="83" max="83" width="7.140625" style="1" customWidth="1"/>
    <col min="84" max="84" width="6.85546875" style="1" customWidth="1"/>
    <col min="85" max="85" width="10.42578125" style="1" customWidth="1"/>
    <col min="86" max="86" width="10" style="1" customWidth="1"/>
    <col min="87" max="87" width="10" style="1" bestFit="1" customWidth="1"/>
    <col min="88" max="88" width="11.85546875" style="1" customWidth="1"/>
    <col min="89" max="89" width="13.85546875" style="1" bestFit="1" customWidth="1"/>
    <col min="90" max="90" width="14.7109375" style="1" bestFit="1" customWidth="1"/>
    <col min="91" max="92" width="11.42578125" style="1" customWidth="1"/>
    <col min="93" max="93" width="13.42578125" style="1" bestFit="1" customWidth="1"/>
    <col min="94" max="94" width="14.42578125" style="1" bestFit="1" customWidth="1"/>
    <col min="95" max="95" width="10.5703125" style="1" customWidth="1"/>
    <col min="96" max="96" width="11.85546875" style="1" customWidth="1"/>
    <col min="97" max="97" width="15.42578125" style="1" customWidth="1"/>
    <col min="98" max="98" width="11.85546875" style="1" customWidth="1"/>
    <col min="99" max="99" width="17.42578125" style="1" customWidth="1"/>
    <col min="100" max="100" width="11.85546875" style="1" customWidth="1"/>
    <col min="101" max="101" width="17.7109375" style="1" customWidth="1"/>
    <col min="102" max="102" width="14" style="1" customWidth="1"/>
    <col min="103" max="106" width="21" style="1" customWidth="1"/>
    <col min="107" max="107" width="11.42578125" style="1" customWidth="1"/>
    <col min="108" max="109" width="12.5703125" style="1" customWidth="1"/>
    <col min="110" max="110" width="34.7109375" style="1" customWidth="1"/>
    <col min="111" max="111" width="11.28515625" style="41" customWidth="1"/>
    <col min="112" max="112" width="11" style="1" customWidth="1"/>
    <col min="113" max="114" width="10.7109375" style="1" customWidth="1"/>
    <col min="115" max="115" width="13.7109375" style="1" customWidth="1"/>
    <col min="116" max="116" width="15" style="1" customWidth="1"/>
    <col min="117" max="117" width="11.5703125" style="1" customWidth="1"/>
    <col min="118" max="118" width="9.140625" style="1" customWidth="1"/>
    <col min="119" max="119" width="9.7109375" style="1" customWidth="1"/>
    <col min="120" max="125" width="9.140625" style="1"/>
    <col min="126" max="126" width="14.140625" style="1" bestFit="1" customWidth="1"/>
    <col min="127" max="127" width="26.85546875" style="1" bestFit="1" customWidth="1"/>
    <col min="128" max="128" width="14.140625" style="1" bestFit="1" customWidth="1"/>
    <col min="129" max="132" width="9.140625" style="1"/>
    <col min="133" max="133" width="13.28515625" style="117" bestFit="1" customWidth="1"/>
    <col min="134" max="16384" width="9.140625" style="1"/>
  </cols>
  <sheetData>
    <row r="1" spans="1:133" ht="21" customHeight="1">
      <c r="A1" s="375" t="s">
        <v>2</v>
      </c>
      <c r="B1" s="375" t="s">
        <v>3</v>
      </c>
      <c r="C1" s="375" t="s">
        <v>4</v>
      </c>
      <c r="D1" s="375" t="s">
        <v>254</v>
      </c>
      <c r="E1" s="376" t="s">
        <v>255</v>
      </c>
      <c r="F1" s="377" t="s">
        <v>256</v>
      </c>
      <c r="G1" s="378"/>
      <c r="H1" s="378"/>
      <c r="I1" s="378"/>
      <c r="J1" s="378"/>
      <c r="K1" s="378"/>
      <c r="L1" s="378"/>
      <c r="M1" s="378"/>
      <c r="N1" s="378"/>
      <c r="O1" s="378"/>
      <c r="P1" s="378"/>
      <c r="Q1" s="379"/>
      <c r="R1" s="375" t="s">
        <v>257</v>
      </c>
      <c r="S1" s="377" t="s">
        <v>258</v>
      </c>
      <c r="T1" s="378"/>
      <c r="U1" s="378"/>
      <c r="V1" s="378"/>
      <c r="W1" s="378"/>
      <c r="X1" s="378"/>
      <c r="Y1" s="378"/>
      <c r="Z1" s="379"/>
      <c r="AA1" s="375" t="s">
        <v>1886</v>
      </c>
      <c r="AB1" s="375" t="s">
        <v>1885</v>
      </c>
      <c r="AC1" s="375" t="s">
        <v>1003</v>
      </c>
      <c r="AD1" s="375" t="s">
        <v>1004</v>
      </c>
      <c r="AE1" s="375" t="s">
        <v>259</v>
      </c>
      <c r="AF1" s="375"/>
      <c r="AG1" s="375"/>
      <c r="AH1" s="368" t="s">
        <v>260</v>
      </c>
      <c r="AI1" s="369"/>
      <c r="AJ1" s="369"/>
      <c r="AK1" s="369"/>
      <c r="AL1" s="369"/>
      <c r="AM1" s="369"/>
      <c r="AN1" s="369"/>
      <c r="AO1" s="369"/>
      <c r="AP1" s="369"/>
      <c r="AQ1" s="370"/>
      <c r="AR1" s="368" t="s">
        <v>261</v>
      </c>
      <c r="AS1" s="369"/>
      <c r="AT1" s="369"/>
      <c r="AU1" s="370"/>
      <c r="AV1" s="368" t="s">
        <v>262</v>
      </c>
      <c r="AW1" s="369"/>
      <c r="AX1" s="369"/>
      <c r="AY1" s="369"/>
      <c r="AZ1" s="369"/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69"/>
      <c r="BO1" s="370"/>
      <c r="BP1" s="368" t="s">
        <v>263</v>
      </c>
      <c r="BQ1" s="369"/>
      <c r="BR1" s="369"/>
      <c r="BS1" s="370"/>
      <c r="BT1" s="368" t="s">
        <v>264</v>
      </c>
      <c r="BU1" s="369"/>
      <c r="BV1" s="369"/>
      <c r="BW1" s="369"/>
      <c r="BX1" s="369"/>
      <c r="BY1" s="369"/>
      <c r="BZ1" s="369"/>
      <c r="CA1" s="369"/>
      <c r="CB1" s="369"/>
      <c r="CC1" s="369"/>
      <c r="CD1" s="369"/>
      <c r="CE1" s="369"/>
      <c r="CF1" s="370"/>
      <c r="CG1" s="368" t="s">
        <v>265</v>
      </c>
      <c r="CH1" s="369"/>
      <c r="CI1" s="369"/>
      <c r="CJ1" s="369"/>
      <c r="CK1" s="369"/>
      <c r="CL1" s="369"/>
      <c r="CM1" s="369"/>
      <c r="CN1" s="369"/>
      <c r="CO1" s="369"/>
      <c r="CP1" s="369"/>
      <c r="CQ1" s="370"/>
      <c r="CR1" s="368" t="s">
        <v>1000</v>
      </c>
      <c r="CS1" s="369"/>
      <c r="CT1" s="369"/>
      <c r="CU1" s="370"/>
      <c r="CV1" s="371" t="s">
        <v>266</v>
      </c>
      <c r="CW1" s="371"/>
      <c r="CX1" s="371"/>
      <c r="CY1" s="371"/>
      <c r="CZ1" s="371"/>
      <c r="DA1" s="371"/>
      <c r="DB1" s="371"/>
      <c r="DC1" s="371"/>
      <c r="DD1" s="23" t="s">
        <v>267</v>
      </c>
      <c r="DE1" s="368" t="s">
        <v>268</v>
      </c>
      <c r="DF1" s="370"/>
      <c r="DG1" s="372" t="s">
        <v>269</v>
      </c>
      <c r="DH1" s="373"/>
      <c r="DI1" s="373"/>
      <c r="DJ1" s="374"/>
      <c r="DK1" s="367" t="s">
        <v>270</v>
      </c>
      <c r="DL1" s="367"/>
      <c r="DM1" s="372" t="s">
        <v>271</v>
      </c>
      <c r="DN1" s="373"/>
      <c r="DO1" s="373"/>
      <c r="DP1" s="373"/>
      <c r="DQ1" s="373"/>
      <c r="DR1" s="374"/>
      <c r="DS1" s="367" t="s">
        <v>272</v>
      </c>
      <c r="DT1" s="367"/>
      <c r="DU1" s="367"/>
      <c r="DV1" s="24" t="s">
        <v>273</v>
      </c>
      <c r="DW1" s="24" t="s">
        <v>274</v>
      </c>
      <c r="DX1" s="23" t="s">
        <v>275</v>
      </c>
      <c r="DY1" s="25" t="s">
        <v>276</v>
      </c>
      <c r="DZ1" s="26" t="s">
        <v>277</v>
      </c>
    </row>
    <row r="2" spans="1:133" s="6" customFormat="1" ht="42" customHeight="1">
      <c r="A2" s="375"/>
      <c r="B2" s="375"/>
      <c r="C2" s="375"/>
      <c r="D2" s="375"/>
      <c r="E2" s="376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375"/>
      <c r="S2" s="25" t="s">
        <v>290</v>
      </c>
      <c r="T2" s="25" t="s">
        <v>292</v>
      </c>
      <c r="U2" s="25" t="s">
        <v>291</v>
      </c>
      <c r="V2" s="282" t="s">
        <v>1305</v>
      </c>
      <c r="W2" s="119" t="s">
        <v>1001</v>
      </c>
      <c r="X2" s="119" t="s">
        <v>1002</v>
      </c>
      <c r="Y2" s="282" t="s">
        <v>1509</v>
      </c>
      <c r="Z2" s="25" t="s">
        <v>293</v>
      </c>
      <c r="AA2" s="375"/>
      <c r="AB2" s="375"/>
      <c r="AC2" s="375"/>
      <c r="AD2" s="375"/>
      <c r="AE2" s="25" t="s">
        <v>294</v>
      </c>
      <c r="AF2" s="25" t="s">
        <v>295</v>
      </c>
      <c r="AG2" s="25" t="s">
        <v>296</v>
      </c>
      <c r="AH2" s="23" t="s">
        <v>300</v>
      </c>
      <c r="AI2" s="23" t="s">
        <v>301</v>
      </c>
      <c r="AJ2" s="23" t="s">
        <v>302</v>
      </c>
      <c r="AK2" s="23" t="s">
        <v>298</v>
      </c>
      <c r="AL2" s="23" t="s">
        <v>297</v>
      </c>
      <c r="AM2" s="23" t="s">
        <v>299</v>
      </c>
      <c r="AN2" s="23" t="s">
        <v>303</v>
      </c>
      <c r="AO2" s="23" t="s">
        <v>304</v>
      </c>
      <c r="AP2" s="23" t="s">
        <v>306</v>
      </c>
      <c r="AQ2" s="28" t="s">
        <v>305</v>
      </c>
      <c r="AR2" s="23" t="s">
        <v>307</v>
      </c>
      <c r="AS2" s="281" t="s">
        <v>1529</v>
      </c>
      <c r="AT2" s="23" t="s">
        <v>309</v>
      </c>
      <c r="AU2" s="23" t="s">
        <v>308</v>
      </c>
      <c r="AV2" s="289" t="s">
        <v>1532</v>
      </c>
      <c r="AW2" s="289" t="s">
        <v>321</v>
      </c>
      <c r="AX2" s="289" t="s">
        <v>322</v>
      </c>
      <c r="AY2" s="289" t="s">
        <v>1530</v>
      </c>
      <c r="AZ2" s="289" t="s">
        <v>318</v>
      </c>
      <c r="BA2" s="289" t="s">
        <v>310</v>
      </c>
      <c r="BB2" s="290" t="s">
        <v>311</v>
      </c>
      <c r="BC2" s="290" t="s">
        <v>312</v>
      </c>
      <c r="BD2" s="289" t="s">
        <v>1304</v>
      </c>
      <c r="BE2" s="289" t="s">
        <v>323</v>
      </c>
      <c r="BF2" s="290" t="s">
        <v>319</v>
      </c>
      <c r="BG2" s="289" t="s">
        <v>320</v>
      </c>
      <c r="BH2" s="289" t="s">
        <v>1531</v>
      </c>
      <c r="BI2" s="290" t="s">
        <v>316</v>
      </c>
      <c r="BJ2" s="290" t="s">
        <v>315</v>
      </c>
      <c r="BK2" s="289" t="s">
        <v>313</v>
      </c>
      <c r="BL2" s="290" t="s">
        <v>314</v>
      </c>
      <c r="BM2" s="289" t="s">
        <v>1526</v>
      </c>
      <c r="BN2" s="289" t="s">
        <v>317</v>
      </c>
      <c r="BO2" s="289" t="s">
        <v>1525</v>
      </c>
      <c r="BP2" s="23" t="s">
        <v>324</v>
      </c>
      <c r="BQ2" s="23" t="s">
        <v>325</v>
      </c>
      <c r="BR2" s="23" t="s">
        <v>326</v>
      </c>
      <c r="BS2" s="23" t="s">
        <v>327</v>
      </c>
      <c r="BT2" s="23" t="s">
        <v>328</v>
      </c>
      <c r="BU2" s="23" t="s">
        <v>329</v>
      </c>
      <c r="BV2" s="23" t="s">
        <v>330</v>
      </c>
      <c r="BW2" s="23" t="s">
        <v>331</v>
      </c>
      <c r="BX2" s="23" t="s">
        <v>332</v>
      </c>
      <c r="BY2" s="23" t="s">
        <v>333</v>
      </c>
      <c r="BZ2" s="23" t="s">
        <v>334</v>
      </c>
      <c r="CA2" s="23" t="s">
        <v>335</v>
      </c>
      <c r="CB2" s="23" t="s">
        <v>336</v>
      </c>
      <c r="CC2" s="23" t="s">
        <v>337</v>
      </c>
      <c r="CD2" s="23" t="s">
        <v>338</v>
      </c>
      <c r="CE2" s="23" t="s">
        <v>339</v>
      </c>
      <c r="CF2" s="65" t="s">
        <v>535</v>
      </c>
      <c r="CG2" s="23" t="s">
        <v>340</v>
      </c>
      <c r="CH2" s="23" t="s">
        <v>341</v>
      </c>
      <c r="CI2" s="23" t="s">
        <v>342</v>
      </c>
      <c r="CJ2" s="246" t="s">
        <v>1259</v>
      </c>
      <c r="CK2" s="23" t="s">
        <v>343</v>
      </c>
      <c r="CL2" s="23" t="s">
        <v>344</v>
      </c>
      <c r="CM2" s="23" t="s">
        <v>347</v>
      </c>
      <c r="CN2" s="23" t="s">
        <v>348</v>
      </c>
      <c r="CO2" s="23" t="s">
        <v>345</v>
      </c>
      <c r="CP2" s="23" t="s">
        <v>346</v>
      </c>
      <c r="CQ2" s="23" t="s">
        <v>349</v>
      </c>
      <c r="CR2" s="23" t="s">
        <v>350</v>
      </c>
      <c r="CS2" s="23" t="s">
        <v>352</v>
      </c>
      <c r="CT2" s="23" t="s">
        <v>353</v>
      </c>
      <c r="CU2" s="23" t="s">
        <v>351</v>
      </c>
      <c r="CV2" s="23" t="s">
        <v>354</v>
      </c>
      <c r="CW2" s="23" t="s">
        <v>355</v>
      </c>
      <c r="CX2" s="28" t="s">
        <v>356</v>
      </c>
      <c r="CY2" s="28" t="s">
        <v>357</v>
      </c>
      <c r="CZ2" s="28" t="s">
        <v>1005</v>
      </c>
      <c r="DA2" s="28" t="s">
        <v>358</v>
      </c>
      <c r="DB2" s="23" t="s">
        <v>359</v>
      </c>
      <c r="DC2" s="23" t="s">
        <v>360</v>
      </c>
      <c r="DD2" s="23" t="s">
        <v>361</v>
      </c>
      <c r="DE2" s="247" t="s">
        <v>1260</v>
      </c>
      <c r="DF2" s="23" t="s">
        <v>362</v>
      </c>
      <c r="DG2" s="28" t="s">
        <v>363</v>
      </c>
      <c r="DH2" s="23" t="s">
        <v>364</v>
      </c>
      <c r="DI2" s="23" t="s">
        <v>366</v>
      </c>
      <c r="DJ2" s="23" t="s">
        <v>365</v>
      </c>
      <c r="DK2" s="23" t="s">
        <v>367</v>
      </c>
      <c r="DL2" s="23" t="s">
        <v>368</v>
      </c>
      <c r="DM2" s="23" t="s">
        <v>1533</v>
      </c>
      <c r="DN2" s="283" t="s">
        <v>370</v>
      </c>
      <c r="DO2" s="283" t="s">
        <v>369</v>
      </c>
      <c r="DP2" s="28" t="s">
        <v>372</v>
      </c>
      <c r="DQ2" s="28" t="s">
        <v>1313</v>
      </c>
      <c r="DR2" s="28" t="s">
        <v>371</v>
      </c>
      <c r="DS2" s="28" t="s">
        <v>373</v>
      </c>
      <c r="DT2" s="28" t="s">
        <v>1254</v>
      </c>
      <c r="DU2" s="23" t="s">
        <v>374</v>
      </c>
      <c r="DV2" s="24" t="s">
        <v>375</v>
      </c>
      <c r="DW2" s="24" t="s">
        <v>376</v>
      </c>
      <c r="DX2" s="23"/>
      <c r="DY2" s="25"/>
      <c r="DZ2" s="26"/>
      <c r="EC2" s="284"/>
    </row>
    <row r="3" spans="1:133" ht="20.100000000000001" customHeight="1">
      <c r="A3" s="7">
        <v>873434</v>
      </c>
      <c r="B3" s="8" t="s">
        <v>10</v>
      </c>
      <c r="C3" s="9">
        <v>4</v>
      </c>
      <c r="D3" s="9" t="s">
        <v>377</v>
      </c>
      <c r="E3" s="182" t="s">
        <v>378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>
        <v>1</v>
      </c>
      <c r="AF3" s="13"/>
      <c r="AG3" s="13"/>
      <c r="AH3" s="9"/>
      <c r="AI3" s="9"/>
      <c r="AJ3" s="9"/>
      <c r="AK3" s="9"/>
      <c r="AL3" s="9"/>
      <c r="AM3" s="9"/>
      <c r="AN3" s="9"/>
      <c r="AO3" s="9"/>
      <c r="AP3" s="9"/>
      <c r="AQ3" s="29"/>
      <c r="AR3" s="9"/>
      <c r="AS3" s="9"/>
      <c r="AT3" s="9"/>
      <c r="AU3" s="9"/>
      <c r="AV3" s="9">
        <v>1</v>
      </c>
      <c r="AW3" s="9"/>
      <c r="AX3" s="9"/>
      <c r="AY3" s="9"/>
      <c r="AZ3" s="9"/>
      <c r="BA3" s="9"/>
      <c r="BB3" s="29"/>
      <c r="BC3" s="29"/>
      <c r="BD3" s="9"/>
      <c r="BE3" s="9"/>
      <c r="BF3" s="29"/>
      <c r="BG3" s="9"/>
      <c r="BH3" s="9"/>
      <c r="BI3" s="29"/>
      <c r="BJ3" s="29"/>
      <c r="BK3" s="9"/>
      <c r="BL3" s="2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29"/>
      <c r="CY3" s="29"/>
      <c r="CZ3" s="29"/>
      <c r="DA3" s="29"/>
      <c r="DB3" s="9"/>
      <c r="DC3" s="9">
        <v>1</v>
      </c>
      <c r="DD3" s="9">
        <v>1</v>
      </c>
      <c r="DE3" s="9"/>
      <c r="DF3" s="9"/>
      <c r="DG3" s="29"/>
      <c r="DH3" s="9"/>
      <c r="DI3" s="9"/>
      <c r="DJ3" s="9"/>
      <c r="DK3" s="9"/>
      <c r="DL3" s="9"/>
      <c r="DM3" s="9"/>
      <c r="DN3" s="9"/>
      <c r="DO3" s="9"/>
      <c r="DP3" s="29"/>
      <c r="DQ3" s="29"/>
      <c r="DR3" s="29"/>
      <c r="DS3" s="29"/>
      <c r="DT3" s="29"/>
      <c r="DU3" s="9"/>
      <c r="DV3" s="29"/>
      <c r="DW3" s="29"/>
      <c r="DX3" s="9">
        <f t="shared" ref="DX3:DX66" si="0">SUM(AL3:DW3)</f>
        <v>3</v>
      </c>
      <c r="DY3" s="30" t="s">
        <v>379</v>
      </c>
      <c r="DZ3" s="31" t="s">
        <v>380</v>
      </c>
    </row>
    <row r="4" spans="1:133" ht="20.100000000000001" customHeight="1">
      <c r="A4" s="7">
        <v>873433</v>
      </c>
      <c r="B4" s="8" t="s">
        <v>11</v>
      </c>
      <c r="C4" s="9">
        <v>1</v>
      </c>
      <c r="D4" s="9" t="s">
        <v>377</v>
      </c>
      <c r="E4" s="182" t="s">
        <v>378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>
        <v>1</v>
      </c>
      <c r="AF4" s="13"/>
      <c r="AG4" s="13"/>
      <c r="AH4" s="9"/>
      <c r="AI4" s="9"/>
      <c r="AJ4" s="9"/>
      <c r="AK4" s="9"/>
      <c r="AL4" s="9"/>
      <c r="AM4" s="9"/>
      <c r="AN4" s="9"/>
      <c r="AO4" s="9"/>
      <c r="AP4" s="9"/>
      <c r="AQ4" s="29"/>
      <c r="AR4" s="9"/>
      <c r="AS4" s="9"/>
      <c r="AT4" s="9"/>
      <c r="AU4" s="9"/>
      <c r="AV4" s="9">
        <v>1</v>
      </c>
      <c r="AW4" s="9"/>
      <c r="AX4" s="9"/>
      <c r="AY4" s="9"/>
      <c r="AZ4" s="9"/>
      <c r="BA4" s="9"/>
      <c r="BB4" s="29"/>
      <c r="BC4" s="29"/>
      <c r="BD4" s="9"/>
      <c r="BE4" s="9"/>
      <c r="BF4" s="29"/>
      <c r="BG4" s="9"/>
      <c r="BH4" s="9"/>
      <c r="BI4" s="29"/>
      <c r="BJ4" s="29"/>
      <c r="BK4" s="9"/>
      <c r="BL4" s="2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29"/>
      <c r="CY4" s="29"/>
      <c r="CZ4" s="29"/>
      <c r="DA4" s="29"/>
      <c r="DB4" s="9"/>
      <c r="DC4" s="9">
        <v>1</v>
      </c>
      <c r="DD4" s="9">
        <v>1</v>
      </c>
      <c r="DE4" s="9"/>
      <c r="DF4" s="9"/>
      <c r="DG4" s="29"/>
      <c r="DH4" s="9"/>
      <c r="DI4" s="9"/>
      <c r="DJ4" s="9"/>
      <c r="DK4" s="9"/>
      <c r="DL4" s="9"/>
      <c r="DM4" s="9"/>
      <c r="DN4" s="9"/>
      <c r="DO4" s="9"/>
      <c r="DP4" s="29"/>
      <c r="DQ4" s="29"/>
      <c r="DR4" s="29"/>
      <c r="DS4" s="29"/>
      <c r="DT4" s="29"/>
      <c r="DU4" s="9"/>
      <c r="DV4" s="29"/>
      <c r="DW4" s="29"/>
      <c r="DX4" s="9">
        <f t="shared" si="0"/>
        <v>3</v>
      </c>
      <c r="DY4" s="32"/>
      <c r="DZ4" s="31"/>
    </row>
    <row r="5" spans="1:133" ht="20.100000000000001" customHeight="1">
      <c r="A5" s="7">
        <v>873339</v>
      </c>
      <c r="B5" s="8" t="s">
        <v>12</v>
      </c>
      <c r="C5" s="9">
        <v>5</v>
      </c>
      <c r="D5" s="9" t="s">
        <v>381</v>
      </c>
      <c r="E5" s="182" t="s">
        <v>378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>
        <v>1</v>
      </c>
      <c r="AF5" s="13"/>
      <c r="AG5" s="13"/>
      <c r="AH5" s="9"/>
      <c r="AI5" s="9"/>
      <c r="AJ5" s="9"/>
      <c r="AK5" s="9"/>
      <c r="AL5" s="9"/>
      <c r="AM5" s="9"/>
      <c r="AN5" s="9"/>
      <c r="AO5" s="9"/>
      <c r="AP5" s="9"/>
      <c r="AQ5" s="29"/>
      <c r="AR5" s="9"/>
      <c r="AS5" s="9"/>
      <c r="AT5" s="9"/>
      <c r="AU5" s="9"/>
      <c r="AV5" s="9">
        <v>1</v>
      </c>
      <c r="AW5" s="9"/>
      <c r="AX5" s="9"/>
      <c r="AY5" s="9"/>
      <c r="AZ5" s="9"/>
      <c r="BA5" s="9"/>
      <c r="BB5" s="29"/>
      <c r="BC5" s="29"/>
      <c r="BD5" s="9"/>
      <c r="BE5" s="9"/>
      <c r="BF5" s="29"/>
      <c r="BG5" s="9"/>
      <c r="BH5" s="9"/>
      <c r="BI5" s="29"/>
      <c r="BJ5" s="29"/>
      <c r="BK5" s="9"/>
      <c r="BL5" s="2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1</v>
      </c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29"/>
      <c r="CY5" s="29"/>
      <c r="CZ5" s="29"/>
      <c r="DA5" s="29"/>
      <c r="DB5" s="9"/>
      <c r="DC5" s="9">
        <v>1</v>
      </c>
      <c r="DD5" s="9"/>
      <c r="DE5" s="9"/>
      <c r="DF5" s="9"/>
      <c r="DG5" s="29"/>
      <c r="DH5" s="9"/>
      <c r="DI5" s="9"/>
      <c r="DJ5" s="9"/>
      <c r="DK5" s="9"/>
      <c r="DL5" s="9"/>
      <c r="DM5" s="9"/>
      <c r="DN5" s="9"/>
      <c r="DO5" s="9"/>
      <c r="DP5" s="29"/>
      <c r="DQ5" s="29"/>
      <c r="DR5" s="29"/>
      <c r="DS5" s="29"/>
      <c r="DT5" s="29"/>
      <c r="DU5" s="9"/>
      <c r="DV5" s="29"/>
      <c r="DW5" s="29"/>
      <c r="DX5" s="9">
        <f t="shared" si="0"/>
        <v>3</v>
      </c>
      <c r="DY5" s="30" t="s">
        <v>382</v>
      </c>
      <c r="DZ5" s="31" t="s">
        <v>380</v>
      </c>
    </row>
    <row r="6" spans="1:133" ht="20.100000000000001" customHeight="1">
      <c r="A6" s="7">
        <v>873338</v>
      </c>
      <c r="B6" s="13" t="s">
        <v>13</v>
      </c>
      <c r="C6" s="9">
        <v>1</v>
      </c>
      <c r="D6" s="9" t="s">
        <v>381</v>
      </c>
      <c r="E6" s="182" t="s">
        <v>378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>
        <v>1</v>
      </c>
      <c r="AF6" s="13"/>
      <c r="AG6" s="13"/>
      <c r="AH6" s="9"/>
      <c r="AI6" s="9"/>
      <c r="AJ6" s="9"/>
      <c r="AK6" s="9"/>
      <c r="AL6" s="9"/>
      <c r="AM6" s="9"/>
      <c r="AN6" s="9"/>
      <c r="AO6" s="9"/>
      <c r="AP6" s="9"/>
      <c r="AQ6" s="29"/>
      <c r="AR6" s="9"/>
      <c r="AS6" s="9"/>
      <c r="AT6" s="9"/>
      <c r="AU6" s="9"/>
      <c r="AV6" s="9">
        <v>1</v>
      </c>
      <c r="AW6" s="9"/>
      <c r="AX6" s="9"/>
      <c r="AY6" s="9"/>
      <c r="AZ6" s="9"/>
      <c r="BA6" s="9"/>
      <c r="BB6" s="29"/>
      <c r="BC6" s="29"/>
      <c r="BD6" s="9"/>
      <c r="BE6" s="9"/>
      <c r="BF6" s="29"/>
      <c r="BG6" s="9"/>
      <c r="BH6" s="9"/>
      <c r="BI6" s="29"/>
      <c r="BJ6" s="29"/>
      <c r="BK6" s="9"/>
      <c r="BL6" s="2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>
        <v>1</v>
      </c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29"/>
      <c r="CY6" s="29"/>
      <c r="CZ6" s="29"/>
      <c r="DA6" s="29"/>
      <c r="DB6" s="9"/>
      <c r="DC6" s="9">
        <v>1</v>
      </c>
      <c r="DD6" s="9"/>
      <c r="DE6" s="9"/>
      <c r="DF6" s="9"/>
      <c r="DG6" s="29"/>
      <c r="DH6" s="9"/>
      <c r="DI6" s="9"/>
      <c r="DJ6" s="9"/>
      <c r="DK6" s="9"/>
      <c r="DL6" s="9"/>
      <c r="DM6" s="9"/>
      <c r="DN6" s="9"/>
      <c r="DO6" s="9"/>
      <c r="DP6" s="29"/>
      <c r="DQ6" s="29"/>
      <c r="DR6" s="29"/>
      <c r="DS6" s="29"/>
      <c r="DT6" s="29"/>
      <c r="DU6" s="9"/>
      <c r="DV6" s="29"/>
      <c r="DW6" s="29"/>
      <c r="DX6" s="9">
        <f t="shared" si="0"/>
        <v>3</v>
      </c>
      <c r="DY6" s="32"/>
      <c r="DZ6" s="31"/>
    </row>
    <row r="7" spans="1:133" s="19" customFormat="1" ht="20.100000000000001" customHeight="1">
      <c r="A7" s="9">
        <v>782105</v>
      </c>
      <c r="B7" s="14" t="s">
        <v>14</v>
      </c>
      <c r="C7" s="15">
        <v>1</v>
      </c>
      <c r="D7" s="15" t="s">
        <v>383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>
        <v>1</v>
      </c>
      <c r="AD7" s="14"/>
      <c r="AE7" s="33">
        <v>1</v>
      </c>
      <c r="AF7" s="14"/>
      <c r="AG7" s="14"/>
      <c r="AH7" s="15"/>
      <c r="AI7" s="15"/>
      <c r="AJ7" s="15"/>
      <c r="AK7" s="15"/>
      <c r="AL7" s="15"/>
      <c r="AM7" s="15"/>
      <c r="AN7" s="15"/>
      <c r="AO7" s="15"/>
      <c r="AP7" s="15"/>
      <c r="AQ7" s="34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34"/>
      <c r="BC7" s="34"/>
      <c r="BD7" s="15"/>
      <c r="BE7" s="15"/>
      <c r="BF7" s="34"/>
      <c r="BG7" s="15"/>
      <c r="BH7" s="15"/>
      <c r="BI7" s="34"/>
      <c r="BJ7" s="34"/>
      <c r="BK7" s="15">
        <v>1</v>
      </c>
      <c r="BL7" s="34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34"/>
      <c r="CY7" s="34"/>
      <c r="CZ7" s="34"/>
      <c r="DA7" s="34"/>
      <c r="DB7" s="15"/>
      <c r="DC7" s="15"/>
      <c r="DD7" s="15"/>
      <c r="DE7" s="15"/>
      <c r="DF7" s="15">
        <v>1</v>
      </c>
      <c r="DG7" s="34"/>
      <c r="DH7" s="15"/>
      <c r="DI7" s="15"/>
      <c r="DJ7" s="15"/>
      <c r="DK7" s="15"/>
      <c r="DL7" s="15"/>
      <c r="DM7" s="15"/>
      <c r="DN7" s="15"/>
      <c r="DO7" s="15"/>
      <c r="DP7" s="34"/>
      <c r="DQ7" s="34"/>
      <c r="DR7" s="34"/>
      <c r="DS7" s="34"/>
      <c r="DT7" s="34"/>
      <c r="DU7" s="15"/>
      <c r="DV7" s="34"/>
      <c r="DW7" s="34"/>
      <c r="DX7" s="9">
        <f t="shared" si="0"/>
        <v>2</v>
      </c>
      <c r="DY7" s="35" t="s">
        <v>384</v>
      </c>
      <c r="DZ7" s="36" t="s">
        <v>385</v>
      </c>
      <c r="EC7" s="285"/>
    </row>
    <row r="8" spans="1:133" ht="20.100000000000001" customHeight="1">
      <c r="A8" s="7">
        <v>872588</v>
      </c>
      <c r="B8" s="13" t="s">
        <v>15</v>
      </c>
      <c r="C8" s="9">
        <v>4</v>
      </c>
      <c r="D8" s="9" t="s">
        <v>386</v>
      </c>
      <c r="E8" s="182" t="s">
        <v>378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387</v>
      </c>
      <c r="S8" s="13" t="s">
        <v>388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/>
      <c r="AD8" s="13"/>
      <c r="AE8" s="13">
        <v>1</v>
      </c>
      <c r="AF8" s="13"/>
      <c r="AG8" s="13"/>
      <c r="AH8" s="9"/>
      <c r="AI8" s="9"/>
      <c r="AJ8" s="9">
        <v>1</v>
      </c>
      <c r="AK8" s="9">
        <v>1</v>
      </c>
      <c r="AL8" s="9">
        <v>1</v>
      </c>
      <c r="AM8" s="9"/>
      <c r="AN8" s="9">
        <v>1</v>
      </c>
      <c r="AO8" s="9"/>
      <c r="AP8" s="9"/>
      <c r="AQ8" s="29"/>
      <c r="AR8" s="9">
        <v>1</v>
      </c>
      <c r="AS8" s="9"/>
      <c r="AT8" s="9"/>
      <c r="AU8" s="9"/>
      <c r="AV8" s="9"/>
      <c r="AW8" s="9"/>
      <c r="AX8" s="9"/>
      <c r="AY8" s="9"/>
      <c r="AZ8" s="9"/>
      <c r="BA8" s="9"/>
      <c r="BB8" s="29"/>
      <c r="BC8" s="29"/>
      <c r="BD8" s="9"/>
      <c r="BE8" s="9"/>
      <c r="BF8" s="29"/>
      <c r="BG8" s="9"/>
      <c r="BH8" s="9"/>
      <c r="BI8" s="29"/>
      <c r="BJ8" s="29"/>
      <c r="BK8" s="9"/>
      <c r="BL8" s="29"/>
      <c r="BM8" s="9"/>
      <c r="BN8" s="9"/>
      <c r="BO8" s="9"/>
      <c r="BP8" s="9">
        <v>1</v>
      </c>
      <c r="BQ8" s="9">
        <v>1</v>
      </c>
      <c r="BR8" s="9"/>
      <c r="BS8" s="9"/>
      <c r="BT8" s="9"/>
      <c r="BU8" s="9">
        <v>1</v>
      </c>
      <c r="BV8" s="9"/>
      <c r="BW8" s="9"/>
      <c r="BX8" s="9"/>
      <c r="BY8" s="9">
        <v>1</v>
      </c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>
        <v>1</v>
      </c>
      <c r="CS8" s="9"/>
      <c r="CT8" s="9"/>
      <c r="CU8" s="9"/>
      <c r="CV8" s="9"/>
      <c r="CW8" s="9"/>
      <c r="CX8" s="29"/>
      <c r="CY8" s="29"/>
      <c r="CZ8" s="29"/>
      <c r="DA8" s="29"/>
      <c r="DB8" s="9"/>
      <c r="DC8" s="9"/>
      <c r="DD8" s="9"/>
      <c r="DE8" s="9"/>
      <c r="DF8" s="9"/>
      <c r="DG8" s="29"/>
      <c r="DH8" s="9"/>
      <c r="DI8" s="9"/>
      <c r="DJ8" s="9"/>
      <c r="DK8" s="9"/>
      <c r="DL8" s="9"/>
      <c r="DM8" s="9"/>
      <c r="DN8" s="9"/>
      <c r="DO8" s="9"/>
      <c r="DP8" s="29"/>
      <c r="DQ8" s="29"/>
      <c r="DR8" s="29"/>
      <c r="DS8" s="29"/>
      <c r="DT8" s="29"/>
      <c r="DU8" s="9"/>
      <c r="DV8" s="29"/>
      <c r="DW8" s="29"/>
      <c r="DX8" s="9">
        <f t="shared" si="0"/>
        <v>8</v>
      </c>
      <c r="DY8" s="30" t="s">
        <v>389</v>
      </c>
      <c r="DZ8" s="31" t="s">
        <v>390</v>
      </c>
    </row>
    <row r="9" spans="1:133" ht="20.100000000000001" customHeight="1">
      <c r="A9" s="7">
        <v>872587</v>
      </c>
      <c r="B9" s="8" t="s">
        <v>16</v>
      </c>
      <c r="C9" s="9">
        <v>1</v>
      </c>
      <c r="D9" s="9" t="s">
        <v>386</v>
      </c>
      <c r="E9" s="182" t="s">
        <v>378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387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>
        <v>1</v>
      </c>
      <c r="AF9" s="13"/>
      <c r="AG9" s="13"/>
      <c r="AH9" s="9"/>
      <c r="AI9" s="9"/>
      <c r="AJ9" s="9">
        <v>1</v>
      </c>
      <c r="AK9" s="9">
        <v>1</v>
      </c>
      <c r="AL9" s="9">
        <v>1</v>
      </c>
      <c r="AM9" s="9"/>
      <c r="AN9" s="9">
        <v>1</v>
      </c>
      <c r="AO9" s="9"/>
      <c r="AP9" s="9"/>
      <c r="AQ9" s="29"/>
      <c r="AR9" s="9">
        <v>1</v>
      </c>
      <c r="AS9" s="9"/>
      <c r="AT9" s="9"/>
      <c r="AU9" s="9"/>
      <c r="AV9" s="9"/>
      <c r="AW9" s="9"/>
      <c r="AX9" s="9"/>
      <c r="AY9" s="9"/>
      <c r="AZ9" s="9"/>
      <c r="BA9" s="9"/>
      <c r="BB9" s="29"/>
      <c r="BC9" s="29"/>
      <c r="BD9" s="9"/>
      <c r="BE9" s="9"/>
      <c r="BF9" s="29"/>
      <c r="BG9" s="9"/>
      <c r="BH9" s="9"/>
      <c r="BI9" s="29"/>
      <c r="BJ9" s="29"/>
      <c r="BK9" s="9"/>
      <c r="BL9" s="29"/>
      <c r="BM9" s="9"/>
      <c r="BN9" s="9"/>
      <c r="BO9" s="9"/>
      <c r="BP9" s="9">
        <v>1</v>
      </c>
      <c r="BQ9" s="9">
        <v>1</v>
      </c>
      <c r="BR9" s="9"/>
      <c r="BS9" s="9"/>
      <c r="BT9" s="9"/>
      <c r="BU9" s="9">
        <v>1</v>
      </c>
      <c r="BV9" s="9"/>
      <c r="BW9" s="9"/>
      <c r="BX9" s="9"/>
      <c r="BY9" s="9">
        <v>1</v>
      </c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>
        <v>1</v>
      </c>
      <c r="CS9" s="9"/>
      <c r="CT9" s="9"/>
      <c r="CU9" s="9"/>
      <c r="CV9" s="9"/>
      <c r="CW9" s="9"/>
      <c r="CX9" s="29"/>
      <c r="CY9" s="29"/>
      <c r="CZ9" s="29"/>
      <c r="DA9" s="29"/>
      <c r="DB9" s="9"/>
      <c r="DC9" s="9"/>
      <c r="DD9" s="9"/>
      <c r="DE9" s="9"/>
      <c r="DF9" s="9"/>
      <c r="DG9" s="29"/>
      <c r="DH9" s="9"/>
      <c r="DI9" s="9"/>
      <c r="DJ9" s="9"/>
      <c r="DK9" s="9"/>
      <c r="DL9" s="9"/>
      <c r="DM9" s="9"/>
      <c r="DN9" s="9"/>
      <c r="DO9" s="9"/>
      <c r="DP9" s="29"/>
      <c r="DQ9" s="29"/>
      <c r="DR9" s="29"/>
      <c r="DS9" s="29"/>
      <c r="DT9" s="29"/>
      <c r="DU9" s="9"/>
      <c r="DV9" s="29"/>
      <c r="DW9" s="29"/>
      <c r="DX9" s="9">
        <f t="shared" si="0"/>
        <v>8</v>
      </c>
      <c r="DY9" s="30"/>
      <c r="DZ9" s="31"/>
    </row>
    <row r="10" spans="1:133" ht="20.100000000000001" customHeight="1">
      <c r="A10" s="7" t="s">
        <v>17</v>
      </c>
      <c r="B10" s="13" t="s">
        <v>18</v>
      </c>
      <c r="C10" s="9">
        <v>208</v>
      </c>
      <c r="D10" s="9" t="s">
        <v>391</v>
      </c>
      <c r="E10" s="182" t="s">
        <v>378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392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/>
      <c r="AD10" s="13"/>
      <c r="AE10" s="13">
        <v>1</v>
      </c>
      <c r="AF10" s="13"/>
      <c r="AG10" s="13"/>
      <c r="AH10" s="9"/>
      <c r="AI10" s="9"/>
      <c r="AJ10" s="9"/>
      <c r="AK10" s="9"/>
      <c r="AL10" s="9">
        <v>1</v>
      </c>
      <c r="AM10" s="9"/>
      <c r="AN10" s="9">
        <v>1</v>
      </c>
      <c r="AO10" s="9"/>
      <c r="AP10" s="9"/>
      <c r="AQ10" s="29"/>
      <c r="AR10" s="9">
        <v>1</v>
      </c>
      <c r="AS10" s="9"/>
      <c r="AT10" s="9"/>
      <c r="AU10" s="9"/>
      <c r="AV10" s="9"/>
      <c r="AW10" s="9"/>
      <c r="AX10" s="9"/>
      <c r="AY10" s="9"/>
      <c r="AZ10" s="9"/>
      <c r="BA10" s="9"/>
      <c r="BB10" s="29"/>
      <c r="BC10" s="29"/>
      <c r="BD10" s="9"/>
      <c r="BE10" s="9"/>
      <c r="BF10" s="29"/>
      <c r="BG10" s="9"/>
      <c r="BH10" s="9"/>
      <c r="BI10" s="29"/>
      <c r="BJ10" s="29"/>
      <c r="BK10" s="9"/>
      <c r="BL10" s="29"/>
      <c r="BM10" s="9"/>
      <c r="BN10" s="9"/>
      <c r="BO10" s="9"/>
      <c r="BP10" s="9"/>
      <c r="BQ10" s="9"/>
      <c r="BR10" s="9"/>
      <c r="BS10" s="9"/>
      <c r="BT10" s="9"/>
      <c r="BU10" s="9">
        <v>1</v>
      </c>
      <c r="BV10" s="9"/>
      <c r="BW10" s="9"/>
      <c r="BX10" s="9"/>
      <c r="BY10" s="9">
        <v>1</v>
      </c>
      <c r="BZ10" s="9"/>
      <c r="CA10" s="9"/>
      <c r="CB10" s="9"/>
      <c r="CC10" s="9"/>
      <c r="CD10" s="9"/>
      <c r="CE10" s="9"/>
      <c r="CF10" s="9"/>
      <c r="CG10" s="9"/>
      <c r="CH10" s="9">
        <v>1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>
        <v>1</v>
      </c>
      <c r="CW10" s="9">
        <v>1</v>
      </c>
      <c r="CX10" s="29"/>
      <c r="CY10" s="29"/>
      <c r="CZ10" s="29"/>
      <c r="DA10" s="29"/>
      <c r="DB10" s="9"/>
      <c r="DC10" s="9"/>
      <c r="DD10" s="9"/>
      <c r="DE10" s="9"/>
      <c r="DF10" s="9"/>
      <c r="DG10" s="29"/>
      <c r="DH10" s="9"/>
      <c r="DI10" s="9"/>
      <c r="DJ10" s="9"/>
      <c r="DK10" s="9"/>
      <c r="DL10" s="9"/>
      <c r="DM10" s="9"/>
      <c r="DN10" s="9"/>
      <c r="DO10" s="9"/>
      <c r="DP10" s="29"/>
      <c r="DQ10" s="29"/>
      <c r="DR10" s="29"/>
      <c r="DS10" s="29"/>
      <c r="DT10" s="29"/>
      <c r="DU10" s="9"/>
      <c r="DV10" s="29"/>
      <c r="DW10" s="29"/>
      <c r="DX10" s="9">
        <f t="shared" si="0"/>
        <v>8</v>
      </c>
      <c r="DY10" s="30" t="s">
        <v>393</v>
      </c>
      <c r="DZ10" s="31" t="s">
        <v>394</v>
      </c>
    </row>
    <row r="11" spans="1:133" ht="20.100000000000001" customHeight="1">
      <c r="A11" s="7" t="s">
        <v>19</v>
      </c>
      <c r="B11" s="13" t="s">
        <v>20</v>
      </c>
      <c r="C11" s="9">
        <v>60</v>
      </c>
      <c r="D11" s="9" t="s">
        <v>391</v>
      </c>
      <c r="E11" s="182" t="s">
        <v>378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392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/>
      <c r="AD11" s="13"/>
      <c r="AE11" s="13">
        <v>1</v>
      </c>
      <c r="AF11" s="13"/>
      <c r="AG11" s="13"/>
      <c r="AH11" s="9"/>
      <c r="AI11" s="9"/>
      <c r="AJ11" s="9"/>
      <c r="AK11" s="9"/>
      <c r="AL11" s="9">
        <v>1</v>
      </c>
      <c r="AM11" s="9"/>
      <c r="AN11" s="9">
        <v>1</v>
      </c>
      <c r="AO11" s="9"/>
      <c r="AP11" s="9"/>
      <c r="AQ11" s="29"/>
      <c r="AR11" s="9">
        <v>1</v>
      </c>
      <c r="AS11" s="9"/>
      <c r="AT11" s="9"/>
      <c r="AU11" s="9"/>
      <c r="AV11" s="9"/>
      <c r="AW11" s="9"/>
      <c r="AX11" s="9"/>
      <c r="AY11" s="9"/>
      <c r="AZ11" s="9"/>
      <c r="BA11" s="9"/>
      <c r="BB11" s="29"/>
      <c r="BC11" s="29"/>
      <c r="BD11" s="9"/>
      <c r="BE11" s="9"/>
      <c r="BF11" s="29"/>
      <c r="BG11" s="9"/>
      <c r="BH11" s="9"/>
      <c r="BI11" s="29"/>
      <c r="BJ11" s="29"/>
      <c r="BK11" s="9"/>
      <c r="BL11" s="29"/>
      <c r="BM11" s="9"/>
      <c r="BN11" s="9"/>
      <c r="BO11" s="9"/>
      <c r="BP11" s="9"/>
      <c r="BQ11" s="9"/>
      <c r="BR11" s="9"/>
      <c r="BS11" s="9"/>
      <c r="BT11" s="9"/>
      <c r="BU11" s="9">
        <v>1</v>
      </c>
      <c r="BV11" s="9"/>
      <c r="BW11" s="9"/>
      <c r="BX11" s="9"/>
      <c r="BY11" s="9">
        <v>1</v>
      </c>
      <c r="BZ11" s="9"/>
      <c r="CA11" s="9"/>
      <c r="CB11" s="9"/>
      <c r="CC11" s="9"/>
      <c r="CD11" s="9"/>
      <c r="CE11" s="9"/>
      <c r="CF11" s="9"/>
      <c r="CG11" s="9"/>
      <c r="CH11" s="9">
        <v>1</v>
      </c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>
        <v>1</v>
      </c>
      <c r="CW11" s="9">
        <v>1</v>
      </c>
      <c r="CX11" s="29"/>
      <c r="CY11" s="29"/>
      <c r="CZ11" s="29"/>
      <c r="DA11" s="29"/>
      <c r="DB11" s="9"/>
      <c r="DC11" s="9"/>
      <c r="DD11" s="9"/>
      <c r="DE11" s="9"/>
      <c r="DF11" s="9"/>
      <c r="DG11" s="29"/>
      <c r="DH11" s="9"/>
      <c r="DI11" s="9"/>
      <c r="DJ11" s="9"/>
      <c r="DK11" s="9"/>
      <c r="DL11" s="9"/>
      <c r="DM11" s="9"/>
      <c r="DN11" s="9"/>
      <c r="DO11" s="9"/>
      <c r="DP11" s="29"/>
      <c r="DQ11" s="29"/>
      <c r="DR11" s="29"/>
      <c r="DS11" s="29"/>
      <c r="DT11" s="29"/>
      <c r="DU11" s="9"/>
      <c r="DV11" s="29"/>
      <c r="DW11" s="29"/>
      <c r="DX11" s="9">
        <f t="shared" si="0"/>
        <v>8</v>
      </c>
      <c r="DY11" s="30"/>
      <c r="DZ11" s="31"/>
    </row>
    <row r="12" spans="1:133" ht="20.100000000000001" customHeight="1">
      <c r="A12" s="20">
        <v>872379</v>
      </c>
      <c r="B12" s="13" t="s">
        <v>21</v>
      </c>
      <c r="C12" s="9">
        <v>20</v>
      </c>
      <c r="D12" s="9" t="s">
        <v>391</v>
      </c>
      <c r="E12" s="182" t="s">
        <v>378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392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/>
      <c r="AD12" s="13"/>
      <c r="AE12" s="13">
        <v>1</v>
      </c>
      <c r="AF12" s="13"/>
      <c r="AG12" s="13"/>
      <c r="AH12" s="9"/>
      <c r="AI12" s="9"/>
      <c r="AJ12" s="9"/>
      <c r="AK12" s="9"/>
      <c r="AL12" s="9">
        <v>1</v>
      </c>
      <c r="AM12" s="9"/>
      <c r="AN12" s="9">
        <v>1</v>
      </c>
      <c r="AO12" s="9"/>
      <c r="AP12" s="9"/>
      <c r="AQ12" s="29"/>
      <c r="AR12" s="9">
        <v>1</v>
      </c>
      <c r="AS12" s="9"/>
      <c r="AT12" s="9"/>
      <c r="AU12" s="9"/>
      <c r="AV12" s="9"/>
      <c r="AW12" s="9"/>
      <c r="AX12" s="9"/>
      <c r="AY12" s="9"/>
      <c r="AZ12" s="9"/>
      <c r="BA12" s="9"/>
      <c r="BB12" s="29"/>
      <c r="BC12" s="29"/>
      <c r="BD12" s="9"/>
      <c r="BE12" s="9"/>
      <c r="BF12" s="29"/>
      <c r="BG12" s="9"/>
      <c r="BH12" s="9"/>
      <c r="BI12" s="29"/>
      <c r="BJ12" s="29"/>
      <c r="BK12" s="9"/>
      <c r="BL12" s="29"/>
      <c r="BM12" s="9"/>
      <c r="BN12" s="9"/>
      <c r="BO12" s="9"/>
      <c r="BP12" s="9"/>
      <c r="BQ12" s="9"/>
      <c r="BR12" s="9"/>
      <c r="BS12" s="9"/>
      <c r="BT12" s="9"/>
      <c r="BU12" s="9">
        <v>1</v>
      </c>
      <c r="BV12" s="9"/>
      <c r="BW12" s="9"/>
      <c r="BX12" s="9"/>
      <c r="BY12" s="9">
        <v>1</v>
      </c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>
        <v>1</v>
      </c>
      <c r="CW12" s="9">
        <v>1</v>
      </c>
      <c r="CX12" s="29"/>
      <c r="CY12" s="29"/>
      <c r="CZ12" s="29"/>
      <c r="DA12" s="29"/>
      <c r="DB12" s="9"/>
      <c r="DC12" s="9"/>
      <c r="DD12" s="9"/>
      <c r="DE12" s="9"/>
      <c r="DF12" s="9"/>
      <c r="DG12" s="29"/>
      <c r="DH12" s="9"/>
      <c r="DI12" s="9"/>
      <c r="DJ12" s="9"/>
      <c r="DK12" s="9"/>
      <c r="DL12" s="9"/>
      <c r="DM12" s="9"/>
      <c r="DN12" s="9"/>
      <c r="DO12" s="9"/>
      <c r="DP12" s="29"/>
      <c r="DQ12" s="29"/>
      <c r="DR12" s="29"/>
      <c r="DS12" s="29"/>
      <c r="DT12" s="29"/>
      <c r="DU12" s="9"/>
      <c r="DV12" s="29"/>
      <c r="DW12" s="29"/>
      <c r="DX12" s="9">
        <f t="shared" si="0"/>
        <v>8</v>
      </c>
      <c r="DY12" s="30"/>
      <c r="DZ12" s="31"/>
    </row>
    <row r="13" spans="1:133" ht="20.100000000000001" customHeight="1">
      <c r="A13" s="7">
        <v>872378</v>
      </c>
      <c r="B13" s="8" t="s">
        <v>22</v>
      </c>
      <c r="C13" s="9">
        <v>4</v>
      </c>
      <c r="D13" s="90" t="s">
        <v>391</v>
      </c>
      <c r="E13" s="182" t="s">
        <v>378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392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/>
      <c r="AD13" s="13"/>
      <c r="AE13" s="13">
        <v>1</v>
      </c>
      <c r="AF13" s="13"/>
      <c r="AG13" s="13"/>
      <c r="AH13" s="9"/>
      <c r="AI13" s="9"/>
      <c r="AJ13" s="9"/>
      <c r="AK13" s="9"/>
      <c r="AL13" s="9">
        <v>1</v>
      </c>
      <c r="AM13" s="9"/>
      <c r="AN13" s="9">
        <v>1</v>
      </c>
      <c r="AO13" s="9"/>
      <c r="AP13" s="9"/>
      <c r="AQ13" s="29"/>
      <c r="AR13" s="9">
        <v>1</v>
      </c>
      <c r="AS13" s="9"/>
      <c r="AT13" s="9"/>
      <c r="AU13" s="9"/>
      <c r="AV13" s="9"/>
      <c r="AW13" s="9"/>
      <c r="AX13" s="9"/>
      <c r="AY13" s="9"/>
      <c r="AZ13" s="9"/>
      <c r="BA13" s="9"/>
      <c r="BB13" s="29"/>
      <c r="BC13" s="29"/>
      <c r="BD13" s="9"/>
      <c r="BE13" s="9"/>
      <c r="BF13" s="29"/>
      <c r="BG13" s="9"/>
      <c r="BH13" s="9"/>
      <c r="BI13" s="29"/>
      <c r="BJ13" s="29"/>
      <c r="BK13" s="9"/>
      <c r="BL13" s="29"/>
      <c r="BM13" s="9"/>
      <c r="BN13" s="9"/>
      <c r="BO13" s="9"/>
      <c r="BP13" s="9"/>
      <c r="BQ13" s="9"/>
      <c r="BR13" s="9"/>
      <c r="BS13" s="9"/>
      <c r="BT13" s="9"/>
      <c r="BU13" s="9">
        <v>1</v>
      </c>
      <c r="BV13" s="9"/>
      <c r="BW13" s="9"/>
      <c r="BX13" s="9"/>
      <c r="BY13" s="9">
        <v>1</v>
      </c>
      <c r="BZ13" s="9"/>
      <c r="CA13" s="9"/>
      <c r="CB13" s="9"/>
      <c r="CC13" s="9"/>
      <c r="CD13" s="9"/>
      <c r="CE13" s="9"/>
      <c r="CF13" s="9"/>
      <c r="CG13" s="9"/>
      <c r="CH13" s="9">
        <v>1</v>
      </c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>
        <v>1</v>
      </c>
      <c r="CW13" s="9">
        <v>1</v>
      </c>
      <c r="CX13" s="29"/>
      <c r="CY13" s="29"/>
      <c r="CZ13" s="29"/>
      <c r="DA13" s="29"/>
      <c r="DB13" s="9"/>
      <c r="DC13" s="9"/>
      <c r="DD13" s="9"/>
      <c r="DE13" s="9"/>
      <c r="DF13" s="9"/>
      <c r="DG13" s="29"/>
      <c r="DH13" s="9"/>
      <c r="DI13" s="9"/>
      <c r="DJ13" s="9"/>
      <c r="DK13" s="9"/>
      <c r="DL13" s="9"/>
      <c r="DM13" s="9"/>
      <c r="DN13" s="9"/>
      <c r="DO13" s="9"/>
      <c r="DP13" s="29"/>
      <c r="DQ13" s="29"/>
      <c r="DR13" s="29"/>
      <c r="DS13" s="29"/>
      <c r="DT13" s="29"/>
      <c r="DU13" s="9"/>
      <c r="DV13" s="29"/>
      <c r="DW13" s="29"/>
      <c r="DX13" s="9">
        <f t="shared" si="0"/>
        <v>8</v>
      </c>
      <c r="DY13" s="30"/>
      <c r="DZ13" s="31"/>
    </row>
    <row r="14" spans="1:133" ht="20.100000000000001" customHeight="1">
      <c r="A14" s="7">
        <v>872377</v>
      </c>
      <c r="B14" s="8" t="s">
        <v>23</v>
      </c>
      <c r="C14" s="9">
        <v>1</v>
      </c>
      <c r="D14" s="90" t="s">
        <v>391</v>
      </c>
      <c r="E14" s="182" t="s">
        <v>378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392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/>
      <c r="AD14" s="13"/>
      <c r="AE14" s="13">
        <v>1</v>
      </c>
      <c r="AF14" s="13"/>
      <c r="AG14" s="13"/>
      <c r="AH14" s="9"/>
      <c r="AI14" s="9"/>
      <c r="AJ14" s="9"/>
      <c r="AK14" s="9"/>
      <c r="AL14" s="9">
        <v>1</v>
      </c>
      <c r="AM14" s="9"/>
      <c r="AN14" s="9">
        <v>1</v>
      </c>
      <c r="AO14" s="9"/>
      <c r="AP14" s="9"/>
      <c r="AQ14" s="29"/>
      <c r="AR14" s="9">
        <v>1</v>
      </c>
      <c r="AS14" s="9"/>
      <c r="AT14" s="9"/>
      <c r="AU14" s="9"/>
      <c r="AV14" s="9"/>
      <c r="AW14" s="9"/>
      <c r="AX14" s="9"/>
      <c r="AY14" s="9"/>
      <c r="AZ14" s="9"/>
      <c r="BA14" s="9"/>
      <c r="BB14" s="29"/>
      <c r="BC14" s="29"/>
      <c r="BD14" s="9"/>
      <c r="BE14" s="9"/>
      <c r="BF14" s="29"/>
      <c r="BG14" s="9"/>
      <c r="BH14" s="9"/>
      <c r="BI14" s="29"/>
      <c r="BJ14" s="29"/>
      <c r="BK14" s="9"/>
      <c r="BL14" s="29"/>
      <c r="BM14" s="9"/>
      <c r="BN14" s="9"/>
      <c r="BO14" s="9"/>
      <c r="BP14" s="9"/>
      <c r="BQ14" s="9"/>
      <c r="BR14" s="9"/>
      <c r="BS14" s="9"/>
      <c r="BT14" s="9"/>
      <c r="BU14" s="9">
        <v>1</v>
      </c>
      <c r="BV14" s="9"/>
      <c r="BW14" s="9"/>
      <c r="BX14" s="9"/>
      <c r="BY14" s="9">
        <v>1</v>
      </c>
      <c r="BZ14" s="9"/>
      <c r="CA14" s="9"/>
      <c r="CB14" s="9"/>
      <c r="CC14" s="9"/>
      <c r="CD14" s="9"/>
      <c r="CE14" s="9"/>
      <c r="CF14" s="9"/>
      <c r="CG14" s="9"/>
      <c r="CH14" s="9">
        <v>1</v>
      </c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>
        <v>1</v>
      </c>
      <c r="CW14" s="9">
        <v>1</v>
      </c>
      <c r="CX14" s="29"/>
      <c r="CY14" s="29"/>
      <c r="CZ14" s="29"/>
      <c r="DA14" s="29"/>
      <c r="DB14" s="9"/>
      <c r="DC14" s="9"/>
      <c r="DD14" s="9"/>
      <c r="DE14" s="9"/>
      <c r="DF14" s="9"/>
      <c r="DG14" s="29"/>
      <c r="DH14" s="9"/>
      <c r="DI14" s="9"/>
      <c r="DJ14" s="9"/>
      <c r="DK14" s="9"/>
      <c r="DL14" s="9"/>
      <c r="DM14" s="9"/>
      <c r="DN14" s="9"/>
      <c r="DO14" s="9"/>
      <c r="DP14" s="29"/>
      <c r="DQ14" s="29"/>
      <c r="DR14" s="29"/>
      <c r="DS14" s="29"/>
      <c r="DT14" s="29"/>
      <c r="DU14" s="9"/>
      <c r="DV14" s="29"/>
      <c r="DW14" s="29"/>
      <c r="DX14" s="9">
        <f t="shared" si="0"/>
        <v>8</v>
      </c>
      <c r="DY14" s="32"/>
      <c r="DZ14" s="31"/>
    </row>
    <row r="15" spans="1:133" ht="20.100000000000001" customHeight="1">
      <c r="A15" s="7" t="s">
        <v>24</v>
      </c>
      <c r="B15" s="13" t="s">
        <v>25</v>
      </c>
      <c r="C15" s="9">
        <v>208</v>
      </c>
      <c r="D15" s="9" t="s">
        <v>395</v>
      </c>
      <c r="E15" s="182" t="s">
        <v>396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397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/>
      <c r="AD15" s="13"/>
      <c r="AE15" s="13">
        <v>1</v>
      </c>
      <c r="AF15" s="13"/>
      <c r="AG15" s="13"/>
      <c r="AH15" s="9">
        <v>1</v>
      </c>
      <c r="AI15" s="9"/>
      <c r="AJ15" s="9"/>
      <c r="AK15" s="9"/>
      <c r="AL15" s="9">
        <v>1</v>
      </c>
      <c r="AM15" s="9"/>
      <c r="AN15" s="9">
        <v>1</v>
      </c>
      <c r="AO15" s="9"/>
      <c r="AP15" s="9"/>
      <c r="AQ15" s="29"/>
      <c r="AR15" s="9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29"/>
      <c r="BC15" s="29"/>
      <c r="BD15" s="9"/>
      <c r="BE15" s="9"/>
      <c r="BF15" s="29"/>
      <c r="BG15" s="9"/>
      <c r="BH15" s="9"/>
      <c r="BI15" s="29"/>
      <c r="BJ15" s="29"/>
      <c r="BK15" s="9"/>
      <c r="BL15" s="29"/>
      <c r="BM15" s="9"/>
      <c r="BN15" s="9"/>
      <c r="BO15" s="9"/>
      <c r="BP15" s="9">
        <v>1</v>
      </c>
      <c r="BQ15" s="9">
        <v>1</v>
      </c>
      <c r="BR15" s="9"/>
      <c r="BS15" s="9"/>
      <c r="BT15" s="9"/>
      <c r="BU15" s="9">
        <v>1</v>
      </c>
      <c r="BV15" s="9"/>
      <c r="BW15" s="9"/>
      <c r="BX15" s="9"/>
      <c r="BY15" s="9">
        <v>1</v>
      </c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>
        <v>1</v>
      </c>
      <c r="CL15" s="9"/>
      <c r="CM15" s="9">
        <v>1</v>
      </c>
      <c r="CN15" s="9">
        <v>1</v>
      </c>
      <c r="CO15" s="9"/>
      <c r="CP15" s="9"/>
      <c r="CQ15" s="9">
        <v>1</v>
      </c>
      <c r="CR15" s="9">
        <v>1</v>
      </c>
      <c r="CS15" s="9"/>
      <c r="CT15" s="9"/>
      <c r="CU15" s="9"/>
      <c r="CV15" s="9"/>
      <c r="CW15" s="9">
        <v>1</v>
      </c>
      <c r="CX15" s="29"/>
      <c r="CY15" s="29"/>
      <c r="CZ15" s="29"/>
      <c r="DA15" s="29"/>
      <c r="DB15" s="9"/>
      <c r="DC15" s="9"/>
      <c r="DD15" s="9"/>
      <c r="DE15" s="9"/>
      <c r="DF15" s="9"/>
      <c r="DG15" s="29"/>
      <c r="DH15" s="9">
        <v>1</v>
      </c>
      <c r="DI15" s="9"/>
      <c r="DJ15" s="9"/>
      <c r="DK15" s="9"/>
      <c r="DL15" s="9"/>
      <c r="DM15" s="9"/>
      <c r="DN15" s="9"/>
      <c r="DO15" s="9"/>
      <c r="DP15" s="29"/>
      <c r="DQ15" s="29"/>
      <c r="DR15" s="29"/>
      <c r="DS15" s="29"/>
      <c r="DT15" s="29"/>
      <c r="DU15" s="9"/>
      <c r="DV15" s="29"/>
      <c r="DW15" s="29"/>
      <c r="DX15" s="9">
        <f t="shared" si="0"/>
        <v>14</v>
      </c>
      <c r="DY15" s="30" t="s">
        <v>398</v>
      </c>
      <c r="DZ15" s="31" t="s">
        <v>394</v>
      </c>
    </row>
    <row r="16" spans="1:133" ht="20.100000000000001" customHeight="1">
      <c r="A16" s="7" t="s">
        <v>26</v>
      </c>
      <c r="B16" s="13" t="s">
        <v>27</v>
      </c>
      <c r="C16" s="9">
        <v>60</v>
      </c>
      <c r="D16" s="9" t="s">
        <v>395</v>
      </c>
      <c r="E16" s="182" t="s">
        <v>396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397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/>
      <c r="AD16" s="13"/>
      <c r="AE16" s="13">
        <v>1</v>
      </c>
      <c r="AF16" s="13"/>
      <c r="AG16" s="13"/>
      <c r="AH16" s="9">
        <v>1</v>
      </c>
      <c r="AI16" s="9"/>
      <c r="AJ16" s="9"/>
      <c r="AK16" s="9"/>
      <c r="AL16" s="9">
        <v>1</v>
      </c>
      <c r="AM16" s="9"/>
      <c r="AN16" s="9">
        <v>1</v>
      </c>
      <c r="AO16" s="9"/>
      <c r="AP16" s="9"/>
      <c r="AQ16" s="29"/>
      <c r="AR16" s="9">
        <v>1</v>
      </c>
      <c r="AS16" s="9"/>
      <c r="AT16" s="9"/>
      <c r="AU16" s="9"/>
      <c r="AV16" s="9"/>
      <c r="AW16" s="9"/>
      <c r="AX16" s="9"/>
      <c r="AY16" s="9"/>
      <c r="AZ16" s="9"/>
      <c r="BA16" s="9"/>
      <c r="BB16" s="29"/>
      <c r="BC16" s="29"/>
      <c r="BD16" s="9"/>
      <c r="BE16" s="9"/>
      <c r="BF16" s="29"/>
      <c r="BG16" s="9"/>
      <c r="BH16" s="9"/>
      <c r="BI16" s="29"/>
      <c r="BJ16" s="29"/>
      <c r="BK16" s="9"/>
      <c r="BL16" s="29"/>
      <c r="BM16" s="9"/>
      <c r="BN16" s="9"/>
      <c r="BO16" s="9"/>
      <c r="BP16" s="9">
        <v>1</v>
      </c>
      <c r="BQ16" s="9">
        <v>1</v>
      </c>
      <c r="BR16" s="9"/>
      <c r="BS16" s="9"/>
      <c r="BT16" s="9"/>
      <c r="BU16" s="9">
        <v>1</v>
      </c>
      <c r="BV16" s="9"/>
      <c r="BW16" s="9"/>
      <c r="BX16" s="9"/>
      <c r="BY16" s="9">
        <v>1</v>
      </c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>
        <v>1</v>
      </c>
      <c r="CL16" s="9"/>
      <c r="CM16" s="9">
        <v>1</v>
      </c>
      <c r="CN16" s="9">
        <v>1</v>
      </c>
      <c r="CO16" s="9"/>
      <c r="CP16" s="9"/>
      <c r="CQ16" s="9">
        <v>1</v>
      </c>
      <c r="CR16" s="9">
        <v>1</v>
      </c>
      <c r="CS16" s="9"/>
      <c r="CT16" s="9"/>
      <c r="CU16" s="9"/>
      <c r="CV16" s="9"/>
      <c r="CW16" s="9">
        <v>1</v>
      </c>
      <c r="CX16" s="29"/>
      <c r="CY16" s="29"/>
      <c r="CZ16" s="29"/>
      <c r="DA16" s="29"/>
      <c r="DB16" s="9"/>
      <c r="DC16" s="9"/>
      <c r="DD16" s="9"/>
      <c r="DE16" s="9"/>
      <c r="DF16" s="9"/>
      <c r="DG16" s="29"/>
      <c r="DH16" s="9">
        <v>1</v>
      </c>
      <c r="DI16" s="9"/>
      <c r="DJ16" s="9"/>
      <c r="DK16" s="9"/>
      <c r="DL16" s="9"/>
      <c r="DM16" s="9"/>
      <c r="DN16" s="9"/>
      <c r="DO16" s="9"/>
      <c r="DP16" s="29"/>
      <c r="DQ16" s="29"/>
      <c r="DR16" s="29"/>
      <c r="DS16" s="29"/>
      <c r="DT16" s="29"/>
      <c r="DU16" s="9"/>
      <c r="DV16" s="29"/>
      <c r="DW16" s="29"/>
      <c r="DX16" s="9">
        <f t="shared" si="0"/>
        <v>14</v>
      </c>
      <c r="DY16" s="30"/>
      <c r="DZ16" s="31"/>
    </row>
    <row r="17" spans="1:130" ht="20.100000000000001" customHeight="1">
      <c r="A17" s="20">
        <v>872384</v>
      </c>
      <c r="B17" s="13" t="s">
        <v>28</v>
      </c>
      <c r="C17" s="9">
        <v>20</v>
      </c>
      <c r="D17" s="9" t="s">
        <v>395</v>
      </c>
      <c r="E17" s="182" t="s">
        <v>396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397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/>
      <c r="AD17" s="13"/>
      <c r="AE17" s="13">
        <v>1</v>
      </c>
      <c r="AF17" s="13"/>
      <c r="AG17" s="13"/>
      <c r="AH17" s="9">
        <v>1</v>
      </c>
      <c r="AI17" s="9"/>
      <c r="AJ17" s="9"/>
      <c r="AK17" s="9"/>
      <c r="AL17" s="9">
        <v>1</v>
      </c>
      <c r="AM17" s="9"/>
      <c r="AN17" s="9">
        <v>1</v>
      </c>
      <c r="AO17" s="9"/>
      <c r="AP17" s="9"/>
      <c r="AQ17" s="29"/>
      <c r="AR17" s="9">
        <v>1</v>
      </c>
      <c r="AS17" s="9"/>
      <c r="AT17" s="9"/>
      <c r="AU17" s="9"/>
      <c r="AV17" s="9"/>
      <c r="AW17" s="9"/>
      <c r="AX17" s="9"/>
      <c r="AY17" s="9"/>
      <c r="AZ17" s="9"/>
      <c r="BA17" s="9"/>
      <c r="BB17" s="29"/>
      <c r="BC17" s="29"/>
      <c r="BD17" s="9"/>
      <c r="BE17" s="9"/>
      <c r="BF17" s="29"/>
      <c r="BG17" s="9"/>
      <c r="BH17" s="9"/>
      <c r="BI17" s="29"/>
      <c r="BJ17" s="29"/>
      <c r="BK17" s="9"/>
      <c r="BL17" s="29"/>
      <c r="BM17" s="9"/>
      <c r="BN17" s="9"/>
      <c r="BO17" s="9"/>
      <c r="BP17" s="9">
        <v>1</v>
      </c>
      <c r="BQ17" s="9">
        <v>1</v>
      </c>
      <c r="BR17" s="9"/>
      <c r="BS17" s="9"/>
      <c r="BT17" s="9"/>
      <c r="BU17" s="9">
        <v>1</v>
      </c>
      <c r="BV17" s="9"/>
      <c r="BW17" s="9"/>
      <c r="BX17" s="9"/>
      <c r="BY17" s="9">
        <v>1</v>
      </c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>
        <v>1</v>
      </c>
      <c r="CL17" s="9"/>
      <c r="CM17" s="9">
        <v>1</v>
      </c>
      <c r="CN17" s="9">
        <v>1</v>
      </c>
      <c r="CO17" s="9"/>
      <c r="CP17" s="9"/>
      <c r="CQ17" s="9">
        <v>1</v>
      </c>
      <c r="CR17" s="9">
        <v>1</v>
      </c>
      <c r="CS17" s="9"/>
      <c r="CT17" s="9"/>
      <c r="CU17" s="9"/>
      <c r="CV17" s="9"/>
      <c r="CW17" s="9">
        <v>1</v>
      </c>
      <c r="CX17" s="29"/>
      <c r="CY17" s="29"/>
      <c r="CZ17" s="29"/>
      <c r="DA17" s="29"/>
      <c r="DB17" s="9"/>
      <c r="DC17" s="9"/>
      <c r="DD17" s="9"/>
      <c r="DE17" s="9"/>
      <c r="DF17" s="9"/>
      <c r="DG17" s="29"/>
      <c r="DH17" s="9">
        <v>1</v>
      </c>
      <c r="DI17" s="9"/>
      <c r="DJ17" s="9"/>
      <c r="DK17" s="9"/>
      <c r="DL17" s="9"/>
      <c r="DM17" s="9"/>
      <c r="DN17" s="9"/>
      <c r="DO17" s="9"/>
      <c r="DP17" s="29"/>
      <c r="DQ17" s="29"/>
      <c r="DR17" s="29"/>
      <c r="DS17" s="29"/>
      <c r="DT17" s="29"/>
      <c r="DU17" s="9"/>
      <c r="DV17" s="29"/>
      <c r="DW17" s="29"/>
      <c r="DX17" s="9">
        <f t="shared" si="0"/>
        <v>14</v>
      </c>
      <c r="DY17" s="30"/>
      <c r="DZ17" s="31"/>
    </row>
    <row r="18" spans="1:130" ht="20.100000000000001" customHeight="1">
      <c r="A18" s="7">
        <v>872382</v>
      </c>
      <c r="B18" s="8" t="s">
        <v>29</v>
      </c>
      <c r="C18" s="9">
        <v>5</v>
      </c>
      <c r="D18" s="90" t="s">
        <v>395</v>
      </c>
      <c r="E18" s="182" t="s">
        <v>396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397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/>
      <c r="AD18" s="13"/>
      <c r="AE18" s="13">
        <v>1</v>
      </c>
      <c r="AF18" s="13"/>
      <c r="AG18" s="13"/>
      <c r="AH18" s="9">
        <v>1</v>
      </c>
      <c r="AI18" s="9"/>
      <c r="AJ18" s="9"/>
      <c r="AK18" s="9"/>
      <c r="AL18" s="9">
        <v>1</v>
      </c>
      <c r="AM18" s="9"/>
      <c r="AN18" s="9">
        <v>1</v>
      </c>
      <c r="AO18" s="9"/>
      <c r="AP18" s="9"/>
      <c r="AQ18" s="29"/>
      <c r="AR18" s="9">
        <v>1</v>
      </c>
      <c r="AS18" s="9"/>
      <c r="AT18" s="9"/>
      <c r="AU18" s="9"/>
      <c r="AV18" s="9"/>
      <c r="AW18" s="9"/>
      <c r="AX18" s="9"/>
      <c r="AY18" s="9"/>
      <c r="AZ18" s="9"/>
      <c r="BA18" s="9"/>
      <c r="BB18" s="29"/>
      <c r="BC18" s="29"/>
      <c r="BD18" s="9"/>
      <c r="BE18" s="9"/>
      <c r="BF18" s="29"/>
      <c r="BG18" s="9"/>
      <c r="BH18" s="9"/>
      <c r="BI18" s="29"/>
      <c r="BJ18" s="29"/>
      <c r="BK18" s="9"/>
      <c r="BL18" s="29"/>
      <c r="BM18" s="9"/>
      <c r="BN18" s="9"/>
      <c r="BO18" s="9"/>
      <c r="BP18" s="9">
        <v>1</v>
      </c>
      <c r="BQ18" s="9">
        <v>1</v>
      </c>
      <c r="BR18" s="9"/>
      <c r="BS18" s="9"/>
      <c r="BT18" s="9"/>
      <c r="BU18" s="9">
        <v>1</v>
      </c>
      <c r="BV18" s="9"/>
      <c r="BW18" s="9"/>
      <c r="BX18" s="9"/>
      <c r="BY18" s="9">
        <v>1</v>
      </c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>
        <v>1</v>
      </c>
      <c r="CL18" s="9"/>
      <c r="CM18" s="9">
        <v>1</v>
      </c>
      <c r="CN18" s="9">
        <v>1</v>
      </c>
      <c r="CO18" s="9"/>
      <c r="CP18" s="9"/>
      <c r="CQ18" s="9">
        <v>1</v>
      </c>
      <c r="CR18" s="9">
        <v>1</v>
      </c>
      <c r="CS18" s="9"/>
      <c r="CT18" s="9"/>
      <c r="CU18" s="9"/>
      <c r="CV18" s="9"/>
      <c r="CW18" s="9">
        <v>1</v>
      </c>
      <c r="CX18" s="29"/>
      <c r="CY18" s="29"/>
      <c r="CZ18" s="29"/>
      <c r="DA18" s="29"/>
      <c r="DB18" s="9"/>
      <c r="DC18" s="9"/>
      <c r="DD18" s="9"/>
      <c r="DE18" s="9"/>
      <c r="DF18" s="9"/>
      <c r="DG18" s="29"/>
      <c r="DH18" s="9">
        <v>1</v>
      </c>
      <c r="DI18" s="9"/>
      <c r="DJ18" s="9"/>
      <c r="DK18" s="9"/>
      <c r="DL18" s="9"/>
      <c r="DM18" s="9"/>
      <c r="DN18" s="9"/>
      <c r="DO18" s="9"/>
      <c r="DP18" s="29"/>
      <c r="DQ18" s="29"/>
      <c r="DR18" s="29"/>
      <c r="DS18" s="29"/>
      <c r="DT18" s="29"/>
      <c r="DU18" s="9"/>
      <c r="DV18" s="29"/>
      <c r="DW18" s="29"/>
      <c r="DX18" s="9">
        <f t="shared" si="0"/>
        <v>14</v>
      </c>
      <c r="DY18" s="30"/>
      <c r="DZ18" s="31"/>
    </row>
    <row r="19" spans="1:130" ht="20.100000000000001" customHeight="1">
      <c r="A19" s="7">
        <v>872381</v>
      </c>
      <c r="B19" s="8" t="s">
        <v>30</v>
      </c>
      <c r="C19" s="9">
        <v>4</v>
      </c>
      <c r="D19" s="90" t="s">
        <v>395</v>
      </c>
      <c r="E19" s="182" t="s">
        <v>396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397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/>
      <c r="AD19" s="13"/>
      <c r="AE19" s="13">
        <v>1</v>
      </c>
      <c r="AF19" s="13"/>
      <c r="AG19" s="13"/>
      <c r="AH19" s="9">
        <v>1</v>
      </c>
      <c r="AI19" s="9"/>
      <c r="AJ19" s="9"/>
      <c r="AK19" s="9"/>
      <c r="AL19" s="9">
        <v>1</v>
      </c>
      <c r="AM19" s="9"/>
      <c r="AN19" s="9">
        <v>1</v>
      </c>
      <c r="AO19" s="9"/>
      <c r="AP19" s="9"/>
      <c r="AQ19" s="29"/>
      <c r="AR19" s="9">
        <v>1</v>
      </c>
      <c r="AS19" s="9"/>
      <c r="AT19" s="9"/>
      <c r="AU19" s="9"/>
      <c r="AV19" s="9"/>
      <c r="AW19" s="9"/>
      <c r="AX19" s="9"/>
      <c r="AY19" s="9"/>
      <c r="AZ19" s="9"/>
      <c r="BA19" s="9"/>
      <c r="BB19" s="29"/>
      <c r="BC19" s="29"/>
      <c r="BD19" s="9"/>
      <c r="BE19" s="9"/>
      <c r="BF19" s="29"/>
      <c r="BG19" s="9"/>
      <c r="BH19" s="9"/>
      <c r="BI19" s="29"/>
      <c r="BJ19" s="29"/>
      <c r="BK19" s="9"/>
      <c r="BL19" s="29"/>
      <c r="BM19" s="9"/>
      <c r="BN19" s="9"/>
      <c r="BO19" s="9"/>
      <c r="BP19" s="9">
        <v>1</v>
      </c>
      <c r="BQ19" s="9">
        <v>1</v>
      </c>
      <c r="BR19" s="9"/>
      <c r="BS19" s="9"/>
      <c r="BT19" s="9"/>
      <c r="BU19" s="9">
        <v>1</v>
      </c>
      <c r="BV19" s="9"/>
      <c r="BW19" s="9"/>
      <c r="BX19" s="9"/>
      <c r="BY19" s="9">
        <v>1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>
        <v>1</v>
      </c>
      <c r="CL19" s="9"/>
      <c r="CM19" s="9">
        <v>1</v>
      </c>
      <c r="CN19" s="9">
        <v>1</v>
      </c>
      <c r="CO19" s="9"/>
      <c r="CP19" s="9"/>
      <c r="CQ19" s="9">
        <v>1</v>
      </c>
      <c r="CR19" s="9">
        <v>1</v>
      </c>
      <c r="CS19" s="9"/>
      <c r="CT19" s="9"/>
      <c r="CU19" s="9"/>
      <c r="CV19" s="9"/>
      <c r="CW19" s="9">
        <v>1</v>
      </c>
      <c r="CX19" s="29"/>
      <c r="CY19" s="29"/>
      <c r="CZ19" s="29"/>
      <c r="DA19" s="29"/>
      <c r="DB19" s="9"/>
      <c r="DC19" s="9"/>
      <c r="DD19" s="9"/>
      <c r="DE19" s="9"/>
      <c r="DF19" s="9"/>
      <c r="DG19" s="29"/>
      <c r="DH19" s="9">
        <v>1</v>
      </c>
      <c r="DI19" s="9"/>
      <c r="DJ19" s="9"/>
      <c r="DK19" s="9"/>
      <c r="DL19" s="9"/>
      <c r="DM19" s="9"/>
      <c r="DN19" s="9"/>
      <c r="DO19" s="9"/>
      <c r="DP19" s="29"/>
      <c r="DQ19" s="29"/>
      <c r="DR19" s="29"/>
      <c r="DS19" s="29"/>
      <c r="DT19" s="29"/>
      <c r="DU19" s="9"/>
      <c r="DV19" s="29"/>
      <c r="DW19" s="29"/>
      <c r="DX19" s="9">
        <f t="shared" si="0"/>
        <v>14</v>
      </c>
      <c r="DY19" s="30"/>
      <c r="DZ19" s="31"/>
    </row>
    <row r="20" spans="1:130" ht="20.100000000000001" customHeight="1">
      <c r="A20" s="7">
        <v>872380</v>
      </c>
      <c r="B20" s="8" t="s">
        <v>31</v>
      </c>
      <c r="C20" s="9">
        <v>1</v>
      </c>
      <c r="D20" s="90" t="s">
        <v>395</v>
      </c>
      <c r="E20" s="182" t="s">
        <v>396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397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/>
      <c r="AD20" s="13"/>
      <c r="AE20" s="13">
        <v>1</v>
      </c>
      <c r="AF20" s="13"/>
      <c r="AG20" s="13"/>
      <c r="AH20" s="9">
        <v>1</v>
      </c>
      <c r="AI20" s="9"/>
      <c r="AJ20" s="9"/>
      <c r="AK20" s="9"/>
      <c r="AL20" s="9">
        <v>1</v>
      </c>
      <c r="AM20" s="9"/>
      <c r="AN20" s="9">
        <v>1</v>
      </c>
      <c r="AO20" s="9"/>
      <c r="AP20" s="9"/>
      <c r="AQ20" s="29"/>
      <c r="AR20" s="9">
        <v>1</v>
      </c>
      <c r="AS20" s="9"/>
      <c r="AT20" s="9"/>
      <c r="AU20" s="9"/>
      <c r="AV20" s="9"/>
      <c r="AW20" s="9"/>
      <c r="AX20" s="9"/>
      <c r="AY20" s="9"/>
      <c r="AZ20" s="9"/>
      <c r="BA20" s="9"/>
      <c r="BB20" s="29"/>
      <c r="BC20" s="29"/>
      <c r="BD20" s="9"/>
      <c r="BE20" s="9"/>
      <c r="BF20" s="29"/>
      <c r="BG20" s="9"/>
      <c r="BH20" s="9"/>
      <c r="BI20" s="29"/>
      <c r="BJ20" s="29"/>
      <c r="BK20" s="9"/>
      <c r="BL20" s="29"/>
      <c r="BM20" s="9"/>
      <c r="BN20" s="9"/>
      <c r="BO20" s="9"/>
      <c r="BP20" s="9">
        <v>1</v>
      </c>
      <c r="BQ20" s="9">
        <v>1</v>
      </c>
      <c r="BR20" s="9"/>
      <c r="BS20" s="9"/>
      <c r="BT20" s="9"/>
      <c r="BU20" s="9">
        <v>1</v>
      </c>
      <c r="BV20" s="9"/>
      <c r="BW20" s="9"/>
      <c r="BX20" s="9"/>
      <c r="BY20" s="9">
        <v>1</v>
      </c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>
        <v>1</v>
      </c>
      <c r="CL20" s="9"/>
      <c r="CM20" s="9">
        <v>1</v>
      </c>
      <c r="CN20" s="9">
        <v>1</v>
      </c>
      <c r="CO20" s="9"/>
      <c r="CP20" s="9"/>
      <c r="CQ20" s="9">
        <v>1</v>
      </c>
      <c r="CR20" s="9">
        <v>1</v>
      </c>
      <c r="CS20" s="9"/>
      <c r="CT20" s="9"/>
      <c r="CU20" s="9"/>
      <c r="CV20" s="9"/>
      <c r="CW20" s="9">
        <v>1</v>
      </c>
      <c r="CX20" s="29"/>
      <c r="CY20" s="29"/>
      <c r="CZ20" s="29"/>
      <c r="DA20" s="29"/>
      <c r="DB20" s="9"/>
      <c r="DC20" s="9"/>
      <c r="DD20" s="9"/>
      <c r="DE20" s="9"/>
      <c r="DF20" s="9"/>
      <c r="DG20" s="29"/>
      <c r="DH20" s="9">
        <v>1</v>
      </c>
      <c r="DI20" s="9"/>
      <c r="DJ20" s="9"/>
      <c r="DK20" s="9"/>
      <c r="DL20" s="9"/>
      <c r="DM20" s="9"/>
      <c r="DN20" s="9"/>
      <c r="DO20" s="9"/>
      <c r="DP20" s="29"/>
      <c r="DQ20" s="29"/>
      <c r="DR20" s="29"/>
      <c r="DS20" s="29"/>
      <c r="DT20" s="29"/>
      <c r="DU20" s="9"/>
      <c r="DV20" s="29"/>
      <c r="DW20" s="29"/>
      <c r="DX20" s="9">
        <f t="shared" si="0"/>
        <v>14</v>
      </c>
      <c r="DY20" s="32"/>
      <c r="DZ20" s="31"/>
    </row>
    <row r="21" spans="1:130" ht="20.100000000000001" customHeight="1">
      <c r="A21" s="7">
        <v>872273</v>
      </c>
      <c r="B21" s="13" t="s">
        <v>32</v>
      </c>
      <c r="C21" s="9">
        <v>208</v>
      </c>
      <c r="D21" s="9" t="s">
        <v>399</v>
      </c>
      <c r="E21" s="182" t="s">
        <v>396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400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/>
      <c r="AD21" s="13"/>
      <c r="AE21" s="13">
        <v>1</v>
      </c>
      <c r="AF21" s="13"/>
      <c r="AG21" s="13"/>
      <c r="AH21" s="9"/>
      <c r="AI21" s="9"/>
      <c r="AJ21" s="9"/>
      <c r="AK21" s="9"/>
      <c r="AL21" s="9">
        <v>1</v>
      </c>
      <c r="AM21" s="9"/>
      <c r="AN21" s="9"/>
      <c r="AO21" s="9"/>
      <c r="AP21" s="9"/>
      <c r="AQ21" s="2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29"/>
      <c r="BC21" s="29"/>
      <c r="BD21" s="9"/>
      <c r="BE21" s="9"/>
      <c r="BF21" s="29"/>
      <c r="BG21" s="9"/>
      <c r="BH21" s="9"/>
      <c r="BI21" s="29"/>
      <c r="BJ21" s="29"/>
      <c r="BK21" s="9"/>
      <c r="BL21" s="29"/>
      <c r="BM21" s="9"/>
      <c r="BN21" s="9"/>
      <c r="BO21" s="9"/>
      <c r="BP21" s="9">
        <v>1</v>
      </c>
      <c r="BQ21" s="9">
        <v>1</v>
      </c>
      <c r="BR21" s="9"/>
      <c r="BS21" s="9"/>
      <c r="BT21" s="9"/>
      <c r="BU21" s="9">
        <v>1</v>
      </c>
      <c r="BV21" s="9"/>
      <c r="BW21" s="9"/>
      <c r="BX21" s="9"/>
      <c r="BY21" s="9">
        <v>1</v>
      </c>
      <c r="BZ21" s="9"/>
      <c r="CA21" s="9"/>
      <c r="CB21" s="9"/>
      <c r="CC21" s="9"/>
      <c r="CD21" s="9"/>
      <c r="CE21" s="9"/>
      <c r="CF21" s="9"/>
      <c r="CG21" s="9">
        <v>1</v>
      </c>
      <c r="CH21" s="9"/>
      <c r="CI21" s="9">
        <v>1</v>
      </c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29"/>
      <c r="CY21" s="29"/>
      <c r="CZ21" s="29"/>
      <c r="DA21" s="29"/>
      <c r="DB21" s="9"/>
      <c r="DC21" s="9"/>
      <c r="DD21" s="9"/>
      <c r="DE21" s="9"/>
      <c r="DF21" s="9"/>
      <c r="DG21" s="29"/>
      <c r="DH21" s="9"/>
      <c r="DI21" s="9">
        <v>1</v>
      </c>
      <c r="DJ21" s="9"/>
      <c r="DK21" s="9"/>
      <c r="DL21" s="9"/>
      <c r="DM21" s="9"/>
      <c r="DN21" s="9"/>
      <c r="DO21" s="9"/>
      <c r="DP21" s="29"/>
      <c r="DQ21" s="29"/>
      <c r="DR21" s="29"/>
      <c r="DS21" s="29"/>
      <c r="DT21" s="29"/>
      <c r="DU21" s="9"/>
      <c r="DV21" s="29"/>
      <c r="DW21" s="29"/>
      <c r="DX21" s="9">
        <f t="shared" si="0"/>
        <v>8</v>
      </c>
      <c r="DY21" s="30" t="s">
        <v>401</v>
      </c>
      <c r="DZ21" s="37" t="s">
        <v>402</v>
      </c>
    </row>
    <row r="22" spans="1:130" ht="20.100000000000001" customHeight="1">
      <c r="A22" s="7">
        <v>872257</v>
      </c>
      <c r="B22" s="13" t="s">
        <v>33</v>
      </c>
      <c r="C22" s="9">
        <v>60</v>
      </c>
      <c r="D22" s="9" t="s">
        <v>399</v>
      </c>
      <c r="E22" s="182" t="s">
        <v>396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400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/>
      <c r="AD22" s="13"/>
      <c r="AE22" s="13">
        <v>1</v>
      </c>
      <c r="AF22" s="13"/>
      <c r="AG22" s="13"/>
      <c r="AH22" s="9"/>
      <c r="AI22" s="9"/>
      <c r="AJ22" s="9"/>
      <c r="AK22" s="9"/>
      <c r="AL22" s="9">
        <v>1</v>
      </c>
      <c r="AM22" s="9"/>
      <c r="AN22" s="9"/>
      <c r="AO22" s="9"/>
      <c r="AP22" s="9"/>
      <c r="AQ22" s="2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29"/>
      <c r="BC22" s="29"/>
      <c r="BD22" s="9"/>
      <c r="BE22" s="9"/>
      <c r="BF22" s="29"/>
      <c r="BG22" s="9"/>
      <c r="BH22" s="9"/>
      <c r="BI22" s="29"/>
      <c r="BJ22" s="29"/>
      <c r="BK22" s="9"/>
      <c r="BL22" s="29"/>
      <c r="BM22" s="9"/>
      <c r="BN22" s="9"/>
      <c r="BO22" s="9"/>
      <c r="BP22" s="9">
        <v>1</v>
      </c>
      <c r="BQ22" s="9">
        <v>1</v>
      </c>
      <c r="BR22" s="9"/>
      <c r="BS22" s="9"/>
      <c r="BT22" s="9"/>
      <c r="BU22" s="9">
        <v>1</v>
      </c>
      <c r="BV22" s="9"/>
      <c r="BW22" s="9"/>
      <c r="BX22" s="9"/>
      <c r="BY22" s="9">
        <v>1</v>
      </c>
      <c r="BZ22" s="9"/>
      <c r="CA22" s="9"/>
      <c r="CB22" s="9"/>
      <c r="CC22" s="9"/>
      <c r="CD22" s="9"/>
      <c r="CE22" s="9"/>
      <c r="CF22" s="9"/>
      <c r="CG22" s="9">
        <v>1</v>
      </c>
      <c r="CH22" s="9"/>
      <c r="CI22" s="9">
        <v>1</v>
      </c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29"/>
      <c r="CY22" s="29"/>
      <c r="CZ22" s="29"/>
      <c r="DA22" s="29"/>
      <c r="DB22" s="9"/>
      <c r="DC22" s="9"/>
      <c r="DD22" s="9"/>
      <c r="DE22" s="9"/>
      <c r="DF22" s="9"/>
      <c r="DG22" s="29"/>
      <c r="DH22" s="9"/>
      <c r="DI22" s="9">
        <v>1</v>
      </c>
      <c r="DJ22" s="9"/>
      <c r="DK22" s="9"/>
      <c r="DL22" s="9"/>
      <c r="DM22" s="9"/>
      <c r="DN22" s="9"/>
      <c r="DO22" s="9"/>
      <c r="DP22" s="29"/>
      <c r="DQ22" s="29"/>
      <c r="DR22" s="29"/>
      <c r="DS22" s="29"/>
      <c r="DT22" s="29"/>
      <c r="DU22" s="9"/>
      <c r="DV22" s="29"/>
      <c r="DW22" s="29"/>
      <c r="DX22" s="9">
        <f t="shared" si="0"/>
        <v>8</v>
      </c>
      <c r="DY22" s="30"/>
      <c r="DZ22" s="37"/>
    </row>
    <row r="23" spans="1:130" ht="20.100000000000001" customHeight="1">
      <c r="A23" s="7">
        <v>872258</v>
      </c>
      <c r="B23" s="13" t="s">
        <v>34</v>
      </c>
      <c r="C23" s="9">
        <v>20</v>
      </c>
      <c r="D23" s="9" t="s">
        <v>399</v>
      </c>
      <c r="E23" s="182" t="s">
        <v>396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400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/>
      <c r="AD23" s="13"/>
      <c r="AE23" s="13">
        <v>1</v>
      </c>
      <c r="AF23" s="13"/>
      <c r="AG23" s="13"/>
      <c r="AH23" s="9"/>
      <c r="AI23" s="9"/>
      <c r="AJ23" s="9"/>
      <c r="AK23" s="9"/>
      <c r="AL23" s="9">
        <v>1</v>
      </c>
      <c r="AM23" s="9"/>
      <c r="AN23" s="9"/>
      <c r="AO23" s="9"/>
      <c r="AP23" s="9"/>
      <c r="AQ23" s="2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29"/>
      <c r="BC23" s="29"/>
      <c r="BD23" s="9"/>
      <c r="BE23" s="9"/>
      <c r="BF23" s="29"/>
      <c r="BG23" s="9"/>
      <c r="BH23" s="9"/>
      <c r="BI23" s="29"/>
      <c r="BJ23" s="29"/>
      <c r="BK23" s="9"/>
      <c r="BL23" s="29"/>
      <c r="BM23" s="9"/>
      <c r="BN23" s="9"/>
      <c r="BO23" s="9"/>
      <c r="BP23" s="9">
        <v>1</v>
      </c>
      <c r="BQ23" s="9">
        <v>1</v>
      </c>
      <c r="BR23" s="9"/>
      <c r="BS23" s="9"/>
      <c r="BT23" s="9"/>
      <c r="BU23" s="9">
        <v>1</v>
      </c>
      <c r="BV23" s="9"/>
      <c r="BW23" s="9"/>
      <c r="BX23" s="9"/>
      <c r="BY23" s="9">
        <v>1</v>
      </c>
      <c r="BZ23" s="9"/>
      <c r="CA23" s="9"/>
      <c r="CB23" s="9"/>
      <c r="CC23" s="9"/>
      <c r="CD23" s="9"/>
      <c r="CE23" s="9"/>
      <c r="CF23" s="9"/>
      <c r="CG23" s="9">
        <v>1</v>
      </c>
      <c r="CH23" s="9"/>
      <c r="CI23" s="9">
        <v>1</v>
      </c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29"/>
      <c r="CY23" s="29"/>
      <c r="CZ23" s="29"/>
      <c r="DA23" s="29"/>
      <c r="DB23" s="9"/>
      <c r="DC23" s="9"/>
      <c r="DD23" s="9"/>
      <c r="DE23" s="9"/>
      <c r="DF23" s="9"/>
      <c r="DG23" s="29"/>
      <c r="DH23" s="9"/>
      <c r="DI23" s="9">
        <v>1</v>
      </c>
      <c r="DJ23" s="9"/>
      <c r="DK23" s="9"/>
      <c r="DL23" s="9"/>
      <c r="DM23" s="9"/>
      <c r="DN23" s="9"/>
      <c r="DO23" s="9"/>
      <c r="DP23" s="29"/>
      <c r="DQ23" s="29"/>
      <c r="DR23" s="29"/>
      <c r="DS23" s="29"/>
      <c r="DT23" s="29"/>
      <c r="DU23" s="9"/>
      <c r="DV23" s="29"/>
      <c r="DW23" s="29"/>
      <c r="DX23" s="9">
        <f t="shared" si="0"/>
        <v>8</v>
      </c>
      <c r="DY23" s="30"/>
      <c r="DZ23" s="37"/>
    </row>
    <row r="24" spans="1:130" ht="20.100000000000001" customHeight="1">
      <c r="A24" s="7">
        <v>872259</v>
      </c>
      <c r="B24" s="8" t="s">
        <v>35</v>
      </c>
      <c r="C24" s="9">
        <v>5</v>
      </c>
      <c r="D24" s="90" t="s">
        <v>399</v>
      </c>
      <c r="E24" s="182" t="s">
        <v>396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400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/>
      <c r="AD24" s="13"/>
      <c r="AE24" s="13">
        <v>1</v>
      </c>
      <c r="AF24" s="13"/>
      <c r="AG24" s="13"/>
      <c r="AH24" s="9"/>
      <c r="AI24" s="9"/>
      <c r="AJ24" s="9"/>
      <c r="AK24" s="9"/>
      <c r="AL24" s="9">
        <v>1</v>
      </c>
      <c r="AM24" s="9"/>
      <c r="AN24" s="9"/>
      <c r="AO24" s="9"/>
      <c r="AP24" s="9"/>
      <c r="AQ24" s="2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29"/>
      <c r="BC24" s="29"/>
      <c r="BD24" s="9"/>
      <c r="BE24" s="9"/>
      <c r="BF24" s="29"/>
      <c r="BG24" s="9"/>
      <c r="BH24" s="9"/>
      <c r="BI24" s="29"/>
      <c r="BJ24" s="29"/>
      <c r="BK24" s="9"/>
      <c r="BL24" s="29"/>
      <c r="BM24" s="9"/>
      <c r="BN24" s="9"/>
      <c r="BO24" s="9"/>
      <c r="BP24" s="9">
        <v>1</v>
      </c>
      <c r="BQ24" s="9">
        <v>1</v>
      </c>
      <c r="BR24" s="9"/>
      <c r="BS24" s="9"/>
      <c r="BT24" s="9"/>
      <c r="BU24" s="9">
        <v>1</v>
      </c>
      <c r="BV24" s="9"/>
      <c r="BW24" s="9"/>
      <c r="BX24" s="9"/>
      <c r="BY24" s="9">
        <v>1</v>
      </c>
      <c r="BZ24" s="9"/>
      <c r="CA24" s="9"/>
      <c r="CB24" s="9"/>
      <c r="CC24" s="9"/>
      <c r="CD24" s="9"/>
      <c r="CE24" s="9"/>
      <c r="CF24" s="9"/>
      <c r="CG24" s="9">
        <v>1</v>
      </c>
      <c r="CH24" s="9"/>
      <c r="CI24" s="9">
        <v>1</v>
      </c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29"/>
      <c r="CY24" s="29"/>
      <c r="CZ24" s="29"/>
      <c r="DA24" s="29"/>
      <c r="DB24" s="9"/>
      <c r="DC24" s="9"/>
      <c r="DD24" s="9"/>
      <c r="DE24" s="9"/>
      <c r="DF24" s="9"/>
      <c r="DG24" s="29"/>
      <c r="DH24" s="9"/>
      <c r="DI24" s="9">
        <v>1</v>
      </c>
      <c r="DJ24" s="9"/>
      <c r="DK24" s="9"/>
      <c r="DL24" s="9"/>
      <c r="DM24" s="9"/>
      <c r="DN24" s="9"/>
      <c r="DO24" s="9"/>
      <c r="DP24" s="29"/>
      <c r="DQ24" s="29"/>
      <c r="DR24" s="29"/>
      <c r="DS24" s="29"/>
      <c r="DT24" s="29"/>
      <c r="DU24" s="9"/>
      <c r="DV24" s="29"/>
      <c r="DW24" s="29"/>
      <c r="DX24" s="9">
        <f t="shared" si="0"/>
        <v>8</v>
      </c>
      <c r="DY24" s="30"/>
      <c r="DZ24" s="37"/>
    </row>
    <row r="25" spans="1:130" ht="20.100000000000001" customHeight="1">
      <c r="A25" s="7">
        <v>872260</v>
      </c>
      <c r="B25" s="8" t="s">
        <v>36</v>
      </c>
      <c r="C25" s="9">
        <v>4</v>
      </c>
      <c r="D25" s="90" t="s">
        <v>399</v>
      </c>
      <c r="E25" s="182" t="s">
        <v>396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400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/>
      <c r="AD25" s="13"/>
      <c r="AE25" s="13">
        <v>1</v>
      </c>
      <c r="AF25" s="13"/>
      <c r="AG25" s="13"/>
      <c r="AH25" s="9"/>
      <c r="AI25" s="9"/>
      <c r="AJ25" s="9"/>
      <c r="AK25" s="9"/>
      <c r="AL25" s="9">
        <v>1</v>
      </c>
      <c r="AM25" s="9"/>
      <c r="AN25" s="9"/>
      <c r="AO25" s="9"/>
      <c r="AP25" s="9"/>
      <c r="AQ25" s="2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29"/>
      <c r="BC25" s="29"/>
      <c r="BD25" s="9"/>
      <c r="BE25" s="9"/>
      <c r="BF25" s="29"/>
      <c r="BG25" s="9"/>
      <c r="BH25" s="9"/>
      <c r="BI25" s="29"/>
      <c r="BJ25" s="29"/>
      <c r="BK25" s="9"/>
      <c r="BL25" s="29"/>
      <c r="BM25" s="9"/>
      <c r="BN25" s="9"/>
      <c r="BO25" s="9"/>
      <c r="BP25" s="9">
        <v>1</v>
      </c>
      <c r="BQ25" s="9">
        <v>1</v>
      </c>
      <c r="BR25" s="9"/>
      <c r="BS25" s="9"/>
      <c r="BT25" s="9"/>
      <c r="BU25" s="9">
        <v>1</v>
      </c>
      <c r="BV25" s="9"/>
      <c r="BW25" s="9"/>
      <c r="BX25" s="9"/>
      <c r="BY25" s="9">
        <v>1</v>
      </c>
      <c r="BZ25" s="9"/>
      <c r="CA25" s="9"/>
      <c r="CB25" s="9"/>
      <c r="CC25" s="9"/>
      <c r="CD25" s="9"/>
      <c r="CE25" s="9"/>
      <c r="CF25" s="9"/>
      <c r="CG25" s="9">
        <v>1</v>
      </c>
      <c r="CH25" s="9"/>
      <c r="CI25" s="9">
        <v>1</v>
      </c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29"/>
      <c r="CY25" s="29"/>
      <c r="CZ25" s="29"/>
      <c r="DA25" s="29"/>
      <c r="DB25" s="9"/>
      <c r="DC25" s="9"/>
      <c r="DD25" s="9"/>
      <c r="DE25" s="9"/>
      <c r="DF25" s="9"/>
      <c r="DG25" s="29"/>
      <c r="DH25" s="9"/>
      <c r="DI25" s="9">
        <v>1</v>
      </c>
      <c r="DJ25" s="9"/>
      <c r="DK25" s="9"/>
      <c r="DL25" s="9"/>
      <c r="DM25" s="9"/>
      <c r="DN25" s="9"/>
      <c r="DO25" s="9"/>
      <c r="DP25" s="29"/>
      <c r="DQ25" s="29"/>
      <c r="DR25" s="29"/>
      <c r="DS25" s="29"/>
      <c r="DT25" s="29"/>
      <c r="DU25" s="9"/>
      <c r="DV25" s="29"/>
      <c r="DW25" s="29"/>
      <c r="DX25" s="9">
        <f t="shared" si="0"/>
        <v>8</v>
      </c>
      <c r="DY25" s="30"/>
      <c r="DZ25" s="37"/>
    </row>
    <row r="26" spans="1:130" ht="20.100000000000001" customHeight="1">
      <c r="A26" s="7">
        <v>872271</v>
      </c>
      <c r="B26" s="8" t="s">
        <v>37</v>
      </c>
      <c r="C26" s="9">
        <v>1</v>
      </c>
      <c r="D26" s="90" t="s">
        <v>399</v>
      </c>
      <c r="E26" s="182" t="s">
        <v>396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400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/>
      <c r="AD26" s="13"/>
      <c r="AE26" s="13">
        <v>1</v>
      </c>
      <c r="AF26" s="13"/>
      <c r="AG26" s="13"/>
      <c r="AH26" s="9"/>
      <c r="AI26" s="9"/>
      <c r="AJ26" s="9"/>
      <c r="AK26" s="9"/>
      <c r="AL26" s="9">
        <v>1</v>
      </c>
      <c r="AM26" s="9"/>
      <c r="AN26" s="9"/>
      <c r="AO26" s="9"/>
      <c r="AP26" s="9"/>
      <c r="AQ26" s="2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29"/>
      <c r="BC26" s="29"/>
      <c r="BD26" s="9"/>
      <c r="BE26" s="9"/>
      <c r="BF26" s="29"/>
      <c r="BG26" s="9"/>
      <c r="BH26" s="9"/>
      <c r="BI26" s="29"/>
      <c r="BJ26" s="29"/>
      <c r="BK26" s="9"/>
      <c r="BL26" s="29"/>
      <c r="BM26" s="9"/>
      <c r="BN26" s="9"/>
      <c r="BO26" s="9"/>
      <c r="BP26" s="9">
        <v>1</v>
      </c>
      <c r="BQ26" s="9">
        <v>1</v>
      </c>
      <c r="BR26" s="9"/>
      <c r="BS26" s="9"/>
      <c r="BT26" s="9"/>
      <c r="BU26" s="9">
        <v>1</v>
      </c>
      <c r="BV26" s="9"/>
      <c r="BW26" s="9"/>
      <c r="BX26" s="9"/>
      <c r="BY26" s="9">
        <v>1</v>
      </c>
      <c r="BZ26" s="9"/>
      <c r="CA26" s="9"/>
      <c r="CB26" s="9"/>
      <c r="CC26" s="9"/>
      <c r="CD26" s="9"/>
      <c r="CE26" s="9"/>
      <c r="CF26" s="9"/>
      <c r="CG26" s="9">
        <v>1</v>
      </c>
      <c r="CH26" s="9"/>
      <c r="CI26" s="9">
        <v>1</v>
      </c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29"/>
      <c r="CY26" s="29"/>
      <c r="CZ26" s="29"/>
      <c r="DA26" s="29"/>
      <c r="DB26" s="9"/>
      <c r="DC26" s="9"/>
      <c r="DD26" s="9"/>
      <c r="DE26" s="9"/>
      <c r="DF26" s="9"/>
      <c r="DG26" s="29"/>
      <c r="DH26" s="9"/>
      <c r="DI26" s="9">
        <v>1</v>
      </c>
      <c r="DJ26" s="9"/>
      <c r="DK26" s="9"/>
      <c r="DL26" s="9"/>
      <c r="DM26" s="9"/>
      <c r="DN26" s="9"/>
      <c r="DO26" s="9"/>
      <c r="DP26" s="29"/>
      <c r="DQ26" s="29"/>
      <c r="DR26" s="29"/>
      <c r="DS26" s="29"/>
      <c r="DT26" s="29"/>
      <c r="DU26" s="9"/>
      <c r="DV26" s="29"/>
      <c r="DW26" s="29"/>
      <c r="DX26" s="9">
        <f t="shared" si="0"/>
        <v>8</v>
      </c>
      <c r="DY26" s="32"/>
      <c r="DZ26" s="37"/>
    </row>
    <row r="27" spans="1:130" ht="20.100000000000001" customHeight="1">
      <c r="A27" s="7">
        <v>872584</v>
      </c>
      <c r="B27" s="13" t="s">
        <v>38</v>
      </c>
      <c r="C27" s="9">
        <v>5</v>
      </c>
      <c r="D27" s="9" t="s">
        <v>383</v>
      </c>
      <c r="E27" s="182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>
        <v>1</v>
      </c>
      <c r="AF27" s="13"/>
      <c r="AG27" s="13"/>
      <c r="AH27" s="9"/>
      <c r="AI27" s="9"/>
      <c r="AJ27" s="9"/>
      <c r="AK27" s="9"/>
      <c r="AL27" s="9"/>
      <c r="AM27" s="9"/>
      <c r="AN27" s="9"/>
      <c r="AO27" s="9"/>
      <c r="AP27" s="9"/>
      <c r="AQ27" s="2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29"/>
      <c r="BC27" s="29"/>
      <c r="BD27" s="9"/>
      <c r="BE27" s="9"/>
      <c r="BF27" s="29"/>
      <c r="BG27" s="9"/>
      <c r="BH27" s="9"/>
      <c r="BI27" s="29"/>
      <c r="BJ27" s="29"/>
      <c r="BK27" s="9"/>
      <c r="BL27" s="2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29"/>
      <c r="CY27" s="29"/>
      <c r="CZ27" s="29"/>
      <c r="DA27" s="29"/>
      <c r="DB27" s="9"/>
      <c r="DC27" s="9"/>
      <c r="DD27" s="9"/>
      <c r="DE27" s="9"/>
      <c r="DF27" s="9"/>
      <c r="DG27" s="29"/>
      <c r="DH27" s="9"/>
      <c r="DI27" s="9"/>
      <c r="DJ27" s="9"/>
      <c r="DK27" s="9">
        <v>1</v>
      </c>
      <c r="DL27" s="9"/>
      <c r="DM27" s="9"/>
      <c r="DN27" s="9"/>
      <c r="DO27" s="9"/>
      <c r="DP27" s="29"/>
      <c r="DQ27" s="29"/>
      <c r="DR27" s="29"/>
      <c r="DS27" s="29"/>
      <c r="DT27" s="29"/>
      <c r="DU27" s="9"/>
      <c r="DV27" s="29"/>
      <c r="DW27" s="29"/>
      <c r="DX27" s="9">
        <f t="shared" si="0"/>
        <v>1</v>
      </c>
      <c r="DY27" s="35" t="s">
        <v>403</v>
      </c>
      <c r="DZ27" s="31" t="s">
        <v>404</v>
      </c>
    </row>
    <row r="28" spans="1:130" ht="20.100000000000001" customHeight="1">
      <c r="A28" s="7">
        <v>872583</v>
      </c>
      <c r="B28" s="13" t="s">
        <v>39</v>
      </c>
      <c r="C28" s="9">
        <v>1</v>
      </c>
      <c r="D28" s="9" t="s">
        <v>383</v>
      </c>
      <c r="E28" s="182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>
        <v>1</v>
      </c>
      <c r="AF28" s="13"/>
      <c r="AG28" s="13"/>
      <c r="AH28" s="9"/>
      <c r="AI28" s="9"/>
      <c r="AJ28" s="9"/>
      <c r="AK28" s="9"/>
      <c r="AL28" s="9"/>
      <c r="AM28" s="9"/>
      <c r="AN28" s="9"/>
      <c r="AO28" s="9"/>
      <c r="AP28" s="9"/>
      <c r="AQ28" s="2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29"/>
      <c r="BC28" s="29"/>
      <c r="BD28" s="9"/>
      <c r="BE28" s="9"/>
      <c r="BF28" s="29"/>
      <c r="BG28" s="9"/>
      <c r="BH28" s="9"/>
      <c r="BI28" s="29"/>
      <c r="BJ28" s="29"/>
      <c r="BK28" s="9"/>
      <c r="BL28" s="2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29"/>
      <c r="CY28" s="29"/>
      <c r="CZ28" s="29"/>
      <c r="DA28" s="29"/>
      <c r="DB28" s="9"/>
      <c r="DC28" s="9"/>
      <c r="DD28" s="9"/>
      <c r="DE28" s="9"/>
      <c r="DF28" s="9"/>
      <c r="DG28" s="29"/>
      <c r="DH28" s="9"/>
      <c r="DI28" s="9"/>
      <c r="DJ28" s="9"/>
      <c r="DK28" s="9">
        <v>1</v>
      </c>
      <c r="DL28" s="9"/>
      <c r="DM28" s="9"/>
      <c r="DN28" s="9"/>
      <c r="DO28" s="9"/>
      <c r="DP28" s="29"/>
      <c r="DQ28" s="29"/>
      <c r="DR28" s="29"/>
      <c r="DS28" s="29"/>
      <c r="DT28" s="29"/>
      <c r="DU28" s="9"/>
      <c r="DV28" s="29"/>
      <c r="DW28" s="29"/>
      <c r="DX28" s="9">
        <f t="shared" si="0"/>
        <v>1</v>
      </c>
      <c r="DY28" s="38"/>
      <c r="DZ28" s="31"/>
    </row>
    <row r="29" spans="1:130" ht="20.100000000000001" customHeight="1">
      <c r="A29" s="20" t="s">
        <v>40</v>
      </c>
      <c r="B29" s="13" t="s">
        <v>41</v>
      </c>
      <c r="C29" s="9">
        <v>208</v>
      </c>
      <c r="D29" s="9" t="s">
        <v>405</v>
      </c>
      <c r="E29" s="182" t="s">
        <v>406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1</v>
      </c>
      <c r="AF29" s="13"/>
      <c r="AG29" s="13"/>
      <c r="AH29" s="9"/>
      <c r="AI29" s="9"/>
      <c r="AJ29" s="9"/>
      <c r="AK29" s="9"/>
      <c r="AL29" s="9"/>
      <c r="AM29" s="9"/>
      <c r="AN29" s="9"/>
      <c r="AO29" s="9"/>
      <c r="AP29" s="9"/>
      <c r="AQ29" s="2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29"/>
      <c r="BC29" s="29"/>
      <c r="BD29" s="9"/>
      <c r="BE29" s="9"/>
      <c r="BF29" s="29"/>
      <c r="BG29" s="9"/>
      <c r="BH29" s="9"/>
      <c r="BI29" s="29"/>
      <c r="BJ29" s="29"/>
      <c r="BK29" s="9"/>
      <c r="BL29" s="2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29"/>
      <c r="CY29" s="29"/>
      <c r="CZ29" s="29"/>
      <c r="DA29" s="29"/>
      <c r="DB29" s="9"/>
      <c r="DC29" s="9"/>
      <c r="DD29" s="9"/>
      <c r="DE29" s="9"/>
      <c r="DF29" s="9"/>
      <c r="DG29" s="29"/>
      <c r="DH29" s="9"/>
      <c r="DI29" s="9"/>
      <c r="DJ29" s="9"/>
      <c r="DK29" s="9"/>
      <c r="DL29" s="9">
        <v>1</v>
      </c>
      <c r="DM29" s="9"/>
      <c r="DN29" s="9"/>
      <c r="DO29" s="9"/>
      <c r="DP29" s="29"/>
      <c r="DQ29" s="29"/>
      <c r="DR29" s="29"/>
      <c r="DS29" s="29"/>
      <c r="DT29" s="29"/>
      <c r="DU29" s="9"/>
      <c r="DV29" s="29"/>
      <c r="DW29" s="29"/>
      <c r="DX29" s="9">
        <f t="shared" si="0"/>
        <v>1</v>
      </c>
      <c r="DY29" s="30" t="s">
        <v>407</v>
      </c>
      <c r="DZ29" s="31" t="s">
        <v>408</v>
      </c>
    </row>
    <row r="30" spans="1:130" ht="20.100000000000001" customHeight="1">
      <c r="A30" s="7">
        <v>872564</v>
      </c>
      <c r="B30" s="13" t="s">
        <v>42</v>
      </c>
      <c r="C30" s="9">
        <v>4</v>
      </c>
      <c r="D30" s="9" t="s">
        <v>405</v>
      </c>
      <c r="E30" s="182" t="s">
        <v>406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>
        <v>1</v>
      </c>
      <c r="AF30" s="13"/>
      <c r="AG30" s="13"/>
      <c r="AH30" s="9"/>
      <c r="AI30" s="9"/>
      <c r="AJ30" s="9"/>
      <c r="AK30" s="9"/>
      <c r="AL30" s="9"/>
      <c r="AM30" s="9"/>
      <c r="AN30" s="9"/>
      <c r="AO30" s="9"/>
      <c r="AP30" s="9"/>
      <c r="AQ30" s="2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29"/>
      <c r="BC30" s="29"/>
      <c r="BD30" s="9"/>
      <c r="BE30" s="9"/>
      <c r="BF30" s="29"/>
      <c r="BG30" s="9"/>
      <c r="BH30" s="9"/>
      <c r="BI30" s="29"/>
      <c r="BJ30" s="29"/>
      <c r="BK30" s="9"/>
      <c r="BL30" s="2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29"/>
      <c r="CY30" s="29"/>
      <c r="CZ30" s="29"/>
      <c r="DA30" s="29"/>
      <c r="DB30" s="9"/>
      <c r="DC30" s="9"/>
      <c r="DD30" s="9"/>
      <c r="DE30" s="9"/>
      <c r="DF30" s="9"/>
      <c r="DG30" s="29"/>
      <c r="DH30" s="9"/>
      <c r="DI30" s="9"/>
      <c r="DJ30" s="9"/>
      <c r="DK30" s="9"/>
      <c r="DL30" s="9">
        <v>1</v>
      </c>
      <c r="DM30" s="9"/>
      <c r="DN30" s="9"/>
      <c r="DO30" s="9"/>
      <c r="DP30" s="29"/>
      <c r="DQ30" s="29"/>
      <c r="DR30" s="29"/>
      <c r="DS30" s="29"/>
      <c r="DT30" s="29"/>
      <c r="DU30" s="9"/>
      <c r="DV30" s="29"/>
      <c r="DW30" s="29"/>
      <c r="DX30" s="9">
        <f t="shared" si="0"/>
        <v>1</v>
      </c>
      <c r="DY30" s="30"/>
      <c r="DZ30" s="31"/>
    </row>
    <row r="31" spans="1:130" ht="20.100000000000001" customHeight="1">
      <c r="A31" s="7">
        <v>872560</v>
      </c>
      <c r="B31" s="13" t="s">
        <v>43</v>
      </c>
      <c r="C31" s="9">
        <v>1</v>
      </c>
      <c r="D31" s="9" t="s">
        <v>405</v>
      </c>
      <c r="E31" s="182" t="s">
        <v>406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>
        <v>1</v>
      </c>
      <c r="AF31" s="13"/>
      <c r="AG31" s="13"/>
      <c r="AH31" s="9"/>
      <c r="AI31" s="9"/>
      <c r="AJ31" s="9"/>
      <c r="AK31" s="9"/>
      <c r="AL31" s="9"/>
      <c r="AM31" s="9"/>
      <c r="AN31" s="9"/>
      <c r="AO31" s="9"/>
      <c r="AP31" s="9"/>
      <c r="AQ31" s="2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29"/>
      <c r="BC31" s="29"/>
      <c r="BD31" s="9"/>
      <c r="BE31" s="9"/>
      <c r="BF31" s="29"/>
      <c r="BG31" s="9"/>
      <c r="BH31" s="9"/>
      <c r="BI31" s="29"/>
      <c r="BJ31" s="29"/>
      <c r="BK31" s="9"/>
      <c r="BL31" s="2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29"/>
      <c r="CY31" s="29"/>
      <c r="CZ31" s="29"/>
      <c r="DA31" s="29"/>
      <c r="DB31" s="9"/>
      <c r="DC31" s="9"/>
      <c r="DD31" s="9"/>
      <c r="DE31" s="9"/>
      <c r="DF31" s="9"/>
      <c r="DG31" s="29"/>
      <c r="DH31" s="9"/>
      <c r="DI31" s="9"/>
      <c r="DJ31" s="9"/>
      <c r="DK31" s="9"/>
      <c r="DL31" s="9">
        <v>1</v>
      </c>
      <c r="DM31" s="9"/>
      <c r="DN31" s="9"/>
      <c r="DO31" s="9"/>
      <c r="DP31" s="29"/>
      <c r="DQ31" s="29"/>
      <c r="DR31" s="29"/>
      <c r="DS31" s="29"/>
      <c r="DT31" s="29"/>
      <c r="DU31" s="9"/>
      <c r="DV31" s="29"/>
      <c r="DW31" s="29"/>
      <c r="DX31" s="9">
        <f t="shared" si="0"/>
        <v>1</v>
      </c>
      <c r="DY31" s="32"/>
      <c r="DZ31" s="31"/>
    </row>
    <row r="32" spans="1:130" ht="20.100000000000001" customHeight="1">
      <c r="A32" s="7">
        <v>881636</v>
      </c>
      <c r="B32" s="13" t="s">
        <v>44</v>
      </c>
      <c r="C32" s="9">
        <v>5</v>
      </c>
      <c r="D32" s="9" t="s">
        <v>405</v>
      </c>
      <c r="E32" s="182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>
        <v>1</v>
      </c>
      <c r="AF32" s="13"/>
      <c r="AG32" s="13"/>
      <c r="AH32" s="9"/>
      <c r="AI32" s="9"/>
      <c r="AJ32" s="9"/>
      <c r="AK32" s="9"/>
      <c r="AL32" s="9"/>
      <c r="AM32" s="9"/>
      <c r="AN32" s="9"/>
      <c r="AO32" s="9"/>
      <c r="AP32" s="9"/>
      <c r="AQ32" s="29"/>
      <c r="AR32" s="9"/>
      <c r="AS32" s="9"/>
      <c r="AT32" s="9"/>
      <c r="AU32" s="9">
        <v>1</v>
      </c>
      <c r="AV32" s="9"/>
      <c r="AW32" s="9"/>
      <c r="AX32" s="9"/>
      <c r="AY32" s="9"/>
      <c r="AZ32" s="9"/>
      <c r="BA32" s="9"/>
      <c r="BB32" s="29"/>
      <c r="BC32" s="29"/>
      <c r="BD32" s="9"/>
      <c r="BE32" s="9"/>
      <c r="BF32" s="29"/>
      <c r="BG32" s="9"/>
      <c r="BH32" s="9"/>
      <c r="BI32" s="29"/>
      <c r="BJ32" s="29"/>
      <c r="BK32" s="9"/>
      <c r="BL32" s="2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29"/>
      <c r="CY32" s="29"/>
      <c r="CZ32" s="29"/>
      <c r="DA32" s="29"/>
      <c r="DB32" s="9"/>
      <c r="DC32" s="9"/>
      <c r="DD32" s="9"/>
      <c r="DE32" s="9"/>
      <c r="DF32" s="9"/>
      <c r="DG32" s="29"/>
      <c r="DH32" s="9"/>
      <c r="DI32" s="9"/>
      <c r="DJ32" s="9"/>
      <c r="DK32" s="9"/>
      <c r="DL32" s="9"/>
      <c r="DM32" s="9"/>
      <c r="DN32" s="9"/>
      <c r="DO32" s="9"/>
      <c r="DP32" s="29"/>
      <c r="DQ32" s="29"/>
      <c r="DR32" s="29"/>
      <c r="DS32" s="29"/>
      <c r="DT32" s="29"/>
      <c r="DU32" s="9"/>
      <c r="DV32" s="29"/>
      <c r="DW32" s="29"/>
      <c r="DX32" s="9">
        <f t="shared" si="0"/>
        <v>1</v>
      </c>
      <c r="DY32" s="35" t="s">
        <v>409</v>
      </c>
      <c r="DZ32" s="31" t="s">
        <v>404</v>
      </c>
    </row>
    <row r="33" spans="1:130" ht="20.100000000000001" customHeight="1">
      <c r="A33" s="7">
        <v>881635</v>
      </c>
      <c r="B33" s="13" t="s">
        <v>45</v>
      </c>
      <c r="C33" s="9">
        <v>1</v>
      </c>
      <c r="D33" s="9" t="s">
        <v>405</v>
      </c>
      <c r="E33" s="182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>
        <v>1</v>
      </c>
      <c r="AF33" s="13"/>
      <c r="AG33" s="13"/>
      <c r="AH33" s="9"/>
      <c r="AI33" s="9"/>
      <c r="AJ33" s="9"/>
      <c r="AK33" s="9"/>
      <c r="AL33" s="9"/>
      <c r="AM33" s="9"/>
      <c r="AN33" s="9"/>
      <c r="AO33" s="9"/>
      <c r="AP33" s="9"/>
      <c r="AQ33" s="29"/>
      <c r="AR33" s="9"/>
      <c r="AS33" s="9"/>
      <c r="AT33" s="9"/>
      <c r="AU33" s="9">
        <v>1</v>
      </c>
      <c r="AV33" s="9"/>
      <c r="AW33" s="9"/>
      <c r="AX33" s="9"/>
      <c r="AY33" s="9"/>
      <c r="AZ33" s="9"/>
      <c r="BA33" s="9"/>
      <c r="BB33" s="29"/>
      <c r="BC33" s="29"/>
      <c r="BD33" s="9"/>
      <c r="BE33" s="9"/>
      <c r="BF33" s="29"/>
      <c r="BG33" s="9"/>
      <c r="BH33" s="9"/>
      <c r="BI33" s="29"/>
      <c r="BJ33" s="29"/>
      <c r="BK33" s="9"/>
      <c r="BL33" s="2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29"/>
      <c r="CY33" s="29"/>
      <c r="CZ33" s="29"/>
      <c r="DA33" s="29"/>
      <c r="DB33" s="9"/>
      <c r="DC33" s="9"/>
      <c r="DD33" s="9"/>
      <c r="DE33" s="9"/>
      <c r="DF33" s="9"/>
      <c r="DG33" s="29"/>
      <c r="DH33" s="9"/>
      <c r="DI33" s="9"/>
      <c r="DJ33" s="9"/>
      <c r="DK33" s="9"/>
      <c r="DL33" s="9"/>
      <c r="DM33" s="9"/>
      <c r="DN33" s="9"/>
      <c r="DO33" s="9"/>
      <c r="DP33" s="29"/>
      <c r="DQ33" s="29"/>
      <c r="DR33" s="29"/>
      <c r="DS33" s="29"/>
      <c r="DT33" s="29"/>
      <c r="DU33" s="9"/>
      <c r="DV33" s="29"/>
      <c r="DW33" s="29"/>
      <c r="DX33" s="9">
        <f t="shared" si="0"/>
        <v>1</v>
      </c>
      <c r="DY33" s="38"/>
      <c r="DZ33" s="31"/>
    </row>
    <row r="34" spans="1:130" ht="20.100000000000001" customHeight="1">
      <c r="A34" s="7">
        <v>872556</v>
      </c>
      <c r="B34" s="13" t="s">
        <v>46</v>
      </c>
      <c r="C34" s="9">
        <v>5</v>
      </c>
      <c r="D34" s="9" t="s">
        <v>410</v>
      </c>
      <c r="E34" s="182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/>
      <c r="AD34" s="13"/>
      <c r="AE34" s="13">
        <v>1</v>
      </c>
      <c r="AF34" s="13"/>
      <c r="AG34" s="13"/>
      <c r="AH34" s="9"/>
      <c r="AI34" s="9"/>
      <c r="AJ34" s="9"/>
      <c r="AK34" s="9"/>
      <c r="AL34" s="9"/>
      <c r="AM34" s="9"/>
      <c r="AN34" s="9"/>
      <c r="AO34" s="9"/>
      <c r="AP34" s="9"/>
      <c r="AQ34" s="29"/>
      <c r="AR34" s="9"/>
      <c r="AS34" s="9"/>
      <c r="AT34" s="9"/>
      <c r="AU34" s="9"/>
      <c r="AV34" s="9"/>
      <c r="AW34" s="9"/>
      <c r="AX34" s="9">
        <v>1</v>
      </c>
      <c r="AY34" s="9">
        <v>1</v>
      </c>
      <c r="AZ34" s="9"/>
      <c r="BA34" s="9"/>
      <c r="BB34" s="29"/>
      <c r="BC34" s="29"/>
      <c r="BD34" s="9"/>
      <c r="BE34" s="9">
        <v>1</v>
      </c>
      <c r="BF34" s="29"/>
      <c r="BG34" s="9"/>
      <c r="BH34" s="9"/>
      <c r="BI34" s="29"/>
      <c r="BJ34" s="29"/>
      <c r="BK34" s="9"/>
      <c r="BL34" s="29"/>
      <c r="BM34" s="9"/>
      <c r="BN34" s="9">
        <v>1</v>
      </c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29"/>
      <c r="CY34" s="29"/>
      <c r="CZ34" s="29"/>
      <c r="DA34" s="29"/>
      <c r="DB34" s="9"/>
      <c r="DC34" s="9"/>
      <c r="DD34" s="9"/>
      <c r="DE34" s="9"/>
      <c r="DF34" s="9"/>
      <c r="DG34" s="29"/>
      <c r="DH34" s="9"/>
      <c r="DI34" s="9"/>
      <c r="DJ34" s="9"/>
      <c r="DK34" s="9"/>
      <c r="DL34" s="9"/>
      <c r="DM34" s="9"/>
      <c r="DN34" s="9">
        <v>1</v>
      </c>
      <c r="DO34" s="9"/>
      <c r="DP34" s="29"/>
      <c r="DQ34" s="29"/>
      <c r="DR34" s="29"/>
      <c r="DS34" s="29"/>
      <c r="DT34" s="29"/>
      <c r="DU34" s="9"/>
      <c r="DV34" s="29"/>
      <c r="DW34" s="29"/>
      <c r="DX34" s="9">
        <f t="shared" si="0"/>
        <v>5</v>
      </c>
      <c r="DY34" s="35" t="s">
        <v>411</v>
      </c>
      <c r="DZ34" s="31" t="s">
        <v>412</v>
      </c>
    </row>
    <row r="35" spans="1:130" ht="20.100000000000001" customHeight="1">
      <c r="A35" s="7">
        <v>872555</v>
      </c>
      <c r="B35" s="13" t="s">
        <v>47</v>
      </c>
      <c r="C35" s="9">
        <v>1</v>
      </c>
      <c r="D35" s="9" t="s">
        <v>410</v>
      </c>
      <c r="E35" s="182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/>
      <c r="AD35" s="13"/>
      <c r="AE35" s="13">
        <v>1</v>
      </c>
      <c r="AF35" s="13"/>
      <c r="AG35" s="13"/>
      <c r="AH35" s="9"/>
      <c r="AI35" s="9"/>
      <c r="AJ35" s="9"/>
      <c r="AK35" s="9"/>
      <c r="AL35" s="9"/>
      <c r="AM35" s="9"/>
      <c r="AN35" s="9"/>
      <c r="AO35" s="9"/>
      <c r="AP35" s="9"/>
      <c r="AQ35" s="29"/>
      <c r="AR35" s="9"/>
      <c r="AS35" s="9"/>
      <c r="AT35" s="9"/>
      <c r="AU35" s="9"/>
      <c r="AV35" s="9"/>
      <c r="AW35" s="9"/>
      <c r="AX35" s="9">
        <v>1</v>
      </c>
      <c r="AY35" s="9">
        <v>1</v>
      </c>
      <c r="AZ35" s="9"/>
      <c r="BA35" s="9"/>
      <c r="BB35" s="29"/>
      <c r="BC35" s="29"/>
      <c r="BD35" s="9"/>
      <c r="BE35" s="9">
        <v>1</v>
      </c>
      <c r="BF35" s="29"/>
      <c r="BG35" s="9"/>
      <c r="BH35" s="9"/>
      <c r="BI35" s="29"/>
      <c r="BJ35" s="29"/>
      <c r="BK35" s="9"/>
      <c r="BL35" s="29"/>
      <c r="BM35" s="9"/>
      <c r="BN35" s="9">
        <v>1</v>
      </c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29"/>
      <c r="CY35" s="29"/>
      <c r="CZ35" s="29"/>
      <c r="DA35" s="29"/>
      <c r="DB35" s="9"/>
      <c r="DC35" s="9"/>
      <c r="DD35" s="9"/>
      <c r="DE35" s="9"/>
      <c r="DF35" s="9"/>
      <c r="DG35" s="29"/>
      <c r="DH35" s="9"/>
      <c r="DI35" s="9"/>
      <c r="DJ35" s="9"/>
      <c r="DK35" s="9"/>
      <c r="DL35" s="9"/>
      <c r="DM35" s="9"/>
      <c r="DN35" s="9">
        <v>1</v>
      </c>
      <c r="DO35" s="9"/>
      <c r="DP35" s="29"/>
      <c r="DQ35" s="29"/>
      <c r="DR35" s="29"/>
      <c r="DS35" s="29"/>
      <c r="DT35" s="29"/>
      <c r="DU35" s="9"/>
      <c r="DV35" s="29"/>
      <c r="DW35" s="29"/>
      <c r="DX35" s="9">
        <f t="shared" si="0"/>
        <v>5</v>
      </c>
      <c r="DY35" s="35"/>
      <c r="DZ35" s="31"/>
    </row>
    <row r="36" spans="1:130" ht="20.100000000000001" customHeight="1">
      <c r="A36" s="20">
        <v>722699</v>
      </c>
      <c r="B36" s="13" t="s">
        <v>48</v>
      </c>
      <c r="C36" s="9">
        <v>208</v>
      </c>
      <c r="D36" s="9" t="s">
        <v>391</v>
      </c>
      <c r="E36" s="182" t="s">
        <v>406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392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/>
      <c r="AD36" s="13"/>
      <c r="AE36" s="13">
        <v>1</v>
      </c>
      <c r="AF36" s="13"/>
      <c r="AG36" s="13"/>
      <c r="AH36" s="9"/>
      <c r="AI36" s="9"/>
      <c r="AJ36" s="9"/>
      <c r="AK36" s="9"/>
      <c r="AL36" s="9"/>
      <c r="AM36" s="9"/>
      <c r="AN36" s="9"/>
      <c r="AO36" s="9"/>
      <c r="AP36" s="9"/>
      <c r="AQ36" s="29"/>
      <c r="AR36" s="9"/>
      <c r="AS36" s="9"/>
      <c r="AT36" s="9"/>
      <c r="AU36" s="9"/>
      <c r="AV36" s="9"/>
      <c r="AW36" s="9">
        <v>1</v>
      </c>
      <c r="AX36" s="9">
        <v>1</v>
      </c>
      <c r="AY36" s="9">
        <v>1</v>
      </c>
      <c r="AZ36" s="9">
        <v>1</v>
      </c>
      <c r="BA36" s="9"/>
      <c r="BB36" s="29"/>
      <c r="BC36" s="29"/>
      <c r="BD36" s="9"/>
      <c r="BE36" s="9"/>
      <c r="BF36" s="29"/>
      <c r="BG36" s="9"/>
      <c r="BH36" s="9"/>
      <c r="BI36" s="29"/>
      <c r="BJ36" s="29"/>
      <c r="BK36" s="9"/>
      <c r="BL36" s="29"/>
      <c r="BM36" s="9"/>
      <c r="BN36" s="9"/>
      <c r="BO36" s="9"/>
      <c r="BP36" s="9"/>
      <c r="BQ36" s="9">
        <v>1</v>
      </c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>
        <v>1</v>
      </c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29"/>
      <c r="CY36" s="29"/>
      <c r="CZ36" s="29"/>
      <c r="DA36" s="29"/>
      <c r="DB36" s="9"/>
      <c r="DC36" s="9"/>
      <c r="DD36" s="9"/>
      <c r="DE36" s="9"/>
      <c r="DF36" s="9"/>
      <c r="DG36" s="29"/>
      <c r="DH36" s="9"/>
      <c r="DI36" s="9"/>
      <c r="DJ36" s="9"/>
      <c r="DK36" s="9"/>
      <c r="DL36" s="9"/>
      <c r="DM36" s="9">
        <v>1</v>
      </c>
      <c r="DN36" s="9"/>
      <c r="DO36" s="9"/>
      <c r="DP36" s="29"/>
      <c r="DQ36" s="29"/>
      <c r="DR36" s="29"/>
      <c r="DS36" s="29"/>
      <c r="DT36" s="29"/>
      <c r="DU36" s="9"/>
      <c r="DV36" s="29"/>
      <c r="DW36" s="29"/>
      <c r="DX36" s="9">
        <f t="shared" si="0"/>
        <v>7</v>
      </c>
      <c r="DY36" s="35" t="s">
        <v>413</v>
      </c>
      <c r="DZ36" s="31" t="s">
        <v>414</v>
      </c>
    </row>
    <row r="37" spans="1:130" ht="20.100000000000001" customHeight="1">
      <c r="A37" s="20">
        <v>722698</v>
      </c>
      <c r="B37" s="13" t="s">
        <v>49</v>
      </c>
      <c r="C37" s="9">
        <v>60</v>
      </c>
      <c r="D37" s="9" t="s">
        <v>391</v>
      </c>
      <c r="E37" s="182" t="s">
        <v>406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392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/>
      <c r="AD37" s="13"/>
      <c r="AE37" s="13">
        <v>1</v>
      </c>
      <c r="AF37" s="13"/>
      <c r="AG37" s="13"/>
      <c r="AH37" s="9"/>
      <c r="AI37" s="9"/>
      <c r="AJ37" s="9"/>
      <c r="AK37" s="9"/>
      <c r="AL37" s="9"/>
      <c r="AM37" s="9"/>
      <c r="AN37" s="9"/>
      <c r="AO37" s="9"/>
      <c r="AP37" s="9"/>
      <c r="AQ37" s="29"/>
      <c r="AR37" s="9"/>
      <c r="AS37" s="9"/>
      <c r="AT37" s="9"/>
      <c r="AU37" s="9"/>
      <c r="AV37" s="9"/>
      <c r="AW37" s="9">
        <v>1</v>
      </c>
      <c r="AX37" s="9">
        <v>1</v>
      </c>
      <c r="AY37" s="9">
        <v>1</v>
      </c>
      <c r="AZ37" s="9">
        <v>1</v>
      </c>
      <c r="BA37" s="9"/>
      <c r="BB37" s="29"/>
      <c r="BC37" s="29"/>
      <c r="BD37" s="9"/>
      <c r="BE37" s="9"/>
      <c r="BF37" s="29"/>
      <c r="BG37" s="9"/>
      <c r="BH37" s="9"/>
      <c r="BI37" s="29"/>
      <c r="BJ37" s="29"/>
      <c r="BK37" s="9"/>
      <c r="BL37" s="29"/>
      <c r="BM37" s="9"/>
      <c r="BN37" s="9"/>
      <c r="BO37" s="9"/>
      <c r="BP37" s="9"/>
      <c r="BQ37" s="9">
        <v>1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>
        <v>1</v>
      </c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29"/>
      <c r="CY37" s="29"/>
      <c r="CZ37" s="29"/>
      <c r="DA37" s="29"/>
      <c r="DB37" s="9"/>
      <c r="DC37" s="9"/>
      <c r="DD37" s="9"/>
      <c r="DE37" s="9"/>
      <c r="DF37" s="9"/>
      <c r="DG37" s="29"/>
      <c r="DH37" s="9"/>
      <c r="DI37" s="9"/>
      <c r="DJ37" s="9"/>
      <c r="DK37" s="9"/>
      <c r="DL37" s="9"/>
      <c r="DM37" s="9">
        <v>1</v>
      </c>
      <c r="DN37" s="9"/>
      <c r="DO37" s="9"/>
      <c r="DP37" s="29"/>
      <c r="DQ37" s="29"/>
      <c r="DR37" s="29"/>
      <c r="DS37" s="29"/>
      <c r="DT37" s="29"/>
      <c r="DU37" s="9"/>
      <c r="DV37" s="29"/>
      <c r="DW37" s="29"/>
      <c r="DX37" s="9">
        <f t="shared" si="0"/>
        <v>7</v>
      </c>
      <c r="DY37" s="35"/>
      <c r="DZ37" s="31"/>
    </row>
    <row r="38" spans="1:130" ht="20.100000000000001" customHeight="1">
      <c r="A38" s="20">
        <v>872553</v>
      </c>
      <c r="B38" s="13" t="s">
        <v>50</v>
      </c>
      <c r="C38" s="9">
        <v>20</v>
      </c>
      <c r="D38" s="9" t="s">
        <v>391</v>
      </c>
      <c r="E38" s="182" t="s">
        <v>406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392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/>
      <c r="AD38" s="13"/>
      <c r="AE38" s="13">
        <v>1</v>
      </c>
      <c r="AF38" s="13"/>
      <c r="AG38" s="13"/>
      <c r="AH38" s="9"/>
      <c r="AI38" s="9"/>
      <c r="AJ38" s="9"/>
      <c r="AK38" s="9"/>
      <c r="AL38" s="9"/>
      <c r="AM38" s="9"/>
      <c r="AN38" s="9"/>
      <c r="AO38" s="9"/>
      <c r="AP38" s="9"/>
      <c r="AQ38" s="29"/>
      <c r="AR38" s="9"/>
      <c r="AS38" s="9"/>
      <c r="AT38" s="9"/>
      <c r="AU38" s="9"/>
      <c r="AV38" s="9"/>
      <c r="AW38" s="9">
        <v>1</v>
      </c>
      <c r="AX38" s="9">
        <v>1</v>
      </c>
      <c r="AY38" s="9">
        <v>1</v>
      </c>
      <c r="AZ38" s="9">
        <v>1</v>
      </c>
      <c r="BA38" s="9"/>
      <c r="BB38" s="29"/>
      <c r="BC38" s="29"/>
      <c r="BD38" s="9"/>
      <c r="BE38" s="9"/>
      <c r="BF38" s="29"/>
      <c r="BG38" s="9"/>
      <c r="BH38" s="9"/>
      <c r="BI38" s="29"/>
      <c r="BJ38" s="29"/>
      <c r="BK38" s="9"/>
      <c r="BL38" s="29"/>
      <c r="BM38" s="9"/>
      <c r="BN38" s="9"/>
      <c r="BO38" s="9"/>
      <c r="BP38" s="9"/>
      <c r="BQ38" s="9">
        <v>1</v>
      </c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>
        <v>1</v>
      </c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29"/>
      <c r="CY38" s="29"/>
      <c r="CZ38" s="29"/>
      <c r="DA38" s="29"/>
      <c r="DB38" s="9"/>
      <c r="DC38" s="9"/>
      <c r="DD38" s="9"/>
      <c r="DE38" s="9"/>
      <c r="DF38" s="9"/>
      <c r="DG38" s="29"/>
      <c r="DH38" s="9"/>
      <c r="DI38" s="9"/>
      <c r="DJ38" s="9"/>
      <c r="DK38" s="9"/>
      <c r="DL38" s="9"/>
      <c r="DM38" s="9">
        <v>1</v>
      </c>
      <c r="DN38" s="9"/>
      <c r="DO38" s="9"/>
      <c r="DP38" s="29"/>
      <c r="DQ38" s="29"/>
      <c r="DR38" s="29"/>
      <c r="DS38" s="29"/>
      <c r="DT38" s="29"/>
      <c r="DU38" s="9"/>
      <c r="DV38" s="29"/>
      <c r="DW38" s="29"/>
      <c r="DX38" s="9">
        <f t="shared" si="0"/>
        <v>7</v>
      </c>
      <c r="DY38" s="35"/>
      <c r="DZ38" s="31"/>
    </row>
    <row r="39" spans="1:130" ht="20.100000000000001" customHeight="1">
      <c r="A39" s="7">
        <v>872552</v>
      </c>
      <c r="B39" s="8" t="s">
        <v>51</v>
      </c>
      <c r="C39" s="9">
        <v>5</v>
      </c>
      <c r="D39" s="90" t="s">
        <v>391</v>
      </c>
      <c r="E39" s="182" t="s">
        <v>406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392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/>
      <c r="AD39" s="13"/>
      <c r="AE39" s="13">
        <v>1</v>
      </c>
      <c r="AF39" s="13"/>
      <c r="AG39" s="13"/>
      <c r="AH39" s="9"/>
      <c r="AI39" s="9"/>
      <c r="AJ39" s="9"/>
      <c r="AK39" s="9"/>
      <c r="AL39" s="9"/>
      <c r="AM39" s="9"/>
      <c r="AN39" s="9"/>
      <c r="AO39" s="9"/>
      <c r="AP39" s="9"/>
      <c r="AQ39" s="29"/>
      <c r="AR39" s="9"/>
      <c r="AS39" s="9"/>
      <c r="AT39" s="9"/>
      <c r="AU39" s="9"/>
      <c r="AV39" s="9"/>
      <c r="AW39" s="9">
        <v>1</v>
      </c>
      <c r="AX39" s="9">
        <v>1</v>
      </c>
      <c r="AY39" s="9">
        <v>1</v>
      </c>
      <c r="AZ39" s="9">
        <v>1</v>
      </c>
      <c r="BA39" s="9"/>
      <c r="BB39" s="29"/>
      <c r="BC39" s="29"/>
      <c r="BD39" s="9"/>
      <c r="BE39" s="9"/>
      <c r="BF39" s="29"/>
      <c r="BG39" s="9"/>
      <c r="BH39" s="9"/>
      <c r="BI39" s="29"/>
      <c r="BJ39" s="29"/>
      <c r="BK39" s="9"/>
      <c r="BL39" s="29"/>
      <c r="BM39" s="9"/>
      <c r="BN39" s="9"/>
      <c r="BO39" s="9"/>
      <c r="BP39" s="9"/>
      <c r="BQ39" s="9">
        <v>1</v>
      </c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>
        <v>1</v>
      </c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29"/>
      <c r="CY39" s="29"/>
      <c r="CZ39" s="29"/>
      <c r="DA39" s="29"/>
      <c r="DB39" s="9"/>
      <c r="DC39" s="9"/>
      <c r="DD39" s="9"/>
      <c r="DE39" s="9"/>
      <c r="DF39" s="9"/>
      <c r="DG39" s="29"/>
      <c r="DH39" s="9"/>
      <c r="DI39" s="9"/>
      <c r="DJ39" s="9"/>
      <c r="DK39" s="9"/>
      <c r="DL39" s="9"/>
      <c r="DM39" s="9">
        <v>1</v>
      </c>
      <c r="DN39" s="9"/>
      <c r="DO39" s="9"/>
      <c r="DP39" s="29"/>
      <c r="DQ39" s="29"/>
      <c r="DR39" s="29"/>
      <c r="DS39" s="29"/>
      <c r="DT39" s="29"/>
      <c r="DU39" s="9"/>
      <c r="DV39" s="29"/>
      <c r="DW39" s="29"/>
      <c r="DX39" s="9">
        <f t="shared" si="0"/>
        <v>7</v>
      </c>
      <c r="DY39" s="35"/>
      <c r="DZ39" s="31"/>
    </row>
    <row r="40" spans="1:130" ht="20.100000000000001" customHeight="1">
      <c r="A40" s="7">
        <v>872551</v>
      </c>
      <c r="B40" s="8" t="s">
        <v>52</v>
      </c>
      <c r="C40" s="9">
        <v>1</v>
      </c>
      <c r="D40" s="90" t="s">
        <v>391</v>
      </c>
      <c r="E40" s="182" t="s">
        <v>406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392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/>
      <c r="AD40" s="13"/>
      <c r="AE40" s="13">
        <v>1</v>
      </c>
      <c r="AF40" s="13"/>
      <c r="AG40" s="13"/>
      <c r="AH40" s="9"/>
      <c r="AI40" s="9"/>
      <c r="AJ40" s="9"/>
      <c r="AK40" s="9"/>
      <c r="AL40" s="9"/>
      <c r="AM40" s="9"/>
      <c r="AN40" s="9"/>
      <c r="AO40" s="9"/>
      <c r="AP40" s="9"/>
      <c r="AQ40" s="29"/>
      <c r="AR40" s="9"/>
      <c r="AS40" s="9"/>
      <c r="AT40" s="9"/>
      <c r="AU40" s="9"/>
      <c r="AV40" s="9"/>
      <c r="AW40" s="9">
        <v>1</v>
      </c>
      <c r="AX40" s="9">
        <v>1</v>
      </c>
      <c r="AY40" s="9">
        <v>1</v>
      </c>
      <c r="AZ40" s="9">
        <v>1</v>
      </c>
      <c r="BA40" s="9"/>
      <c r="BB40" s="29"/>
      <c r="BC40" s="29"/>
      <c r="BD40" s="9"/>
      <c r="BE40" s="9"/>
      <c r="BF40" s="29"/>
      <c r="BG40" s="9"/>
      <c r="BH40" s="9"/>
      <c r="BI40" s="29"/>
      <c r="BJ40" s="29"/>
      <c r="BK40" s="9"/>
      <c r="BL40" s="29"/>
      <c r="BM40" s="9"/>
      <c r="BN40" s="9"/>
      <c r="BO40" s="9"/>
      <c r="BP40" s="9"/>
      <c r="BQ40" s="9">
        <v>1</v>
      </c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>
        <v>1</v>
      </c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29"/>
      <c r="CY40" s="29"/>
      <c r="CZ40" s="29"/>
      <c r="DA40" s="29"/>
      <c r="DB40" s="9"/>
      <c r="DC40" s="9"/>
      <c r="DD40" s="9"/>
      <c r="DE40" s="9"/>
      <c r="DF40" s="9"/>
      <c r="DG40" s="29"/>
      <c r="DH40" s="9"/>
      <c r="DI40" s="9"/>
      <c r="DJ40" s="9"/>
      <c r="DK40" s="9"/>
      <c r="DL40" s="9"/>
      <c r="DM40" s="9">
        <v>1</v>
      </c>
      <c r="DN40" s="9"/>
      <c r="DO40" s="9"/>
      <c r="DP40" s="29"/>
      <c r="DQ40" s="29"/>
      <c r="DR40" s="29"/>
      <c r="DS40" s="29"/>
      <c r="DT40" s="29"/>
      <c r="DU40" s="9"/>
      <c r="DV40" s="29"/>
      <c r="DW40" s="29"/>
      <c r="DX40" s="9">
        <f t="shared" si="0"/>
        <v>7</v>
      </c>
      <c r="DY40" s="38"/>
      <c r="DZ40" s="31"/>
    </row>
    <row r="41" spans="1:130" ht="20.100000000000001" customHeight="1">
      <c r="A41" s="7">
        <v>882861</v>
      </c>
      <c r="B41" s="13" t="s">
        <v>53</v>
      </c>
      <c r="C41" s="9">
        <v>5</v>
      </c>
      <c r="D41" s="9" t="s">
        <v>383</v>
      </c>
      <c r="E41" s="182" t="s">
        <v>415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>
        <v>1</v>
      </c>
      <c r="AF41" s="13"/>
      <c r="AG41" s="13"/>
      <c r="AH41" s="9"/>
      <c r="AI41" s="9"/>
      <c r="AJ41" s="9"/>
      <c r="AK41" s="9"/>
      <c r="AL41" s="9"/>
      <c r="AM41" s="9"/>
      <c r="AN41" s="9"/>
      <c r="AO41" s="9"/>
      <c r="AP41" s="9"/>
      <c r="AQ41" s="2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29"/>
      <c r="BC41" s="29"/>
      <c r="BD41" s="9"/>
      <c r="BE41" s="9"/>
      <c r="BF41" s="29"/>
      <c r="BG41" s="9"/>
      <c r="BH41" s="9"/>
      <c r="BI41" s="29"/>
      <c r="BJ41" s="29"/>
      <c r="BK41" s="9"/>
      <c r="BL41" s="2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>
        <v>1</v>
      </c>
      <c r="CE41" s="9">
        <v>1</v>
      </c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>
        <v>1</v>
      </c>
      <c r="CT41" s="9"/>
      <c r="CU41" s="9"/>
      <c r="CV41" s="9"/>
      <c r="CW41" s="9"/>
      <c r="CX41" s="29"/>
      <c r="CY41" s="29"/>
      <c r="CZ41" s="29"/>
      <c r="DA41" s="29"/>
      <c r="DB41" s="9"/>
      <c r="DC41" s="9"/>
      <c r="DD41" s="9"/>
      <c r="DE41" s="9"/>
      <c r="DF41" s="9"/>
      <c r="DG41" s="29"/>
      <c r="DH41" s="9"/>
      <c r="DI41" s="9"/>
      <c r="DJ41" s="9"/>
      <c r="DK41" s="9"/>
      <c r="DL41" s="9"/>
      <c r="DM41" s="9"/>
      <c r="DN41" s="9"/>
      <c r="DO41" s="9"/>
      <c r="DP41" s="29"/>
      <c r="DQ41" s="29"/>
      <c r="DR41" s="29"/>
      <c r="DS41" s="29"/>
      <c r="DT41" s="29"/>
      <c r="DU41" s="9"/>
      <c r="DV41" s="29"/>
      <c r="DW41" s="29"/>
      <c r="DX41" s="9">
        <f t="shared" si="0"/>
        <v>3</v>
      </c>
      <c r="DY41" s="35" t="s">
        <v>416</v>
      </c>
      <c r="DZ41" s="31" t="s">
        <v>417</v>
      </c>
    </row>
    <row r="42" spans="1:130" ht="20.100000000000001" customHeight="1">
      <c r="A42" s="7">
        <v>882800</v>
      </c>
      <c r="B42" s="13" t="s">
        <v>54</v>
      </c>
      <c r="C42" s="9">
        <v>1</v>
      </c>
      <c r="D42" s="9" t="s">
        <v>383</v>
      </c>
      <c r="E42" s="182" t="s">
        <v>415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>
        <v>1</v>
      </c>
      <c r="AF42" s="13"/>
      <c r="AG42" s="13"/>
      <c r="AH42" s="9"/>
      <c r="AI42" s="9"/>
      <c r="AJ42" s="9"/>
      <c r="AK42" s="9"/>
      <c r="AL42" s="9"/>
      <c r="AM42" s="9"/>
      <c r="AN42" s="9"/>
      <c r="AO42" s="9"/>
      <c r="AP42" s="9"/>
      <c r="AQ42" s="2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29"/>
      <c r="BC42" s="29"/>
      <c r="BD42" s="9"/>
      <c r="BE42" s="9"/>
      <c r="BF42" s="29"/>
      <c r="BG42" s="9"/>
      <c r="BH42" s="9"/>
      <c r="BI42" s="29"/>
      <c r="BJ42" s="29"/>
      <c r="BK42" s="9"/>
      <c r="BL42" s="2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>
        <v>1</v>
      </c>
      <c r="CE42" s="9">
        <v>1</v>
      </c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>
        <v>1</v>
      </c>
      <c r="CT42" s="9"/>
      <c r="CU42" s="9"/>
      <c r="CV42" s="9"/>
      <c r="CW42" s="9"/>
      <c r="CX42" s="29"/>
      <c r="CY42" s="29"/>
      <c r="CZ42" s="29"/>
      <c r="DA42" s="29"/>
      <c r="DB42" s="9"/>
      <c r="DC42" s="9"/>
      <c r="DD42" s="9"/>
      <c r="DE42" s="9"/>
      <c r="DF42" s="9"/>
      <c r="DG42" s="29"/>
      <c r="DH42" s="9"/>
      <c r="DI42" s="9"/>
      <c r="DJ42" s="9"/>
      <c r="DK42" s="9"/>
      <c r="DL42" s="9"/>
      <c r="DM42" s="9"/>
      <c r="DN42" s="9"/>
      <c r="DO42" s="9"/>
      <c r="DP42" s="29"/>
      <c r="DQ42" s="29"/>
      <c r="DR42" s="29"/>
      <c r="DS42" s="29"/>
      <c r="DT42" s="29"/>
      <c r="DU42" s="9"/>
      <c r="DV42" s="29"/>
      <c r="DW42" s="29"/>
      <c r="DX42" s="9">
        <f t="shared" si="0"/>
        <v>3</v>
      </c>
      <c r="DY42" s="38"/>
      <c r="DZ42" s="31"/>
    </row>
    <row r="43" spans="1:130" ht="20.100000000000001" customHeight="1">
      <c r="A43" s="20">
        <v>872769</v>
      </c>
      <c r="B43" s="13" t="s">
        <v>55</v>
      </c>
      <c r="C43" s="9">
        <v>208</v>
      </c>
      <c r="D43" s="9" t="s">
        <v>391</v>
      </c>
      <c r="E43" s="182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>
        <v>1</v>
      </c>
      <c r="AF43" s="13"/>
      <c r="AG43" s="13"/>
      <c r="AH43" s="9"/>
      <c r="AI43" s="9">
        <v>1</v>
      </c>
      <c r="AJ43" s="9"/>
      <c r="AK43" s="9"/>
      <c r="AL43" s="9"/>
      <c r="AM43" s="9">
        <v>1</v>
      </c>
      <c r="AN43" s="9"/>
      <c r="AO43" s="9">
        <v>1</v>
      </c>
      <c r="AP43" s="9"/>
      <c r="AQ43" s="2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29"/>
      <c r="BC43" s="29"/>
      <c r="BD43" s="9"/>
      <c r="BE43" s="9"/>
      <c r="BF43" s="29"/>
      <c r="BG43" s="9"/>
      <c r="BH43" s="9"/>
      <c r="BI43" s="29"/>
      <c r="BJ43" s="29"/>
      <c r="BK43" s="9"/>
      <c r="BL43" s="29"/>
      <c r="BM43" s="9"/>
      <c r="BN43" s="9"/>
      <c r="BO43" s="9"/>
      <c r="BP43" s="9"/>
      <c r="BQ43" s="9"/>
      <c r="BR43" s="9">
        <v>1</v>
      </c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29"/>
      <c r="CY43" s="29"/>
      <c r="CZ43" s="29"/>
      <c r="DA43" s="29"/>
      <c r="DB43" s="9"/>
      <c r="DC43" s="9"/>
      <c r="DD43" s="9"/>
      <c r="DE43" s="9"/>
      <c r="DF43" s="9"/>
      <c r="DG43" s="29"/>
      <c r="DH43" s="9"/>
      <c r="DI43" s="9"/>
      <c r="DJ43" s="9"/>
      <c r="DK43" s="9"/>
      <c r="DL43" s="9"/>
      <c r="DM43" s="9"/>
      <c r="DN43" s="9"/>
      <c r="DO43" s="9"/>
      <c r="DP43" s="29"/>
      <c r="DQ43" s="29"/>
      <c r="DR43" s="29"/>
      <c r="DS43" s="29"/>
      <c r="DT43" s="29"/>
      <c r="DU43" s="9"/>
      <c r="DV43" s="29"/>
      <c r="DW43" s="29"/>
      <c r="DX43" s="9">
        <f t="shared" si="0"/>
        <v>3</v>
      </c>
      <c r="DY43" s="30" t="s">
        <v>418</v>
      </c>
      <c r="DZ43" s="31" t="s">
        <v>419</v>
      </c>
    </row>
    <row r="44" spans="1:130" ht="20.100000000000001" customHeight="1">
      <c r="A44" s="20">
        <v>872772</v>
      </c>
      <c r="B44" s="13" t="s">
        <v>56</v>
      </c>
      <c r="C44" s="9">
        <v>20</v>
      </c>
      <c r="D44" s="9" t="s">
        <v>391</v>
      </c>
      <c r="E44" s="182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>
        <v>1</v>
      </c>
      <c r="AF44" s="13"/>
      <c r="AG44" s="13"/>
      <c r="AH44" s="9"/>
      <c r="AI44" s="9">
        <v>1</v>
      </c>
      <c r="AJ44" s="9"/>
      <c r="AK44" s="9"/>
      <c r="AL44" s="9"/>
      <c r="AM44" s="9">
        <v>1</v>
      </c>
      <c r="AN44" s="9"/>
      <c r="AO44" s="9">
        <v>1</v>
      </c>
      <c r="AP44" s="9"/>
      <c r="AQ44" s="2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29"/>
      <c r="BC44" s="29"/>
      <c r="BD44" s="9"/>
      <c r="BE44" s="9"/>
      <c r="BF44" s="29"/>
      <c r="BG44" s="9"/>
      <c r="BH44" s="9"/>
      <c r="BI44" s="29"/>
      <c r="BJ44" s="29"/>
      <c r="BK44" s="9"/>
      <c r="BL44" s="29"/>
      <c r="BM44" s="9"/>
      <c r="BN44" s="9"/>
      <c r="BO44" s="9"/>
      <c r="BP44" s="9"/>
      <c r="BQ44" s="9"/>
      <c r="BR44" s="9">
        <v>1</v>
      </c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29"/>
      <c r="CY44" s="29"/>
      <c r="CZ44" s="29"/>
      <c r="DA44" s="29"/>
      <c r="DB44" s="9"/>
      <c r="DC44" s="9"/>
      <c r="DD44" s="9"/>
      <c r="DE44" s="9"/>
      <c r="DF44" s="9"/>
      <c r="DG44" s="29"/>
      <c r="DH44" s="9"/>
      <c r="DI44" s="9"/>
      <c r="DJ44" s="9"/>
      <c r="DK44" s="9"/>
      <c r="DL44" s="9"/>
      <c r="DM44" s="9"/>
      <c r="DN44" s="9"/>
      <c r="DO44" s="9"/>
      <c r="DP44" s="29"/>
      <c r="DQ44" s="29"/>
      <c r="DR44" s="29"/>
      <c r="DS44" s="29"/>
      <c r="DT44" s="29"/>
      <c r="DU44" s="9"/>
      <c r="DV44" s="29"/>
      <c r="DW44" s="29"/>
      <c r="DX44" s="9">
        <f t="shared" si="0"/>
        <v>3</v>
      </c>
      <c r="DY44" s="30"/>
      <c r="DZ44" s="31"/>
    </row>
    <row r="45" spans="1:130" ht="20.100000000000001" customHeight="1">
      <c r="A45" s="7">
        <v>872771</v>
      </c>
      <c r="B45" s="8" t="s">
        <v>57</v>
      </c>
      <c r="C45" s="9">
        <v>5</v>
      </c>
      <c r="D45" s="90" t="s">
        <v>391</v>
      </c>
      <c r="E45" s="182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>
        <v>1</v>
      </c>
      <c r="AF45" s="13"/>
      <c r="AG45" s="13"/>
      <c r="AH45" s="9"/>
      <c r="AI45" s="9">
        <v>1</v>
      </c>
      <c r="AJ45" s="9"/>
      <c r="AK45" s="9"/>
      <c r="AL45" s="9"/>
      <c r="AM45" s="9">
        <v>1</v>
      </c>
      <c r="AN45" s="9"/>
      <c r="AO45" s="9">
        <v>1</v>
      </c>
      <c r="AP45" s="9"/>
      <c r="AQ45" s="2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29"/>
      <c r="BC45" s="29"/>
      <c r="BD45" s="9"/>
      <c r="BE45" s="9"/>
      <c r="BF45" s="29"/>
      <c r="BG45" s="9"/>
      <c r="BH45" s="9"/>
      <c r="BI45" s="29"/>
      <c r="BJ45" s="29"/>
      <c r="BK45" s="9"/>
      <c r="BL45" s="29"/>
      <c r="BM45" s="9"/>
      <c r="BN45" s="9"/>
      <c r="BO45" s="9"/>
      <c r="BP45" s="9"/>
      <c r="BQ45" s="9"/>
      <c r="BR45" s="9">
        <v>1</v>
      </c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29"/>
      <c r="CY45" s="29"/>
      <c r="CZ45" s="29"/>
      <c r="DA45" s="29"/>
      <c r="DB45" s="9"/>
      <c r="DC45" s="9"/>
      <c r="DD45" s="9"/>
      <c r="DE45" s="9"/>
      <c r="DF45" s="9"/>
      <c r="DG45" s="29"/>
      <c r="DH45" s="9"/>
      <c r="DI45" s="9"/>
      <c r="DJ45" s="9"/>
      <c r="DK45" s="9"/>
      <c r="DL45" s="9"/>
      <c r="DM45" s="9"/>
      <c r="DN45" s="9"/>
      <c r="DO45" s="9"/>
      <c r="DP45" s="29"/>
      <c r="DQ45" s="29"/>
      <c r="DR45" s="29"/>
      <c r="DS45" s="29"/>
      <c r="DT45" s="29"/>
      <c r="DU45" s="9"/>
      <c r="DV45" s="29"/>
      <c r="DW45" s="29"/>
      <c r="DX45" s="9">
        <f t="shared" si="0"/>
        <v>3</v>
      </c>
      <c r="DY45" s="30"/>
      <c r="DZ45" s="31"/>
    </row>
    <row r="46" spans="1:130" ht="20.100000000000001" customHeight="1">
      <c r="A46" s="7">
        <v>872770</v>
      </c>
      <c r="B46" s="8" t="s">
        <v>58</v>
      </c>
      <c r="C46" s="9">
        <v>1</v>
      </c>
      <c r="D46" s="90" t="s">
        <v>391</v>
      </c>
      <c r="E46" s="182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13"/>
      <c r="AG46" s="13"/>
      <c r="AH46" s="9"/>
      <c r="AI46" s="9">
        <v>1</v>
      </c>
      <c r="AJ46" s="9"/>
      <c r="AK46" s="9"/>
      <c r="AL46" s="9"/>
      <c r="AM46" s="9">
        <v>1</v>
      </c>
      <c r="AN46" s="9"/>
      <c r="AO46" s="9">
        <v>1</v>
      </c>
      <c r="AP46" s="9"/>
      <c r="AQ46" s="2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29"/>
      <c r="BC46" s="29"/>
      <c r="BD46" s="9"/>
      <c r="BE46" s="9"/>
      <c r="BF46" s="29"/>
      <c r="BG46" s="9"/>
      <c r="BH46" s="9"/>
      <c r="BI46" s="29"/>
      <c r="BJ46" s="29"/>
      <c r="BK46" s="9"/>
      <c r="BL46" s="29"/>
      <c r="BM46" s="9"/>
      <c r="BN46" s="9"/>
      <c r="BO46" s="9"/>
      <c r="BP46" s="9"/>
      <c r="BQ46" s="9"/>
      <c r="BR46" s="9">
        <v>1</v>
      </c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29"/>
      <c r="CY46" s="29"/>
      <c r="CZ46" s="29"/>
      <c r="DA46" s="29"/>
      <c r="DB46" s="9"/>
      <c r="DC46" s="9"/>
      <c r="DD46" s="9"/>
      <c r="DE46" s="9"/>
      <c r="DF46" s="9"/>
      <c r="DG46" s="29"/>
      <c r="DH46" s="9"/>
      <c r="DI46" s="9"/>
      <c r="DJ46" s="9"/>
      <c r="DK46" s="9"/>
      <c r="DL46" s="9"/>
      <c r="DM46" s="9"/>
      <c r="DN46" s="9"/>
      <c r="DO46" s="9"/>
      <c r="DP46" s="29"/>
      <c r="DQ46" s="29"/>
      <c r="DR46" s="29"/>
      <c r="DS46" s="29"/>
      <c r="DT46" s="29"/>
      <c r="DU46" s="9"/>
      <c r="DV46" s="29"/>
      <c r="DW46" s="29"/>
      <c r="DX46" s="9">
        <f t="shared" si="0"/>
        <v>3</v>
      </c>
      <c r="DY46" s="32"/>
      <c r="DZ46" s="31"/>
    </row>
    <row r="47" spans="1:130" ht="20.100000000000001" customHeight="1">
      <c r="A47" s="7">
        <v>872796</v>
      </c>
      <c r="B47" s="13" t="s">
        <v>59</v>
      </c>
      <c r="C47" s="9">
        <v>208</v>
      </c>
      <c r="D47" s="9" t="s">
        <v>391</v>
      </c>
      <c r="E47" s="182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1</v>
      </c>
      <c r="AF47" s="13"/>
      <c r="AG47" s="13"/>
      <c r="AH47" s="9"/>
      <c r="AI47" s="9"/>
      <c r="AJ47" s="9"/>
      <c r="AK47" s="9"/>
      <c r="AL47" s="9"/>
      <c r="AM47" s="9">
        <v>1</v>
      </c>
      <c r="AN47" s="9"/>
      <c r="AO47" s="9">
        <v>1</v>
      </c>
      <c r="AP47" s="9"/>
      <c r="AQ47" s="29"/>
      <c r="AR47" s="9"/>
      <c r="AS47" s="9"/>
      <c r="AT47" s="9">
        <v>1</v>
      </c>
      <c r="AU47" s="9"/>
      <c r="AV47" s="9"/>
      <c r="AW47" s="9"/>
      <c r="AX47" s="9"/>
      <c r="AY47" s="9"/>
      <c r="AZ47" s="9"/>
      <c r="BA47" s="9"/>
      <c r="BB47" s="29"/>
      <c r="BC47" s="29"/>
      <c r="BD47" s="9"/>
      <c r="BE47" s="9"/>
      <c r="BF47" s="29"/>
      <c r="BG47" s="9"/>
      <c r="BH47" s="9"/>
      <c r="BI47" s="29"/>
      <c r="BJ47" s="29"/>
      <c r="BK47" s="9"/>
      <c r="BL47" s="29"/>
      <c r="BM47" s="9"/>
      <c r="BN47" s="9"/>
      <c r="BO47" s="9"/>
      <c r="BP47" s="9"/>
      <c r="BQ47" s="9"/>
      <c r="BR47" s="9"/>
      <c r="BS47" s="9"/>
      <c r="BT47" s="9">
        <v>1</v>
      </c>
      <c r="BU47" s="9">
        <v>1</v>
      </c>
      <c r="BV47" s="9">
        <v>1</v>
      </c>
      <c r="BW47" s="9">
        <v>1</v>
      </c>
      <c r="BX47" s="9">
        <v>1</v>
      </c>
      <c r="BY47" s="9">
        <v>1</v>
      </c>
      <c r="BZ47" s="9"/>
      <c r="CA47" s="9">
        <v>1</v>
      </c>
      <c r="CB47" s="9">
        <v>1</v>
      </c>
      <c r="CC47" s="9">
        <v>1</v>
      </c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>
        <v>1</v>
      </c>
      <c r="CU47" s="9"/>
      <c r="CV47" s="9"/>
      <c r="CW47" s="9"/>
      <c r="CX47" s="29"/>
      <c r="CY47" s="29"/>
      <c r="CZ47" s="29"/>
      <c r="DA47" s="29"/>
      <c r="DB47" s="9"/>
      <c r="DC47" s="9"/>
      <c r="DD47" s="9"/>
      <c r="DE47" s="9"/>
      <c r="DF47" s="9"/>
      <c r="DG47" s="29"/>
      <c r="DH47" s="9"/>
      <c r="DI47" s="9"/>
      <c r="DJ47" s="9"/>
      <c r="DK47" s="9"/>
      <c r="DL47" s="9"/>
      <c r="DM47" s="9"/>
      <c r="DN47" s="9"/>
      <c r="DO47" s="9"/>
      <c r="DP47" s="29"/>
      <c r="DQ47" s="29"/>
      <c r="DR47" s="29"/>
      <c r="DS47" s="29"/>
      <c r="DT47" s="29"/>
      <c r="DU47" s="9"/>
      <c r="DV47" s="29"/>
      <c r="DW47" s="29"/>
      <c r="DX47" s="9">
        <f t="shared" si="0"/>
        <v>13</v>
      </c>
      <c r="DY47" s="30" t="s">
        <v>420</v>
      </c>
      <c r="DZ47" s="31" t="s">
        <v>421</v>
      </c>
    </row>
    <row r="48" spans="1:130" ht="20.100000000000001" customHeight="1">
      <c r="A48" s="7">
        <v>872798</v>
      </c>
      <c r="B48" s="13" t="s">
        <v>60</v>
      </c>
      <c r="C48" s="9">
        <v>60</v>
      </c>
      <c r="D48" s="9" t="s">
        <v>391</v>
      </c>
      <c r="E48" s="182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>
        <v>1</v>
      </c>
      <c r="AF48" s="13"/>
      <c r="AG48" s="13"/>
      <c r="AH48" s="9"/>
      <c r="AI48" s="9"/>
      <c r="AJ48" s="9"/>
      <c r="AK48" s="9"/>
      <c r="AL48" s="9"/>
      <c r="AM48" s="9">
        <v>1</v>
      </c>
      <c r="AN48" s="9"/>
      <c r="AO48" s="9">
        <v>1</v>
      </c>
      <c r="AP48" s="9"/>
      <c r="AQ48" s="29"/>
      <c r="AR48" s="9"/>
      <c r="AS48" s="9"/>
      <c r="AT48" s="9">
        <v>1</v>
      </c>
      <c r="AU48" s="9"/>
      <c r="AV48" s="9"/>
      <c r="AW48" s="9"/>
      <c r="AX48" s="9"/>
      <c r="AY48" s="9"/>
      <c r="AZ48" s="9"/>
      <c r="BA48" s="9"/>
      <c r="BB48" s="29"/>
      <c r="BC48" s="29"/>
      <c r="BD48" s="9"/>
      <c r="BE48" s="9"/>
      <c r="BF48" s="29"/>
      <c r="BG48" s="9"/>
      <c r="BH48" s="9"/>
      <c r="BI48" s="29"/>
      <c r="BJ48" s="29"/>
      <c r="BK48" s="9"/>
      <c r="BL48" s="29"/>
      <c r="BM48" s="9"/>
      <c r="BN48" s="9"/>
      <c r="BO48" s="9"/>
      <c r="BP48" s="9"/>
      <c r="BQ48" s="9"/>
      <c r="BR48" s="9"/>
      <c r="BS48" s="9"/>
      <c r="BT48" s="9">
        <v>1</v>
      </c>
      <c r="BU48" s="9">
        <v>1</v>
      </c>
      <c r="BV48" s="9">
        <v>1</v>
      </c>
      <c r="BW48" s="9">
        <v>1</v>
      </c>
      <c r="BX48" s="9">
        <v>1</v>
      </c>
      <c r="BY48" s="9">
        <v>1</v>
      </c>
      <c r="BZ48" s="9"/>
      <c r="CA48" s="9">
        <v>1</v>
      </c>
      <c r="CB48" s="9">
        <v>1</v>
      </c>
      <c r="CC48" s="9">
        <v>1</v>
      </c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>
        <v>1</v>
      </c>
      <c r="CU48" s="9"/>
      <c r="CV48" s="9"/>
      <c r="CW48" s="9"/>
      <c r="CX48" s="29"/>
      <c r="CY48" s="29"/>
      <c r="CZ48" s="29"/>
      <c r="DA48" s="29"/>
      <c r="DB48" s="9"/>
      <c r="DC48" s="9"/>
      <c r="DD48" s="9"/>
      <c r="DE48" s="9"/>
      <c r="DF48" s="9"/>
      <c r="DG48" s="29"/>
      <c r="DH48" s="9"/>
      <c r="DI48" s="9"/>
      <c r="DJ48" s="9"/>
      <c r="DK48" s="9"/>
      <c r="DL48" s="9"/>
      <c r="DM48" s="9"/>
      <c r="DN48" s="9"/>
      <c r="DO48" s="9"/>
      <c r="DP48" s="29"/>
      <c r="DQ48" s="29"/>
      <c r="DR48" s="29"/>
      <c r="DS48" s="29"/>
      <c r="DT48" s="29"/>
      <c r="DU48" s="9"/>
      <c r="DV48" s="29"/>
      <c r="DW48" s="29"/>
      <c r="DX48" s="9">
        <f t="shared" si="0"/>
        <v>13</v>
      </c>
      <c r="DY48" s="30"/>
      <c r="DZ48" s="31"/>
    </row>
    <row r="49" spans="1:130" ht="20.100000000000001" customHeight="1">
      <c r="A49" s="7">
        <v>872376</v>
      </c>
      <c r="B49" s="13" t="s">
        <v>61</v>
      </c>
      <c r="C49" s="9">
        <v>20</v>
      </c>
      <c r="D49" s="9" t="s">
        <v>391</v>
      </c>
      <c r="E49" s="182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>
        <v>1</v>
      </c>
      <c r="AF49" s="13"/>
      <c r="AG49" s="13"/>
      <c r="AH49" s="9"/>
      <c r="AI49" s="9"/>
      <c r="AJ49" s="9"/>
      <c r="AK49" s="9"/>
      <c r="AL49" s="9"/>
      <c r="AM49" s="9">
        <v>1</v>
      </c>
      <c r="AN49" s="9"/>
      <c r="AO49" s="9">
        <v>1</v>
      </c>
      <c r="AP49" s="9"/>
      <c r="AQ49" s="29"/>
      <c r="AR49" s="9"/>
      <c r="AS49" s="9"/>
      <c r="AT49" s="9">
        <v>1</v>
      </c>
      <c r="AU49" s="9"/>
      <c r="AV49" s="9"/>
      <c r="AW49" s="9"/>
      <c r="AX49" s="9"/>
      <c r="AY49" s="9"/>
      <c r="AZ49" s="9"/>
      <c r="BA49" s="9"/>
      <c r="BB49" s="29"/>
      <c r="BC49" s="29"/>
      <c r="BD49" s="9"/>
      <c r="BE49" s="9"/>
      <c r="BF49" s="29"/>
      <c r="BG49" s="9"/>
      <c r="BH49" s="9"/>
      <c r="BI49" s="29"/>
      <c r="BJ49" s="29"/>
      <c r="BK49" s="9"/>
      <c r="BL49" s="29"/>
      <c r="BM49" s="9"/>
      <c r="BN49" s="9"/>
      <c r="BO49" s="9"/>
      <c r="BP49" s="9"/>
      <c r="BQ49" s="9"/>
      <c r="BR49" s="9"/>
      <c r="BS49" s="9"/>
      <c r="BT49" s="9">
        <v>1</v>
      </c>
      <c r="BU49" s="9">
        <v>1</v>
      </c>
      <c r="BV49" s="9">
        <v>1</v>
      </c>
      <c r="BW49" s="9">
        <v>1</v>
      </c>
      <c r="BX49" s="9">
        <v>1</v>
      </c>
      <c r="BY49" s="9">
        <v>1</v>
      </c>
      <c r="BZ49" s="9"/>
      <c r="CA49" s="9">
        <v>1</v>
      </c>
      <c r="CB49" s="9">
        <v>1</v>
      </c>
      <c r="CC49" s="9">
        <v>1</v>
      </c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>
        <v>1</v>
      </c>
      <c r="CU49" s="9"/>
      <c r="CV49" s="9"/>
      <c r="CW49" s="9"/>
      <c r="CX49" s="29"/>
      <c r="CY49" s="29"/>
      <c r="CZ49" s="29"/>
      <c r="DA49" s="29"/>
      <c r="DB49" s="9"/>
      <c r="DC49" s="9"/>
      <c r="DD49" s="9"/>
      <c r="DE49" s="9"/>
      <c r="DF49" s="9"/>
      <c r="DG49" s="29"/>
      <c r="DH49" s="9"/>
      <c r="DI49" s="9"/>
      <c r="DJ49" s="9"/>
      <c r="DK49" s="9"/>
      <c r="DL49" s="9"/>
      <c r="DM49" s="9"/>
      <c r="DN49" s="9"/>
      <c r="DO49" s="9"/>
      <c r="DP49" s="29"/>
      <c r="DQ49" s="29"/>
      <c r="DR49" s="29"/>
      <c r="DS49" s="29"/>
      <c r="DT49" s="29"/>
      <c r="DU49" s="9"/>
      <c r="DV49" s="29"/>
      <c r="DW49" s="29"/>
      <c r="DX49" s="9">
        <f t="shared" si="0"/>
        <v>13</v>
      </c>
      <c r="DY49" s="30"/>
      <c r="DZ49" s="31"/>
    </row>
    <row r="50" spans="1:130" ht="20.100000000000001" customHeight="1">
      <c r="A50" s="7">
        <v>872375</v>
      </c>
      <c r="B50" s="8" t="s">
        <v>62</v>
      </c>
      <c r="C50" s="9">
        <v>5</v>
      </c>
      <c r="D50" s="90" t="s">
        <v>391</v>
      </c>
      <c r="E50" s="182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>
        <v>1</v>
      </c>
      <c r="AF50" s="13"/>
      <c r="AG50" s="13"/>
      <c r="AH50" s="9"/>
      <c r="AI50" s="9"/>
      <c r="AJ50" s="9"/>
      <c r="AK50" s="9"/>
      <c r="AL50" s="9"/>
      <c r="AM50" s="9">
        <v>1</v>
      </c>
      <c r="AN50" s="9"/>
      <c r="AO50" s="9">
        <v>1</v>
      </c>
      <c r="AP50" s="9"/>
      <c r="AQ50" s="29"/>
      <c r="AR50" s="9"/>
      <c r="AS50" s="9"/>
      <c r="AT50" s="9">
        <v>1</v>
      </c>
      <c r="AU50" s="9"/>
      <c r="AV50" s="9"/>
      <c r="AW50" s="9"/>
      <c r="AX50" s="9"/>
      <c r="AY50" s="9"/>
      <c r="AZ50" s="9"/>
      <c r="BA50" s="9"/>
      <c r="BB50" s="29"/>
      <c r="BC50" s="29"/>
      <c r="BD50" s="9"/>
      <c r="BE50" s="9"/>
      <c r="BF50" s="29"/>
      <c r="BG50" s="9"/>
      <c r="BH50" s="9"/>
      <c r="BI50" s="29"/>
      <c r="BJ50" s="29"/>
      <c r="BK50" s="9"/>
      <c r="BL50" s="29"/>
      <c r="BM50" s="9"/>
      <c r="BN50" s="9"/>
      <c r="BO50" s="9"/>
      <c r="BP50" s="9"/>
      <c r="BQ50" s="9"/>
      <c r="BR50" s="9"/>
      <c r="BS50" s="9"/>
      <c r="BT50" s="9">
        <v>1</v>
      </c>
      <c r="BU50" s="9">
        <v>1</v>
      </c>
      <c r="BV50" s="9">
        <v>1</v>
      </c>
      <c r="BW50" s="9">
        <v>1</v>
      </c>
      <c r="BX50" s="9">
        <v>1</v>
      </c>
      <c r="BY50" s="9">
        <v>1</v>
      </c>
      <c r="BZ50" s="9"/>
      <c r="CA50" s="9">
        <v>1</v>
      </c>
      <c r="CB50" s="9">
        <v>1</v>
      </c>
      <c r="CC50" s="9">
        <v>1</v>
      </c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>
        <v>1</v>
      </c>
      <c r="CU50" s="9"/>
      <c r="CV50" s="9"/>
      <c r="CW50" s="9"/>
      <c r="CX50" s="29"/>
      <c r="CY50" s="29"/>
      <c r="CZ50" s="29"/>
      <c r="DA50" s="29"/>
      <c r="DB50" s="9"/>
      <c r="DC50" s="9"/>
      <c r="DD50" s="9"/>
      <c r="DE50" s="9"/>
      <c r="DF50" s="9"/>
      <c r="DG50" s="29"/>
      <c r="DH50" s="9"/>
      <c r="DI50" s="9"/>
      <c r="DJ50" s="9"/>
      <c r="DK50" s="9"/>
      <c r="DL50" s="9"/>
      <c r="DM50" s="9"/>
      <c r="DN50" s="9"/>
      <c r="DO50" s="9"/>
      <c r="DP50" s="29"/>
      <c r="DQ50" s="29"/>
      <c r="DR50" s="29"/>
      <c r="DS50" s="29"/>
      <c r="DT50" s="29"/>
      <c r="DU50" s="9"/>
      <c r="DV50" s="29"/>
      <c r="DW50" s="29"/>
      <c r="DX50" s="9">
        <f t="shared" si="0"/>
        <v>13</v>
      </c>
      <c r="DY50" s="30"/>
      <c r="DZ50" s="31"/>
    </row>
    <row r="51" spans="1:130" ht="20.100000000000001" customHeight="1">
      <c r="A51" s="7">
        <v>872373</v>
      </c>
      <c r="B51" s="8" t="s">
        <v>63</v>
      </c>
      <c r="C51" s="9">
        <v>4</v>
      </c>
      <c r="D51" s="90" t="s">
        <v>391</v>
      </c>
      <c r="E51" s="182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</v>
      </c>
      <c r="AF51" s="13"/>
      <c r="AG51" s="13"/>
      <c r="AH51" s="9"/>
      <c r="AI51" s="9"/>
      <c r="AJ51" s="9"/>
      <c r="AK51" s="9"/>
      <c r="AL51" s="9"/>
      <c r="AM51" s="9">
        <v>1</v>
      </c>
      <c r="AN51" s="9"/>
      <c r="AO51" s="9">
        <v>1</v>
      </c>
      <c r="AP51" s="9"/>
      <c r="AQ51" s="29"/>
      <c r="AR51" s="9"/>
      <c r="AS51" s="9"/>
      <c r="AT51" s="9">
        <v>1</v>
      </c>
      <c r="AU51" s="9"/>
      <c r="AV51" s="9"/>
      <c r="AW51" s="9"/>
      <c r="AX51" s="9"/>
      <c r="AY51" s="9"/>
      <c r="AZ51" s="9"/>
      <c r="BA51" s="9"/>
      <c r="BB51" s="29"/>
      <c r="BC51" s="29"/>
      <c r="BD51" s="9"/>
      <c r="BE51" s="9"/>
      <c r="BF51" s="29"/>
      <c r="BG51" s="9"/>
      <c r="BH51" s="9"/>
      <c r="BI51" s="29"/>
      <c r="BJ51" s="29"/>
      <c r="BK51" s="9"/>
      <c r="BL51" s="29"/>
      <c r="BM51" s="9"/>
      <c r="BN51" s="9"/>
      <c r="BO51" s="9"/>
      <c r="BP51" s="9"/>
      <c r="BQ51" s="9"/>
      <c r="BR51" s="9"/>
      <c r="BS51" s="9"/>
      <c r="BT51" s="9">
        <v>1</v>
      </c>
      <c r="BU51" s="9">
        <v>1</v>
      </c>
      <c r="BV51" s="9">
        <v>1</v>
      </c>
      <c r="BW51" s="9">
        <v>1</v>
      </c>
      <c r="BX51" s="9">
        <v>1</v>
      </c>
      <c r="BY51" s="9">
        <v>1</v>
      </c>
      <c r="BZ51" s="9"/>
      <c r="CA51" s="9">
        <v>1</v>
      </c>
      <c r="CB51" s="9">
        <v>1</v>
      </c>
      <c r="CC51" s="9">
        <v>1</v>
      </c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>
        <v>1</v>
      </c>
      <c r="CU51" s="9"/>
      <c r="CV51" s="9"/>
      <c r="CW51" s="9"/>
      <c r="CX51" s="29"/>
      <c r="CY51" s="29"/>
      <c r="CZ51" s="29"/>
      <c r="DA51" s="29"/>
      <c r="DB51" s="9"/>
      <c r="DC51" s="9"/>
      <c r="DD51" s="9"/>
      <c r="DE51" s="9"/>
      <c r="DF51" s="9"/>
      <c r="DG51" s="29"/>
      <c r="DH51" s="9"/>
      <c r="DI51" s="9"/>
      <c r="DJ51" s="9"/>
      <c r="DK51" s="9"/>
      <c r="DL51" s="9"/>
      <c r="DM51" s="9"/>
      <c r="DN51" s="9"/>
      <c r="DO51" s="9"/>
      <c r="DP51" s="29"/>
      <c r="DQ51" s="29"/>
      <c r="DR51" s="29"/>
      <c r="DS51" s="29"/>
      <c r="DT51" s="29"/>
      <c r="DU51" s="9"/>
      <c r="DV51" s="29"/>
      <c r="DW51" s="29"/>
      <c r="DX51" s="9">
        <f t="shared" si="0"/>
        <v>13</v>
      </c>
      <c r="DY51" s="30"/>
      <c r="DZ51" s="31"/>
    </row>
    <row r="52" spans="1:130" ht="20.100000000000001" customHeight="1">
      <c r="A52" s="7">
        <v>872372</v>
      </c>
      <c r="B52" s="8" t="s">
        <v>64</v>
      </c>
      <c r="C52" s="9">
        <v>1</v>
      </c>
      <c r="D52" s="90" t="s">
        <v>391</v>
      </c>
      <c r="E52" s="182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>
        <v>1</v>
      </c>
      <c r="AF52" s="13"/>
      <c r="AG52" s="13"/>
      <c r="AH52" s="9"/>
      <c r="AI52" s="9"/>
      <c r="AJ52" s="9"/>
      <c r="AK52" s="9"/>
      <c r="AL52" s="9"/>
      <c r="AM52" s="9">
        <v>1</v>
      </c>
      <c r="AN52" s="9"/>
      <c r="AO52" s="9">
        <v>1</v>
      </c>
      <c r="AP52" s="9"/>
      <c r="AQ52" s="29"/>
      <c r="AR52" s="9"/>
      <c r="AS52" s="9"/>
      <c r="AT52" s="9">
        <v>1</v>
      </c>
      <c r="AU52" s="9"/>
      <c r="AV52" s="9"/>
      <c r="AW52" s="9"/>
      <c r="AX52" s="9"/>
      <c r="AY52" s="9"/>
      <c r="AZ52" s="9"/>
      <c r="BA52" s="9"/>
      <c r="BB52" s="29"/>
      <c r="BC52" s="29"/>
      <c r="BD52" s="9"/>
      <c r="BE52" s="9"/>
      <c r="BF52" s="29"/>
      <c r="BG52" s="9"/>
      <c r="BH52" s="9"/>
      <c r="BI52" s="29"/>
      <c r="BJ52" s="29"/>
      <c r="BK52" s="9"/>
      <c r="BL52" s="29"/>
      <c r="BM52" s="9"/>
      <c r="BN52" s="9"/>
      <c r="BO52" s="9"/>
      <c r="BP52" s="9"/>
      <c r="BQ52" s="9"/>
      <c r="BR52" s="9"/>
      <c r="BS52" s="9"/>
      <c r="BT52" s="9">
        <v>1</v>
      </c>
      <c r="BU52" s="9">
        <v>1</v>
      </c>
      <c r="BV52" s="9">
        <v>1</v>
      </c>
      <c r="BW52" s="9">
        <v>1</v>
      </c>
      <c r="BX52" s="9">
        <v>1</v>
      </c>
      <c r="BY52" s="9">
        <v>1</v>
      </c>
      <c r="BZ52" s="9"/>
      <c r="CA52" s="9">
        <v>1</v>
      </c>
      <c r="CB52" s="9">
        <v>1</v>
      </c>
      <c r="CC52" s="9">
        <v>1</v>
      </c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>
        <v>1</v>
      </c>
      <c r="CU52" s="9"/>
      <c r="CV52" s="9"/>
      <c r="CW52" s="9"/>
      <c r="CX52" s="29"/>
      <c r="CY52" s="29"/>
      <c r="CZ52" s="29"/>
      <c r="DA52" s="29"/>
      <c r="DB52" s="9"/>
      <c r="DC52" s="9"/>
      <c r="DD52" s="9"/>
      <c r="DE52" s="9"/>
      <c r="DF52" s="9"/>
      <c r="DG52" s="29"/>
      <c r="DH52" s="9"/>
      <c r="DI52" s="9"/>
      <c r="DJ52" s="9"/>
      <c r="DK52" s="9"/>
      <c r="DL52" s="9"/>
      <c r="DM52" s="9"/>
      <c r="DN52" s="9"/>
      <c r="DO52" s="9"/>
      <c r="DP52" s="29"/>
      <c r="DQ52" s="29"/>
      <c r="DR52" s="29"/>
      <c r="DS52" s="29"/>
      <c r="DT52" s="29"/>
      <c r="DU52" s="9"/>
      <c r="DV52" s="29"/>
      <c r="DW52" s="29"/>
      <c r="DX52" s="9">
        <f t="shared" si="0"/>
        <v>13</v>
      </c>
      <c r="DY52" s="30"/>
      <c r="DZ52" s="31"/>
    </row>
    <row r="53" spans="1:130" ht="20.100000000000001" customHeight="1">
      <c r="A53" s="20">
        <v>872598</v>
      </c>
      <c r="B53" s="13" t="s">
        <v>65</v>
      </c>
      <c r="C53" s="9">
        <v>208</v>
      </c>
      <c r="D53" s="9" t="s">
        <v>391</v>
      </c>
      <c r="E53" s="182" t="s">
        <v>422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397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/>
      <c r="AD53" s="13"/>
      <c r="AE53" s="13">
        <v>1</v>
      </c>
      <c r="AF53" s="13"/>
      <c r="AG53" s="13"/>
      <c r="AH53" s="9"/>
      <c r="AI53" s="9"/>
      <c r="AJ53" s="9"/>
      <c r="AK53" s="9"/>
      <c r="AL53" s="9"/>
      <c r="AM53" s="9">
        <v>1</v>
      </c>
      <c r="AN53" s="9"/>
      <c r="AO53" s="9">
        <v>1</v>
      </c>
      <c r="AP53" s="9">
        <v>1</v>
      </c>
      <c r="AQ53" s="29"/>
      <c r="AR53" s="9"/>
      <c r="AS53" s="9"/>
      <c r="AT53" s="9">
        <v>1</v>
      </c>
      <c r="AU53" s="9"/>
      <c r="AV53" s="9"/>
      <c r="AW53" s="9"/>
      <c r="AX53" s="9"/>
      <c r="AY53" s="9"/>
      <c r="AZ53" s="9"/>
      <c r="BA53" s="9"/>
      <c r="BB53" s="29"/>
      <c r="BC53" s="29"/>
      <c r="BD53" s="9"/>
      <c r="BE53" s="9"/>
      <c r="BF53" s="29"/>
      <c r="BG53" s="9"/>
      <c r="BH53" s="9"/>
      <c r="BI53" s="29"/>
      <c r="BJ53" s="29"/>
      <c r="BK53" s="9"/>
      <c r="BL53" s="29"/>
      <c r="BM53" s="9"/>
      <c r="BN53" s="9"/>
      <c r="BO53" s="9"/>
      <c r="BP53" s="9"/>
      <c r="BQ53" s="9"/>
      <c r="BR53" s="9"/>
      <c r="BS53" s="9">
        <v>1</v>
      </c>
      <c r="BT53" s="9"/>
      <c r="BU53" s="9">
        <v>1</v>
      </c>
      <c r="BV53" s="9"/>
      <c r="BW53" s="9"/>
      <c r="BX53" s="9"/>
      <c r="BY53" s="9">
        <v>1</v>
      </c>
      <c r="BZ53" s="9">
        <v>1</v>
      </c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29"/>
      <c r="CY53" s="29"/>
      <c r="CZ53" s="29"/>
      <c r="DA53" s="29"/>
      <c r="DB53" s="9">
        <v>1</v>
      </c>
      <c r="DC53" s="9"/>
      <c r="DD53" s="9"/>
      <c r="DE53" s="9"/>
      <c r="DF53" s="9"/>
      <c r="DG53" s="29"/>
      <c r="DH53" s="9"/>
      <c r="DI53" s="9"/>
      <c r="DJ53" s="9"/>
      <c r="DK53" s="9"/>
      <c r="DL53" s="9"/>
      <c r="DM53" s="9"/>
      <c r="DN53" s="9"/>
      <c r="DO53" s="9"/>
      <c r="DP53" s="29"/>
      <c r="DQ53" s="29"/>
      <c r="DR53" s="29"/>
      <c r="DS53" s="29"/>
      <c r="DT53" s="29"/>
      <c r="DU53" s="9"/>
      <c r="DV53" s="29"/>
      <c r="DW53" s="29"/>
      <c r="DX53" s="9">
        <f t="shared" si="0"/>
        <v>9</v>
      </c>
      <c r="DY53" s="30" t="s">
        <v>423</v>
      </c>
      <c r="DZ53" s="31" t="s">
        <v>424</v>
      </c>
    </row>
    <row r="54" spans="1:130" ht="20.100000000000001" customHeight="1">
      <c r="A54" s="7">
        <v>872600</v>
      </c>
      <c r="B54" s="13" t="s">
        <v>66</v>
      </c>
      <c r="C54" s="9">
        <v>60</v>
      </c>
      <c r="D54" s="9" t="s">
        <v>391</v>
      </c>
      <c r="E54" s="182" t="s">
        <v>422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397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/>
      <c r="AD54" s="13"/>
      <c r="AE54" s="13">
        <v>1</v>
      </c>
      <c r="AF54" s="13"/>
      <c r="AG54" s="13"/>
      <c r="AH54" s="9"/>
      <c r="AI54" s="9"/>
      <c r="AJ54" s="9"/>
      <c r="AK54" s="9"/>
      <c r="AL54" s="9"/>
      <c r="AM54" s="9">
        <v>1</v>
      </c>
      <c r="AN54" s="9"/>
      <c r="AO54" s="9">
        <v>1</v>
      </c>
      <c r="AP54" s="9">
        <v>1</v>
      </c>
      <c r="AQ54" s="29"/>
      <c r="AR54" s="9"/>
      <c r="AS54" s="9"/>
      <c r="AT54" s="9">
        <v>1</v>
      </c>
      <c r="AU54" s="9"/>
      <c r="AV54" s="9"/>
      <c r="AW54" s="9"/>
      <c r="AX54" s="9"/>
      <c r="AY54" s="9"/>
      <c r="AZ54" s="9"/>
      <c r="BA54" s="9"/>
      <c r="BB54" s="29"/>
      <c r="BC54" s="29"/>
      <c r="BD54" s="9"/>
      <c r="BE54" s="9"/>
      <c r="BF54" s="29"/>
      <c r="BG54" s="9"/>
      <c r="BH54" s="9"/>
      <c r="BI54" s="29"/>
      <c r="BJ54" s="29"/>
      <c r="BK54" s="9"/>
      <c r="BL54" s="29"/>
      <c r="BM54" s="9"/>
      <c r="BN54" s="9"/>
      <c r="BO54" s="9"/>
      <c r="BP54" s="9"/>
      <c r="BQ54" s="9"/>
      <c r="BR54" s="9"/>
      <c r="BS54" s="9">
        <v>1</v>
      </c>
      <c r="BT54" s="9"/>
      <c r="BU54" s="9">
        <v>1</v>
      </c>
      <c r="BV54" s="9"/>
      <c r="BW54" s="9"/>
      <c r="BX54" s="9"/>
      <c r="BY54" s="9">
        <v>1</v>
      </c>
      <c r="BZ54" s="9">
        <v>1</v>
      </c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29"/>
      <c r="CY54" s="29"/>
      <c r="CZ54" s="29"/>
      <c r="DA54" s="29"/>
      <c r="DB54" s="9">
        <v>1</v>
      </c>
      <c r="DC54" s="9"/>
      <c r="DD54" s="9"/>
      <c r="DE54" s="9"/>
      <c r="DF54" s="9"/>
      <c r="DG54" s="29"/>
      <c r="DH54" s="9"/>
      <c r="DI54" s="9"/>
      <c r="DJ54" s="9"/>
      <c r="DK54" s="9"/>
      <c r="DL54" s="9"/>
      <c r="DM54" s="9"/>
      <c r="DN54" s="9"/>
      <c r="DO54" s="9"/>
      <c r="DP54" s="29"/>
      <c r="DQ54" s="29"/>
      <c r="DR54" s="29"/>
      <c r="DS54" s="29"/>
      <c r="DT54" s="29"/>
      <c r="DU54" s="9"/>
      <c r="DV54" s="29"/>
      <c r="DW54" s="29"/>
      <c r="DX54" s="9">
        <f t="shared" si="0"/>
        <v>9</v>
      </c>
      <c r="DY54" s="30"/>
      <c r="DZ54" s="31"/>
    </row>
    <row r="55" spans="1:130" ht="20.100000000000001" customHeight="1">
      <c r="A55" s="7">
        <v>872601</v>
      </c>
      <c r="B55" s="13" t="s">
        <v>67</v>
      </c>
      <c r="C55" s="9">
        <v>20</v>
      </c>
      <c r="D55" s="9" t="s">
        <v>391</v>
      </c>
      <c r="E55" s="182" t="s">
        <v>422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397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/>
      <c r="AD55" s="13"/>
      <c r="AE55" s="13">
        <v>1</v>
      </c>
      <c r="AF55" s="13"/>
      <c r="AG55" s="13"/>
      <c r="AH55" s="9"/>
      <c r="AI55" s="9"/>
      <c r="AJ55" s="9"/>
      <c r="AK55" s="9"/>
      <c r="AL55" s="9"/>
      <c r="AM55" s="9">
        <v>1</v>
      </c>
      <c r="AN55" s="9"/>
      <c r="AO55" s="9">
        <v>1</v>
      </c>
      <c r="AP55" s="9">
        <v>1</v>
      </c>
      <c r="AQ55" s="29"/>
      <c r="AR55" s="9"/>
      <c r="AS55" s="9"/>
      <c r="AT55" s="9">
        <v>1</v>
      </c>
      <c r="AU55" s="9"/>
      <c r="AV55" s="9"/>
      <c r="AW55" s="9"/>
      <c r="AX55" s="9"/>
      <c r="AY55" s="9"/>
      <c r="AZ55" s="9"/>
      <c r="BA55" s="9"/>
      <c r="BB55" s="29"/>
      <c r="BC55" s="29"/>
      <c r="BD55" s="9"/>
      <c r="BE55" s="9"/>
      <c r="BF55" s="29"/>
      <c r="BG55" s="9"/>
      <c r="BH55" s="9"/>
      <c r="BI55" s="29"/>
      <c r="BJ55" s="29"/>
      <c r="BK55" s="9"/>
      <c r="BL55" s="29"/>
      <c r="BM55" s="9"/>
      <c r="BN55" s="9"/>
      <c r="BO55" s="9"/>
      <c r="BP55" s="9"/>
      <c r="BQ55" s="9"/>
      <c r="BR55" s="9"/>
      <c r="BS55" s="9">
        <v>1</v>
      </c>
      <c r="BT55" s="9"/>
      <c r="BU55" s="9">
        <v>1</v>
      </c>
      <c r="BV55" s="9"/>
      <c r="BW55" s="9"/>
      <c r="BX55" s="9"/>
      <c r="BY55" s="9">
        <v>1</v>
      </c>
      <c r="BZ55" s="9">
        <v>1</v>
      </c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29"/>
      <c r="CY55" s="29"/>
      <c r="CZ55" s="29"/>
      <c r="DA55" s="29"/>
      <c r="DB55" s="9">
        <v>1</v>
      </c>
      <c r="DC55" s="9"/>
      <c r="DD55" s="9"/>
      <c r="DE55" s="9"/>
      <c r="DF55" s="9"/>
      <c r="DG55" s="29"/>
      <c r="DH55" s="9"/>
      <c r="DI55" s="9"/>
      <c r="DJ55" s="9"/>
      <c r="DK55" s="9"/>
      <c r="DL55" s="9"/>
      <c r="DM55" s="9"/>
      <c r="DN55" s="9"/>
      <c r="DO55" s="9"/>
      <c r="DP55" s="29"/>
      <c r="DQ55" s="29"/>
      <c r="DR55" s="29"/>
      <c r="DS55" s="29"/>
      <c r="DT55" s="29"/>
      <c r="DU55" s="9"/>
      <c r="DV55" s="29"/>
      <c r="DW55" s="29"/>
      <c r="DX55" s="9">
        <f t="shared" si="0"/>
        <v>9</v>
      </c>
      <c r="DY55" s="30"/>
      <c r="DZ55" s="31"/>
    </row>
    <row r="56" spans="1:130" ht="20.100000000000001" customHeight="1">
      <c r="A56" s="7">
        <v>874308</v>
      </c>
      <c r="B56" s="8" t="s">
        <v>68</v>
      </c>
      <c r="C56" s="9">
        <v>5</v>
      </c>
      <c r="D56" s="90" t="s">
        <v>391</v>
      </c>
      <c r="E56" s="182" t="s">
        <v>422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397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/>
      <c r="AD56" s="13"/>
      <c r="AE56" s="13">
        <v>1</v>
      </c>
      <c r="AF56" s="13"/>
      <c r="AG56" s="13"/>
      <c r="AH56" s="9"/>
      <c r="AI56" s="9"/>
      <c r="AJ56" s="9"/>
      <c r="AK56" s="9"/>
      <c r="AL56" s="9"/>
      <c r="AM56" s="9">
        <v>1</v>
      </c>
      <c r="AN56" s="9"/>
      <c r="AO56" s="9">
        <v>1</v>
      </c>
      <c r="AP56" s="9">
        <v>1</v>
      </c>
      <c r="AQ56" s="29"/>
      <c r="AR56" s="9"/>
      <c r="AS56" s="9"/>
      <c r="AT56" s="9">
        <v>1</v>
      </c>
      <c r="AU56" s="9"/>
      <c r="AV56" s="9"/>
      <c r="AW56" s="9"/>
      <c r="AX56" s="9"/>
      <c r="AY56" s="9"/>
      <c r="AZ56" s="9"/>
      <c r="BA56" s="9"/>
      <c r="BB56" s="29"/>
      <c r="BC56" s="29"/>
      <c r="BD56" s="9"/>
      <c r="BE56" s="9"/>
      <c r="BF56" s="29"/>
      <c r="BG56" s="9"/>
      <c r="BH56" s="9"/>
      <c r="BI56" s="29"/>
      <c r="BJ56" s="29"/>
      <c r="BK56" s="9"/>
      <c r="BL56" s="29"/>
      <c r="BM56" s="9"/>
      <c r="BN56" s="9"/>
      <c r="BO56" s="9"/>
      <c r="BP56" s="9"/>
      <c r="BQ56" s="9"/>
      <c r="BR56" s="9"/>
      <c r="BS56" s="9">
        <v>1</v>
      </c>
      <c r="BT56" s="9"/>
      <c r="BU56" s="9">
        <v>1</v>
      </c>
      <c r="BV56" s="9"/>
      <c r="BW56" s="9"/>
      <c r="BX56" s="9"/>
      <c r="BY56" s="9">
        <v>1</v>
      </c>
      <c r="BZ56" s="9">
        <v>1</v>
      </c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29"/>
      <c r="CY56" s="29"/>
      <c r="CZ56" s="29"/>
      <c r="DA56" s="29"/>
      <c r="DB56" s="9">
        <v>1</v>
      </c>
      <c r="DC56" s="9"/>
      <c r="DD56" s="9"/>
      <c r="DE56" s="9"/>
      <c r="DF56" s="9"/>
      <c r="DG56" s="29"/>
      <c r="DH56" s="9"/>
      <c r="DI56" s="9"/>
      <c r="DJ56" s="9"/>
      <c r="DK56" s="9"/>
      <c r="DL56" s="9"/>
      <c r="DM56" s="9"/>
      <c r="DN56" s="9"/>
      <c r="DO56" s="9"/>
      <c r="DP56" s="29"/>
      <c r="DQ56" s="29"/>
      <c r="DR56" s="29"/>
      <c r="DS56" s="29"/>
      <c r="DT56" s="29"/>
      <c r="DU56" s="9"/>
      <c r="DV56" s="29"/>
      <c r="DW56" s="29"/>
      <c r="DX56" s="9">
        <f t="shared" si="0"/>
        <v>9</v>
      </c>
      <c r="DY56" s="30"/>
      <c r="DZ56" s="31"/>
    </row>
    <row r="57" spans="1:130" ht="20.100000000000001" customHeight="1">
      <c r="A57" s="7">
        <v>872597</v>
      </c>
      <c r="B57" s="8" t="s">
        <v>69</v>
      </c>
      <c r="C57" s="9">
        <v>4</v>
      </c>
      <c r="D57" s="90" t="s">
        <v>391</v>
      </c>
      <c r="E57" s="182" t="s">
        <v>422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397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/>
      <c r="AD57" s="13"/>
      <c r="AE57" s="13">
        <v>1</v>
      </c>
      <c r="AF57" s="13"/>
      <c r="AG57" s="13"/>
      <c r="AH57" s="9"/>
      <c r="AI57" s="9"/>
      <c r="AJ57" s="9"/>
      <c r="AK57" s="9"/>
      <c r="AL57" s="9"/>
      <c r="AM57" s="9">
        <v>1</v>
      </c>
      <c r="AN57" s="9"/>
      <c r="AO57" s="9">
        <v>1</v>
      </c>
      <c r="AP57" s="9">
        <v>1</v>
      </c>
      <c r="AQ57" s="29"/>
      <c r="AR57" s="9"/>
      <c r="AS57" s="9"/>
      <c r="AT57" s="9">
        <v>1</v>
      </c>
      <c r="AU57" s="9"/>
      <c r="AV57" s="9"/>
      <c r="AW57" s="9"/>
      <c r="AX57" s="9"/>
      <c r="AY57" s="9"/>
      <c r="AZ57" s="9"/>
      <c r="BA57" s="9"/>
      <c r="BB57" s="29"/>
      <c r="BC57" s="29"/>
      <c r="BD57" s="9"/>
      <c r="BE57" s="9"/>
      <c r="BF57" s="29"/>
      <c r="BG57" s="9"/>
      <c r="BH57" s="9"/>
      <c r="BI57" s="29"/>
      <c r="BJ57" s="29"/>
      <c r="BK57" s="9"/>
      <c r="BL57" s="29"/>
      <c r="BM57" s="9"/>
      <c r="BN57" s="9"/>
      <c r="BO57" s="9"/>
      <c r="BP57" s="9"/>
      <c r="BQ57" s="9"/>
      <c r="BR57" s="9"/>
      <c r="BS57" s="9">
        <v>1</v>
      </c>
      <c r="BT57" s="9"/>
      <c r="BU57" s="9">
        <v>1</v>
      </c>
      <c r="BV57" s="9"/>
      <c r="BW57" s="9"/>
      <c r="BX57" s="9"/>
      <c r="BY57" s="9">
        <v>1</v>
      </c>
      <c r="BZ57" s="9">
        <v>1</v>
      </c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29"/>
      <c r="CY57" s="29"/>
      <c r="CZ57" s="29"/>
      <c r="DA57" s="29"/>
      <c r="DB57" s="9">
        <v>1</v>
      </c>
      <c r="DC57" s="9"/>
      <c r="DD57" s="9"/>
      <c r="DE57" s="9"/>
      <c r="DF57" s="9"/>
      <c r="DG57" s="29"/>
      <c r="DH57" s="9"/>
      <c r="DI57" s="9"/>
      <c r="DJ57" s="9"/>
      <c r="DK57" s="9"/>
      <c r="DL57" s="9"/>
      <c r="DM57" s="9"/>
      <c r="DN57" s="9"/>
      <c r="DO57" s="9"/>
      <c r="DP57" s="29"/>
      <c r="DQ57" s="29"/>
      <c r="DR57" s="29"/>
      <c r="DS57" s="29"/>
      <c r="DT57" s="29"/>
      <c r="DU57" s="9"/>
      <c r="DV57" s="29"/>
      <c r="DW57" s="29"/>
      <c r="DX57" s="9">
        <f t="shared" si="0"/>
        <v>9</v>
      </c>
      <c r="DY57" s="30"/>
      <c r="DZ57" s="31"/>
    </row>
    <row r="58" spans="1:130" ht="20.100000000000001" customHeight="1">
      <c r="A58" s="7">
        <v>872596</v>
      </c>
      <c r="B58" s="8" t="s">
        <v>70</v>
      </c>
      <c r="C58" s="9">
        <v>1</v>
      </c>
      <c r="D58" s="90" t="s">
        <v>391</v>
      </c>
      <c r="E58" s="182" t="s">
        <v>422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397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/>
      <c r="AD58" s="13"/>
      <c r="AE58" s="13">
        <v>1</v>
      </c>
      <c r="AF58" s="13"/>
      <c r="AG58" s="13"/>
      <c r="AH58" s="9"/>
      <c r="AI58" s="9"/>
      <c r="AJ58" s="9"/>
      <c r="AK58" s="9"/>
      <c r="AL58" s="9"/>
      <c r="AM58" s="9">
        <v>1</v>
      </c>
      <c r="AN58" s="9"/>
      <c r="AO58" s="9">
        <v>1</v>
      </c>
      <c r="AP58" s="9">
        <v>1</v>
      </c>
      <c r="AQ58" s="29"/>
      <c r="AR58" s="9"/>
      <c r="AS58" s="9"/>
      <c r="AT58" s="9">
        <v>1</v>
      </c>
      <c r="AU58" s="9"/>
      <c r="AV58" s="9"/>
      <c r="AW58" s="9"/>
      <c r="AX58" s="9"/>
      <c r="AY58" s="9"/>
      <c r="AZ58" s="9"/>
      <c r="BA58" s="9"/>
      <c r="BB58" s="29"/>
      <c r="BC58" s="29"/>
      <c r="BD58" s="9"/>
      <c r="BE58" s="9"/>
      <c r="BF58" s="29"/>
      <c r="BG58" s="9"/>
      <c r="BH58" s="9"/>
      <c r="BI58" s="29"/>
      <c r="BJ58" s="29"/>
      <c r="BK58" s="9"/>
      <c r="BL58" s="29"/>
      <c r="BM58" s="9"/>
      <c r="BN58" s="9"/>
      <c r="BO58" s="9"/>
      <c r="BP58" s="9"/>
      <c r="BQ58" s="9"/>
      <c r="BR58" s="9"/>
      <c r="BS58" s="9">
        <v>1</v>
      </c>
      <c r="BT58" s="9"/>
      <c r="BU58" s="9">
        <v>1</v>
      </c>
      <c r="BV58" s="9"/>
      <c r="BW58" s="9"/>
      <c r="BX58" s="9"/>
      <c r="BY58" s="9">
        <v>1</v>
      </c>
      <c r="BZ58" s="9">
        <v>1</v>
      </c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29"/>
      <c r="CY58" s="29"/>
      <c r="CZ58" s="29"/>
      <c r="DA58" s="29"/>
      <c r="DB58" s="9">
        <v>1</v>
      </c>
      <c r="DC58" s="9"/>
      <c r="DD58" s="9"/>
      <c r="DE58" s="9"/>
      <c r="DF58" s="9"/>
      <c r="DG58" s="29"/>
      <c r="DH58" s="9"/>
      <c r="DI58" s="9"/>
      <c r="DJ58" s="9"/>
      <c r="DK58" s="9"/>
      <c r="DL58" s="9"/>
      <c r="DM58" s="9"/>
      <c r="DN58" s="9"/>
      <c r="DO58" s="9"/>
      <c r="DP58" s="29"/>
      <c r="DQ58" s="29"/>
      <c r="DR58" s="29"/>
      <c r="DS58" s="29"/>
      <c r="DT58" s="29"/>
      <c r="DU58" s="9"/>
      <c r="DV58" s="29"/>
      <c r="DW58" s="29"/>
      <c r="DX58" s="9">
        <f t="shared" si="0"/>
        <v>9</v>
      </c>
      <c r="DY58" s="30"/>
      <c r="DZ58" s="31"/>
    </row>
    <row r="59" spans="1:130" ht="20.100000000000001" customHeight="1">
      <c r="A59" s="7">
        <v>872802</v>
      </c>
      <c r="B59" s="13" t="s">
        <v>71</v>
      </c>
      <c r="C59" s="9">
        <v>208</v>
      </c>
      <c r="D59" s="9" t="s">
        <v>395</v>
      </c>
      <c r="E59" s="182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400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/>
      <c r="AD59" s="13"/>
      <c r="AE59" s="13">
        <v>1</v>
      </c>
      <c r="AF59" s="13"/>
      <c r="AG59" s="13"/>
      <c r="AH59" s="9"/>
      <c r="AI59" s="9"/>
      <c r="AJ59" s="9"/>
      <c r="AK59" s="9"/>
      <c r="AL59" s="9"/>
      <c r="AM59" s="9"/>
      <c r="AN59" s="9"/>
      <c r="AO59" s="9">
        <v>1</v>
      </c>
      <c r="AP59" s="9"/>
      <c r="AQ59" s="29"/>
      <c r="AR59" s="9"/>
      <c r="AS59" s="9"/>
      <c r="AT59" s="9">
        <v>1</v>
      </c>
      <c r="AU59" s="9"/>
      <c r="AV59" s="9"/>
      <c r="AW59" s="9"/>
      <c r="AX59" s="9"/>
      <c r="AY59" s="9"/>
      <c r="AZ59" s="9"/>
      <c r="BA59" s="9">
        <v>1</v>
      </c>
      <c r="BB59" s="29"/>
      <c r="BC59" s="29"/>
      <c r="BD59" s="9"/>
      <c r="BE59" s="9"/>
      <c r="BF59" s="29"/>
      <c r="BG59" s="9"/>
      <c r="BH59" s="9"/>
      <c r="BI59" s="29"/>
      <c r="BJ59" s="29"/>
      <c r="BK59" s="9"/>
      <c r="BL59" s="29"/>
      <c r="BM59" s="9"/>
      <c r="BN59" s="9"/>
      <c r="BO59" s="9"/>
      <c r="BP59" s="9">
        <v>1</v>
      </c>
      <c r="BQ59" s="9">
        <v>1</v>
      </c>
      <c r="BR59" s="9"/>
      <c r="BS59" s="9"/>
      <c r="BT59" s="9"/>
      <c r="BU59" s="9">
        <v>1</v>
      </c>
      <c r="BV59" s="9"/>
      <c r="BW59" s="9"/>
      <c r="BX59" s="9"/>
      <c r="BY59" s="9">
        <v>1</v>
      </c>
      <c r="BZ59" s="9">
        <v>1</v>
      </c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>
        <v>1</v>
      </c>
      <c r="CQ59" s="9"/>
      <c r="CR59" s="9">
        <v>1</v>
      </c>
      <c r="CS59" s="9"/>
      <c r="CT59" s="9"/>
      <c r="CU59" s="9"/>
      <c r="CV59" s="9"/>
      <c r="CW59" s="9"/>
      <c r="CX59" s="29"/>
      <c r="CY59" s="29"/>
      <c r="CZ59" s="29"/>
      <c r="DA59" s="29"/>
      <c r="DB59" s="9">
        <v>1</v>
      </c>
      <c r="DC59" s="9"/>
      <c r="DD59" s="9"/>
      <c r="DE59" s="9"/>
      <c r="DF59" s="9"/>
      <c r="DG59" s="29"/>
      <c r="DH59" s="9"/>
      <c r="DI59" s="9"/>
      <c r="DJ59" s="9"/>
      <c r="DK59" s="9"/>
      <c r="DL59" s="9"/>
      <c r="DM59" s="9"/>
      <c r="DN59" s="9"/>
      <c r="DO59" s="9"/>
      <c r="DP59" s="29"/>
      <c r="DQ59" s="29"/>
      <c r="DR59" s="29"/>
      <c r="DS59" s="29"/>
      <c r="DT59" s="29"/>
      <c r="DU59" s="9"/>
      <c r="DV59" s="29"/>
      <c r="DW59" s="29"/>
      <c r="DX59" s="9">
        <f t="shared" si="0"/>
        <v>11</v>
      </c>
      <c r="DY59" s="35" t="s">
        <v>425</v>
      </c>
      <c r="DZ59" s="31" t="s">
        <v>426</v>
      </c>
    </row>
    <row r="60" spans="1:130" ht="20.100000000000001" customHeight="1">
      <c r="A60" s="7">
        <v>872806</v>
      </c>
      <c r="B60" s="13" t="s">
        <v>72</v>
      </c>
      <c r="C60" s="9">
        <v>60</v>
      </c>
      <c r="D60" s="9" t="s">
        <v>395</v>
      </c>
      <c r="E60" s="182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400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/>
      <c r="AD60" s="13"/>
      <c r="AE60" s="13">
        <v>1</v>
      </c>
      <c r="AF60" s="13"/>
      <c r="AG60" s="13"/>
      <c r="AH60" s="9"/>
      <c r="AI60" s="9"/>
      <c r="AJ60" s="9"/>
      <c r="AK60" s="9"/>
      <c r="AL60" s="9"/>
      <c r="AM60" s="9"/>
      <c r="AN60" s="9"/>
      <c r="AO60" s="9">
        <v>1</v>
      </c>
      <c r="AP60" s="9"/>
      <c r="AQ60" s="29"/>
      <c r="AR60" s="9"/>
      <c r="AS60" s="9"/>
      <c r="AT60" s="9">
        <v>1</v>
      </c>
      <c r="AU60" s="9"/>
      <c r="AV60" s="9"/>
      <c r="AW60" s="9"/>
      <c r="AX60" s="9"/>
      <c r="AY60" s="9"/>
      <c r="AZ60" s="9"/>
      <c r="BA60" s="9">
        <v>1</v>
      </c>
      <c r="BB60" s="29"/>
      <c r="BC60" s="29"/>
      <c r="BD60" s="9"/>
      <c r="BE60" s="9"/>
      <c r="BF60" s="29"/>
      <c r="BG60" s="9"/>
      <c r="BH60" s="9"/>
      <c r="BI60" s="29"/>
      <c r="BJ60" s="29"/>
      <c r="BK60" s="9"/>
      <c r="BL60" s="29"/>
      <c r="BM60" s="9"/>
      <c r="BN60" s="9"/>
      <c r="BO60" s="9"/>
      <c r="BP60" s="9">
        <v>1</v>
      </c>
      <c r="BQ60" s="9">
        <v>1</v>
      </c>
      <c r="BR60" s="9"/>
      <c r="BS60" s="9"/>
      <c r="BT60" s="9"/>
      <c r="BU60" s="9">
        <v>1</v>
      </c>
      <c r="BV60" s="9"/>
      <c r="BW60" s="9"/>
      <c r="BX60" s="9"/>
      <c r="BY60" s="9">
        <v>1</v>
      </c>
      <c r="BZ60" s="9">
        <v>1</v>
      </c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>
        <v>1</v>
      </c>
      <c r="CQ60" s="9"/>
      <c r="CR60" s="9">
        <v>1</v>
      </c>
      <c r="CS60" s="9"/>
      <c r="CT60" s="9"/>
      <c r="CU60" s="9"/>
      <c r="CV60" s="9"/>
      <c r="CW60" s="9"/>
      <c r="CX60" s="29"/>
      <c r="CY60" s="29"/>
      <c r="CZ60" s="29"/>
      <c r="DA60" s="29"/>
      <c r="DB60" s="9">
        <v>1</v>
      </c>
      <c r="DC60" s="9"/>
      <c r="DD60" s="9"/>
      <c r="DE60" s="9"/>
      <c r="DF60" s="9"/>
      <c r="DG60" s="29"/>
      <c r="DH60" s="9"/>
      <c r="DI60" s="9"/>
      <c r="DJ60" s="9"/>
      <c r="DK60" s="9"/>
      <c r="DL60" s="9"/>
      <c r="DM60" s="9"/>
      <c r="DN60" s="9"/>
      <c r="DO60" s="9"/>
      <c r="DP60" s="29"/>
      <c r="DQ60" s="29"/>
      <c r="DR60" s="29"/>
      <c r="DS60" s="29"/>
      <c r="DT60" s="29"/>
      <c r="DU60" s="9"/>
      <c r="DV60" s="29"/>
      <c r="DW60" s="29"/>
      <c r="DX60" s="9">
        <f t="shared" si="0"/>
        <v>11</v>
      </c>
      <c r="DY60" s="35"/>
      <c r="DZ60" s="31"/>
    </row>
    <row r="61" spans="1:130" ht="20.100000000000001" customHeight="1">
      <c r="A61" s="7">
        <v>872387</v>
      </c>
      <c r="B61" s="13" t="s">
        <v>73</v>
      </c>
      <c r="C61" s="9">
        <v>20</v>
      </c>
      <c r="D61" s="9" t="s">
        <v>395</v>
      </c>
      <c r="E61" s="182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400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/>
      <c r="AD61" s="13"/>
      <c r="AE61" s="13">
        <v>1</v>
      </c>
      <c r="AF61" s="13"/>
      <c r="AG61" s="13"/>
      <c r="AH61" s="9"/>
      <c r="AI61" s="9"/>
      <c r="AJ61" s="9"/>
      <c r="AK61" s="9"/>
      <c r="AL61" s="9"/>
      <c r="AM61" s="9"/>
      <c r="AN61" s="9"/>
      <c r="AO61" s="9">
        <v>1</v>
      </c>
      <c r="AP61" s="9"/>
      <c r="AQ61" s="29"/>
      <c r="AR61" s="9"/>
      <c r="AS61" s="9"/>
      <c r="AT61" s="9">
        <v>1</v>
      </c>
      <c r="AU61" s="9"/>
      <c r="AV61" s="9"/>
      <c r="AW61" s="9"/>
      <c r="AX61" s="9"/>
      <c r="AY61" s="9"/>
      <c r="AZ61" s="9"/>
      <c r="BA61" s="9">
        <v>1</v>
      </c>
      <c r="BB61" s="29"/>
      <c r="BC61" s="29"/>
      <c r="BD61" s="9"/>
      <c r="BE61" s="9"/>
      <c r="BF61" s="29"/>
      <c r="BG61" s="9"/>
      <c r="BH61" s="9"/>
      <c r="BI61" s="29"/>
      <c r="BJ61" s="29"/>
      <c r="BK61" s="9"/>
      <c r="BL61" s="29"/>
      <c r="BM61" s="9"/>
      <c r="BN61" s="9"/>
      <c r="BO61" s="9"/>
      <c r="BP61" s="9">
        <v>1</v>
      </c>
      <c r="BQ61" s="9">
        <v>1</v>
      </c>
      <c r="BR61" s="9"/>
      <c r="BS61" s="9"/>
      <c r="BT61" s="9"/>
      <c r="BU61" s="9">
        <v>1</v>
      </c>
      <c r="BV61" s="9"/>
      <c r="BW61" s="9"/>
      <c r="BX61" s="9"/>
      <c r="BY61" s="9">
        <v>1</v>
      </c>
      <c r="BZ61" s="9">
        <v>1</v>
      </c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>
        <v>1</v>
      </c>
      <c r="CQ61" s="9"/>
      <c r="CR61" s="9">
        <v>1</v>
      </c>
      <c r="CS61" s="9"/>
      <c r="CT61" s="9"/>
      <c r="CU61" s="9"/>
      <c r="CV61" s="9"/>
      <c r="CW61" s="9"/>
      <c r="CX61" s="29"/>
      <c r="CY61" s="29"/>
      <c r="CZ61" s="29"/>
      <c r="DA61" s="29"/>
      <c r="DB61" s="9">
        <v>1</v>
      </c>
      <c r="DC61" s="9"/>
      <c r="DD61" s="9"/>
      <c r="DE61" s="9"/>
      <c r="DF61" s="9"/>
      <c r="DG61" s="29"/>
      <c r="DH61" s="9"/>
      <c r="DI61" s="9"/>
      <c r="DJ61" s="9"/>
      <c r="DK61" s="9"/>
      <c r="DL61" s="9"/>
      <c r="DM61" s="9"/>
      <c r="DN61" s="9"/>
      <c r="DO61" s="9"/>
      <c r="DP61" s="29"/>
      <c r="DQ61" s="29"/>
      <c r="DR61" s="29"/>
      <c r="DS61" s="29"/>
      <c r="DT61" s="29"/>
      <c r="DU61" s="9"/>
      <c r="DV61" s="29"/>
      <c r="DW61" s="29"/>
      <c r="DX61" s="9">
        <f t="shared" si="0"/>
        <v>11</v>
      </c>
      <c r="DY61" s="35"/>
      <c r="DZ61" s="31"/>
    </row>
    <row r="62" spans="1:130" ht="20.100000000000001" customHeight="1">
      <c r="A62" s="7">
        <v>872386</v>
      </c>
      <c r="B62" s="8" t="s">
        <v>74</v>
      </c>
      <c r="C62" s="9">
        <v>5</v>
      </c>
      <c r="D62" s="90" t="s">
        <v>395</v>
      </c>
      <c r="E62" s="182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400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/>
      <c r="AD62" s="13"/>
      <c r="AE62" s="13">
        <v>1</v>
      </c>
      <c r="AF62" s="13"/>
      <c r="AG62" s="13"/>
      <c r="AH62" s="9"/>
      <c r="AI62" s="9"/>
      <c r="AJ62" s="9"/>
      <c r="AK62" s="9"/>
      <c r="AL62" s="9"/>
      <c r="AM62" s="9"/>
      <c r="AN62" s="9"/>
      <c r="AO62" s="9">
        <v>1</v>
      </c>
      <c r="AP62" s="9"/>
      <c r="AQ62" s="29"/>
      <c r="AR62" s="9"/>
      <c r="AS62" s="9"/>
      <c r="AT62" s="9">
        <v>1</v>
      </c>
      <c r="AU62" s="9"/>
      <c r="AV62" s="9"/>
      <c r="AW62" s="9"/>
      <c r="AX62" s="9"/>
      <c r="AY62" s="9"/>
      <c r="AZ62" s="9"/>
      <c r="BA62" s="9">
        <v>1</v>
      </c>
      <c r="BB62" s="29"/>
      <c r="BC62" s="29"/>
      <c r="BD62" s="9"/>
      <c r="BE62" s="9"/>
      <c r="BF62" s="29"/>
      <c r="BG62" s="9"/>
      <c r="BH62" s="9"/>
      <c r="BI62" s="29"/>
      <c r="BJ62" s="29"/>
      <c r="BK62" s="9"/>
      <c r="BL62" s="29"/>
      <c r="BM62" s="9"/>
      <c r="BN62" s="9"/>
      <c r="BO62" s="9"/>
      <c r="BP62" s="9">
        <v>1</v>
      </c>
      <c r="BQ62" s="9">
        <v>1</v>
      </c>
      <c r="BR62" s="9"/>
      <c r="BS62" s="9"/>
      <c r="BT62" s="9"/>
      <c r="BU62" s="9">
        <v>1</v>
      </c>
      <c r="BV62" s="9"/>
      <c r="BW62" s="9"/>
      <c r="BX62" s="9"/>
      <c r="BY62" s="9">
        <v>1</v>
      </c>
      <c r="BZ62" s="9">
        <v>1</v>
      </c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>
        <v>1</v>
      </c>
      <c r="CQ62" s="9"/>
      <c r="CR62" s="9">
        <v>1</v>
      </c>
      <c r="CS62" s="9"/>
      <c r="CT62" s="9"/>
      <c r="CU62" s="9"/>
      <c r="CV62" s="9"/>
      <c r="CW62" s="9"/>
      <c r="CX62" s="29"/>
      <c r="CY62" s="29"/>
      <c r="CZ62" s="29"/>
      <c r="DA62" s="29"/>
      <c r="DB62" s="9">
        <v>1</v>
      </c>
      <c r="DC62" s="9"/>
      <c r="DD62" s="9"/>
      <c r="DE62" s="9"/>
      <c r="DF62" s="9"/>
      <c r="DG62" s="29"/>
      <c r="DH62" s="9"/>
      <c r="DI62" s="9"/>
      <c r="DJ62" s="9"/>
      <c r="DK62" s="9"/>
      <c r="DL62" s="9"/>
      <c r="DM62" s="9"/>
      <c r="DN62" s="9"/>
      <c r="DO62" s="9"/>
      <c r="DP62" s="29"/>
      <c r="DQ62" s="29"/>
      <c r="DR62" s="29"/>
      <c r="DS62" s="29"/>
      <c r="DT62" s="29"/>
      <c r="DU62" s="9"/>
      <c r="DV62" s="29"/>
      <c r="DW62" s="29"/>
      <c r="DX62" s="9">
        <f t="shared" si="0"/>
        <v>11</v>
      </c>
      <c r="DY62" s="35"/>
      <c r="DZ62" s="31"/>
    </row>
    <row r="63" spans="1:130" ht="20.100000000000001" customHeight="1">
      <c r="A63" s="7">
        <v>872385</v>
      </c>
      <c r="B63" s="8" t="s">
        <v>75</v>
      </c>
      <c r="C63" s="9">
        <v>1</v>
      </c>
      <c r="D63" s="90" t="s">
        <v>395</v>
      </c>
      <c r="E63" s="182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400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/>
      <c r="AD63" s="13"/>
      <c r="AE63" s="13">
        <v>1</v>
      </c>
      <c r="AF63" s="13"/>
      <c r="AG63" s="13"/>
      <c r="AH63" s="9"/>
      <c r="AI63" s="9"/>
      <c r="AJ63" s="9"/>
      <c r="AK63" s="9"/>
      <c r="AL63" s="9"/>
      <c r="AM63" s="9"/>
      <c r="AN63" s="9"/>
      <c r="AO63" s="9">
        <v>1</v>
      </c>
      <c r="AP63" s="9"/>
      <c r="AQ63" s="29"/>
      <c r="AR63" s="9"/>
      <c r="AS63" s="9"/>
      <c r="AT63" s="9">
        <v>1</v>
      </c>
      <c r="AU63" s="9"/>
      <c r="AV63" s="9"/>
      <c r="AW63" s="9"/>
      <c r="AX63" s="9"/>
      <c r="AY63" s="9"/>
      <c r="AZ63" s="9"/>
      <c r="BA63" s="9">
        <v>1</v>
      </c>
      <c r="BB63" s="29"/>
      <c r="BC63" s="29"/>
      <c r="BD63" s="9"/>
      <c r="BE63" s="9"/>
      <c r="BF63" s="29"/>
      <c r="BG63" s="9"/>
      <c r="BH63" s="9"/>
      <c r="BI63" s="29"/>
      <c r="BJ63" s="29"/>
      <c r="BK63" s="9"/>
      <c r="BL63" s="29"/>
      <c r="BM63" s="9"/>
      <c r="BN63" s="9"/>
      <c r="BO63" s="9"/>
      <c r="BP63" s="9">
        <v>1</v>
      </c>
      <c r="BQ63" s="9">
        <v>1</v>
      </c>
      <c r="BR63" s="9"/>
      <c r="BS63" s="9"/>
      <c r="BT63" s="9"/>
      <c r="BU63" s="9">
        <v>1</v>
      </c>
      <c r="BV63" s="9"/>
      <c r="BW63" s="9"/>
      <c r="BX63" s="9"/>
      <c r="BY63" s="9">
        <v>1</v>
      </c>
      <c r="BZ63" s="9">
        <v>1</v>
      </c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>
        <v>1</v>
      </c>
      <c r="CQ63" s="9"/>
      <c r="CR63" s="9">
        <v>1</v>
      </c>
      <c r="CS63" s="9"/>
      <c r="CT63" s="9"/>
      <c r="CU63" s="9"/>
      <c r="CV63" s="9"/>
      <c r="CW63" s="9"/>
      <c r="CX63" s="29"/>
      <c r="CY63" s="29"/>
      <c r="CZ63" s="29"/>
      <c r="DA63" s="29"/>
      <c r="DB63" s="9">
        <v>1</v>
      </c>
      <c r="DC63" s="9"/>
      <c r="DD63" s="9"/>
      <c r="DE63" s="9"/>
      <c r="DF63" s="9"/>
      <c r="DG63" s="29"/>
      <c r="DH63" s="9"/>
      <c r="DI63" s="9"/>
      <c r="DJ63" s="9"/>
      <c r="DK63" s="9"/>
      <c r="DL63" s="9"/>
      <c r="DM63" s="9"/>
      <c r="DN63" s="9"/>
      <c r="DO63" s="9"/>
      <c r="DP63" s="29"/>
      <c r="DQ63" s="29"/>
      <c r="DR63" s="29"/>
      <c r="DS63" s="29"/>
      <c r="DT63" s="29"/>
      <c r="DU63" s="9"/>
      <c r="DV63" s="29"/>
      <c r="DW63" s="29"/>
      <c r="DX63" s="9">
        <f t="shared" si="0"/>
        <v>11</v>
      </c>
      <c r="DY63" s="35"/>
      <c r="DZ63" s="31"/>
    </row>
    <row r="64" spans="1:130" ht="20.100000000000001" customHeight="1">
      <c r="A64" s="7">
        <v>872519</v>
      </c>
      <c r="B64" s="13" t="s">
        <v>76</v>
      </c>
      <c r="C64" s="9">
        <v>5</v>
      </c>
      <c r="D64" s="9" t="s">
        <v>405</v>
      </c>
      <c r="E64" s="182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>
        <v>1</v>
      </c>
      <c r="AF64" s="13"/>
      <c r="AG64" s="13"/>
      <c r="AH64" s="9"/>
      <c r="AI64" s="9"/>
      <c r="AJ64" s="9"/>
      <c r="AK64" s="9"/>
      <c r="AL64" s="9"/>
      <c r="AM64" s="9"/>
      <c r="AN64" s="9"/>
      <c r="AO64" s="9"/>
      <c r="AP64" s="9"/>
      <c r="AQ64" s="2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29"/>
      <c r="BC64" s="29"/>
      <c r="BD64" s="9"/>
      <c r="BE64" s="9"/>
      <c r="BF64" s="29"/>
      <c r="BG64" s="9"/>
      <c r="BH64" s="9"/>
      <c r="BI64" s="29"/>
      <c r="BJ64" s="29"/>
      <c r="BK64" s="9"/>
      <c r="BL64" s="2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29"/>
      <c r="CY64" s="29"/>
      <c r="CZ64" s="29"/>
      <c r="DA64" s="29"/>
      <c r="DB64" s="9"/>
      <c r="DC64" s="9"/>
      <c r="DD64" s="9"/>
      <c r="DE64" s="9"/>
      <c r="DF64" s="9"/>
      <c r="DG64" s="29"/>
      <c r="DH64" s="9"/>
      <c r="DI64" s="9"/>
      <c r="DJ64" s="9">
        <v>1</v>
      </c>
      <c r="DK64" s="9"/>
      <c r="DL64" s="9"/>
      <c r="DM64" s="9"/>
      <c r="DN64" s="9"/>
      <c r="DO64" s="9"/>
      <c r="DP64" s="29"/>
      <c r="DQ64" s="29"/>
      <c r="DR64" s="29"/>
      <c r="DS64" s="29"/>
      <c r="DT64" s="29"/>
      <c r="DU64" s="9"/>
      <c r="DV64" s="29"/>
      <c r="DW64" s="29"/>
      <c r="DX64" s="9">
        <f t="shared" si="0"/>
        <v>1</v>
      </c>
      <c r="DY64" s="30" t="s">
        <v>427</v>
      </c>
      <c r="DZ64" s="31" t="s">
        <v>428</v>
      </c>
    </row>
    <row r="65" spans="1:130" ht="20.100000000000001" customHeight="1">
      <c r="A65" s="7">
        <v>872518</v>
      </c>
      <c r="B65" s="13" t="s">
        <v>77</v>
      </c>
      <c r="C65" s="9">
        <v>1</v>
      </c>
      <c r="D65" s="9" t="s">
        <v>405</v>
      </c>
      <c r="E65" s="182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>
        <v>1</v>
      </c>
      <c r="AF65" s="13"/>
      <c r="AG65" s="13"/>
      <c r="AH65" s="9"/>
      <c r="AI65" s="9"/>
      <c r="AJ65" s="9"/>
      <c r="AK65" s="9"/>
      <c r="AL65" s="9"/>
      <c r="AM65" s="9"/>
      <c r="AN65" s="9"/>
      <c r="AO65" s="9"/>
      <c r="AP65" s="9"/>
      <c r="AQ65" s="2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29"/>
      <c r="BC65" s="29"/>
      <c r="BD65" s="9"/>
      <c r="BE65" s="9"/>
      <c r="BF65" s="29"/>
      <c r="BG65" s="9"/>
      <c r="BH65" s="9"/>
      <c r="BI65" s="29"/>
      <c r="BJ65" s="29"/>
      <c r="BK65" s="9"/>
      <c r="BL65" s="2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29"/>
      <c r="CY65" s="29"/>
      <c r="CZ65" s="29"/>
      <c r="DA65" s="29"/>
      <c r="DB65" s="9"/>
      <c r="DC65" s="9"/>
      <c r="DD65" s="9"/>
      <c r="DE65" s="9"/>
      <c r="DF65" s="9"/>
      <c r="DG65" s="29"/>
      <c r="DH65" s="9"/>
      <c r="DI65" s="9"/>
      <c r="DJ65" s="9">
        <v>1</v>
      </c>
      <c r="DK65" s="9"/>
      <c r="DL65" s="9"/>
      <c r="DM65" s="9"/>
      <c r="DN65" s="9"/>
      <c r="DO65" s="9"/>
      <c r="DP65" s="29"/>
      <c r="DQ65" s="29"/>
      <c r="DR65" s="29"/>
      <c r="DS65" s="29"/>
      <c r="DT65" s="29"/>
      <c r="DU65" s="9"/>
      <c r="DV65" s="29"/>
      <c r="DW65" s="29"/>
      <c r="DX65" s="9">
        <f t="shared" si="0"/>
        <v>1</v>
      </c>
      <c r="DY65" s="32"/>
      <c r="DZ65" s="31"/>
    </row>
    <row r="66" spans="1:130" ht="20.100000000000001" customHeight="1">
      <c r="A66" s="20">
        <v>872809</v>
      </c>
      <c r="B66" s="13" t="s">
        <v>78</v>
      </c>
      <c r="C66" s="9">
        <v>208</v>
      </c>
      <c r="D66" s="9" t="s">
        <v>391</v>
      </c>
      <c r="E66" s="182" t="s">
        <v>429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400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/>
      <c r="AD66" s="13"/>
      <c r="AE66" s="13">
        <v>1</v>
      </c>
      <c r="AF66" s="13"/>
      <c r="AG66" s="13"/>
      <c r="AH66" s="9"/>
      <c r="AI66" s="9"/>
      <c r="AJ66" s="9"/>
      <c r="AK66" s="9"/>
      <c r="AL66" s="9"/>
      <c r="AM66" s="9"/>
      <c r="AN66" s="9"/>
      <c r="AO66" s="9"/>
      <c r="AP66" s="9"/>
      <c r="AQ66" s="2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29"/>
      <c r="BC66" s="29"/>
      <c r="BD66" s="9"/>
      <c r="BE66" s="9"/>
      <c r="BF66" s="29"/>
      <c r="BG66" s="9"/>
      <c r="BH66" s="9"/>
      <c r="BI66" s="29"/>
      <c r="BJ66" s="29"/>
      <c r="BK66" s="9"/>
      <c r="BL66" s="29"/>
      <c r="BM66" s="9"/>
      <c r="BN66" s="9"/>
      <c r="BO66" s="9"/>
      <c r="BP66" s="9"/>
      <c r="BQ66" s="9">
        <v>1</v>
      </c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>
        <v>1</v>
      </c>
      <c r="CP66" s="9"/>
      <c r="CQ66" s="9"/>
      <c r="CR66" s="9"/>
      <c r="CS66" s="9"/>
      <c r="CT66" s="9"/>
      <c r="CU66" s="9"/>
      <c r="CV66" s="9"/>
      <c r="CW66" s="9"/>
      <c r="CX66" s="29"/>
      <c r="CY66" s="29"/>
      <c r="CZ66" s="29"/>
      <c r="DA66" s="29"/>
      <c r="DB66" s="9"/>
      <c r="DC66" s="9"/>
      <c r="DD66" s="9"/>
      <c r="DE66" s="9"/>
      <c r="DF66" s="9"/>
      <c r="DG66" s="29"/>
      <c r="DH66" s="9"/>
      <c r="DI66" s="9"/>
      <c r="DJ66" s="9"/>
      <c r="DK66" s="9"/>
      <c r="DL66" s="9"/>
      <c r="DM66" s="9"/>
      <c r="DN66" s="9"/>
      <c r="DO66" s="9"/>
      <c r="DP66" s="29"/>
      <c r="DQ66" s="29"/>
      <c r="DR66" s="29"/>
      <c r="DS66" s="29"/>
      <c r="DT66" s="29"/>
      <c r="DU66" s="9"/>
      <c r="DV66" s="29"/>
      <c r="DW66" s="29"/>
      <c r="DX66" s="9">
        <f t="shared" si="0"/>
        <v>2</v>
      </c>
      <c r="DY66" s="35" t="s">
        <v>430</v>
      </c>
      <c r="DZ66" s="31" t="s">
        <v>431</v>
      </c>
    </row>
    <row r="67" spans="1:130" ht="20.100000000000001" customHeight="1">
      <c r="A67" s="7">
        <v>872521</v>
      </c>
      <c r="B67" s="8" t="s">
        <v>79</v>
      </c>
      <c r="C67" s="9">
        <v>4</v>
      </c>
      <c r="D67" s="90" t="s">
        <v>391</v>
      </c>
      <c r="E67" s="182" t="s">
        <v>429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400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/>
      <c r="AD67" s="13"/>
      <c r="AE67" s="13">
        <v>1</v>
      </c>
      <c r="AF67" s="13"/>
      <c r="AG67" s="13"/>
      <c r="AH67" s="9"/>
      <c r="AI67" s="9"/>
      <c r="AJ67" s="9"/>
      <c r="AK67" s="9"/>
      <c r="AL67" s="9"/>
      <c r="AM67" s="9"/>
      <c r="AN67" s="9"/>
      <c r="AO67" s="9"/>
      <c r="AP67" s="9"/>
      <c r="AQ67" s="2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29"/>
      <c r="BC67" s="29"/>
      <c r="BD67" s="9"/>
      <c r="BE67" s="9"/>
      <c r="BF67" s="29"/>
      <c r="BG67" s="9"/>
      <c r="BH67" s="9"/>
      <c r="BI67" s="29"/>
      <c r="BJ67" s="29"/>
      <c r="BK67" s="9"/>
      <c r="BL67" s="29"/>
      <c r="BM67" s="9"/>
      <c r="BN67" s="9"/>
      <c r="BO67" s="9"/>
      <c r="BP67" s="9"/>
      <c r="BQ67" s="9">
        <v>1</v>
      </c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>
        <v>1</v>
      </c>
      <c r="CP67" s="9"/>
      <c r="CQ67" s="9"/>
      <c r="CR67" s="9"/>
      <c r="CS67" s="9"/>
      <c r="CT67" s="9"/>
      <c r="CU67" s="9"/>
      <c r="CV67" s="9"/>
      <c r="CW67" s="9"/>
      <c r="CX67" s="29"/>
      <c r="CY67" s="29"/>
      <c r="CZ67" s="29"/>
      <c r="DA67" s="29"/>
      <c r="DB67" s="9"/>
      <c r="DC67" s="9"/>
      <c r="DD67" s="9"/>
      <c r="DE67" s="9"/>
      <c r="DF67" s="9"/>
      <c r="DG67" s="29"/>
      <c r="DH67" s="9"/>
      <c r="DI67" s="9"/>
      <c r="DJ67" s="9"/>
      <c r="DK67" s="9"/>
      <c r="DL67" s="9"/>
      <c r="DM67" s="9"/>
      <c r="DN67" s="9"/>
      <c r="DO67" s="9"/>
      <c r="DP67" s="29"/>
      <c r="DQ67" s="29"/>
      <c r="DR67" s="29"/>
      <c r="DS67" s="29"/>
      <c r="DT67" s="29"/>
      <c r="DU67" s="9"/>
      <c r="DV67" s="29"/>
      <c r="DW67" s="29"/>
      <c r="DX67" s="9">
        <f t="shared" ref="DX67:DX130" si="1">SUM(AL67:DW67)</f>
        <v>2</v>
      </c>
      <c r="DY67" s="35"/>
      <c r="DZ67" s="31"/>
    </row>
    <row r="68" spans="1:130" ht="20.100000000000001" customHeight="1">
      <c r="A68" s="7">
        <v>872520</v>
      </c>
      <c r="B68" s="8" t="s">
        <v>80</v>
      </c>
      <c r="C68" s="9">
        <v>1</v>
      </c>
      <c r="D68" s="90" t="s">
        <v>391</v>
      </c>
      <c r="E68" s="182" t="s">
        <v>429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400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/>
      <c r="AD68" s="13"/>
      <c r="AE68" s="13">
        <v>1</v>
      </c>
      <c r="AF68" s="13"/>
      <c r="AG68" s="13"/>
      <c r="AH68" s="9"/>
      <c r="AI68" s="9"/>
      <c r="AJ68" s="9"/>
      <c r="AK68" s="9"/>
      <c r="AL68" s="9"/>
      <c r="AM68" s="9"/>
      <c r="AN68" s="9"/>
      <c r="AO68" s="9"/>
      <c r="AP68" s="9"/>
      <c r="AQ68" s="2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29"/>
      <c r="BC68" s="29"/>
      <c r="BD68" s="9"/>
      <c r="BE68" s="9"/>
      <c r="BF68" s="29"/>
      <c r="BG68" s="9"/>
      <c r="BH68" s="9"/>
      <c r="BI68" s="29"/>
      <c r="BJ68" s="29"/>
      <c r="BK68" s="9"/>
      <c r="BL68" s="29"/>
      <c r="BM68" s="9"/>
      <c r="BN68" s="9"/>
      <c r="BO68" s="9"/>
      <c r="BP68" s="9"/>
      <c r="BQ68" s="9">
        <v>1</v>
      </c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>
        <v>1</v>
      </c>
      <c r="CP68" s="9"/>
      <c r="CQ68" s="9"/>
      <c r="CR68" s="9"/>
      <c r="CS68" s="9"/>
      <c r="CT68" s="9"/>
      <c r="CU68" s="9"/>
      <c r="CV68" s="9"/>
      <c r="CW68" s="9"/>
      <c r="CX68" s="29"/>
      <c r="CY68" s="29"/>
      <c r="CZ68" s="29"/>
      <c r="DA68" s="29"/>
      <c r="DB68" s="9"/>
      <c r="DC68" s="9"/>
      <c r="DD68" s="9"/>
      <c r="DE68" s="9"/>
      <c r="DF68" s="9"/>
      <c r="DG68" s="29"/>
      <c r="DH68" s="9"/>
      <c r="DI68" s="9"/>
      <c r="DJ68" s="9"/>
      <c r="DK68" s="9"/>
      <c r="DL68" s="9"/>
      <c r="DM68" s="9"/>
      <c r="DN68" s="9"/>
      <c r="DO68" s="9"/>
      <c r="DP68" s="29"/>
      <c r="DQ68" s="29"/>
      <c r="DR68" s="29"/>
      <c r="DS68" s="29"/>
      <c r="DT68" s="29"/>
      <c r="DU68" s="9"/>
      <c r="DV68" s="29"/>
      <c r="DW68" s="29"/>
      <c r="DX68" s="9">
        <f t="shared" si="1"/>
        <v>2</v>
      </c>
      <c r="DY68" s="38"/>
      <c r="DZ68" s="31"/>
    </row>
    <row r="69" spans="1:130" ht="20.100000000000001" customHeight="1">
      <c r="A69" s="7">
        <v>872592</v>
      </c>
      <c r="B69" s="8" t="s">
        <v>81</v>
      </c>
      <c r="C69" s="9">
        <v>5</v>
      </c>
      <c r="D69" s="90" t="s">
        <v>391</v>
      </c>
      <c r="E69" s="182" t="s">
        <v>432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>
        <v>1</v>
      </c>
      <c r="AF69" s="13"/>
      <c r="AG69" s="13"/>
      <c r="AH69" s="9"/>
      <c r="AI69" s="9"/>
      <c r="AJ69" s="9"/>
      <c r="AK69" s="9"/>
      <c r="AL69" s="9"/>
      <c r="AM69" s="9"/>
      <c r="AN69" s="9"/>
      <c r="AO69" s="9"/>
      <c r="AP69" s="9"/>
      <c r="AQ69" s="2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29"/>
      <c r="BC69" s="29"/>
      <c r="BD69" s="9"/>
      <c r="BE69" s="9"/>
      <c r="BF69" s="29"/>
      <c r="BG69" s="9">
        <v>1</v>
      </c>
      <c r="BH69" s="9"/>
      <c r="BI69" s="29"/>
      <c r="BJ69" s="29"/>
      <c r="BK69" s="9"/>
      <c r="BL69" s="2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29"/>
      <c r="CY69" s="29"/>
      <c r="CZ69" s="29"/>
      <c r="DA69" s="29"/>
      <c r="DB69" s="9"/>
      <c r="DC69" s="9"/>
      <c r="DD69" s="9"/>
      <c r="DE69" s="9"/>
      <c r="DF69" s="9"/>
      <c r="DG69" s="29"/>
      <c r="DH69" s="9"/>
      <c r="DI69" s="9"/>
      <c r="DJ69" s="9"/>
      <c r="DK69" s="9"/>
      <c r="DL69" s="9"/>
      <c r="DM69" s="9"/>
      <c r="DN69" s="9"/>
      <c r="DO69" s="9">
        <v>1</v>
      </c>
      <c r="DP69" s="29"/>
      <c r="DQ69" s="29"/>
      <c r="DR69" s="29"/>
      <c r="DS69" s="29"/>
      <c r="DT69" s="29"/>
      <c r="DU69" s="9"/>
      <c r="DV69" s="29"/>
      <c r="DW69" s="29"/>
      <c r="DX69" s="9">
        <f t="shared" si="1"/>
        <v>2</v>
      </c>
      <c r="DY69" s="35" t="s">
        <v>433</v>
      </c>
      <c r="DZ69" s="31" t="s">
        <v>404</v>
      </c>
    </row>
    <row r="70" spans="1:130" ht="20.100000000000001" customHeight="1">
      <c r="A70" s="7">
        <v>872591</v>
      </c>
      <c r="B70" s="8" t="s">
        <v>82</v>
      </c>
      <c r="C70" s="9">
        <v>1</v>
      </c>
      <c r="D70" s="90" t="s">
        <v>391</v>
      </c>
      <c r="E70" s="182" t="s">
        <v>432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>
        <v>1</v>
      </c>
      <c r="AF70" s="13"/>
      <c r="AG70" s="13"/>
      <c r="AH70" s="9"/>
      <c r="AI70" s="9"/>
      <c r="AJ70" s="9"/>
      <c r="AK70" s="9"/>
      <c r="AL70" s="9"/>
      <c r="AM70" s="9"/>
      <c r="AN70" s="9"/>
      <c r="AO70" s="9"/>
      <c r="AP70" s="9"/>
      <c r="AQ70" s="2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29"/>
      <c r="BC70" s="29"/>
      <c r="BD70" s="9"/>
      <c r="BE70" s="9"/>
      <c r="BF70" s="29"/>
      <c r="BG70" s="9">
        <v>1</v>
      </c>
      <c r="BH70" s="9"/>
      <c r="BI70" s="29"/>
      <c r="BJ70" s="29"/>
      <c r="BK70" s="9"/>
      <c r="BL70" s="2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29"/>
      <c r="CY70" s="29"/>
      <c r="CZ70" s="29"/>
      <c r="DA70" s="29"/>
      <c r="DB70" s="9"/>
      <c r="DC70" s="9"/>
      <c r="DD70" s="9"/>
      <c r="DE70" s="9"/>
      <c r="DF70" s="9"/>
      <c r="DG70" s="29"/>
      <c r="DH70" s="9"/>
      <c r="DI70" s="9"/>
      <c r="DJ70" s="9"/>
      <c r="DK70" s="9"/>
      <c r="DL70" s="9"/>
      <c r="DM70" s="9"/>
      <c r="DN70" s="9"/>
      <c r="DO70" s="9">
        <v>1</v>
      </c>
      <c r="DP70" s="29"/>
      <c r="DQ70" s="29"/>
      <c r="DR70" s="29"/>
      <c r="DS70" s="29"/>
      <c r="DT70" s="29"/>
      <c r="DU70" s="9"/>
      <c r="DV70" s="29"/>
      <c r="DW70" s="29"/>
      <c r="DX70" s="9">
        <f t="shared" si="1"/>
        <v>2</v>
      </c>
      <c r="DY70" s="38"/>
      <c r="DZ70" s="31"/>
    </row>
    <row r="71" spans="1:130" ht="20.100000000000001" customHeight="1">
      <c r="A71" s="7">
        <v>881675</v>
      </c>
      <c r="B71" s="13" t="s">
        <v>83</v>
      </c>
      <c r="C71" s="9">
        <v>208</v>
      </c>
      <c r="D71" s="9" t="s">
        <v>391</v>
      </c>
      <c r="E71" s="182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397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/>
      <c r="AD71" s="13"/>
      <c r="AE71" s="13">
        <v>1</v>
      </c>
      <c r="AF71" s="13"/>
      <c r="AG71" s="13"/>
      <c r="AH71" s="9"/>
      <c r="AI71" s="9"/>
      <c r="AJ71" s="9"/>
      <c r="AK71" s="9"/>
      <c r="AL71" s="9"/>
      <c r="AM71" s="9">
        <v>1</v>
      </c>
      <c r="AN71" s="9"/>
      <c r="AO71" s="9">
        <v>1</v>
      </c>
      <c r="AP71" s="9"/>
      <c r="AQ71" s="29"/>
      <c r="AR71" s="9"/>
      <c r="AS71" s="9"/>
      <c r="AT71" s="9">
        <v>1</v>
      </c>
      <c r="AU71" s="9"/>
      <c r="AV71" s="9"/>
      <c r="AW71" s="9"/>
      <c r="AX71" s="9"/>
      <c r="AY71" s="9"/>
      <c r="AZ71" s="9"/>
      <c r="BA71" s="9"/>
      <c r="BB71" s="29"/>
      <c r="BC71" s="29"/>
      <c r="BD71" s="9"/>
      <c r="BE71" s="9"/>
      <c r="BF71" s="29"/>
      <c r="BG71" s="9"/>
      <c r="BH71" s="9"/>
      <c r="BI71" s="29"/>
      <c r="BJ71" s="29"/>
      <c r="BK71" s="9"/>
      <c r="BL71" s="29"/>
      <c r="BM71" s="9"/>
      <c r="BN71" s="9"/>
      <c r="BO71" s="9"/>
      <c r="BP71" s="9"/>
      <c r="BQ71" s="9"/>
      <c r="BR71" s="9"/>
      <c r="BS71" s="9"/>
      <c r="BT71" s="9"/>
      <c r="BU71" s="9">
        <v>1</v>
      </c>
      <c r="BV71" s="9"/>
      <c r="BW71" s="9"/>
      <c r="BX71" s="9"/>
      <c r="BY71" s="9">
        <v>1</v>
      </c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29"/>
      <c r="CY71" s="29"/>
      <c r="CZ71" s="29"/>
      <c r="DA71" s="29"/>
      <c r="DB71" s="9">
        <v>1</v>
      </c>
      <c r="DC71" s="9"/>
      <c r="DD71" s="9"/>
      <c r="DE71" s="9"/>
      <c r="DF71" s="9"/>
      <c r="DG71" s="29"/>
      <c r="DH71" s="9"/>
      <c r="DI71" s="9"/>
      <c r="DJ71" s="9"/>
      <c r="DK71" s="9"/>
      <c r="DL71" s="9"/>
      <c r="DM71" s="9"/>
      <c r="DN71" s="9"/>
      <c r="DO71" s="9"/>
      <c r="DP71" s="29"/>
      <c r="DQ71" s="29"/>
      <c r="DR71" s="29"/>
      <c r="DS71" s="29"/>
      <c r="DT71" s="29"/>
      <c r="DU71" s="9"/>
      <c r="DV71" s="29"/>
      <c r="DW71" s="29"/>
      <c r="DX71" s="9">
        <f t="shared" si="1"/>
        <v>6</v>
      </c>
      <c r="DY71" s="30" t="s">
        <v>434</v>
      </c>
      <c r="DZ71" s="31" t="s">
        <v>435</v>
      </c>
    </row>
    <row r="72" spans="1:130" ht="20.100000000000001" customHeight="1">
      <c r="A72" s="7">
        <v>872793</v>
      </c>
      <c r="B72" s="13" t="s">
        <v>84</v>
      </c>
      <c r="C72" s="9">
        <v>60</v>
      </c>
      <c r="D72" s="9" t="s">
        <v>391</v>
      </c>
      <c r="E72" s="182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397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/>
      <c r="AD72" s="13"/>
      <c r="AE72" s="13">
        <v>1</v>
      </c>
      <c r="AF72" s="13"/>
      <c r="AG72" s="13"/>
      <c r="AH72" s="9"/>
      <c r="AI72" s="9"/>
      <c r="AJ72" s="9"/>
      <c r="AK72" s="9"/>
      <c r="AL72" s="9"/>
      <c r="AM72" s="9">
        <v>1</v>
      </c>
      <c r="AN72" s="9"/>
      <c r="AO72" s="9">
        <v>1</v>
      </c>
      <c r="AP72" s="9"/>
      <c r="AQ72" s="29"/>
      <c r="AR72" s="9"/>
      <c r="AS72" s="9"/>
      <c r="AT72" s="9">
        <v>1</v>
      </c>
      <c r="AU72" s="9"/>
      <c r="AV72" s="9"/>
      <c r="AW72" s="9"/>
      <c r="AX72" s="9"/>
      <c r="AY72" s="9"/>
      <c r="AZ72" s="9"/>
      <c r="BA72" s="9"/>
      <c r="BB72" s="29"/>
      <c r="BC72" s="29"/>
      <c r="BD72" s="9"/>
      <c r="BE72" s="9"/>
      <c r="BF72" s="29"/>
      <c r="BG72" s="9"/>
      <c r="BH72" s="9"/>
      <c r="BI72" s="29"/>
      <c r="BJ72" s="29"/>
      <c r="BK72" s="9"/>
      <c r="BL72" s="29"/>
      <c r="BM72" s="9"/>
      <c r="BN72" s="9"/>
      <c r="BO72" s="9"/>
      <c r="BP72" s="9"/>
      <c r="BQ72" s="9"/>
      <c r="BR72" s="9"/>
      <c r="BS72" s="9"/>
      <c r="BT72" s="9"/>
      <c r="BU72" s="9">
        <v>1</v>
      </c>
      <c r="BV72" s="9"/>
      <c r="BW72" s="9"/>
      <c r="BX72" s="9"/>
      <c r="BY72" s="9">
        <v>1</v>
      </c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29"/>
      <c r="CY72" s="29"/>
      <c r="CZ72" s="29"/>
      <c r="DA72" s="29"/>
      <c r="DB72" s="9">
        <v>1</v>
      </c>
      <c r="DC72" s="9"/>
      <c r="DD72" s="9"/>
      <c r="DE72" s="9"/>
      <c r="DF72" s="9"/>
      <c r="DG72" s="29"/>
      <c r="DH72" s="9"/>
      <c r="DI72" s="9"/>
      <c r="DJ72" s="9"/>
      <c r="DK72" s="9"/>
      <c r="DL72" s="9"/>
      <c r="DM72" s="9"/>
      <c r="DN72" s="9"/>
      <c r="DO72" s="9"/>
      <c r="DP72" s="29"/>
      <c r="DQ72" s="29"/>
      <c r="DR72" s="29"/>
      <c r="DS72" s="29"/>
      <c r="DT72" s="29"/>
      <c r="DU72" s="9"/>
      <c r="DV72" s="29"/>
      <c r="DW72" s="29"/>
      <c r="DX72" s="9">
        <f t="shared" si="1"/>
        <v>6</v>
      </c>
      <c r="DY72" s="30"/>
      <c r="DZ72" s="31"/>
    </row>
    <row r="73" spans="1:130" ht="20.100000000000001" customHeight="1">
      <c r="A73" s="7">
        <v>872367</v>
      </c>
      <c r="B73" s="13" t="s">
        <v>85</v>
      </c>
      <c r="C73" s="9">
        <v>20</v>
      </c>
      <c r="D73" s="9" t="s">
        <v>391</v>
      </c>
      <c r="E73" s="182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397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/>
      <c r="AD73" s="13"/>
      <c r="AE73" s="13">
        <v>1</v>
      </c>
      <c r="AF73" s="13"/>
      <c r="AG73" s="13"/>
      <c r="AH73" s="9"/>
      <c r="AI73" s="9"/>
      <c r="AJ73" s="9"/>
      <c r="AK73" s="9"/>
      <c r="AL73" s="9"/>
      <c r="AM73" s="9">
        <v>1</v>
      </c>
      <c r="AN73" s="9"/>
      <c r="AO73" s="9">
        <v>1</v>
      </c>
      <c r="AP73" s="9"/>
      <c r="AQ73" s="29"/>
      <c r="AR73" s="9"/>
      <c r="AS73" s="9"/>
      <c r="AT73" s="9">
        <v>1</v>
      </c>
      <c r="AU73" s="9"/>
      <c r="AV73" s="9"/>
      <c r="AW73" s="9"/>
      <c r="AX73" s="9"/>
      <c r="AY73" s="9"/>
      <c r="AZ73" s="9"/>
      <c r="BA73" s="9"/>
      <c r="BB73" s="29"/>
      <c r="BC73" s="29"/>
      <c r="BD73" s="9"/>
      <c r="BE73" s="9"/>
      <c r="BF73" s="29"/>
      <c r="BG73" s="9"/>
      <c r="BH73" s="9"/>
      <c r="BI73" s="29"/>
      <c r="BJ73" s="29"/>
      <c r="BK73" s="9"/>
      <c r="BL73" s="29"/>
      <c r="BM73" s="9"/>
      <c r="BN73" s="9"/>
      <c r="BO73" s="9"/>
      <c r="BP73" s="9"/>
      <c r="BQ73" s="9"/>
      <c r="BR73" s="9"/>
      <c r="BS73" s="9"/>
      <c r="BT73" s="9"/>
      <c r="BU73" s="9">
        <v>1</v>
      </c>
      <c r="BV73" s="9"/>
      <c r="BW73" s="9"/>
      <c r="BX73" s="9"/>
      <c r="BY73" s="9">
        <v>1</v>
      </c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29"/>
      <c r="CY73" s="29"/>
      <c r="CZ73" s="29"/>
      <c r="DA73" s="29"/>
      <c r="DB73" s="9">
        <v>1</v>
      </c>
      <c r="DC73" s="9"/>
      <c r="DD73" s="9"/>
      <c r="DE73" s="9"/>
      <c r="DF73" s="9"/>
      <c r="DG73" s="29"/>
      <c r="DH73" s="9"/>
      <c r="DI73" s="9"/>
      <c r="DJ73" s="9"/>
      <c r="DK73" s="9"/>
      <c r="DL73" s="9"/>
      <c r="DM73" s="9"/>
      <c r="DN73" s="9"/>
      <c r="DO73" s="9"/>
      <c r="DP73" s="29"/>
      <c r="DQ73" s="29"/>
      <c r="DR73" s="29"/>
      <c r="DS73" s="29"/>
      <c r="DT73" s="29"/>
      <c r="DU73" s="9"/>
      <c r="DV73" s="29"/>
      <c r="DW73" s="29"/>
      <c r="DX73" s="9">
        <f t="shared" si="1"/>
        <v>6</v>
      </c>
      <c r="DY73" s="30"/>
      <c r="DZ73" s="31"/>
    </row>
    <row r="74" spans="1:130" ht="20.100000000000001" customHeight="1">
      <c r="A74" s="7">
        <v>872368</v>
      </c>
      <c r="B74" s="8" t="s">
        <v>86</v>
      </c>
      <c r="C74" s="9">
        <v>4</v>
      </c>
      <c r="D74" s="90" t="s">
        <v>391</v>
      </c>
      <c r="E74" s="182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397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/>
      <c r="AD74" s="13"/>
      <c r="AE74" s="13">
        <v>1</v>
      </c>
      <c r="AF74" s="13"/>
      <c r="AG74" s="13"/>
      <c r="AH74" s="9"/>
      <c r="AI74" s="9"/>
      <c r="AJ74" s="9"/>
      <c r="AK74" s="9"/>
      <c r="AL74" s="9"/>
      <c r="AM74" s="9">
        <v>1</v>
      </c>
      <c r="AN74" s="9"/>
      <c r="AO74" s="9">
        <v>1</v>
      </c>
      <c r="AP74" s="9"/>
      <c r="AQ74" s="29"/>
      <c r="AR74" s="9"/>
      <c r="AS74" s="9"/>
      <c r="AT74" s="9">
        <v>1</v>
      </c>
      <c r="AU74" s="9"/>
      <c r="AV74" s="9"/>
      <c r="AW74" s="9"/>
      <c r="AX74" s="9"/>
      <c r="AY74" s="9"/>
      <c r="AZ74" s="9"/>
      <c r="BA74" s="9"/>
      <c r="BB74" s="29"/>
      <c r="BC74" s="29"/>
      <c r="BD74" s="9"/>
      <c r="BE74" s="9"/>
      <c r="BF74" s="29"/>
      <c r="BG74" s="9"/>
      <c r="BH74" s="9"/>
      <c r="BI74" s="29"/>
      <c r="BJ74" s="29"/>
      <c r="BK74" s="9"/>
      <c r="BL74" s="29"/>
      <c r="BM74" s="9"/>
      <c r="BN74" s="9"/>
      <c r="BO74" s="9"/>
      <c r="BP74" s="9"/>
      <c r="BQ74" s="9"/>
      <c r="BR74" s="9"/>
      <c r="BS74" s="9"/>
      <c r="BT74" s="9"/>
      <c r="BU74" s="9">
        <v>1</v>
      </c>
      <c r="BV74" s="9"/>
      <c r="BW74" s="9"/>
      <c r="BX74" s="9"/>
      <c r="BY74" s="9">
        <v>1</v>
      </c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29"/>
      <c r="CY74" s="29"/>
      <c r="CZ74" s="29"/>
      <c r="DA74" s="29"/>
      <c r="DB74" s="9">
        <v>1</v>
      </c>
      <c r="DC74" s="9"/>
      <c r="DD74" s="9"/>
      <c r="DE74" s="9"/>
      <c r="DF74" s="9"/>
      <c r="DG74" s="29"/>
      <c r="DH74" s="9"/>
      <c r="DI74" s="9"/>
      <c r="DJ74" s="9"/>
      <c r="DK74" s="9"/>
      <c r="DL74" s="9"/>
      <c r="DM74" s="9"/>
      <c r="DN74" s="9"/>
      <c r="DO74" s="9"/>
      <c r="DP74" s="29"/>
      <c r="DQ74" s="29"/>
      <c r="DR74" s="29"/>
      <c r="DS74" s="29"/>
      <c r="DT74" s="29"/>
      <c r="DU74" s="9"/>
      <c r="DV74" s="29"/>
      <c r="DW74" s="29"/>
      <c r="DX74" s="9">
        <f t="shared" si="1"/>
        <v>6</v>
      </c>
      <c r="DY74" s="30"/>
      <c r="DZ74" s="31"/>
    </row>
    <row r="75" spans="1:130" ht="20.100000000000001" customHeight="1">
      <c r="A75" s="7">
        <v>872369</v>
      </c>
      <c r="B75" s="8" t="s">
        <v>87</v>
      </c>
      <c r="C75" s="9">
        <v>1</v>
      </c>
      <c r="D75" s="90" t="s">
        <v>391</v>
      </c>
      <c r="E75" s="182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397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/>
      <c r="AD75" s="13"/>
      <c r="AE75" s="13">
        <v>1</v>
      </c>
      <c r="AF75" s="13"/>
      <c r="AG75" s="13"/>
      <c r="AH75" s="9"/>
      <c r="AI75" s="9"/>
      <c r="AJ75" s="9"/>
      <c r="AK75" s="9"/>
      <c r="AL75" s="9"/>
      <c r="AM75" s="9">
        <v>1</v>
      </c>
      <c r="AN75" s="9"/>
      <c r="AO75" s="9">
        <v>1</v>
      </c>
      <c r="AP75" s="9"/>
      <c r="AQ75" s="29"/>
      <c r="AR75" s="9"/>
      <c r="AS75" s="9"/>
      <c r="AT75" s="9">
        <v>1</v>
      </c>
      <c r="AU75" s="9"/>
      <c r="AV75" s="9"/>
      <c r="AW75" s="9"/>
      <c r="AX75" s="9"/>
      <c r="AY75" s="9"/>
      <c r="AZ75" s="9"/>
      <c r="BA75" s="9"/>
      <c r="BB75" s="29"/>
      <c r="BC75" s="29"/>
      <c r="BD75" s="9"/>
      <c r="BE75" s="9"/>
      <c r="BF75" s="29"/>
      <c r="BG75" s="9"/>
      <c r="BH75" s="9"/>
      <c r="BI75" s="29"/>
      <c r="BJ75" s="29"/>
      <c r="BK75" s="9"/>
      <c r="BL75" s="29"/>
      <c r="BM75" s="9"/>
      <c r="BN75" s="9"/>
      <c r="BO75" s="9"/>
      <c r="BP75" s="9"/>
      <c r="BQ75" s="9"/>
      <c r="BR75" s="9"/>
      <c r="BS75" s="9"/>
      <c r="BT75" s="9"/>
      <c r="BU75" s="9">
        <v>1</v>
      </c>
      <c r="BV75" s="9"/>
      <c r="BW75" s="9"/>
      <c r="BX75" s="9"/>
      <c r="BY75" s="9">
        <v>1</v>
      </c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29"/>
      <c r="CY75" s="29"/>
      <c r="CZ75" s="29"/>
      <c r="DA75" s="29"/>
      <c r="DB75" s="9">
        <v>1</v>
      </c>
      <c r="DC75" s="9"/>
      <c r="DD75" s="9"/>
      <c r="DE75" s="9"/>
      <c r="DF75" s="9"/>
      <c r="DG75" s="29"/>
      <c r="DH75" s="9"/>
      <c r="DI75" s="9"/>
      <c r="DJ75" s="9"/>
      <c r="DK75" s="9"/>
      <c r="DL75" s="9"/>
      <c r="DM75" s="9"/>
      <c r="DN75" s="9"/>
      <c r="DO75" s="9"/>
      <c r="DP75" s="29"/>
      <c r="DQ75" s="29"/>
      <c r="DR75" s="29"/>
      <c r="DS75" s="29"/>
      <c r="DT75" s="29"/>
      <c r="DU75" s="9"/>
      <c r="DV75" s="29"/>
      <c r="DW75" s="29"/>
      <c r="DX75" s="9">
        <f t="shared" si="1"/>
        <v>6</v>
      </c>
      <c r="DY75" s="32"/>
      <c r="DZ75" s="31"/>
    </row>
    <row r="76" spans="1:130" ht="20.100000000000001" customHeight="1">
      <c r="A76" s="7">
        <v>872370</v>
      </c>
      <c r="B76" s="8" t="s">
        <v>88</v>
      </c>
      <c r="C76" s="9">
        <v>4</v>
      </c>
      <c r="D76" s="90" t="s">
        <v>391</v>
      </c>
      <c r="E76" s="182" t="s">
        <v>396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>
        <v>1</v>
      </c>
      <c r="AF76" s="13"/>
      <c r="AG76" s="13"/>
      <c r="AH76" s="9"/>
      <c r="AI76" s="9"/>
      <c r="AJ76" s="9"/>
      <c r="AK76" s="9"/>
      <c r="AL76" s="9">
        <v>1</v>
      </c>
      <c r="AM76" s="9"/>
      <c r="AN76" s="9"/>
      <c r="AO76" s="9"/>
      <c r="AP76" s="9"/>
      <c r="AQ76" s="2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29"/>
      <c r="BC76" s="29"/>
      <c r="BD76" s="9"/>
      <c r="BE76" s="9"/>
      <c r="BF76" s="29"/>
      <c r="BG76" s="9"/>
      <c r="BH76" s="9"/>
      <c r="BI76" s="29"/>
      <c r="BJ76" s="29"/>
      <c r="BK76" s="9"/>
      <c r="BL76" s="29"/>
      <c r="BM76" s="9"/>
      <c r="BN76" s="9"/>
      <c r="BO76" s="9"/>
      <c r="BP76" s="9"/>
      <c r="BQ76" s="9"/>
      <c r="BR76" s="9"/>
      <c r="BS76" s="9"/>
      <c r="BT76" s="9"/>
      <c r="BU76" s="9">
        <v>1</v>
      </c>
      <c r="BV76" s="9"/>
      <c r="BW76" s="9"/>
      <c r="BX76" s="9"/>
      <c r="BY76" s="9">
        <v>1</v>
      </c>
      <c r="BZ76" s="9"/>
      <c r="CA76" s="9"/>
      <c r="CB76" s="9"/>
      <c r="CC76" s="9"/>
      <c r="CD76" s="9"/>
      <c r="CE76" s="9"/>
      <c r="CF76" s="9"/>
      <c r="CG76" s="9"/>
      <c r="CH76" s="9">
        <v>1</v>
      </c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29"/>
      <c r="CY76" s="29"/>
      <c r="CZ76" s="29"/>
      <c r="DA76" s="29"/>
      <c r="DB76" s="9"/>
      <c r="DC76" s="9"/>
      <c r="DD76" s="9"/>
      <c r="DE76" s="9"/>
      <c r="DF76" s="9"/>
      <c r="DG76" s="29"/>
      <c r="DH76" s="9"/>
      <c r="DI76" s="9"/>
      <c r="DJ76" s="9"/>
      <c r="DK76" s="9"/>
      <c r="DL76" s="9"/>
      <c r="DM76" s="9"/>
      <c r="DN76" s="9"/>
      <c r="DO76" s="9"/>
      <c r="DP76" s="29"/>
      <c r="DQ76" s="29"/>
      <c r="DR76" s="29"/>
      <c r="DS76" s="29"/>
      <c r="DT76" s="29"/>
      <c r="DU76" s="9"/>
      <c r="DV76" s="29"/>
      <c r="DW76" s="29"/>
      <c r="DX76" s="9">
        <f t="shared" si="1"/>
        <v>4</v>
      </c>
      <c r="DY76" s="30" t="s">
        <v>436</v>
      </c>
      <c r="DZ76" s="31" t="s">
        <v>437</v>
      </c>
    </row>
    <row r="77" spans="1:130" ht="20.100000000000001" customHeight="1">
      <c r="A77" s="7">
        <v>872371</v>
      </c>
      <c r="B77" s="8" t="s">
        <v>89</v>
      </c>
      <c r="C77" s="9">
        <v>1</v>
      </c>
      <c r="D77" s="90" t="s">
        <v>391</v>
      </c>
      <c r="E77" s="182" t="s">
        <v>396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>
        <v>1</v>
      </c>
      <c r="AF77" s="13"/>
      <c r="AG77" s="13"/>
      <c r="AH77" s="9"/>
      <c r="AI77" s="9"/>
      <c r="AJ77" s="9"/>
      <c r="AK77" s="9"/>
      <c r="AL77" s="9">
        <v>1</v>
      </c>
      <c r="AM77" s="9"/>
      <c r="AN77" s="9"/>
      <c r="AO77" s="9"/>
      <c r="AP77" s="9"/>
      <c r="AQ77" s="2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29"/>
      <c r="BC77" s="29"/>
      <c r="BD77" s="9"/>
      <c r="BE77" s="9"/>
      <c r="BF77" s="29"/>
      <c r="BG77" s="9"/>
      <c r="BH77" s="9"/>
      <c r="BI77" s="29"/>
      <c r="BJ77" s="29"/>
      <c r="BK77" s="9"/>
      <c r="BL77" s="29"/>
      <c r="BM77" s="9"/>
      <c r="BN77" s="9"/>
      <c r="BO77" s="9"/>
      <c r="BP77" s="9"/>
      <c r="BQ77" s="9"/>
      <c r="BR77" s="9"/>
      <c r="BS77" s="9"/>
      <c r="BT77" s="9"/>
      <c r="BU77" s="9">
        <v>1</v>
      </c>
      <c r="BV77" s="9"/>
      <c r="BW77" s="9"/>
      <c r="BX77" s="9"/>
      <c r="BY77" s="9">
        <v>1</v>
      </c>
      <c r="BZ77" s="9"/>
      <c r="CA77" s="9"/>
      <c r="CB77" s="9"/>
      <c r="CC77" s="9"/>
      <c r="CD77" s="9"/>
      <c r="CE77" s="9"/>
      <c r="CF77" s="9"/>
      <c r="CG77" s="9"/>
      <c r="CH77" s="9">
        <v>1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29"/>
      <c r="CY77" s="29"/>
      <c r="CZ77" s="29"/>
      <c r="DA77" s="29"/>
      <c r="DB77" s="9"/>
      <c r="DC77" s="9"/>
      <c r="DD77" s="9"/>
      <c r="DE77" s="9"/>
      <c r="DF77" s="9"/>
      <c r="DG77" s="29"/>
      <c r="DH77" s="9"/>
      <c r="DI77" s="9"/>
      <c r="DJ77" s="9"/>
      <c r="DK77" s="9"/>
      <c r="DL77" s="9"/>
      <c r="DM77" s="9"/>
      <c r="DN77" s="9"/>
      <c r="DO77" s="9"/>
      <c r="DP77" s="29"/>
      <c r="DQ77" s="29"/>
      <c r="DR77" s="29"/>
      <c r="DS77" s="29"/>
      <c r="DT77" s="29"/>
      <c r="DU77" s="9"/>
      <c r="DV77" s="29"/>
      <c r="DW77" s="29"/>
      <c r="DX77" s="9">
        <f t="shared" si="1"/>
        <v>4</v>
      </c>
      <c r="DY77" s="30"/>
      <c r="DZ77" s="31"/>
    </row>
    <row r="78" spans="1:130" ht="20.100000000000001" customHeight="1">
      <c r="A78" s="21" t="s">
        <v>90</v>
      </c>
      <c r="B78" s="13" t="s">
        <v>91</v>
      </c>
      <c r="C78" s="9">
        <v>208</v>
      </c>
      <c r="D78" s="90" t="s">
        <v>395</v>
      </c>
      <c r="E78" s="182" t="s">
        <v>396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397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/>
      <c r="AD78" s="13"/>
      <c r="AE78" s="13">
        <v>1</v>
      </c>
      <c r="AF78" s="13"/>
      <c r="AG78" s="13"/>
      <c r="AH78" s="9"/>
      <c r="AI78" s="9"/>
      <c r="AJ78" s="9"/>
      <c r="AK78" s="9"/>
      <c r="AL78" s="9">
        <v>1</v>
      </c>
      <c r="AM78" s="9"/>
      <c r="AN78" s="9"/>
      <c r="AO78" s="9"/>
      <c r="AP78" s="9"/>
      <c r="AQ78" s="2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29"/>
      <c r="BC78" s="29"/>
      <c r="BD78" s="9"/>
      <c r="BE78" s="9"/>
      <c r="BF78" s="29"/>
      <c r="BG78" s="9"/>
      <c r="BH78" s="9"/>
      <c r="BI78" s="29"/>
      <c r="BJ78" s="29"/>
      <c r="BK78" s="9"/>
      <c r="BL78" s="29"/>
      <c r="BM78" s="9"/>
      <c r="BN78" s="9"/>
      <c r="BO78" s="9"/>
      <c r="BP78" s="9">
        <v>1</v>
      </c>
      <c r="BQ78" s="9">
        <v>1</v>
      </c>
      <c r="BR78" s="9"/>
      <c r="BS78" s="9"/>
      <c r="BT78" s="9"/>
      <c r="BU78" s="9">
        <v>1</v>
      </c>
      <c r="BV78" s="9"/>
      <c r="BW78" s="9"/>
      <c r="BX78" s="9"/>
      <c r="BY78" s="9">
        <v>1</v>
      </c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29"/>
      <c r="CY78" s="29"/>
      <c r="CZ78" s="29"/>
      <c r="DA78" s="29"/>
      <c r="DB78" s="9"/>
      <c r="DC78" s="9"/>
      <c r="DD78" s="9"/>
      <c r="DE78" s="9"/>
      <c r="DF78" s="9"/>
      <c r="DG78" s="29"/>
      <c r="DH78" s="9"/>
      <c r="DI78" s="9"/>
      <c r="DJ78" s="9"/>
      <c r="DK78" s="9"/>
      <c r="DL78" s="9"/>
      <c r="DM78" s="9"/>
      <c r="DN78" s="9"/>
      <c r="DO78" s="9"/>
      <c r="DP78" s="29"/>
      <c r="DQ78" s="29"/>
      <c r="DR78" s="29"/>
      <c r="DS78" s="29"/>
      <c r="DT78" s="29"/>
      <c r="DU78" s="9"/>
      <c r="DV78" s="29"/>
      <c r="DW78" s="29"/>
      <c r="DX78" s="9">
        <f t="shared" si="1"/>
        <v>5</v>
      </c>
      <c r="DY78" s="30" t="s">
        <v>438</v>
      </c>
      <c r="DZ78" s="31" t="s">
        <v>439</v>
      </c>
    </row>
    <row r="79" spans="1:130" ht="20.100000000000001" customHeight="1">
      <c r="A79" s="7">
        <v>872364</v>
      </c>
      <c r="B79" s="8" t="s">
        <v>92</v>
      </c>
      <c r="C79" s="9">
        <v>4</v>
      </c>
      <c r="D79" s="90" t="s">
        <v>395</v>
      </c>
      <c r="E79" s="182" t="s">
        <v>396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397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/>
      <c r="AD79" s="13"/>
      <c r="AE79" s="13">
        <v>1</v>
      </c>
      <c r="AF79" s="13"/>
      <c r="AG79" s="13"/>
      <c r="AH79" s="9"/>
      <c r="AI79" s="9"/>
      <c r="AJ79" s="9"/>
      <c r="AK79" s="9"/>
      <c r="AL79" s="9">
        <v>1</v>
      </c>
      <c r="AM79" s="9"/>
      <c r="AN79" s="9"/>
      <c r="AO79" s="9"/>
      <c r="AP79" s="9"/>
      <c r="AQ79" s="2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29"/>
      <c r="BC79" s="29"/>
      <c r="BD79" s="9"/>
      <c r="BE79" s="9"/>
      <c r="BF79" s="29"/>
      <c r="BG79" s="9"/>
      <c r="BH79" s="9"/>
      <c r="BI79" s="29"/>
      <c r="BJ79" s="29"/>
      <c r="BK79" s="9"/>
      <c r="BL79" s="29"/>
      <c r="BM79" s="9"/>
      <c r="BN79" s="9"/>
      <c r="BO79" s="9"/>
      <c r="BP79" s="9">
        <v>1</v>
      </c>
      <c r="BQ79" s="9">
        <v>1</v>
      </c>
      <c r="BR79" s="9"/>
      <c r="BS79" s="9"/>
      <c r="BT79" s="9"/>
      <c r="BU79" s="9">
        <v>1</v>
      </c>
      <c r="BV79" s="9"/>
      <c r="BW79" s="9"/>
      <c r="BX79" s="9"/>
      <c r="BY79" s="9">
        <v>1</v>
      </c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29"/>
      <c r="CY79" s="29"/>
      <c r="CZ79" s="29"/>
      <c r="DA79" s="29"/>
      <c r="DB79" s="9"/>
      <c r="DC79" s="9"/>
      <c r="DD79" s="9"/>
      <c r="DE79" s="9"/>
      <c r="DF79" s="9"/>
      <c r="DG79" s="29"/>
      <c r="DH79" s="9"/>
      <c r="DI79" s="9"/>
      <c r="DJ79" s="9"/>
      <c r="DK79" s="9"/>
      <c r="DL79" s="9"/>
      <c r="DM79" s="9"/>
      <c r="DN79" s="9"/>
      <c r="DO79" s="9"/>
      <c r="DP79" s="29"/>
      <c r="DQ79" s="29"/>
      <c r="DR79" s="29"/>
      <c r="DS79" s="29"/>
      <c r="DT79" s="29"/>
      <c r="DU79" s="9"/>
      <c r="DV79" s="29"/>
      <c r="DW79" s="29"/>
      <c r="DX79" s="9">
        <f t="shared" si="1"/>
        <v>5</v>
      </c>
      <c r="DY79" s="30"/>
      <c r="DZ79" s="31"/>
    </row>
    <row r="80" spans="1:130" ht="20.100000000000001" customHeight="1">
      <c r="A80" s="7">
        <v>872363</v>
      </c>
      <c r="B80" s="8" t="s">
        <v>93</v>
      </c>
      <c r="C80" s="9">
        <v>1</v>
      </c>
      <c r="D80" s="90" t="s">
        <v>395</v>
      </c>
      <c r="E80" s="182" t="s">
        <v>396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397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/>
      <c r="AD80" s="13"/>
      <c r="AE80" s="13">
        <v>1</v>
      </c>
      <c r="AF80" s="13"/>
      <c r="AG80" s="13"/>
      <c r="AH80" s="9"/>
      <c r="AI80" s="9"/>
      <c r="AJ80" s="9"/>
      <c r="AK80" s="9"/>
      <c r="AL80" s="9">
        <v>1</v>
      </c>
      <c r="AM80" s="9"/>
      <c r="AN80" s="9"/>
      <c r="AO80" s="9"/>
      <c r="AP80" s="9"/>
      <c r="AQ80" s="2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29"/>
      <c r="BC80" s="29"/>
      <c r="BD80" s="9"/>
      <c r="BE80" s="9"/>
      <c r="BF80" s="29"/>
      <c r="BG80" s="9"/>
      <c r="BH80" s="9"/>
      <c r="BI80" s="29"/>
      <c r="BJ80" s="29"/>
      <c r="BK80" s="9"/>
      <c r="BL80" s="29"/>
      <c r="BM80" s="9"/>
      <c r="BN80" s="9"/>
      <c r="BO80" s="9"/>
      <c r="BP80" s="9">
        <v>1</v>
      </c>
      <c r="BQ80" s="9">
        <v>1</v>
      </c>
      <c r="BR80" s="9"/>
      <c r="BS80" s="9"/>
      <c r="BT80" s="9"/>
      <c r="BU80" s="9">
        <v>1</v>
      </c>
      <c r="BV80" s="9"/>
      <c r="BW80" s="9"/>
      <c r="BX80" s="9"/>
      <c r="BY80" s="9">
        <v>1</v>
      </c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29"/>
      <c r="CY80" s="29"/>
      <c r="CZ80" s="29"/>
      <c r="DA80" s="29"/>
      <c r="DB80" s="9"/>
      <c r="DC80" s="9"/>
      <c r="DD80" s="9"/>
      <c r="DE80" s="9"/>
      <c r="DF80" s="9"/>
      <c r="DG80" s="29"/>
      <c r="DH80" s="9"/>
      <c r="DI80" s="9"/>
      <c r="DJ80" s="9"/>
      <c r="DK80" s="9"/>
      <c r="DL80" s="9"/>
      <c r="DM80" s="9"/>
      <c r="DN80" s="9"/>
      <c r="DO80" s="9"/>
      <c r="DP80" s="29"/>
      <c r="DQ80" s="29"/>
      <c r="DR80" s="29"/>
      <c r="DS80" s="29"/>
      <c r="DT80" s="29"/>
      <c r="DU80" s="9"/>
      <c r="DV80" s="29"/>
      <c r="DW80" s="29"/>
      <c r="DX80" s="9">
        <f t="shared" si="1"/>
        <v>5</v>
      </c>
      <c r="DY80" s="32"/>
      <c r="DZ80" s="31"/>
    </row>
    <row r="81" spans="1:130" ht="20.100000000000001" customHeight="1">
      <c r="A81" s="21" t="s">
        <v>94</v>
      </c>
      <c r="B81" s="13" t="s">
        <v>95</v>
      </c>
      <c r="C81" s="9">
        <v>208</v>
      </c>
      <c r="D81" s="9" t="s">
        <v>399</v>
      </c>
      <c r="E81" s="182" t="s">
        <v>396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397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/>
      <c r="AE81" s="13"/>
      <c r="AF81" s="13">
        <v>1</v>
      </c>
      <c r="AG81" s="13"/>
      <c r="AH81" s="9"/>
      <c r="AI81" s="9"/>
      <c r="AJ81" s="9"/>
      <c r="AK81" s="9"/>
      <c r="AL81" s="9">
        <v>1</v>
      </c>
      <c r="AM81" s="9"/>
      <c r="AN81" s="9"/>
      <c r="AO81" s="9"/>
      <c r="AP81" s="9"/>
      <c r="AQ81" s="2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29"/>
      <c r="BC81" s="29"/>
      <c r="BD81" s="9"/>
      <c r="BE81" s="9"/>
      <c r="BF81" s="29"/>
      <c r="BG81" s="9"/>
      <c r="BH81" s="9"/>
      <c r="BI81" s="29"/>
      <c r="BJ81" s="29"/>
      <c r="BK81" s="9"/>
      <c r="BL81" s="29"/>
      <c r="BM81" s="9"/>
      <c r="BN81" s="9"/>
      <c r="BO81" s="9"/>
      <c r="BP81" s="9">
        <v>1</v>
      </c>
      <c r="BQ81" s="9">
        <v>1</v>
      </c>
      <c r="BR81" s="9"/>
      <c r="BS81" s="9"/>
      <c r="BT81" s="9"/>
      <c r="BU81" s="9">
        <v>1</v>
      </c>
      <c r="BV81" s="9"/>
      <c r="BW81" s="9"/>
      <c r="BX81" s="9"/>
      <c r="BY81" s="9">
        <v>1</v>
      </c>
      <c r="BZ81" s="9"/>
      <c r="CA81" s="9"/>
      <c r="CB81" s="9"/>
      <c r="CC81" s="9"/>
      <c r="CD81" s="9"/>
      <c r="CE81" s="9"/>
      <c r="CF81" s="9"/>
      <c r="CG81" s="9">
        <v>1</v>
      </c>
      <c r="CH81" s="9"/>
      <c r="CI81" s="9">
        <v>1</v>
      </c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29"/>
      <c r="CY81" s="29"/>
      <c r="CZ81" s="29"/>
      <c r="DA81" s="29"/>
      <c r="DB81" s="9"/>
      <c r="DC81" s="9"/>
      <c r="DD81" s="9"/>
      <c r="DE81" s="9"/>
      <c r="DF81" s="9"/>
      <c r="DG81" s="29"/>
      <c r="DH81" s="9"/>
      <c r="DI81" s="9">
        <v>1</v>
      </c>
      <c r="DJ81" s="9"/>
      <c r="DK81" s="9"/>
      <c r="DL81" s="9"/>
      <c r="DM81" s="9"/>
      <c r="DN81" s="9"/>
      <c r="DO81" s="9"/>
      <c r="DP81" s="29"/>
      <c r="DQ81" s="29"/>
      <c r="DR81" s="29"/>
      <c r="DS81" s="29"/>
      <c r="DT81" s="29"/>
      <c r="DU81" s="9"/>
      <c r="DV81" s="29"/>
      <c r="DW81" s="29"/>
      <c r="DX81" s="9">
        <f t="shared" si="1"/>
        <v>8</v>
      </c>
      <c r="DY81" s="30" t="s">
        <v>440</v>
      </c>
      <c r="DZ81" s="31" t="s">
        <v>441</v>
      </c>
    </row>
    <row r="82" spans="1:130" ht="20.100000000000001" customHeight="1">
      <c r="A82" s="21" t="s">
        <v>96</v>
      </c>
      <c r="B82" s="13" t="s">
        <v>97</v>
      </c>
      <c r="C82" s="9">
        <v>60</v>
      </c>
      <c r="D82" s="9" t="s">
        <v>399</v>
      </c>
      <c r="E82" s="182" t="s">
        <v>396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397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/>
      <c r="AE82" s="13"/>
      <c r="AF82" s="13">
        <v>1</v>
      </c>
      <c r="AG82" s="13"/>
      <c r="AH82" s="9"/>
      <c r="AI82" s="9"/>
      <c r="AJ82" s="9"/>
      <c r="AK82" s="9"/>
      <c r="AL82" s="9">
        <v>1</v>
      </c>
      <c r="AM82" s="9"/>
      <c r="AN82" s="9"/>
      <c r="AO82" s="9"/>
      <c r="AP82" s="9"/>
      <c r="AQ82" s="2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29"/>
      <c r="BC82" s="29"/>
      <c r="BD82" s="9"/>
      <c r="BE82" s="9"/>
      <c r="BF82" s="29"/>
      <c r="BG82" s="9"/>
      <c r="BH82" s="9"/>
      <c r="BI82" s="29"/>
      <c r="BJ82" s="29"/>
      <c r="BK82" s="9"/>
      <c r="BL82" s="29"/>
      <c r="BM82" s="9"/>
      <c r="BN82" s="9"/>
      <c r="BO82" s="9"/>
      <c r="BP82" s="9">
        <v>1</v>
      </c>
      <c r="BQ82" s="9">
        <v>1</v>
      </c>
      <c r="BR82" s="9"/>
      <c r="BS82" s="9"/>
      <c r="BT82" s="9"/>
      <c r="BU82" s="9">
        <v>1</v>
      </c>
      <c r="BV82" s="9"/>
      <c r="BW82" s="9"/>
      <c r="BX82" s="9"/>
      <c r="BY82" s="9">
        <v>1</v>
      </c>
      <c r="BZ82" s="9"/>
      <c r="CA82" s="9"/>
      <c r="CB82" s="9"/>
      <c r="CC82" s="9"/>
      <c r="CD82" s="9"/>
      <c r="CE82" s="9"/>
      <c r="CF82" s="9"/>
      <c r="CG82" s="9">
        <v>1</v>
      </c>
      <c r="CH82" s="9"/>
      <c r="CI82" s="9">
        <v>1</v>
      </c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29"/>
      <c r="CY82" s="29"/>
      <c r="CZ82" s="29"/>
      <c r="DA82" s="29"/>
      <c r="DB82" s="9"/>
      <c r="DC82" s="9"/>
      <c r="DD82" s="9"/>
      <c r="DE82" s="9"/>
      <c r="DF82" s="9"/>
      <c r="DG82" s="29"/>
      <c r="DH82" s="9"/>
      <c r="DI82" s="9">
        <v>1</v>
      </c>
      <c r="DJ82" s="9"/>
      <c r="DK82" s="9"/>
      <c r="DL82" s="9"/>
      <c r="DM82" s="9"/>
      <c r="DN82" s="9"/>
      <c r="DO82" s="9"/>
      <c r="DP82" s="29"/>
      <c r="DQ82" s="29"/>
      <c r="DR82" s="29"/>
      <c r="DS82" s="29"/>
      <c r="DT82" s="29"/>
      <c r="DU82" s="9"/>
      <c r="DV82" s="29"/>
      <c r="DW82" s="29"/>
      <c r="DX82" s="9">
        <f t="shared" si="1"/>
        <v>8</v>
      </c>
      <c r="DY82" s="30"/>
      <c r="DZ82" s="31"/>
    </row>
    <row r="83" spans="1:130" ht="20.100000000000001" customHeight="1">
      <c r="A83" s="7">
        <v>872328</v>
      </c>
      <c r="B83" s="13" t="s">
        <v>98</v>
      </c>
      <c r="C83" s="9">
        <v>20</v>
      </c>
      <c r="D83" s="9" t="s">
        <v>399</v>
      </c>
      <c r="E83" s="182" t="s">
        <v>396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397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/>
      <c r="AE83" s="13"/>
      <c r="AF83" s="13">
        <v>1</v>
      </c>
      <c r="AG83" s="13"/>
      <c r="AH83" s="9"/>
      <c r="AI83" s="9"/>
      <c r="AJ83" s="9"/>
      <c r="AK83" s="9"/>
      <c r="AL83" s="9">
        <v>1</v>
      </c>
      <c r="AM83" s="9"/>
      <c r="AN83" s="9"/>
      <c r="AO83" s="9"/>
      <c r="AP83" s="9"/>
      <c r="AQ83" s="2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29"/>
      <c r="BC83" s="29"/>
      <c r="BD83" s="9"/>
      <c r="BE83" s="9"/>
      <c r="BF83" s="29"/>
      <c r="BG83" s="9"/>
      <c r="BH83" s="9"/>
      <c r="BI83" s="29"/>
      <c r="BJ83" s="29"/>
      <c r="BK83" s="9"/>
      <c r="BL83" s="29"/>
      <c r="BM83" s="9"/>
      <c r="BN83" s="9"/>
      <c r="BO83" s="9"/>
      <c r="BP83" s="9">
        <v>1</v>
      </c>
      <c r="BQ83" s="9">
        <v>1</v>
      </c>
      <c r="BR83" s="9"/>
      <c r="BS83" s="9"/>
      <c r="BT83" s="9"/>
      <c r="BU83" s="9">
        <v>1</v>
      </c>
      <c r="BV83" s="9"/>
      <c r="BW83" s="9"/>
      <c r="BX83" s="9"/>
      <c r="BY83" s="9">
        <v>1</v>
      </c>
      <c r="BZ83" s="9"/>
      <c r="CA83" s="9"/>
      <c r="CB83" s="9"/>
      <c r="CC83" s="9"/>
      <c r="CD83" s="9"/>
      <c r="CE83" s="9"/>
      <c r="CF83" s="9"/>
      <c r="CG83" s="9">
        <v>1</v>
      </c>
      <c r="CH83" s="9"/>
      <c r="CI83" s="9">
        <v>1</v>
      </c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29"/>
      <c r="CY83" s="29"/>
      <c r="CZ83" s="29"/>
      <c r="DA83" s="29"/>
      <c r="DB83" s="9"/>
      <c r="DC83" s="9"/>
      <c r="DD83" s="9"/>
      <c r="DE83" s="9"/>
      <c r="DF83" s="9"/>
      <c r="DG83" s="29"/>
      <c r="DH83" s="9"/>
      <c r="DI83" s="9">
        <v>1</v>
      </c>
      <c r="DJ83" s="9"/>
      <c r="DK83" s="9"/>
      <c r="DL83" s="9"/>
      <c r="DM83" s="9"/>
      <c r="DN83" s="9"/>
      <c r="DO83" s="9"/>
      <c r="DP83" s="29"/>
      <c r="DQ83" s="29"/>
      <c r="DR83" s="29"/>
      <c r="DS83" s="29"/>
      <c r="DT83" s="29"/>
      <c r="DU83" s="9"/>
      <c r="DV83" s="29"/>
      <c r="DW83" s="29"/>
      <c r="DX83" s="9">
        <f t="shared" si="1"/>
        <v>8</v>
      </c>
      <c r="DY83" s="30"/>
      <c r="DZ83" s="31"/>
    </row>
    <row r="84" spans="1:130" ht="20.100000000000001" customHeight="1">
      <c r="A84" s="7">
        <v>872297</v>
      </c>
      <c r="B84" s="8" t="s">
        <v>99</v>
      </c>
      <c r="C84" s="9">
        <v>5</v>
      </c>
      <c r="D84" s="90" t="s">
        <v>399</v>
      </c>
      <c r="E84" s="182" t="s">
        <v>396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397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/>
      <c r="AE84" s="13"/>
      <c r="AF84" s="13">
        <v>1</v>
      </c>
      <c r="AG84" s="13"/>
      <c r="AH84" s="9"/>
      <c r="AI84" s="9"/>
      <c r="AJ84" s="9"/>
      <c r="AK84" s="9"/>
      <c r="AL84" s="9">
        <v>1</v>
      </c>
      <c r="AM84" s="9"/>
      <c r="AN84" s="9"/>
      <c r="AO84" s="9"/>
      <c r="AP84" s="9"/>
      <c r="AQ84" s="2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29"/>
      <c r="BC84" s="29"/>
      <c r="BD84" s="9"/>
      <c r="BE84" s="9"/>
      <c r="BF84" s="29"/>
      <c r="BG84" s="9"/>
      <c r="BH84" s="9"/>
      <c r="BI84" s="29"/>
      <c r="BJ84" s="29"/>
      <c r="BK84" s="9"/>
      <c r="BL84" s="29"/>
      <c r="BM84" s="9"/>
      <c r="BN84" s="9"/>
      <c r="BO84" s="9"/>
      <c r="BP84" s="9">
        <v>1</v>
      </c>
      <c r="BQ84" s="9">
        <v>1</v>
      </c>
      <c r="BR84" s="9"/>
      <c r="BS84" s="9"/>
      <c r="BT84" s="9"/>
      <c r="BU84" s="9">
        <v>1</v>
      </c>
      <c r="BV84" s="9"/>
      <c r="BW84" s="9"/>
      <c r="BX84" s="9"/>
      <c r="BY84" s="9">
        <v>1</v>
      </c>
      <c r="BZ84" s="9"/>
      <c r="CA84" s="9"/>
      <c r="CB84" s="9"/>
      <c r="CC84" s="9"/>
      <c r="CD84" s="9"/>
      <c r="CE84" s="9"/>
      <c r="CF84" s="9"/>
      <c r="CG84" s="9">
        <v>1</v>
      </c>
      <c r="CH84" s="9"/>
      <c r="CI84" s="9">
        <v>1</v>
      </c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29"/>
      <c r="CY84" s="29"/>
      <c r="CZ84" s="29"/>
      <c r="DA84" s="29"/>
      <c r="DB84" s="9"/>
      <c r="DC84" s="9"/>
      <c r="DD84" s="9"/>
      <c r="DE84" s="9"/>
      <c r="DF84" s="9"/>
      <c r="DG84" s="29"/>
      <c r="DH84" s="9"/>
      <c r="DI84" s="9">
        <v>1</v>
      </c>
      <c r="DJ84" s="9"/>
      <c r="DK84" s="9"/>
      <c r="DL84" s="9"/>
      <c r="DM84" s="9"/>
      <c r="DN84" s="9"/>
      <c r="DO84" s="9"/>
      <c r="DP84" s="29"/>
      <c r="DQ84" s="29"/>
      <c r="DR84" s="29"/>
      <c r="DS84" s="29"/>
      <c r="DT84" s="29"/>
      <c r="DU84" s="9"/>
      <c r="DV84" s="29"/>
      <c r="DW84" s="29"/>
      <c r="DX84" s="9">
        <f t="shared" si="1"/>
        <v>8</v>
      </c>
      <c r="DY84" s="30"/>
      <c r="DZ84" s="31"/>
    </row>
    <row r="85" spans="1:130" ht="20.100000000000001" customHeight="1">
      <c r="A85" s="7">
        <v>872296</v>
      </c>
      <c r="B85" s="8" t="s">
        <v>100</v>
      </c>
      <c r="C85" s="9">
        <v>4</v>
      </c>
      <c r="D85" s="90" t="s">
        <v>399</v>
      </c>
      <c r="E85" s="182" t="s">
        <v>396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397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/>
      <c r="AE85" s="13"/>
      <c r="AF85" s="13">
        <v>1</v>
      </c>
      <c r="AG85" s="13"/>
      <c r="AH85" s="9"/>
      <c r="AI85" s="9"/>
      <c r="AJ85" s="9"/>
      <c r="AK85" s="9"/>
      <c r="AL85" s="9">
        <v>1</v>
      </c>
      <c r="AM85" s="9"/>
      <c r="AN85" s="9"/>
      <c r="AO85" s="9"/>
      <c r="AP85" s="9"/>
      <c r="AQ85" s="2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29"/>
      <c r="BC85" s="29"/>
      <c r="BD85" s="9"/>
      <c r="BE85" s="9"/>
      <c r="BF85" s="29"/>
      <c r="BG85" s="9"/>
      <c r="BH85" s="9"/>
      <c r="BI85" s="29"/>
      <c r="BJ85" s="29"/>
      <c r="BK85" s="9"/>
      <c r="BL85" s="29"/>
      <c r="BM85" s="9"/>
      <c r="BN85" s="9"/>
      <c r="BO85" s="9"/>
      <c r="BP85" s="9">
        <v>1</v>
      </c>
      <c r="BQ85" s="9">
        <v>1</v>
      </c>
      <c r="BR85" s="9"/>
      <c r="BS85" s="9"/>
      <c r="BT85" s="9"/>
      <c r="BU85" s="9">
        <v>1</v>
      </c>
      <c r="BV85" s="9"/>
      <c r="BW85" s="9"/>
      <c r="BX85" s="9"/>
      <c r="BY85" s="9">
        <v>1</v>
      </c>
      <c r="BZ85" s="9"/>
      <c r="CA85" s="9"/>
      <c r="CB85" s="9"/>
      <c r="CC85" s="9"/>
      <c r="CD85" s="9"/>
      <c r="CE85" s="9"/>
      <c r="CF85" s="9"/>
      <c r="CG85" s="9">
        <v>1</v>
      </c>
      <c r="CH85" s="9"/>
      <c r="CI85" s="9">
        <v>1</v>
      </c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29"/>
      <c r="CY85" s="29"/>
      <c r="CZ85" s="29"/>
      <c r="DA85" s="29"/>
      <c r="DB85" s="9"/>
      <c r="DC85" s="9"/>
      <c r="DD85" s="9"/>
      <c r="DE85" s="9"/>
      <c r="DF85" s="9"/>
      <c r="DG85" s="29"/>
      <c r="DH85" s="9"/>
      <c r="DI85" s="9">
        <v>1</v>
      </c>
      <c r="DJ85" s="9"/>
      <c r="DK85" s="9"/>
      <c r="DL85" s="9"/>
      <c r="DM85" s="9"/>
      <c r="DN85" s="9"/>
      <c r="DO85" s="9"/>
      <c r="DP85" s="29"/>
      <c r="DQ85" s="29"/>
      <c r="DR85" s="29"/>
      <c r="DS85" s="29"/>
      <c r="DT85" s="29"/>
      <c r="DU85" s="9"/>
      <c r="DV85" s="29"/>
      <c r="DW85" s="29"/>
      <c r="DX85" s="9">
        <f t="shared" si="1"/>
        <v>8</v>
      </c>
      <c r="DY85" s="30"/>
      <c r="DZ85" s="31"/>
    </row>
    <row r="86" spans="1:130" ht="20.100000000000001" customHeight="1">
      <c r="A86" s="7">
        <v>872295</v>
      </c>
      <c r="B86" s="8" t="s">
        <v>101</v>
      </c>
      <c r="C86" s="9">
        <v>1</v>
      </c>
      <c r="D86" s="90" t="s">
        <v>399</v>
      </c>
      <c r="E86" s="182" t="s">
        <v>396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397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/>
      <c r="AE86" s="13"/>
      <c r="AF86" s="13">
        <v>1</v>
      </c>
      <c r="AG86" s="13"/>
      <c r="AH86" s="9"/>
      <c r="AI86" s="9"/>
      <c r="AJ86" s="9"/>
      <c r="AK86" s="9"/>
      <c r="AL86" s="9">
        <v>1</v>
      </c>
      <c r="AM86" s="9"/>
      <c r="AN86" s="9"/>
      <c r="AO86" s="9"/>
      <c r="AP86" s="9"/>
      <c r="AQ86" s="2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29"/>
      <c r="BC86" s="29"/>
      <c r="BD86" s="9"/>
      <c r="BE86" s="9"/>
      <c r="BF86" s="29"/>
      <c r="BG86" s="9"/>
      <c r="BH86" s="9"/>
      <c r="BI86" s="29"/>
      <c r="BJ86" s="29"/>
      <c r="BK86" s="9"/>
      <c r="BL86" s="29"/>
      <c r="BM86" s="9"/>
      <c r="BN86" s="9"/>
      <c r="BO86" s="9"/>
      <c r="BP86" s="9">
        <v>1</v>
      </c>
      <c r="BQ86" s="9">
        <v>1</v>
      </c>
      <c r="BR86" s="9"/>
      <c r="BS86" s="9"/>
      <c r="BT86" s="9"/>
      <c r="BU86" s="9">
        <v>1</v>
      </c>
      <c r="BV86" s="9"/>
      <c r="BW86" s="9"/>
      <c r="BX86" s="9"/>
      <c r="BY86" s="9">
        <v>1</v>
      </c>
      <c r="BZ86" s="9"/>
      <c r="CA86" s="9"/>
      <c r="CB86" s="9"/>
      <c r="CC86" s="9"/>
      <c r="CD86" s="9"/>
      <c r="CE86" s="9"/>
      <c r="CF86" s="9"/>
      <c r="CG86" s="9">
        <v>1</v>
      </c>
      <c r="CH86" s="9"/>
      <c r="CI86" s="9">
        <v>1</v>
      </c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29"/>
      <c r="CY86" s="29"/>
      <c r="CZ86" s="29"/>
      <c r="DA86" s="29"/>
      <c r="DB86" s="9"/>
      <c r="DC86" s="9"/>
      <c r="DD86" s="9"/>
      <c r="DE86" s="9"/>
      <c r="DF86" s="9"/>
      <c r="DG86" s="29"/>
      <c r="DH86" s="9"/>
      <c r="DI86" s="9">
        <v>1</v>
      </c>
      <c r="DJ86" s="9"/>
      <c r="DK86" s="9"/>
      <c r="DL86" s="9"/>
      <c r="DM86" s="9"/>
      <c r="DN86" s="9"/>
      <c r="DO86" s="9"/>
      <c r="DP86" s="29"/>
      <c r="DQ86" s="29"/>
      <c r="DR86" s="29"/>
      <c r="DS86" s="29"/>
      <c r="DT86" s="29"/>
      <c r="DU86" s="9"/>
      <c r="DV86" s="29"/>
      <c r="DW86" s="29"/>
      <c r="DX86" s="9">
        <f t="shared" si="1"/>
        <v>8</v>
      </c>
      <c r="DY86" s="32"/>
      <c r="DZ86" s="31"/>
    </row>
    <row r="87" spans="1:130" ht="20.100000000000001" customHeight="1">
      <c r="A87" s="7">
        <v>872330</v>
      </c>
      <c r="B87" s="8" t="s">
        <v>102</v>
      </c>
      <c r="C87" s="9">
        <v>5</v>
      </c>
      <c r="D87" s="90" t="s">
        <v>399</v>
      </c>
      <c r="E87" s="182" t="s">
        <v>378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/>
      <c r="AE87" s="13"/>
      <c r="AF87" s="13">
        <v>1</v>
      </c>
      <c r="AG87" s="13"/>
      <c r="AH87" s="9"/>
      <c r="AI87" s="9"/>
      <c r="AJ87" s="9"/>
      <c r="AK87" s="9"/>
      <c r="AL87" s="9">
        <v>1</v>
      </c>
      <c r="AM87" s="9"/>
      <c r="AN87" s="9"/>
      <c r="AO87" s="9"/>
      <c r="AP87" s="9"/>
      <c r="AQ87" s="2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29"/>
      <c r="BC87" s="29"/>
      <c r="BD87" s="9"/>
      <c r="BE87" s="9"/>
      <c r="BF87" s="29"/>
      <c r="BG87" s="9"/>
      <c r="BH87" s="9"/>
      <c r="BI87" s="29"/>
      <c r="BJ87" s="29"/>
      <c r="BK87" s="9"/>
      <c r="BL87" s="29"/>
      <c r="BM87" s="9"/>
      <c r="BN87" s="9"/>
      <c r="BO87" s="9"/>
      <c r="BP87" s="9">
        <v>1</v>
      </c>
      <c r="BQ87" s="9">
        <v>1</v>
      </c>
      <c r="BR87" s="9"/>
      <c r="BS87" s="9"/>
      <c r="BT87" s="9"/>
      <c r="BU87" s="9">
        <v>1</v>
      </c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>
        <v>1</v>
      </c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29"/>
      <c r="CY87" s="29"/>
      <c r="CZ87" s="29"/>
      <c r="DA87" s="29"/>
      <c r="DB87" s="9"/>
      <c r="DC87" s="9"/>
      <c r="DD87" s="9"/>
      <c r="DE87" s="9"/>
      <c r="DF87" s="9"/>
      <c r="DG87" s="29"/>
      <c r="DH87" s="9"/>
      <c r="DI87" s="9">
        <v>1</v>
      </c>
      <c r="DJ87" s="9"/>
      <c r="DK87" s="9"/>
      <c r="DL87" s="9"/>
      <c r="DM87" s="9"/>
      <c r="DN87" s="9"/>
      <c r="DO87" s="9"/>
      <c r="DP87" s="29"/>
      <c r="DQ87" s="29"/>
      <c r="DR87" s="29"/>
      <c r="DS87" s="29"/>
      <c r="DT87" s="29"/>
      <c r="DU87" s="9"/>
      <c r="DV87" s="29"/>
      <c r="DW87" s="29"/>
      <c r="DX87" s="9">
        <f t="shared" si="1"/>
        <v>7</v>
      </c>
      <c r="DY87" s="35" t="s">
        <v>442</v>
      </c>
      <c r="DZ87" s="31" t="s">
        <v>441</v>
      </c>
    </row>
    <row r="88" spans="1:130" ht="20.100000000000001" customHeight="1">
      <c r="A88" s="7">
        <v>872329</v>
      </c>
      <c r="B88" s="8" t="s">
        <v>103</v>
      </c>
      <c r="C88" s="9">
        <v>1</v>
      </c>
      <c r="D88" s="90" t="s">
        <v>399</v>
      </c>
      <c r="E88" s="182" t="s">
        <v>378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/>
      <c r="AE88" s="13"/>
      <c r="AF88" s="13">
        <v>1</v>
      </c>
      <c r="AG88" s="13"/>
      <c r="AH88" s="9"/>
      <c r="AI88" s="9"/>
      <c r="AJ88" s="9"/>
      <c r="AK88" s="9"/>
      <c r="AL88" s="9">
        <v>1</v>
      </c>
      <c r="AM88" s="9"/>
      <c r="AN88" s="9"/>
      <c r="AO88" s="9"/>
      <c r="AP88" s="9"/>
      <c r="AQ88" s="2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29"/>
      <c r="BC88" s="29"/>
      <c r="BD88" s="9"/>
      <c r="BE88" s="9"/>
      <c r="BF88" s="29"/>
      <c r="BG88" s="9"/>
      <c r="BH88" s="9"/>
      <c r="BI88" s="29"/>
      <c r="BJ88" s="29"/>
      <c r="BK88" s="9"/>
      <c r="BL88" s="29"/>
      <c r="BM88" s="9"/>
      <c r="BN88" s="9"/>
      <c r="BO88" s="9"/>
      <c r="BP88" s="9">
        <v>1</v>
      </c>
      <c r="BQ88" s="9">
        <v>1</v>
      </c>
      <c r="BR88" s="9"/>
      <c r="BS88" s="9"/>
      <c r="BT88" s="9"/>
      <c r="BU88" s="9">
        <v>1</v>
      </c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>
        <v>1</v>
      </c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29"/>
      <c r="CY88" s="29"/>
      <c r="CZ88" s="29"/>
      <c r="DA88" s="29"/>
      <c r="DB88" s="9"/>
      <c r="DC88" s="9"/>
      <c r="DD88" s="9"/>
      <c r="DE88" s="9"/>
      <c r="DF88" s="9"/>
      <c r="DG88" s="29"/>
      <c r="DH88" s="9"/>
      <c r="DI88" s="9">
        <v>1</v>
      </c>
      <c r="DJ88" s="9"/>
      <c r="DK88" s="9"/>
      <c r="DL88" s="9"/>
      <c r="DM88" s="9"/>
      <c r="DN88" s="9"/>
      <c r="DO88" s="9"/>
      <c r="DP88" s="29"/>
      <c r="DQ88" s="29"/>
      <c r="DR88" s="29"/>
      <c r="DS88" s="29"/>
      <c r="DT88" s="29"/>
      <c r="DU88" s="9"/>
      <c r="DV88" s="29"/>
      <c r="DW88" s="29"/>
      <c r="DX88" s="9">
        <f t="shared" si="1"/>
        <v>7</v>
      </c>
      <c r="DY88" s="38"/>
      <c r="DZ88" s="31"/>
    </row>
    <row r="89" spans="1:130" ht="20.100000000000001" customHeight="1">
      <c r="A89" s="7">
        <v>872285</v>
      </c>
      <c r="B89" s="13" t="s">
        <v>104</v>
      </c>
      <c r="C89" s="9">
        <v>208</v>
      </c>
      <c r="D89" s="9" t="s">
        <v>391</v>
      </c>
      <c r="E89" s="182" t="s">
        <v>396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392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/>
      <c r="AD89" s="13"/>
      <c r="AE89" s="13">
        <v>1</v>
      </c>
      <c r="AF89" s="13"/>
      <c r="AG89" s="13"/>
      <c r="AH89" s="9"/>
      <c r="AI89" s="9"/>
      <c r="AJ89" s="9"/>
      <c r="AK89" s="9"/>
      <c r="AL89" s="9">
        <v>1</v>
      </c>
      <c r="AM89" s="9"/>
      <c r="AN89" s="9"/>
      <c r="AO89" s="9"/>
      <c r="AP89" s="9"/>
      <c r="AQ89" s="2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29"/>
      <c r="BC89" s="29"/>
      <c r="BD89" s="9"/>
      <c r="BE89" s="9"/>
      <c r="BF89" s="29"/>
      <c r="BG89" s="9"/>
      <c r="BH89" s="9"/>
      <c r="BI89" s="29"/>
      <c r="BJ89" s="29"/>
      <c r="BK89" s="9"/>
      <c r="BL89" s="29"/>
      <c r="BM89" s="9"/>
      <c r="BN89" s="9"/>
      <c r="BO89" s="9"/>
      <c r="BP89" s="9">
        <v>1</v>
      </c>
      <c r="BQ89" s="9">
        <v>1</v>
      </c>
      <c r="BR89" s="9"/>
      <c r="BS89" s="9"/>
      <c r="BT89" s="9"/>
      <c r="BU89" s="9">
        <v>1</v>
      </c>
      <c r="BV89" s="9"/>
      <c r="BW89" s="9"/>
      <c r="BX89" s="9"/>
      <c r="BY89" s="9">
        <v>1</v>
      </c>
      <c r="BZ89" s="9"/>
      <c r="CA89" s="9"/>
      <c r="CB89" s="9"/>
      <c r="CC89" s="9"/>
      <c r="CD89" s="9"/>
      <c r="CE89" s="9"/>
      <c r="CF89" s="9"/>
      <c r="CG89" s="9"/>
      <c r="CH89" s="9">
        <v>1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>
        <v>1</v>
      </c>
      <c r="CW89" s="9">
        <v>1</v>
      </c>
      <c r="CX89" s="29"/>
      <c r="CY89" s="29"/>
      <c r="CZ89" s="29"/>
      <c r="DA89" s="29"/>
      <c r="DB89" s="9"/>
      <c r="DC89" s="9"/>
      <c r="DD89" s="9"/>
      <c r="DE89" s="9"/>
      <c r="DF89" s="9"/>
      <c r="DG89" s="29"/>
      <c r="DH89" s="9"/>
      <c r="DI89" s="9"/>
      <c r="DJ89" s="9"/>
      <c r="DK89" s="9"/>
      <c r="DL89" s="9"/>
      <c r="DM89" s="9"/>
      <c r="DN89" s="9"/>
      <c r="DO89" s="9"/>
      <c r="DP89" s="29"/>
      <c r="DQ89" s="29"/>
      <c r="DR89" s="29"/>
      <c r="DS89" s="29"/>
      <c r="DT89" s="29"/>
      <c r="DU89" s="9"/>
      <c r="DV89" s="29"/>
      <c r="DW89" s="29"/>
      <c r="DX89" s="9">
        <f t="shared" si="1"/>
        <v>8</v>
      </c>
      <c r="DY89" s="35" t="s">
        <v>443</v>
      </c>
      <c r="DZ89" s="31" t="s">
        <v>444</v>
      </c>
    </row>
    <row r="90" spans="1:130" ht="20.100000000000001" customHeight="1">
      <c r="A90" s="7">
        <v>872286</v>
      </c>
      <c r="B90" s="8" t="s">
        <v>105</v>
      </c>
      <c r="C90" s="9">
        <v>5</v>
      </c>
      <c r="D90" s="90" t="s">
        <v>391</v>
      </c>
      <c r="E90" s="182" t="s">
        <v>396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392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/>
      <c r="AD90" s="13"/>
      <c r="AE90" s="13">
        <v>1</v>
      </c>
      <c r="AF90" s="13"/>
      <c r="AG90" s="13"/>
      <c r="AH90" s="9"/>
      <c r="AI90" s="9"/>
      <c r="AJ90" s="9"/>
      <c r="AK90" s="9"/>
      <c r="AL90" s="9">
        <v>1</v>
      </c>
      <c r="AM90" s="9"/>
      <c r="AN90" s="9"/>
      <c r="AO90" s="9"/>
      <c r="AP90" s="9"/>
      <c r="AQ90" s="2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29"/>
      <c r="BC90" s="29"/>
      <c r="BD90" s="9"/>
      <c r="BE90" s="9"/>
      <c r="BF90" s="29"/>
      <c r="BG90" s="9"/>
      <c r="BH90" s="9"/>
      <c r="BI90" s="29"/>
      <c r="BJ90" s="29"/>
      <c r="BK90" s="9"/>
      <c r="BL90" s="29"/>
      <c r="BM90" s="9"/>
      <c r="BN90" s="9"/>
      <c r="BO90" s="9"/>
      <c r="BP90" s="9">
        <v>1</v>
      </c>
      <c r="BQ90" s="9">
        <v>1</v>
      </c>
      <c r="BR90" s="9"/>
      <c r="BS90" s="9"/>
      <c r="BT90" s="9"/>
      <c r="BU90" s="9">
        <v>1</v>
      </c>
      <c r="BV90" s="9"/>
      <c r="BW90" s="9"/>
      <c r="BX90" s="9"/>
      <c r="BY90" s="9">
        <v>1</v>
      </c>
      <c r="BZ90" s="9"/>
      <c r="CA90" s="9"/>
      <c r="CB90" s="9"/>
      <c r="CC90" s="9"/>
      <c r="CD90" s="9"/>
      <c r="CE90" s="9"/>
      <c r="CF90" s="9"/>
      <c r="CG90" s="9"/>
      <c r="CH90" s="9">
        <v>1</v>
      </c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>
        <v>1</v>
      </c>
      <c r="CW90" s="9">
        <v>1</v>
      </c>
      <c r="CX90" s="29"/>
      <c r="CY90" s="29"/>
      <c r="CZ90" s="29"/>
      <c r="DA90" s="29"/>
      <c r="DB90" s="9"/>
      <c r="DC90" s="9"/>
      <c r="DD90" s="9"/>
      <c r="DE90" s="9"/>
      <c r="DF90" s="9"/>
      <c r="DG90" s="29"/>
      <c r="DH90" s="9"/>
      <c r="DI90" s="9"/>
      <c r="DJ90" s="9"/>
      <c r="DK90" s="9"/>
      <c r="DL90" s="9"/>
      <c r="DM90" s="9"/>
      <c r="DN90" s="9"/>
      <c r="DO90" s="9"/>
      <c r="DP90" s="29"/>
      <c r="DQ90" s="29"/>
      <c r="DR90" s="29"/>
      <c r="DS90" s="29"/>
      <c r="DT90" s="29"/>
      <c r="DU90" s="9"/>
      <c r="DV90" s="29"/>
      <c r="DW90" s="29"/>
      <c r="DX90" s="9">
        <f t="shared" si="1"/>
        <v>8</v>
      </c>
      <c r="DY90" s="35"/>
      <c r="DZ90" s="31"/>
    </row>
    <row r="91" spans="1:130" ht="20.100000000000001" customHeight="1">
      <c r="A91" s="7">
        <v>872288</v>
      </c>
      <c r="B91" s="8" t="s">
        <v>106</v>
      </c>
      <c r="C91" s="9">
        <v>1</v>
      </c>
      <c r="D91" s="90" t="s">
        <v>391</v>
      </c>
      <c r="E91" s="182" t="s">
        <v>396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392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/>
      <c r="AD91" s="13"/>
      <c r="AE91" s="13">
        <v>1</v>
      </c>
      <c r="AF91" s="13"/>
      <c r="AG91" s="13"/>
      <c r="AH91" s="9"/>
      <c r="AI91" s="9"/>
      <c r="AJ91" s="9"/>
      <c r="AK91" s="9"/>
      <c r="AL91" s="9">
        <v>1</v>
      </c>
      <c r="AM91" s="9"/>
      <c r="AN91" s="9"/>
      <c r="AO91" s="9"/>
      <c r="AP91" s="9"/>
      <c r="AQ91" s="2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29"/>
      <c r="BC91" s="29"/>
      <c r="BD91" s="9"/>
      <c r="BE91" s="9"/>
      <c r="BF91" s="29"/>
      <c r="BG91" s="9"/>
      <c r="BH91" s="9"/>
      <c r="BI91" s="29"/>
      <c r="BJ91" s="29"/>
      <c r="BK91" s="9"/>
      <c r="BL91" s="29"/>
      <c r="BM91" s="9"/>
      <c r="BN91" s="9"/>
      <c r="BO91" s="9"/>
      <c r="BP91" s="9">
        <v>1</v>
      </c>
      <c r="BQ91" s="9">
        <v>1</v>
      </c>
      <c r="BR91" s="9"/>
      <c r="BS91" s="9"/>
      <c r="BT91" s="9"/>
      <c r="BU91" s="9">
        <v>1</v>
      </c>
      <c r="BV91" s="9"/>
      <c r="BW91" s="9"/>
      <c r="BX91" s="9"/>
      <c r="BY91" s="9">
        <v>1</v>
      </c>
      <c r="BZ91" s="9"/>
      <c r="CA91" s="9"/>
      <c r="CB91" s="9"/>
      <c r="CC91" s="9"/>
      <c r="CD91" s="9"/>
      <c r="CE91" s="9"/>
      <c r="CF91" s="9"/>
      <c r="CG91" s="9"/>
      <c r="CH91" s="9">
        <v>1</v>
      </c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>
        <v>1</v>
      </c>
      <c r="CW91" s="9">
        <v>1</v>
      </c>
      <c r="CX91" s="29"/>
      <c r="CY91" s="29"/>
      <c r="CZ91" s="29"/>
      <c r="DA91" s="29"/>
      <c r="DB91" s="9"/>
      <c r="DC91" s="9"/>
      <c r="DD91" s="9"/>
      <c r="DE91" s="9"/>
      <c r="DF91" s="9"/>
      <c r="DG91" s="29"/>
      <c r="DH91" s="9"/>
      <c r="DI91" s="9"/>
      <c r="DJ91" s="9"/>
      <c r="DK91" s="9"/>
      <c r="DL91" s="9"/>
      <c r="DM91" s="9"/>
      <c r="DN91" s="9"/>
      <c r="DO91" s="9"/>
      <c r="DP91" s="29"/>
      <c r="DQ91" s="29"/>
      <c r="DR91" s="29"/>
      <c r="DS91" s="29"/>
      <c r="DT91" s="29"/>
      <c r="DU91" s="9"/>
      <c r="DV91" s="29"/>
      <c r="DW91" s="29"/>
      <c r="DX91" s="9">
        <f t="shared" si="1"/>
        <v>8</v>
      </c>
      <c r="DY91" s="38"/>
      <c r="DZ91" s="31"/>
    </row>
    <row r="92" spans="1:130" ht="20.100000000000001" customHeight="1">
      <c r="A92" s="20">
        <v>872274</v>
      </c>
      <c r="B92" s="13" t="s">
        <v>107</v>
      </c>
      <c r="C92" s="9">
        <v>208</v>
      </c>
      <c r="D92" s="9" t="s">
        <v>395</v>
      </c>
      <c r="E92" s="182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397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/>
      <c r="AD92" s="13"/>
      <c r="AE92" s="13">
        <v>1</v>
      </c>
      <c r="AF92" s="13"/>
      <c r="AG92" s="13"/>
      <c r="AH92" s="9">
        <v>1</v>
      </c>
      <c r="AI92" s="9"/>
      <c r="AJ92" s="9"/>
      <c r="AK92" s="9"/>
      <c r="AL92" s="9"/>
      <c r="AM92" s="9">
        <v>1</v>
      </c>
      <c r="AN92" s="9"/>
      <c r="AO92" s="9"/>
      <c r="AP92" s="9"/>
      <c r="AQ92" s="29"/>
      <c r="AR92" s="9"/>
      <c r="AS92" s="9"/>
      <c r="AT92" s="9">
        <v>1</v>
      </c>
      <c r="AU92" s="9"/>
      <c r="AV92" s="9"/>
      <c r="AW92" s="9"/>
      <c r="AX92" s="9"/>
      <c r="AY92" s="9"/>
      <c r="AZ92" s="9"/>
      <c r="BA92" s="9">
        <v>1</v>
      </c>
      <c r="BB92" s="29"/>
      <c r="BC92" s="29"/>
      <c r="BD92" s="9"/>
      <c r="BE92" s="9"/>
      <c r="BF92" s="29"/>
      <c r="BG92" s="9"/>
      <c r="BH92" s="9"/>
      <c r="BI92" s="29"/>
      <c r="BJ92" s="29"/>
      <c r="BK92" s="9"/>
      <c r="BL92" s="29"/>
      <c r="BM92" s="9"/>
      <c r="BN92" s="9"/>
      <c r="BO92" s="9"/>
      <c r="BP92" s="9">
        <v>1</v>
      </c>
      <c r="BQ92" s="9">
        <v>1</v>
      </c>
      <c r="BR92" s="9"/>
      <c r="BS92" s="9"/>
      <c r="BT92" s="9"/>
      <c r="BU92" s="9"/>
      <c r="BV92" s="9"/>
      <c r="BW92" s="9"/>
      <c r="BX92" s="9"/>
      <c r="BY92" s="9">
        <v>1</v>
      </c>
      <c r="BZ92" s="9">
        <v>1</v>
      </c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>
        <v>1</v>
      </c>
      <c r="CS92" s="9"/>
      <c r="CT92" s="9"/>
      <c r="CU92" s="9"/>
      <c r="CV92" s="9"/>
      <c r="CW92" s="9"/>
      <c r="CX92" s="29"/>
      <c r="CY92" s="29"/>
      <c r="CZ92" s="29"/>
      <c r="DA92" s="29"/>
      <c r="DB92" s="9">
        <v>1</v>
      </c>
      <c r="DC92" s="9"/>
      <c r="DD92" s="9"/>
      <c r="DE92" s="9"/>
      <c r="DF92" s="9"/>
      <c r="DG92" s="29"/>
      <c r="DH92" s="9"/>
      <c r="DI92" s="9"/>
      <c r="DJ92" s="9"/>
      <c r="DK92" s="9"/>
      <c r="DL92" s="9"/>
      <c r="DM92" s="9"/>
      <c r="DN92" s="9"/>
      <c r="DO92" s="9"/>
      <c r="DP92" s="29"/>
      <c r="DQ92" s="29"/>
      <c r="DR92" s="29"/>
      <c r="DS92" s="29"/>
      <c r="DT92" s="29"/>
      <c r="DU92" s="9"/>
      <c r="DV92" s="29"/>
      <c r="DW92" s="29"/>
      <c r="DX92" s="9">
        <f t="shared" si="1"/>
        <v>9</v>
      </c>
      <c r="DY92" s="35" t="s">
        <v>445</v>
      </c>
      <c r="DZ92" s="31" t="s">
        <v>446</v>
      </c>
    </row>
    <row r="93" spans="1:130" ht="20.100000000000001" customHeight="1">
      <c r="A93" s="7">
        <v>872276</v>
      </c>
      <c r="B93" s="13" t="s">
        <v>108</v>
      </c>
      <c r="C93" s="9">
        <v>60</v>
      </c>
      <c r="D93" s="9" t="s">
        <v>395</v>
      </c>
      <c r="E93" s="182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397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/>
      <c r="AD93" s="13"/>
      <c r="AE93" s="13">
        <v>1</v>
      </c>
      <c r="AF93" s="13"/>
      <c r="AG93" s="13"/>
      <c r="AH93" s="9">
        <v>1</v>
      </c>
      <c r="AI93" s="9"/>
      <c r="AJ93" s="9"/>
      <c r="AK93" s="9"/>
      <c r="AL93" s="9"/>
      <c r="AM93" s="9">
        <v>1</v>
      </c>
      <c r="AN93" s="9"/>
      <c r="AO93" s="9"/>
      <c r="AP93" s="9"/>
      <c r="AQ93" s="29"/>
      <c r="AR93" s="9"/>
      <c r="AS93" s="9"/>
      <c r="AT93" s="9">
        <v>1</v>
      </c>
      <c r="AU93" s="9"/>
      <c r="AV93" s="9"/>
      <c r="AW93" s="9"/>
      <c r="AX93" s="9"/>
      <c r="AY93" s="9"/>
      <c r="AZ93" s="9"/>
      <c r="BA93" s="9">
        <v>1</v>
      </c>
      <c r="BB93" s="29"/>
      <c r="BC93" s="29"/>
      <c r="BD93" s="9"/>
      <c r="BE93" s="9"/>
      <c r="BF93" s="29"/>
      <c r="BG93" s="9"/>
      <c r="BH93" s="9"/>
      <c r="BI93" s="29"/>
      <c r="BJ93" s="29"/>
      <c r="BK93" s="9"/>
      <c r="BL93" s="29"/>
      <c r="BM93" s="9"/>
      <c r="BN93" s="9"/>
      <c r="BO93" s="9"/>
      <c r="BP93" s="9">
        <v>1</v>
      </c>
      <c r="BQ93" s="9">
        <v>1</v>
      </c>
      <c r="BR93" s="9"/>
      <c r="BS93" s="9"/>
      <c r="BT93" s="9"/>
      <c r="BU93" s="9"/>
      <c r="BV93" s="9"/>
      <c r="BW93" s="9"/>
      <c r="BX93" s="9"/>
      <c r="BY93" s="9">
        <v>1</v>
      </c>
      <c r="BZ93" s="9">
        <v>1</v>
      </c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>
        <v>1</v>
      </c>
      <c r="CS93" s="9"/>
      <c r="CT93" s="9"/>
      <c r="CU93" s="9"/>
      <c r="CV93" s="9"/>
      <c r="CW93" s="9"/>
      <c r="CX93" s="29"/>
      <c r="CY93" s="29"/>
      <c r="CZ93" s="29"/>
      <c r="DA93" s="29"/>
      <c r="DB93" s="9">
        <v>1</v>
      </c>
      <c r="DC93" s="9"/>
      <c r="DD93" s="9"/>
      <c r="DE93" s="9"/>
      <c r="DF93" s="9"/>
      <c r="DG93" s="29"/>
      <c r="DH93" s="9"/>
      <c r="DI93" s="9"/>
      <c r="DJ93" s="9"/>
      <c r="DK93" s="9"/>
      <c r="DL93" s="9"/>
      <c r="DM93" s="9"/>
      <c r="DN93" s="9"/>
      <c r="DO93" s="9"/>
      <c r="DP93" s="29"/>
      <c r="DQ93" s="29"/>
      <c r="DR93" s="29"/>
      <c r="DS93" s="29"/>
      <c r="DT93" s="29"/>
      <c r="DU93" s="9"/>
      <c r="DV93" s="29"/>
      <c r="DW93" s="29"/>
      <c r="DX93" s="9">
        <f t="shared" si="1"/>
        <v>9</v>
      </c>
      <c r="DY93" s="35"/>
      <c r="DZ93" s="31"/>
    </row>
    <row r="94" spans="1:130" ht="20.100000000000001" customHeight="1">
      <c r="A94" s="7">
        <v>872277</v>
      </c>
      <c r="B94" s="8" t="s">
        <v>109</v>
      </c>
      <c r="C94" s="9">
        <v>5</v>
      </c>
      <c r="D94" s="90" t="s">
        <v>395</v>
      </c>
      <c r="E94" s="182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397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/>
      <c r="AD94" s="13"/>
      <c r="AE94" s="13">
        <v>1</v>
      </c>
      <c r="AF94" s="13"/>
      <c r="AG94" s="13"/>
      <c r="AH94" s="9">
        <v>1</v>
      </c>
      <c r="AI94" s="9"/>
      <c r="AJ94" s="9"/>
      <c r="AK94" s="9"/>
      <c r="AL94" s="9"/>
      <c r="AM94" s="9">
        <v>1</v>
      </c>
      <c r="AN94" s="9"/>
      <c r="AO94" s="9"/>
      <c r="AP94" s="9"/>
      <c r="AQ94" s="29"/>
      <c r="AR94" s="9"/>
      <c r="AS94" s="9"/>
      <c r="AT94" s="9">
        <v>1</v>
      </c>
      <c r="AU94" s="9"/>
      <c r="AV94" s="9"/>
      <c r="AW94" s="9"/>
      <c r="AX94" s="9"/>
      <c r="AY94" s="9"/>
      <c r="AZ94" s="9"/>
      <c r="BA94" s="9">
        <v>1</v>
      </c>
      <c r="BB94" s="29"/>
      <c r="BC94" s="29"/>
      <c r="BD94" s="9"/>
      <c r="BE94" s="9"/>
      <c r="BF94" s="29"/>
      <c r="BG94" s="9"/>
      <c r="BH94" s="9"/>
      <c r="BI94" s="29"/>
      <c r="BJ94" s="29"/>
      <c r="BK94" s="9"/>
      <c r="BL94" s="29"/>
      <c r="BM94" s="9"/>
      <c r="BN94" s="9"/>
      <c r="BO94" s="9"/>
      <c r="BP94" s="9">
        <v>1</v>
      </c>
      <c r="BQ94" s="9">
        <v>1</v>
      </c>
      <c r="BR94" s="9"/>
      <c r="BS94" s="9"/>
      <c r="BT94" s="9"/>
      <c r="BU94" s="9"/>
      <c r="BV94" s="9"/>
      <c r="BW94" s="9"/>
      <c r="BX94" s="9"/>
      <c r="BY94" s="9">
        <v>1</v>
      </c>
      <c r="BZ94" s="9">
        <v>1</v>
      </c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>
        <v>1</v>
      </c>
      <c r="CS94" s="9"/>
      <c r="CT94" s="9"/>
      <c r="CU94" s="9"/>
      <c r="CV94" s="9"/>
      <c r="CW94" s="9"/>
      <c r="CX94" s="29"/>
      <c r="CY94" s="29"/>
      <c r="CZ94" s="29"/>
      <c r="DA94" s="29"/>
      <c r="DB94" s="9">
        <v>1</v>
      </c>
      <c r="DC94" s="9"/>
      <c r="DD94" s="9"/>
      <c r="DE94" s="9"/>
      <c r="DF94" s="9"/>
      <c r="DG94" s="29"/>
      <c r="DH94" s="9"/>
      <c r="DI94" s="9"/>
      <c r="DJ94" s="9"/>
      <c r="DK94" s="9"/>
      <c r="DL94" s="9"/>
      <c r="DM94" s="9"/>
      <c r="DN94" s="9"/>
      <c r="DO94" s="9"/>
      <c r="DP94" s="29"/>
      <c r="DQ94" s="29"/>
      <c r="DR94" s="29"/>
      <c r="DS94" s="29"/>
      <c r="DT94" s="29"/>
      <c r="DU94" s="9"/>
      <c r="DV94" s="29"/>
      <c r="DW94" s="29"/>
      <c r="DX94" s="9">
        <f t="shared" si="1"/>
        <v>9</v>
      </c>
      <c r="DY94" s="35"/>
      <c r="DZ94" s="31"/>
    </row>
    <row r="95" spans="1:130" ht="20.100000000000001" customHeight="1">
      <c r="A95" s="7">
        <v>872278</v>
      </c>
      <c r="B95" s="8" t="s">
        <v>110</v>
      </c>
      <c r="C95" s="9">
        <v>1</v>
      </c>
      <c r="D95" s="90" t="s">
        <v>395</v>
      </c>
      <c r="E95" s="182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397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/>
      <c r="AD95" s="13"/>
      <c r="AE95" s="13">
        <v>1</v>
      </c>
      <c r="AF95" s="13"/>
      <c r="AG95" s="13"/>
      <c r="AH95" s="9">
        <v>1</v>
      </c>
      <c r="AI95" s="9"/>
      <c r="AJ95" s="9"/>
      <c r="AK95" s="9"/>
      <c r="AL95" s="9"/>
      <c r="AM95" s="9">
        <v>1</v>
      </c>
      <c r="AN95" s="9"/>
      <c r="AO95" s="9"/>
      <c r="AP95" s="9"/>
      <c r="AQ95" s="29"/>
      <c r="AR95" s="9"/>
      <c r="AS95" s="9"/>
      <c r="AT95" s="9">
        <v>1</v>
      </c>
      <c r="AU95" s="9"/>
      <c r="AV95" s="9"/>
      <c r="AW95" s="9"/>
      <c r="AX95" s="9"/>
      <c r="AY95" s="9"/>
      <c r="AZ95" s="9"/>
      <c r="BA95" s="9">
        <v>1</v>
      </c>
      <c r="BB95" s="29"/>
      <c r="BC95" s="29"/>
      <c r="BD95" s="9"/>
      <c r="BE95" s="9"/>
      <c r="BF95" s="29"/>
      <c r="BG95" s="9"/>
      <c r="BH95" s="9"/>
      <c r="BI95" s="29"/>
      <c r="BJ95" s="29"/>
      <c r="BK95" s="9"/>
      <c r="BL95" s="29"/>
      <c r="BM95" s="9"/>
      <c r="BN95" s="9"/>
      <c r="BO95" s="9"/>
      <c r="BP95" s="9">
        <v>1</v>
      </c>
      <c r="BQ95" s="9">
        <v>1</v>
      </c>
      <c r="BR95" s="9"/>
      <c r="BS95" s="9"/>
      <c r="BT95" s="9"/>
      <c r="BU95" s="9"/>
      <c r="BV95" s="9"/>
      <c r="BW95" s="9"/>
      <c r="BX95" s="9"/>
      <c r="BY95" s="9">
        <v>1</v>
      </c>
      <c r="BZ95" s="9">
        <v>1</v>
      </c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>
        <v>1</v>
      </c>
      <c r="CS95" s="9"/>
      <c r="CT95" s="9"/>
      <c r="CU95" s="9"/>
      <c r="CV95" s="9"/>
      <c r="CW95" s="9"/>
      <c r="CX95" s="29"/>
      <c r="CY95" s="29"/>
      <c r="CZ95" s="29"/>
      <c r="DA95" s="29"/>
      <c r="DB95" s="9">
        <v>1</v>
      </c>
      <c r="DC95" s="9"/>
      <c r="DD95" s="9"/>
      <c r="DE95" s="9"/>
      <c r="DF95" s="9"/>
      <c r="DG95" s="29"/>
      <c r="DH95" s="9"/>
      <c r="DI95" s="9"/>
      <c r="DJ95" s="9"/>
      <c r="DK95" s="9"/>
      <c r="DL95" s="9"/>
      <c r="DM95" s="9"/>
      <c r="DN95" s="9"/>
      <c r="DO95" s="9"/>
      <c r="DP95" s="29"/>
      <c r="DQ95" s="29"/>
      <c r="DR95" s="29"/>
      <c r="DS95" s="29"/>
      <c r="DT95" s="29"/>
      <c r="DU95" s="9"/>
      <c r="DV95" s="29"/>
      <c r="DW95" s="29"/>
      <c r="DX95" s="9">
        <f t="shared" si="1"/>
        <v>9</v>
      </c>
      <c r="DY95" s="38"/>
      <c r="DZ95" s="31"/>
    </row>
    <row r="96" spans="1:130" ht="20.100000000000001" customHeight="1">
      <c r="A96" s="7">
        <v>872289</v>
      </c>
      <c r="B96" s="13" t="s">
        <v>111</v>
      </c>
      <c r="C96" s="9">
        <v>208</v>
      </c>
      <c r="D96" s="9" t="s">
        <v>395</v>
      </c>
      <c r="E96" s="182" t="s">
        <v>396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397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/>
      <c r="AD96" s="13"/>
      <c r="AE96" s="13">
        <v>1</v>
      </c>
      <c r="AF96" s="13"/>
      <c r="AG96" s="13"/>
      <c r="AH96" s="9"/>
      <c r="AI96" s="9"/>
      <c r="AJ96" s="9"/>
      <c r="AK96" s="9"/>
      <c r="AL96" s="9">
        <v>1</v>
      </c>
      <c r="AM96" s="9"/>
      <c r="AN96" s="9"/>
      <c r="AO96" s="9"/>
      <c r="AP96" s="9"/>
      <c r="AQ96" s="2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29"/>
      <c r="BC96" s="29"/>
      <c r="BD96" s="9"/>
      <c r="BE96" s="9"/>
      <c r="BF96" s="29"/>
      <c r="BG96" s="9"/>
      <c r="BH96" s="9"/>
      <c r="BI96" s="29"/>
      <c r="BJ96" s="29"/>
      <c r="BK96" s="9"/>
      <c r="BL96" s="29"/>
      <c r="BM96" s="9"/>
      <c r="BN96" s="9"/>
      <c r="BO96" s="9"/>
      <c r="BP96" s="9">
        <v>1</v>
      </c>
      <c r="BQ96" s="9">
        <v>1</v>
      </c>
      <c r="BR96" s="9"/>
      <c r="BS96" s="9"/>
      <c r="BT96" s="9"/>
      <c r="BU96" s="9">
        <v>1</v>
      </c>
      <c r="BV96" s="9"/>
      <c r="BW96" s="9"/>
      <c r="BX96" s="9"/>
      <c r="BY96" s="9">
        <v>1</v>
      </c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>
        <v>1</v>
      </c>
      <c r="CS96" s="9"/>
      <c r="CT96" s="9"/>
      <c r="CU96" s="9"/>
      <c r="CV96" s="9">
        <v>1</v>
      </c>
      <c r="CW96" s="9">
        <v>1</v>
      </c>
      <c r="CX96" s="29"/>
      <c r="CY96" s="29"/>
      <c r="CZ96" s="29"/>
      <c r="DA96" s="29"/>
      <c r="DB96" s="9"/>
      <c r="DC96" s="9"/>
      <c r="DD96" s="9"/>
      <c r="DE96" s="9"/>
      <c r="DF96" s="9"/>
      <c r="DG96" s="29"/>
      <c r="DH96" s="9"/>
      <c r="DI96" s="9"/>
      <c r="DJ96" s="9"/>
      <c r="DK96" s="9"/>
      <c r="DL96" s="9"/>
      <c r="DM96" s="9"/>
      <c r="DN96" s="9"/>
      <c r="DO96" s="9"/>
      <c r="DP96" s="29"/>
      <c r="DQ96" s="29"/>
      <c r="DR96" s="29"/>
      <c r="DS96" s="29"/>
      <c r="DT96" s="29"/>
      <c r="DU96" s="9">
        <v>1</v>
      </c>
      <c r="DV96" s="29"/>
      <c r="DW96" s="29"/>
      <c r="DX96" s="9">
        <f t="shared" si="1"/>
        <v>9</v>
      </c>
      <c r="DY96" s="30" t="s">
        <v>447</v>
      </c>
      <c r="DZ96" s="31" t="s">
        <v>444</v>
      </c>
    </row>
    <row r="97" spans="1:131" ht="20.100000000000001" customHeight="1">
      <c r="A97" s="7">
        <v>874306</v>
      </c>
      <c r="B97" s="13" t="s">
        <v>112</v>
      </c>
      <c r="C97" s="9">
        <v>60</v>
      </c>
      <c r="D97" s="9" t="s">
        <v>395</v>
      </c>
      <c r="E97" s="182" t="s">
        <v>396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397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/>
      <c r="AD97" s="13"/>
      <c r="AE97" s="13">
        <v>1</v>
      </c>
      <c r="AF97" s="13"/>
      <c r="AG97" s="13"/>
      <c r="AH97" s="9"/>
      <c r="AI97" s="9"/>
      <c r="AJ97" s="9"/>
      <c r="AK97" s="9"/>
      <c r="AL97" s="9">
        <v>1</v>
      </c>
      <c r="AM97" s="9"/>
      <c r="AN97" s="9"/>
      <c r="AO97" s="9"/>
      <c r="AP97" s="9"/>
      <c r="AQ97" s="2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29"/>
      <c r="BC97" s="29"/>
      <c r="BD97" s="9"/>
      <c r="BE97" s="9"/>
      <c r="BF97" s="29"/>
      <c r="BG97" s="9"/>
      <c r="BH97" s="9"/>
      <c r="BI97" s="29"/>
      <c r="BJ97" s="29"/>
      <c r="BK97" s="9"/>
      <c r="BL97" s="29"/>
      <c r="BM97" s="9"/>
      <c r="BN97" s="9"/>
      <c r="BO97" s="9"/>
      <c r="BP97" s="9">
        <v>1</v>
      </c>
      <c r="BQ97" s="9">
        <v>1</v>
      </c>
      <c r="BR97" s="9"/>
      <c r="BS97" s="9"/>
      <c r="BT97" s="9"/>
      <c r="BU97" s="9">
        <v>1</v>
      </c>
      <c r="BV97" s="9"/>
      <c r="BW97" s="9"/>
      <c r="BX97" s="9"/>
      <c r="BY97" s="9">
        <v>1</v>
      </c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>
        <v>1</v>
      </c>
      <c r="CS97" s="9"/>
      <c r="CT97" s="9"/>
      <c r="CU97" s="9"/>
      <c r="CV97" s="9">
        <v>1</v>
      </c>
      <c r="CW97" s="9">
        <v>1</v>
      </c>
      <c r="CX97" s="29"/>
      <c r="CY97" s="29"/>
      <c r="CZ97" s="29"/>
      <c r="DA97" s="29"/>
      <c r="DB97" s="9"/>
      <c r="DC97" s="9"/>
      <c r="DD97" s="9"/>
      <c r="DE97" s="9"/>
      <c r="DF97" s="9"/>
      <c r="DG97" s="29"/>
      <c r="DH97" s="9"/>
      <c r="DI97" s="9"/>
      <c r="DJ97" s="9"/>
      <c r="DK97" s="9"/>
      <c r="DL97" s="9"/>
      <c r="DM97" s="9"/>
      <c r="DN97" s="9"/>
      <c r="DO97" s="9"/>
      <c r="DP97" s="29"/>
      <c r="DQ97" s="29"/>
      <c r="DR97" s="29"/>
      <c r="DS97" s="29"/>
      <c r="DT97" s="29"/>
      <c r="DU97" s="9">
        <v>1</v>
      </c>
      <c r="DV97" s="29"/>
      <c r="DW97" s="29"/>
      <c r="DX97" s="9">
        <f t="shared" si="1"/>
        <v>9</v>
      </c>
      <c r="DY97" s="30"/>
      <c r="DZ97" s="31"/>
    </row>
    <row r="98" spans="1:131" ht="20.100000000000001" customHeight="1">
      <c r="A98" s="7">
        <v>872281</v>
      </c>
      <c r="B98" s="8" t="s">
        <v>113</v>
      </c>
      <c r="C98" s="9">
        <v>5</v>
      </c>
      <c r="D98" s="90" t="s">
        <v>395</v>
      </c>
      <c r="E98" s="182" t="s">
        <v>396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397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/>
      <c r="AD98" s="13"/>
      <c r="AE98" s="13">
        <v>1</v>
      </c>
      <c r="AF98" s="13"/>
      <c r="AG98" s="13"/>
      <c r="AH98" s="9"/>
      <c r="AI98" s="9"/>
      <c r="AJ98" s="9"/>
      <c r="AK98" s="9"/>
      <c r="AL98" s="9">
        <v>1</v>
      </c>
      <c r="AM98" s="9"/>
      <c r="AN98" s="9"/>
      <c r="AO98" s="9"/>
      <c r="AP98" s="9"/>
      <c r="AQ98" s="2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29"/>
      <c r="BC98" s="29"/>
      <c r="BD98" s="9"/>
      <c r="BE98" s="9"/>
      <c r="BF98" s="29"/>
      <c r="BG98" s="9"/>
      <c r="BH98" s="9"/>
      <c r="BI98" s="29"/>
      <c r="BJ98" s="29"/>
      <c r="BK98" s="9"/>
      <c r="BL98" s="29"/>
      <c r="BM98" s="9"/>
      <c r="BN98" s="9"/>
      <c r="BO98" s="9"/>
      <c r="BP98" s="9">
        <v>1</v>
      </c>
      <c r="BQ98" s="9">
        <v>1</v>
      </c>
      <c r="BR98" s="9"/>
      <c r="BS98" s="9"/>
      <c r="BT98" s="9"/>
      <c r="BU98" s="9">
        <v>1</v>
      </c>
      <c r="BV98" s="9"/>
      <c r="BW98" s="9"/>
      <c r="BX98" s="9"/>
      <c r="BY98" s="9">
        <v>1</v>
      </c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>
        <v>1</v>
      </c>
      <c r="CS98" s="9"/>
      <c r="CT98" s="9"/>
      <c r="CU98" s="9"/>
      <c r="CV98" s="9">
        <v>1</v>
      </c>
      <c r="CW98" s="9">
        <v>1</v>
      </c>
      <c r="CX98" s="29"/>
      <c r="CY98" s="29"/>
      <c r="CZ98" s="29"/>
      <c r="DA98" s="29"/>
      <c r="DB98" s="9"/>
      <c r="DC98" s="9"/>
      <c r="DD98" s="9"/>
      <c r="DE98" s="9"/>
      <c r="DF98" s="9"/>
      <c r="DG98" s="29"/>
      <c r="DH98" s="9"/>
      <c r="DI98" s="9"/>
      <c r="DJ98" s="9"/>
      <c r="DK98" s="9"/>
      <c r="DL98" s="9"/>
      <c r="DM98" s="9"/>
      <c r="DN98" s="9"/>
      <c r="DO98" s="9"/>
      <c r="DP98" s="29"/>
      <c r="DQ98" s="29"/>
      <c r="DR98" s="29"/>
      <c r="DS98" s="29"/>
      <c r="DT98" s="29"/>
      <c r="DU98" s="9">
        <v>1</v>
      </c>
      <c r="DV98" s="29"/>
      <c r="DW98" s="29"/>
      <c r="DX98" s="9">
        <f t="shared" si="1"/>
        <v>9</v>
      </c>
      <c r="DY98" s="30"/>
      <c r="DZ98" s="31"/>
    </row>
    <row r="99" spans="1:131" ht="20.100000000000001" customHeight="1">
      <c r="A99" s="7">
        <v>872282</v>
      </c>
      <c r="B99" s="8" t="s">
        <v>114</v>
      </c>
      <c r="C99" s="9">
        <v>1</v>
      </c>
      <c r="D99" s="90" t="s">
        <v>395</v>
      </c>
      <c r="E99" s="182" t="s">
        <v>396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397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/>
      <c r="AD99" s="13"/>
      <c r="AE99" s="13">
        <v>1</v>
      </c>
      <c r="AF99" s="13"/>
      <c r="AG99" s="13"/>
      <c r="AH99" s="9"/>
      <c r="AI99" s="9"/>
      <c r="AJ99" s="9"/>
      <c r="AK99" s="9"/>
      <c r="AL99" s="9">
        <v>1</v>
      </c>
      <c r="AM99" s="9"/>
      <c r="AN99" s="9"/>
      <c r="AO99" s="9"/>
      <c r="AP99" s="9"/>
      <c r="AQ99" s="2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29"/>
      <c r="BC99" s="29"/>
      <c r="BD99" s="9"/>
      <c r="BE99" s="9"/>
      <c r="BF99" s="29"/>
      <c r="BG99" s="9"/>
      <c r="BH99" s="9"/>
      <c r="BI99" s="29"/>
      <c r="BJ99" s="29"/>
      <c r="BK99" s="9"/>
      <c r="BL99" s="29"/>
      <c r="BM99" s="9"/>
      <c r="BN99" s="9"/>
      <c r="BO99" s="9"/>
      <c r="BP99" s="9">
        <v>1</v>
      </c>
      <c r="BQ99" s="9">
        <v>1</v>
      </c>
      <c r="BR99" s="9"/>
      <c r="BS99" s="9"/>
      <c r="BT99" s="9"/>
      <c r="BU99" s="9">
        <v>1</v>
      </c>
      <c r="BV99" s="9"/>
      <c r="BW99" s="9"/>
      <c r="BX99" s="9"/>
      <c r="BY99" s="9">
        <v>1</v>
      </c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>
        <v>1</v>
      </c>
      <c r="CS99" s="9"/>
      <c r="CT99" s="9"/>
      <c r="CU99" s="9"/>
      <c r="CV99" s="9">
        <v>1</v>
      </c>
      <c r="CW99" s="9">
        <v>1</v>
      </c>
      <c r="CX99" s="29"/>
      <c r="CY99" s="29"/>
      <c r="CZ99" s="29"/>
      <c r="DA99" s="29"/>
      <c r="DB99" s="9"/>
      <c r="DC99" s="9"/>
      <c r="DD99" s="9"/>
      <c r="DE99" s="9"/>
      <c r="DF99" s="9"/>
      <c r="DG99" s="29"/>
      <c r="DH99" s="9"/>
      <c r="DI99" s="9"/>
      <c r="DJ99" s="9"/>
      <c r="DK99" s="9"/>
      <c r="DL99" s="9"/>
      <c r="DM99" s="9"/>
      <c r="DN99" s="9"/>
      <c r="DO99" s="9"/>
      <c r="DP99" s="29"/>
      <c r="DQ99" s="29"/>
      <c r="DR99" s="29"/>
      <c r="DS99" s="29"/>
      <c r="DT99" s="29"/>
      <c r="DU99" s="9">
        <v>1</v>
      </c>
      <c r="DV99" s="29"/>
      <c r="DW99" s="29"/>
      <c r="DX99" s="9">
        <f t="shared" si="1"/>
        <v>9</v>
      </c>
      <c r="DY99" s="32"/>
      <c r="DZ99" s="31"/>
    </row>
    <row r="100" spans="1:131" ht="20.100000000000001" customHeight="1">
      <c r="A100" s="7">
        <v>834147</v>
      </c>
      <c r="B100" s="13" t="s">
        <v>115</v>
      </c>
      <c r="C100" s="9">
        <v>208</v>
      </c>
      <c r="D100" s="9" t="s">
        <v>399</v>
      </c>
      <c r="E100" s="182" t="s">
        <v>378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397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/>
      <c r="AE100" s="13"/>
      <c r="AF100" s="13">
        <v>1</v>
      </c>
      <c r="AG100" s="13"/>
      <c r="AH100" s="9"/>
      <c r="AI100" s="9"/>
      <c r="AJ100" s="9"/>
      <c r="AK100" s="9">
        <v>1</v>
      </c>
      <c r="AL100" s="9"/>
      <c r="AM100" s="9"/>
      <c r="AN100" s="9"/>
      <c r="AO100" s="9"/>
      <c r="AP100" s="9"/>
      <c r="AQ100" s="2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29"/>
      <c r="BC100" s="29"/>
      <c r="BD100" s="9"/>
      <c r="BE100" s="9"/>
      <c r="BF100" s="29"/>
      <c r="BG100" s="9"/>
      <c r="BH100" s="9"/>
      <c r="BI100" s="29"/>
      <c r="BJ100" s="29"/>
      <c r="BK100" s="9"/>
      <c r="BL100" s="29"/>
      <c r="BM100" s="9"/>
      <c r="BN100" s="9"/>
      <c r="BO100" s="9"/>
      <c r="BP100" s="9"/>
      <c r="BQ100" s="9"/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>
        <v>1</v>
      </c>
      <c r="CA100" s="9"/>
      <c r="CB100" s="9"/>
      <c r="CC100" s="9"/>
      <c r="CD100" s="9"/>
      <c r="CE100" s="9"/>
      <c r="CF100" s="9"/>
      <c r="CG100" s="9">
        <v>1</v>
      </c>
      <c r="CH100" s="9"/>
      <c r="CI100" s="9">
        <v>1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29"/>
      <c r="CY100" s="29"/>
      <c r="CZ100" s="29"/>
      <c r="DA100" s="29"/>
      <c r="DB100" s="9"/>
      <c r="DC100" s="9"/>
      <c r="DD100" s="9"/>
      <c r="DE100" s="9"/>
      <c r="DF100" s="9"/>
      <c r="DG100" s="29"/>
      <c r="DH100" s="9"/>
      <c r="DI100" s="9"/>
      <c r="DJ100" s="9"/>
      <c r="DK100" s="9"/>
      <c r="DL100" s="9"/>
      <c r="DM100" s="9"/>
      <c r="DN100" s="9"/>
      <c r="DO100" s="9"/>
      <c r="DP100" s="29"/>
      <c r="DQ100" s="29"/>
      <c r="DR100" s="29"/>
      <c r="DS100" s="29"/>
      <c r="DT100" s="29"/>
      <c r="DU100" s="9"/>
      <c r="DV100" s="29"/>
      <c r="DW100" s="29"/>
      <c r="DX100" s="9">
        <f t="shared" si="1"/>
        <v>5</v>
      </c>
      <c r="DY100" s="30" t="s">
        <v>448</v>
      </c>
      <c r="DZ100" s="31" t="s">
        <v>449</v>
      </c>
    </row>
    <row r="101" spans="1:131" ht="20.100000000000001" customHeight="1">
      <c r="A101" s="7">
        <v>834431</v>
      </c>
      <c r="B101" s="13" t="s">
        <v>116</v>
      </c>
      <c r="C101" s="9">
        <v>60</v>
      </c>
      <c r="D101" s="9" t="s">
        <v>399</v>
      </c>
      <c r="E101" s="182" t="s">
        <v>378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397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/>
      <c r="AE101" s="13"/>
      <c r="AF101" s="13">
        <v>1</v>
      </c>
      <c r="AG101" s="13"/>
      <c r="AH101" s="9"/>
      <c r="AI101" s="9"/>
      <c r="AJ101" s="9"/>
      <c r="AK101" s="9">
        <v>1</v>
      </c>
      <c r="AL101" s="9"/>
      <c r="AM101" s="9"/>
      <c r="AN101" s="9"/>
      <c r="AO101" s="9"/>
      <c r="AP101" s="9"/>
      <c r="AQ101" s="2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29"/>
      <c r="BC101" s="29"/>
      <c r="BD101" s="9"/>
      <c r="BE101" s="9"/>
      <c r="BF101" s="29"/>
      <c r="BG101" s="9"/>
      <c r="BH101" s="9"/>
      <c r="BI101" s="29"/>
      <c r="BJ101" s="29"/>
      <c r="BK101" s="9"/>
      <c r="BL101" s="2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>
        <v>1</v>
      </c>
      <c r="CA101" s="9"/>
      <c r="CB101" s="9"/>
      <c r="CC101" s="9"/>
      <c r="CD101" s="9"/>
      <c r="CE101" s="9"/>
      <c r="CF101" s="9"/>
      <c r="CG101" s="9">
        <v>1</v>
      </c>
      <c r="CH101" s="9"/>
      <c r="CI101" s="9">
        <v>1</v>
      </c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29"/>
      <c r="CY101" s="29"/>
      <c r="CZ101" s="29"/>
      <c r="DA101" s="29"/>
      <c r="DB101" s="9"/>
      <c r="DC101" s="9"/>
      <c r="DD101" s="9"/>
      <c r="DE101" s="9"/>
      <c r="DF101" s="9"/>
      <c r="DG101" s="29"/>
      <c r="DH101" s="9"/>
      <c r="DI101" s="9"/>
      <c r="DJ101" s="9"/>
      <c r="DK101" s="9"/>
      <c r="DL101" s="9"/>
      <c r="DM101" s="9"/>
      <c r="DN101" s="9"/>
      <c r="DO101" s="9"/>
      <c r="DP101" s="29"/>
      <c r="DQ101" s="29"/>
      <c r="DR101" s="29"/>
      <c r="DS101" s="29"/>
      <c r="DT101" s="29"/>
      <c r="DU101" s="9"/>
      <c r="DV101" s="29"/>
      <c r="DW101" s="29"/>
      <c r="DX101" s="9">
        <f t="shared" si="1"/>
        <v>5</v>
      </c>
      <c r="DY101" s="30"/>
      <c r="DZ101" s="31"/>
    </row>
    <row r="102" spans="1:131" ht="20.100000000000001" customHeight="1">
      <c r="A102" s="7">
        <v>872782</v>
      </c>
      <c r="B102" s="13" t="s">
        <v>117</v>
      </c>
      <c r="C102" s="9">
        <v>20</v>
      </c>
      <c r="D102" s="9" t="s">
        <v>399</v>
      </c>
      <c r="E102" s="182" t="s">
        <v>378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397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/>
      <c r="AE102" s="13"/>
      <c r="AF102" s="13">
        <v>1</v>
      </c>
      <c r="AG102" s="13"/>
      <c r="AH102" s="9"/>
      <c r="AI102" s="9"/>
      <c r="AJ102" s="9"/>
      <c r="AK102" s="9">
        <v>1</v>
      </c>
      <c r="AL102" s="9"/>
      <c r="AM102" s="9"/>
      <c r="AN102" s="9"/>
      <c r="AO102" s="9"/>
      <c r="AP102" s="9"/>
      <c r="AQ102" s="2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29"/>
      <c r="BC102" s="29"/>
      <c r="BD102" s="9"/>
      <c r="BE102" s="9"/>
      <c r="BF102" s="29"/>
      <c r="BG102" s="9"/>
      <c r="BH102" s="9"/>
      <c r="BI102" s="29"/>
      <c r="BJ102" s="29"/>
      <c r="BK102" s="9"/>
      <c r="BL102" s="29"/>
      <c r="BM102" s="9"/>
      <c r="BN102" s="9"/>
      <c r="BO102" s="9"/>
      <c r="BP102" s="9"/>
      <c r="BQ102" s="9"/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>
        <v>1</v>
      </c>
      <c r="CA102" s="9"/>
      <c r="CB102" s="9"/>
      <c r="CC102" s="9"/>
      <c r="CD102" s="9"/>
      <c r="CE102" s="9"/>
      <c r="CF102" s="9"/>
      <c r="CG102" s="9">
        <v>1</v>
      </c>
      <c r="CH102" s="9"/>
      <c r="CI102" s="9">
        <v>1</v>
      </c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29"/>
      <c r="CY102" s="29"/>
      <c r="CZ102" s="29"/>
      <c r="DA102" s="29"/>
      <c r="DB102" s="9"/>
      <c r="DC102" s="9"/>
      <c r="DD102" s="9"/>
      <c r="DE102" s="9"/>
      <c r="DF102" s="9"/>
      <c r="DG102" s="29"/>
      <c r="DH102" s="9"/>
      <c r="DI102" s="9"/>
      <c r="DJ102" s="9"/>
      <c r="DK102" s="9"/>
      <c r="DL102" s="9"/>
      <c r="DM102" s="9"/>
      <c r="DN102" s="9"/>
      <c r="DO102" s="9"/>
      <c r="DP102" s="29"/>
      <c r="DQ102" s="29"/>
      <c r="DR102" s="29"/>
      <c r="DS102" s="29"/>
      <c r="DT102" s="29"/>
      <c r="DU102" s="9"/>
      <c r="DV102" s="29"/>
      <c r="DW102" s="29"/>
      <c r="DX102" s="9">
        <f t="shared" si="1"/>
        <v>5</v>
      </c>
      <c r="DY102" s="30"/>
      <c r="DZ102" s="31"/>
    </row>
    <row r="103" spans="1:131" ht="20.100000000000001" customHeight="1">
      <c r="A103" s="7">
        <v>872781</v>
      </c>
      <c r="B103" s="13" t="s">
        <v>118</v>
      </c>
      <c r="C103" s="9">
        <v>5</v>
      </c>
      <c r="D103" s="9" t="s">
        <v>399</v>
      </c>
      <c r="E103" s="182" t="s">
        <v>378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397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/>
      <c r="AE103" s="13"/>
      <c r="AF103" s="13">
        <v>1</v>
      </c>
      <c r="AG103" s="13"/>
      <c r="AH103" s="9"/>
      <c r="AI103" s="9"/>
      <c r="AJ103" s="9"/>
      <c r="AK103" s="9">
        <v>1</v>
      </c>
      <c r="AL103" s="9"/>
      <c r="AM103" s="9"/>
      <c r="AN103" s="9"/>
      <c r="AO103" s="9"/>
      <c r="AP103" s="9"/>
      <c r="AQ103" s="2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29"/>
      <c r="BC103" s="29"/>
      <c r="BD103" s="9"/>
      <c r="BE103" s="9"/>
      <c r="BF103" s="29"/>
      <c r="BG103" s="9"/>
      <c r="BH103" s="9"/>
      <c r="BI103" s="29"/>
      <c r="BJ103" s="29"/>
      <c r="BK103" s="9"/>
      <c r="BL103" s="29"/>
      <c r="BM103" s="9"/>
      <c r="BN103" s="9"/>
      <c r="BO103" s="9"/>
      <c r="BP103" s="9"/>
      <c r="BQ103" s="9"/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>
        <v>1</v>
      </c>
      <c r="CA103" s="9"/>
      <c r="CB103" s="9"/>
      <c r="CC103" s="9"/>
      <c r="CD103" s="9"/>
      <c r="CE103" s="9"/>
      <c r="CF103" s="9"/>
      <c r="CG103" s="9">
        <v>1</v>
      </c>
      <c r="CH103" s="9"/>
      <c r="CI103" s="9">
        <v>1</v>
      </c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29"/>
      <c r="CY103" s="29"/>
      <c r="CZ103" s="29"/>
      <c r="DA103" s="29"/>
      <c r="DB103" s="9"/>
      <c r="DC103" s="9"/>
      <c r="DD103" s="9"/>
      <c r="DE103" s="9"/>
      <c r="DF103" s="9"/>
      <c r="DG103" s="29"/>
      <c r="DH103" s="9"/>
      <c r="DI103" s="9"/>
      <c r="DJ103" s="9"/>
      <c r="DK103" s="9"/>
      <c r="DL103" s="9"/>
      <c r="DM103" s="9"/>
      <c r="DN103" s="9"/>
      <c r="DO103" s="9"/>
      <c r="DP103" s="29"/>
      <c r="DQ103" s="29"/>
      <c r="DR103" s="29"/>
      <c r="DS103" s="29"/>
      <c r="DT103" s="29"/>
      <c r="DU103" s="9"/>
      <c r="DV103" s="29"/>
      <c r="DW103" s="29"/>
      <c r="DX103" s="9">
        <f t="shared" si="1"/>
        <v>5</v>
      </c>
      <c r="DY103" s="30"/>
      <c r="DZ103" s="31"/>
    </row>
    <row r="104" spans="1:131" ht="20.100000000000001" customHeight="1">
      <c r="A104" s="7">
        <v>872780</v>
      </c>
      <c r="B104" s="13" t="s">
        <v>119</v>
      </c>
      <c r="C104" s="9">
        <v>4</v>
      </c>
      <c r="D104" s="9" t="s">
        <v>399</v>
      </c>
      <c r="E104" s="182" t="s">
        <v>378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397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/>
      <c r="AE104" s="13"/>
      <c r="AF104" s="13">
        <v>1</v>
      </c>
      <c r="AG104" s="13"/>
      <c r="AH104" s="9"/>
      <c r="AI104" s="9"/>
      <c r="AJ104" s="9"/>
      <c r="AK104" s="9">
        <v>1</v>
      </c>
      <c r="AL104" s="9"/>
      <c r="AM104" s="9"/>
      <c r="AN104" s="9"/>
      <c r="AO104" s="9"/>
      <c r="AP104" s="9"/>
      <c r="AQ104" s="2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29"/>
      <c r="BC104" s="29"/>
      <c r="BD104" s="9"/>
      <c r="BE104" s="9"/>
      <c r="BF104" s="29"/>
      <c r="BG104" s="9"/>
      <c r="BH104" s="9"/>
      <c r="BI104" s="29"/>
      <c r="BJ104" s="29"/>
      <c r="BK104" s="9"/>
      <c r="BL104" s="29"/>
      <c r="BM104" s="9"/>
      <c r="BN104" s="9"/>
      <c r="BO104" s="9"/>
      <c r="BP104" s="9"/>
      <c r="BQ104" s="9"/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>
        <v>1</v>
      </c>
      <c r="CA104" s="9"/>
      <c r="CB104" s="9"/>
      <c r="CC104" s="9"/>
      <c r="CD104" s="9"/>
      <c r="CE104" s="9"/>
      <c r="CF104" s="9"/>
      <c r="CG104" s="9">
        <v>1</v>
      </c>
      <c r="CH104" s="9"/>
      <c r="CI104" s="9">
        <v>1</v>
      </c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29"/>
      <c r="CY104" s="29"/>
      <c r="CZ104" s="29"/>
      <c r="DA104" s="29"/>
      <c r="DB104" s="9"/>
      <c r="DC104" s="9"/>
      <c r="DD104" s="9"/>
      <c r="DE104" s="9"/>
      <c r="DF104" s="9"/>
      <c r="DG104" s="29"/>
      <c r="DH104" s="9"/>
      <c r="DI104" s="9"/>
      <c r="DJ104" s="9"/>
      <c r="DK104" s="9"/>
      <c r="DL104" s="9"/>
      <c r="DM104" s="9"/>
      <c r="DN104" s="9"/>
      <c r="DO104" s="9"/>
      <c r="DP104" s="29"/>
      <c r="DQ104" s="29"/>
      <c r="DR104" s="29"/>
      <c r="DS104" s="29"/>
      <c r="DT104" s="29"/>
      <c r="DU104" s="9"/>
      <c r="DV104" s="29"/>
      <c r="DW104" s="29"/>
      <c r="DX104" s="9">
        <f t="shared" si="1"/>
        <v>5</v>
      </c>
      <c r="DY104" s="30"/>
      <c r="DZ104" s="31"/>
    </row>
    <row r="105" spans="1:131" ht="20.100000000000001" customHeight="1">
      <c r="A105" s="7">
        <v>872779</v>
      </c>
      <c r="B105" s="13" t="s">
        <v>120</v>
      </c>
      <c r="C105" s="9">
        <v>1</v>
      </c>
      <c r="D105" s="9" t="s">
        <v>399</v>
      </c>
      <c r="E105" s="182" t="s">
        <v>378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397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/>
      <c r="AE105" s="13"/>
      <c r="AF105" s="13">
        <v>1</v>
      </c>
      <c r="AG105" s="13"/>
      <c r="AH105" s="9"/>
      <c r="AI105" s="9"/>
      <c r="AJ105" s="9"/>
      <c r="AK105" s="9">
        <v>1</v>
      </c>
      <c r="AL105" s="9"/>
      <c r="AM105" s="9"/>
      <c r="AN105" s="9"/>
      <c r="AO105" s="9"/>
      <c r="AP105" s="9"/>
      <c r="AQ105" s="2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29"/>
      <c r="BC105" s="29"/>
      <c r="BD105" s="9"/>
      <c r="BE105" s="9"/>
      <c r="BF105" s="29"/>
      <c r="BG105" s="9"/>
      <c r="BH105" s="9"/>
      <c r="BI105" s="29"/>
      <c r="BJ105" s="29"/>
      <c r="BK105" s="9"/>
      <c r="BL105" s="29"/>
      <c r="BM105" s="9"/>
      <c r="BN105" s="9"/>
      <c r="BO105" s="9"/>
      <c r="BP105" s="9"/>
      <c r="BQ105" s="9"/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>
        <v>1</v>
      </c>
      <c r="CA105" s="9"/>
      <c r="CB105" s="9"/>
      <c r="CC105" s="9"/>
      <c r="CD105" s="9"/>
      <c r="CE105" s="9"/>
      <c r="CF105" s="9"/>
      <c r="CG105" s="9">
        <v>1</v>
      </c>
      <c r="CH105" s="9"/>
      <c r="CI105" s="9">
        <v>1</v>
      </c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29"/>
      <c r="CY105" s="29"/>
      <c r="CZ105" s="29"/>
      <c r="DA105" s="29"/>
      <c r="DB105" s="9"/>
      <c r="DC105" s="9"/>
      <c r="DD105" s="9"/>
      <c r="DE105" s="9"/>
      <c r="DF105" s="9"/>
      <c r="DG105" s="29"/>
      <c r="DH105" s="9"/>
      <c r="DI105" s="9"/>
      <c r="DJ105" s="9"/>
      <c r="DK105" s="9"/>
      <c r="DL105" s="9"/>
      <c r="DM105" s="9"/>
      <c r="DN105" s="9"/>
      <c r="DO105" s="9"/>
      <c r="DP105" s="29"/>
      <c r="DQ105" s="29"/>
      <c r="DR105" s="29"/>
      <c r="DS105" s="29"/>
      <c r="DT105" s="29"/>
      <c r="DU105" s="9"/>
      <c r="DV105" s="29"/>
      <c r="DW105" s="29"/>
      <c r="DX105" s="9">
        <f t="shared" si="1"/>
        <v>5</v>
      </c>
      <c r="DY105" s="32"/>
      <c r="DZ105" s="31"/>
    </row>
    <row r="106" spans="1:131" ht="20.100000000000001" customHeight="1">
      <c r="A106" s="7">
        <v>798339</v>
      </c>
      <c r="B106" s="13" t="s">
        <v>121</v>
      </c>
      <c r="C106" s="9">
        <v>208</v>
      </c>
      <c r="D106" s="9" t="s">
        <v>399</v>
      </c>
      <c r="E106" s="182" t="s">
        <v>378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392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/>
      <c r="AE106" s="13"/>
      <c r="AF106" s="13">
        <v>1</v>
      </c>
      <c r="AG106" s="13"/>
      <c r="AH106" s="9"/>
      <c r="AI106" s="9"/>
      <c r="AJ106" s="9"/>
      <c r="AK106" s="9">
        <v>1</v>
      </c>
      <c r="AL106" s="9"/>
      <c r="AM106" s="9"/>
      <c r="AN106" s="9"/>
      <c r="AO106" s="9"/>
      <c r="AP106" s="9"/>
      <c r="AQ106" s="2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29"/>
      <c r="BC106" s="29"/>
      <c r="BD106" s="9"/>
      <c r="BE106" s="9"/>
      <c r="BF106" s="29"/>
      <c r="BG106" s="9"/>
      <c r="BH106" s="9"/>
      <c r="BI106" s="29"/>
      <c r="BJ106" s="29"/>
      <c r="BK106" s="9"/>
      <c r="BL106" s="2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>
        <v>1</v>
      </c>
      <c r="BZ106" s="9">
        <v>1</v>
      </c>
      <c r="CA106" s="9"/>
      <c r="CB106" s="9"/>
      <c r="CC106" s="9"/>
      <c r="CD106" s="9"/>
      <c r="CE106" s="9"/>
      <c r="CF106" s="9"/>
      <c r="CG106" s="9">
        <v>1</v>
      </c>
      <c r="CH106" s="9"/>
      <c r="CI106" s="9">
        <v>1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29"/>
      <c r="CY106" s="29"/>
      <c r="CZ106" s="29"/>
      <c r="DA106" s="29"/>
      <c r="DB106" s="9"/>
      <c r="DC106" s="9"/>
      <c r="DD106" s="9"/>
      <c r="DE106" s="9"/>
      <c r="DF106" s="9"/>
      <c r="DG106" s="29"/>
      <c r="DH106" s="9"/>
      <c r="DI106" s="9"/>
      <c r="DJ106" s="9"/>
      <c r="DK106" s="9"/>
      <c r="DL106" s="9"/>
      <c r="DM106" s="9"/>
      <c r="DN106" s="9"/>
      <c r="DO106" s="9"/>
      <c r="DP106" s="29"/>
      <c r="DQ106" s="29"/>
      <c r="DR106" s="29"/>
      <c r="DS106" s="29"/>
      <c r="DT106" s="29"/>
      <c r="DU106" s="9"/>
      <c r="DV106" s="29"/>
      <c r="DW106" s="29"/>
      <c r="DX106" s="9">
        <f t="shared" si="1"/>
        <v>4</v>
      </c>
      <c r="DY106" s="35" t="s">
        <v>450</v>
      </c>
      <c r="DZ106" s="31" t="s">
        <v>449</v>
      </c>
    </row>
    <row r="107" spans="1:131" ht="20.100000000000001" customHeight="1">
      <c r="A107" s="7">
        <v>798340</v>
      </c>
      <c r="B107" s="13" t="s">
        <v>122</v>
      </c>
      <c r="C107" s="9">
        <v>60</v>
      </c>
      <c r="D107" s="9" t="s">
        <v>399</v>
      </c>
      <c r="E107" s="182" t="s">
        <v>378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392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/>
      <c r="AE107" s="13"/>
      <c r="AF107" s="13">
        <v>1</v>
      </c>
      <c r="AG107" s="13"/>
      <c r="AH107" s="9"/>
      <c r="AI107" s="9"/>
      <c r="AJ107" s="9"/>
      <c r="AK107" s="9">
        <v>1</v>
      </c>
      <c r="AL107" s="9"/>
      <c r="AM107" s="9"/>
      <c r="AN107" s="9"/>
      <c r="AO107" s="9"/>
      <c r="AP107" s="9"/>
      <c r="AQ107" s="2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29"/>
      <c r="BC107" s="29"/>
      <c r="BD107" s="9"/>
      <c r="BE107" s="9"/>
      <c r="BF107" s="29"/>
      <c r="BG107" s="9"/>
      <c r="BH107" s="9"/>
      <c r="BI107" s="29"/>
      <c r="BJ107" s="29"/>
      <c r="BK107" s="9"/>
      <c r="BL107" s="2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>
        <v>1</v>
      </c>
      <c r="BZ107" s="9">
        <v>1</v>
      </c>
      <c r="CA107" s="9"/>
      <c r="CB107" s="9"/>
      <c r="CC107" s="9"/>
      <c r="CD107" s="9"/>
      <c r="CE107" s="9"/>
      <c r="CF107" s="9"/>
      <c r="CG107" s="9">
        <v>1</v>
      </c>
      <c r="CH107" s="9"/>
      <c r="CI107" s="9">
        <v>1</v>
      </c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29"/>
      <c r="CY107" s="29"/>
      <c r="CZ107" s="29"/>
      <c r="DA107" s="29"/>
      <c r="DB107" s="9"/>
      <c r="DC107" s="9"/>
      <c r="DD107" s="9"/>
      <c r="DE107" s="9"/>
      <c r="DF107" s="9"/>
      <c r="DG107" s="29"/>
      <c r="DH107" s="9"/>
      <c r="DI107" s="9"/>
      <c r="DJ107" s="9"/>
      <c r="DK107" s="9"/>
      <c r="DL107" s="9"/>
      <c r="DM107" s="9"/>
      <c r="DN107" s="9"/>
      <c r="DO107" s="9"/>
      <c r="DP107" s="29"/>
      <c r="DQ107" s="29"/>
      <c r="DR107" s="29"/>
      <c r="DS107" s="29"/>
      <c r="DT107" s="29"/>
      <c r="DU107" s="9"/>
      <c r="DV107" s="29"/>
      <c r="DW107" s="29"/>
      <c r="DX107" s="9">
        <f t="shared" si="1"/>
        <v>4</v>
      </c>
      <c r="DY107" s="38"/>
      <c r="DZ107" s="31"/>
    </row>
    <row r="108" spans="1:131" ht="20.100000000000001" customHeight="1">
      <c r="A108" s="7">
        <v>872776</v>
      </c>
      <c r="B108" s="8" t="s">
        <v>123</v>
      </c>
      <c r="C108" s="9">
        <v>5</v>
      </c>
      <c r="D108" s="90" t="s">
        <v>399</v>
      </c>
      <c r="E108" s="182" t="s">
        <v>378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392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/>
      <c r="AE108" s="13"/>
      <c r="AF108" s="13">
        <v>1</v>
      </c>
      <c r="AG108" s="13"/>
      <c r="AH108" s="9"/>
      <c r="AI108" s="9"/>
      <c r="AJ108" s="9"/>
      <c r="AK108" s="9">
        <v>1</v>
      </c>
      <c r="AL108" s="9"/>
      <c r="AM108" s="9"/>
      <c r="AN108" s="9"/>
      <c r="AO108" s="9"/>
      <c r="AP108" s="9"/>
      <c r="AQ108" s="2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29"/>
      <c r="BC108" s="29"/>
      <c r="BD108" s="9"/>
      <c r="BE108" s="9"/>
      <c r="BF108" s="29"/>
      <c r="BG108" s="9"/>
      <c r="BH108" s="9"/>
      <c r="BI108" s="29"/>
      <c r="BJ108" s="29"/>
      <c r="BK108" s="9"/>
      <c r="BL108" s="2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</v>
      </c>
      <c r="BZ108" s="9">
        <v>1</v>
      </c>
      <c r="CA108" s="9"/>
      <c r="CB108" s="9"/>
      <c r="CC108" s="9"/>
      <c r="CD108" s="9"/>
      <c r="CE108" s="9"/>
      <c r="CF108" s="9"/>
      <c r="CG108" s="9">
        <v>1</v>
      </c>
      <c r="CH108" s="9"/>
      <c r="CI108" s="9">
        <v>1</v>
      </c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29"/>
      <c r="CY108" s="29"/>
      <c r="CZ108" s="29"/>
      <c r="DA108" s="29"/>
      <c r="DB108" s="9"/>
      <c r="DC108" s="9"/>
      <c r="DD108" s="9"/>
      <c r="DE108" s="9"/>
      <c r="DF108" s="9"/>
      <c r="DG108" s="29"/>
      <c r="DH108" s="9"/>
      <c r="DI108" s="9"/>
      <c r="DJ108" s="9"/>
      <c r="DK108" s="9"/>
      <c r="DL108" s="9"/>
      <c r="DM108" s="9"/>
      <c r="DN108" s="9"/>
      <c r="DO108" s="9"/>
      <c r="DP108" s="29"/>
      <c r="DQ108" s="29"/>
      <c r="DR108" s="29"/>
      <c r="DS108" s="29"/>
      <c r="DT108" s="29"/>
      <c r="DU108" s="9"/>
      <c r="DV108" s="29"/>
      <c r="DW108" s="29"/>
      <c r="DX108" s="9">
        <f t="shared" si="1"/>
        <v>4</v>
      </c>
      <c r="DY108" s="38"/>
      <c r="DZ108" s="31"/>
    </row>
    <row r="109" spans="1:131" ht="20.100000000000001" customHeight="1">
      <c r="A109" s="7">
        <v>872775</v>
      </c>
      <c r="B109" s="8" t="s">
        <v>124</v>
      </c>
      <c r="C109" s="9">
        <v>4</v>
      </c>
      <c r="D109" s="90" t="s">
        <v>399</v>
      </c>
      <c r="E109" s="182" t="s">
        <v>378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392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/>
      <c r="AE109" s="13"/>
      <c r="AF109" s="13">
        <v>1</v>
      </c>
      <c r="AG109" s="13"/>
      <c r="AH109" s="9"/>
      <c r="AI109" s="9"/>
      <c r="AJ109" s="9"/>
      <c r="AK109" s="9">
        <v>1</v>
      </c>
      <c r="AL109" s="9"/>
      <c r="AM109" s="9"/>
      <c r="AN109" s="9"/>
      <c r="AO109" s="9"/>
      <c r="AP109" s="9"/>
      <c r="AQ109" s="2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29"/>
      <c r="BC109" s="29"/>
      <c r="BD109" s="9"/>
      <c r="BE109" s="9"/>
      <c r="BF109" s="29"/>
      <c r="BG109" s="9"/>
      <c r="BH109" s="9"/>
      <c r="BI109" s="29"/>
      <c r="BJ109" s="29"/>
      <c r="BK109" s="9"/>
      <c r="BL109" s="2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1</v>
      </c>
      <c r="BZ109" s="9">
        <v>1</v>
      </c>
      <c r="CA109" s="9"/>
      <c r="CB109" s="9"/>
      <c r="CC109" s="9"/>
      <c r="CD109" s="9"/>
      <c r="CE109" s="9"/>
      <c r="CF109" s="9"/>
      <c r="CG109" s="9">
        <v>1</v>
      </c>
      <c r="CH109" s="9"/>
      <c r="CI109" s="9">
        <v>1</v>
      </c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29"/>
      <c r="CY109" s="29"/>
      <c r="CZ109" s="29"/>
      <c r="DA109" s="29"/>
      <c r="DB109" s="9"/>
      <c r="DC109" s="9"/>
      <c r="DD109" s="9"/>
      <c r="DE109" s="9"/>
      <c r="DF109" s="9"/>
      <c r="DG109" s="29"/>
      <c r="DH109" s="9"/>
      <c r="DI109" s="9"/>
      <c r="DJ109" s="9"/>
      <c r="DK109" s="9"/>
      <c r="DL109" s="9"/>
      <c r="DM109" s="9"/>
      <c r="DN109" s="9"/>
      <c r="DO109" s="9"/>
      <c r="DP109" s="29"/>
      <c r="DQ109" s="29"/>
      <c r="DR109" s="29"/>
      <c r="DS109" s="29"/>
      <c r="DT109" s="29"/>
      <c r="DU109" s="9"/>
      <c r="DV109" s="29"/>
      <c r="DW109" s="29"/>
      <c r="DX109" s="9">
        <f t="shared" si="1"/>
        <v>4</v>
      </c>
      <c r="DY109" s="39"/>
      <c r="DZ109" s="40"/>
    </row>
    <row r="110" spans="1:131" ht="20.100000000000001" customHeight="1">
      <c r="A110" s="7">
        <v>872774</v>
      </c>
      <c r="B110" s="8" t="s">
        <v>125</v>
      </c>
      <c r="C110" s="9">
        <v>1</v>
      </c>
      <c r="D110" s="90" t="s">
        <v>399</v>
      </c>
      <c r="E110" s="182" t="s">
        <v>378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392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/>
      <c r="AE110" s="13"/>
      <c r="AF110" s="13">
        <v>1</v>
      </c>
      <c r="AG110" s="13"/>
      <c r="AH110" s="9"/>
      <c r="AI110" s="9"/>
      <c r="AJ110" s="9"/>
      <c r="AK110" s="9">
        <v>1</v>
      </c>
      <c r="AL110" s="9"/>
      <c r="AM110" s="9"/>
      <c r="AN110" s="9"/>
      <c r="AO110" s="9"/>
      <c r="AP110" s="9"/>
      <c r="AQ110" s="2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29"/>
      <c r="BC110" s="29"/>
      <c r="BD110" s="9"/>
      <c r="BE110" s="9"/>
      <c r="BF110" s="29"/>
      <c r="BG110" s="9"/>
      <c r="BH110" s="9"/>
      <c r="BI110" s="29"/>
      <c r="BJ110" s="29"/>
      <c r="BK110" s="9"/>
      <c r="BL110" s="2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>
        <v>1</v>
      </c>
      <c r="BZ110" s="9">
        <v>1</v>
      </c>
      <c r="CA110" s="9"/>
      <c r="CB110" s="9"/>
      <c r="CC110" s="9"/>
      <c r="CD110" s="9"/>
      <c r="CE110" s="9"/>
      <c r="CF110" s="9"/>
      <c r="CG110" s="9">
        <v>1</v>
      </c>
      <c r="CH110" s="9"/>
      <c r="CI110" s="9">
        <v>1</v>
      </c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29"/>
      <c r="CY110" s="29"/>
      <c r="CZ110" s="29"/>
      <c r="DA110" s="29"/>
      <c r="DB110" s="9"/>
      <c r="DC110" s="9"/>
      <c r="DD110" s="9"/>
      <c r="DE110" s="9"/>
      <c r="DF110" s="9"/>
      <c r="DG110" s="29"/>
      <c r="DH110" s="9"/>
      <c r="DI110" s="9"/>
      <c r="DJ110" s="9"/>
      <c r="DK110" s="9"/>
      <c r="DL110" s="9"/>
      <c r="DM110" s="9"/>
      <c r="DN110" s="9"/>
      <c r="DO110" s="9"/>
      <c r="DP110" s="29"/>
      <c r="DQ110" s="29"/>
      <c r="DR110" s="29"/>
      <c r="DS110" s="29"/>
      <c r="DT110" s="29"/>
      <c r="DU110" s="9"/>
      <c r="DV110" s="29"/>
      <c r="DW110" s="29"/>
      <c r="DX110" s="9">
        <f t="shared" si="1"/>
        <v>4</v>
      </c>
      <c r="DY110" s="39"/>
      <c r="DZ110" s="40"/>
    </row>
    <row r="111" spans="1:131" ht="20.100000000000001" customHeight="1">
      <c r="A111" s="7">
        <v>20484</v>
      </c>
      <c r="B111" s="13" t="s">
        <v>126</v>
      </c>
      <c r="C111" s="9">
        <v>4</v>
      </c>
      <c r="D111" s="9" t="s">
        <v>399</v>
      </c>
      <c r="E111" s="182" t="s">
        <v>378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392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/>
      <c r="AE111" s="13"/>
      <c r="AF111" s="13">
        <v>1</v>
      </c>
      <c r="AG111" s="13"/>
      <c r="AH111" s="9"/>
      <c r="AI111" s="9"/>
      <c r="AJ111" s="9"/>
      <c r="AK111" s="9">
        <v>1</v>
      </c>
      <c r="AL111" s="9"/>
      <c r="AM111" s="9"/>
      <c r="AN111" s="9"/>
      <c r="AO111" s="9"/>
      <c r="AP111" s="9"/>
      <c r="AQ111" s="2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29"/>
      <c r="BC111" s="29"/>
      <c r="BD111" s="9"/>
      <c r="BE111" s="9"/>
      <c r="BF111" s="29"/>
      <c r="BG111" s="9"/>
      <c r="BH111" s="9"/>
      <c r="BI111" s="29"/>
      <c r="BJ111" s="29"/>
      <c r="BK111" s="9"/>
      <c r="BL111" s="29"/>
      <c r="BM111" s="9"/>
      <c r="BN111" s="9"/>
      <c r="BO111" s="9"/>
      <c r="BP111" s="9"/>
      <c r="BQ111" s="9"/>
      <c r="BR111" s="9"/>
      <c r="BS111" s="9"/>
      <c r="BT111" s="9">
        <v>1</v>
      </c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>
        <v>1</v>
      </c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29"/>
      <c r="CY111" s="29"/>
      <c r="CZ111" s="29"/>
      <c r="DA111" s="29"/>
      <c r="DB111" s="9"/>
      <c r="DC111" s="9"/>
      <c r="DD111" s="9"/>
      <c r="DE111" s="9"/>
      <c r="DF111" s="9"/>
      <c r="DG111" s="29"/>
      <c r="DH111" s="9"/>
      <c r="DI111" s="9"/>
      <c r="DJ111" s="9"/>
      <c r="DK111" s="9"/>
      <c r="DL111" s="9"/>
      <c r="DM111" s="9"/>
      <c r="DN111" s="9"/>
      <c r="DO111" s="9"/>
      <c r="DP111" s="29"/>
      <c r="DQ111" s="29"/>
      <c r="DR111" s="29"/>
      <c r="DS111" s="29"/>
      <c r="DT111" s="29"/>
      <c r="DU111" s="9"/>
      <c r="DV111" s="29"/>
      <c r="DW111" s="29"/>
      <c r="DX111" s="9">
        <f t="shared" si="1"/>
        <v>3</v>
      </c>
      <c r="DY111" s="30"/>
      <c r="DZ111" s="31" t="s">
        <v>451</v>
      </c>
      <c r="EA111" s="13"/>
    </row>
    <row r="112" spans="1:131" ht="20.100000000000001" customHeight="1">
      <c r="A112" s="7" t="s">
        <v>127</v>
      </c>
      <c r="B112" s="13" t="s">
        <v>128</v>
      </c>
      <c r="C112" s="9">
        <v>5</v>
      </c>
      <c r="D112" s="9" t="s">
        <v>395</v>
      </c>
      <c r="E112" s="182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397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/>
      <c r="AD112" s="13"/>
      <c r="AE112" s="13">
        <v>1</v>
      </c>
      <c r="AF112" s="13"/>
      <c r="AG112" s="13"/>
      <c r="AH112" s="9">
        <v>1</v>
      </c>
      <c r="AI112" s="9"/>
      <c r="AJ112" s="9"/>
      <c r="AK112" s="9"/>
      <c r="AL112" s="9"/>
      <c r="AM112" s="9">
        <v>1</v>
      </c>
      <c r="AN112" s="9"/>
      <c r="AO112" s="9">
        <v>1</v>
      </c>
      <c r="AP112" s="9"/>
      <c r="AQ112" s="29"/>
      <c r="AR112" s="9"/>
      <c r="AS112" s="9"/>
      <c r="AT112" s="9">
        <v>1</v>
      </c>
      <c r="AU112" s="9"/>
      <c r="AV112" s="9"/>
      <c r="AW112" s="9"/>
      <c r="AX112" s="9"/>
      <c r="AY112" s="9"/>
      <c r="AZ112" s="9"/>
      <c r="BA112" s="9">
        <v>1</v>
      </c>
      <c r="BB112" s="29"/>
      <c r="BC112" s="29"/>
      <c r="BD112" s="9"/>
      <c r="BE112" s="9"/>
      <c r="BF112" s="29"/>
      <c r="BG112" s="9"/>
      <c r="BH112" s="9"/>
      <c r="BI112" s="29"/>
      <c r="BJ112" s="29"/>
      <c r="BK112" s="9"/>
      <c r="BL112" s="29"/>
      <c r="BM112" s="9"/>
      <c r="BN112" s="9"/>
      <c r="BO112" s="9"/>
      <c r="BP112" s="9">
        <v>1</v>
      </c>
      <c r="BQ112" s="9">
        <v>1</v>
      </c>
      <c r="BR112" s="9"/>
      <c r="BS112" s="9"/>
      <c r="BT112" s="9"/>
      <c r="BU112" s="9">
        <v>1</v>
      </c>
      <c r="BV112" s="9"/>
      <c r="BW112" s="9"/>
      <c r="BX112" s="9"/>
      <c r="BY112" s="9">
        <v>1</v>
      </c>
      <c r="BZ112" s="9">
        <v>1</v>
      </c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>
        <v>1</v>
      </c>
      <c r="CQ112" s="9"/>
      <c r="CR112" s="9"/>
      <c r="CS112" s="9"/>
      <c r="CT112" s="9"/>
      <c r="CU112" s="9">
        <v>1</v>
      </c>
      <c r="CV112" s="9"/>
      <c r="CW112" s="9"/>
      <c r="CX112" s="29"/>
      <c r="CY112" s="29"/>
      <c r="CZ112" s="29"/>
      <c r="DA112" s="29"/>
      <c r="DB112" s="9">
        <v>1</v>
      </c>
      <c r="DC112" s="9"/>
      <c r="DD112" s="9"/>
      <c r="DE112" s="9"/>
      <c r="DF112" s="9"/>
      <c r="DG112" s="29"/>
      <c r="DH112" s="9"/>
      <c r="DI112" s="9"/>
      <c r="DJ112" s="9"/>
      <c r="DK112" s="9"/>
      <c r="DL112" s="9"/>
      <c r="DM112" s="9"/>
      <c r="DN112" s="9"/>
      <c r="DO112" s="9"/>
      <c r="DP112" s="29"/>
      <c r="DQ112" s="29"/>
      <c r="DR112" s="29"/>
      <c r="DS112" s="29"/>
      <c r="DT112" s="29"/>
      <c r="DU112" s="9"/>
      <c r="DV112" s="29"/>
      <c r="DW112" s="29"/>
      <c r="DX112" s="9">
        <f t="shared" si="1"/>
        <v>12</v>
      </c>
      <c r="DY112" s="30"/>
      <c r="DZ112" s="31" t="s">
        <v>452</v>
      </c>
      <c r="EA112" s="13"/>
    </row>
    <row r="113" spans="1:131" ht="20.100000000000001" customHeight="1">
      <c r="A113" s="7">
        <v>20637</v>
      </c>
      <c r="B113" s="13" t="s">
        <v>129</v>
      </c>
      <c r="C113" s="9">
        <v>1</v>
      </c>
      <c r="D113" s="9" t="s">
        <v>395</v>
      </c>
      <c r="E113" s="182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397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/>
      <c r="AD113" s="13"/>
      <c r="AE113" s="13">
        <v>1</v>
      </c>
      <c r="AF113" s="13"/>
      <c r="AG113" s="13"/>
      <c r="AH113" s="9">
        <v>1</v>
      </c>
      <c r="AI113" s="9"/>
      <c r="AJ113" s="9"/>
      <c r="AK113" s="9"/>
      <c r="AL113" s="9"/>
      <c r="AM113" s="9">
        <v>1</v>
      </c>
      <c r="AN113" s="9"/>
      <c r="AO113" s="9">
        <v>1</v>
      </c>
      <c r="AP113" s="9"/>
      <c r="AQ113" s="29"/>
      <c r="AR113" s="9"/>
      <c r="AS113" s="9"/>
      <c r="AT113" s="9">
        <v>1</v>
      </c>
      <c r="AU113" s="9"/>
      <c r="AV113" s="9"/>
      <c r="AW113" s="9"/>
      <c r="AX113" s="9"/>
      <c r="AY113" s="9"/>
      <c r="AZ113" s="9"/>
      <c r="BA113" s="9">
        <v>1</v>
      </c>
      <c r="BB113" s="29"/>
      <c r="BC113" s="29"/>
      <c r="BD113" s="9"/>
      <c r="BE113" s="9"/>
      <c r="BF113" s="29"/>
      <c r="BG113" s="9"/>
      <c r="BH113" s="9"/>
      <c r="BI113" s="29"/>
      <c r="BJ113" s="29"/>
      <c r="BK113" s="9"/>
      <c r="BL113" s="29"/>
      <c r="BM113" s="9"/>
      <c r="BN113" s="9"/>
      <c r="BO113" s="9"/>
      <c r="BP113" s="9">
        <v>1</v>
      </c>
      <c r="BQ113" s="9">
        <v>1</v>
      </c>
      <c r="BR113" s="9"/>
      <c r="BS113" s="9"/>
      <c r="BT113" s="9"/>
      <c r="BU113" s="9">
        <v>1</v>
      </c>
      <c r="BV113" s="9"/>
      <c r="BW113" s="9"/>
      <c r="BX113" s="9"/>
      <c r="BY113" s="9">
        <v>1</v>
      </c>
      <c r="BZ113" s="9">
        <v>1</v>
      </c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>
        <v>1</v>
      </c>
      <c r="CQ113" s="9"/>
      <c r="CR113" s="9"/>
      <c r="CS113" s="9"/>
      <c r="CT113" s="9"/>
      <c r="CU113" s="9">
        <v>1</v>
      </c>
      <c r="CV113" s="9"/>
      <c r="CW113" s="9"/>
      <c r="CX113" s="29"/>
      <c r="CY113" s="29"/>
      <c r="CZ113" s="29"/>
      <c r="DA113" s="29"/>
      <c r="DB113" s="9">
        <v>1</v>
      </c>
      <c r="DC113" s="9"/>
      <c r="DD113" s="9"/>
      <c r="DE113" s="9"/>
      <c r="DF113" s="9"/>
      <c r="DG113" s="29"/>
      <c r="DH113" s="9"/>
      <c r="DI113" s="9"/>
      <c r="DJ113" s="9"/>
      <c r="DK113" s="9"/>
      <c r="DL113" s="9"/>
      <c r="DM113" s="9"/>
      <c r="DN113" s="9"/>
      <c r="DO113" s="9"/>
      <c r="DP113" s="29"/>
      <c r="DQ113" s="29"/>
      <c r="DR113" s="29"/>
      <c r="DS113" s="29"/>
      <c r="DT113" s="29"/>
      <c r="DU113" s="9"/>
      <c r="DV113" s="29"/>
      <c r="DW113" s="29"/>
      <c r="DX113" s="9">
        <f t="shared" si="1"/>
        <v>12</v>
      </c>
      <c r="DY113" s="30"/>
      <c r="DZ113" s="31"/>
      <c r="EA113" s="13"/>
    </row>
    <row r="114" spans="1:131" ht="20.100000000000001" customHeight="1">
      <c r="A114" s="7">
        <v>20478</v>
      </c>
      <c r="B114" s="13" t="s">
        <v>130</v>
      </c>
      <c r="C114" s="9">
        <v>1</v>
      </c>
      <c r="D114" s="9" t="s">
        <v>391</v>
      </c>
      <c r="E114" s="182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>
        <v>1</v>
      </c>
      <c r="AF114" s="13"/>
      <c r="AG114" s="13"/>
      <c r="AH114" s="9"/>
      <c r="AI114" s="9"/>
      <c r="AJ114" s="9"/>
      <c r="AK114" s="9"/>
      <c r="AL114" s="9"/>
      <c r="AM114" s="9"/>
      <c r="AN114" s="9"/>
      <c r="AO114" s="9">
        <v>1</v>
      </c>
      <c r="AP114" s="9"/>
      <c r="AQ114" s="29"/>
      <c r="AR114" s="9"/>
      <c r="AS114" s="9"/>
      <c r="AT114" s="9">
        <v>1</v>
      </c>
      <c r="AU114" s="9"/>
      <c r="AV114" s="9"/>
      <c r="AW114" s="9"/>
      <c r="AX114" s="9"/>
      <c r="AY114" s="9"/>
      <c r="AZ114" s="9"/>
      <c r="BA114" s="9"/>
      <c r="BB114" s="29"/>
      <c r="BC114" s="29"/>
      <c r="BD114" s="9"/>
      <c r="BE114" s="9"/>
      <c r="BF114" s="29"/>
      <c r="BG114" s="9"/>
      <c r="BH114" s="9"/>
      <c r="BI114" s="29"/>
      <c r="BJ114" s="29"/>
      <c r="BK114" s="9"/>
      <c r="BL114" s="2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>
        <v>1</v>
      </c>
      <c r="BX114" s="9">
        <v>1</v>
      </c>
      <c r="BY114" s="9"/>
      <c r="BZ114" s="9"/>
      <c r="CA114" s="9"/>
      <c r="CB114" s="9"/>
      <c r="CC114" s="9">
        <v>1</v>
      </c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>
        <v>1</v>
      </c>
      <c r="CU114" s="9"/>
      <c r="CV114" s="9"/>
      <c r="CW114" s="9"/>
      <c r="CX114" s="29"/>
      <c r="CY114" s="29"/>
      <c r="CZ114" s="29"/>
      <c r="DA114" s="29"/>
      <c r="DB114" s="9"/>
      <c r="DC114" s="9"/>
      <c r="DD114" s="9"/>
      <c r="DE114" s="9"/>
      <c r="DF114" s="9"/>
      <c r="DG114" s="29"/>
      <c r="DH114" s="9"/>
      <c r="DI114" s="9"/>
      <c r="DJ114" s="9"/>
      <c r="DK114" s="9"/>
      <c r="DL114" s="9"/>
      <c r="DM114" s="9"/>
      <c r="DN114" s="9"/>
      <c r="DO114" s="9"/>
      <c r="DP114" s="29"/>
      <c r="DQ114" s="29"/>
      <c r="DR114" s="29"/>
      <c r="DS114" s="29"/>
      <c r="DT114" s="29"/>
      <c r="DU114" s="9"/>
      <c r="DV114" s="29"/>
      <c r="DW114" s="29"/>
      <c r="DX114" s="9">
        <f t="shared" si="1"/>
        <v>6</v>
      </c>
      <c r="DY114" s="30"/>
      <c r="DZ114" s="31" t="s">
        <v>453</v>
      </c>
      <c r="EA114" s="13"/>
    </row>
    <row r="115" spans="1:131" ht="20.100000000000001" customHeight="1">
      <c r="A115" s="7" t="s">
        <v>131</v>
      </c>
      <c r="B115" s="13" t="s">
        <v>132</v>
      </c>
      <c r="C115" s="9">
        <v>1</v>
      </c>
      <c r="D115" s="9" t="s">
        <v>391</v>
      </c>
      <c r="E115" s="182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>
        <v>1</v>
      </c>
      <c r="AF115" s="13"/>
      <c r="AG115" s="13"/>
      <c r="AH115" s="9"/>
      <c r="AI115" s="9"/>
      <c r="AJ115" s="9"/>
      <c r="AK115" s="9"/>
      <c r="AL115" s="9"/>
      <c r="AM115" s="9"/>
      <c r="AN115" s="9"/>
      <c r="AO115" s="9">
        <v>1</v>
      </c>
      <c r="AP115" s="9"/>
      <c r="AQ115" s="29"/>
      <c r="AR115" s="9"/>
      <c r="AS115" s="9"/>
      <c r="AT115" s="9">
        <v>1</v>
      </c>
      <c r="AU115" s="9"/>
      <c r="AV115" s="9"/>
      <c r="AW115" s="9"/>
      <c r="AX115" s="9"/>
      <c r="AY115" s="9"/>
      <c r="AZ115" s="9"/>
      <c r="BA115" s="9"/>
      <c r="BB115" s="29"/>
      <c r="BC115" s="29"/>
      <c r="BD115" s="9"/>
      <c r="BE115" s="9"/>
      <c r="BF115" s="29"/>
      <c r="BG115" s="9"/>
      <c r="BH115" s="9"/>
      <c r="BI115" s="29"/>
      <c r="BJ115" s="29"/>
      <c r="BK115" s="9"/>
      <c r="BL115" s="2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>
        <v>1</v>
      </c>
      <c r="BX115" s="9">
        <v>1</v>
      </c>
      <c r="BY115" s="9"/>
      <c r="BZ115" s="9"/>
      <c r="CA115" s="9"/>
      <c r="CB115" s="9"/>
      <c r="CC115" s="9">
        <v>1</v>
      </c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>
        <v>1</v>
      </c>
      <c r="CU115" s="9"/>
      <c r="CV115" s="9"/>
      <c r="CW115" s="9"/>
      <c r="CX115" s="29"/>
      <c r="CY115" s="29"/>
      <c r="CZ115" s="29"/>
      <c r="DA115" s="29"/>
      <c r="DB115" s="9"/>
      <c r="DC115" s="9"/>
      <c r="DD115" s="9"/>
      <c r="DE115" s="9"/>
      <c r="DF115" s="9"/>
      <c r="DG115" s="29"/>
      <c r="DH115" s="9"/>
      <c r="DI115" s="9"/>
      <c r="DJ115" s="9"/>
      <c r="DK115" s="9"/>
      <c r="DL115" s="9"/>
      <c r="DM115" s="9"/>
      <c r="DN115" s="9"/>
      <c r="DO115" s="9"/>
      <c r="DP115" s="29"/>
      <c r="DQ115" s="29"/>
      <c r="DR115" s="29"/>
      <c r="DS115" s="29"/>
      <c r="DT115" s="29"/>
      <c r="DU115" s="9"/>
      <c r="DV115" s="29"/>
      <c r="DW115" s="29"/>
      <c r="DX115" s="9">
        <f t="shared" si="1"/>
        <v>6</v>
      </c>
      <c r="DY115" s="30"/>
      <c r="DZ115" s="31"/>
      <c r="EA115" s="13"/>
    </row>
    <row r="116" spans="1:131" ht="20.100000000000001" customHeight="1">
      <c r="A116" s="7">
        <v>20475</v>
      </c>
      <c r="B116" s="13" t="s">
        <v>133</v>
      </c>
      <c r="C116" s="9">
        <v>5</v>
      </c>
      <c r="D116" s="9" t="s">
        <v>391</v>
      </c>
      <c r="E116" s="182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>
        <v>1</v>
      </c>
      <c r="AF116" s="13"/>
      <c r="AG116" s="13"/>
      <c r="AH116" s="9"/>
      <c r="AI116" s="9"/>
      <c r="AJ116" s="9"/>
      <c r="AK116" s="9"/>
      <c r="AL116" s="9"/>
      <c r="AM116" s="9"/>
      <c r="AN116" s="9"/>
      <c r="AO116" s="9">
        <v>1</v>
      </c>
      <c r="AP116" s="9"/>
      <c r="AQ116" s="29"/>
      <c r="AR116" s="9"/>
      <c r="AS116" s="9"/>
      <c r="AT116" s="9">
        <v>1</v>
      </c>
      <c r="AU116" s="9"/>
      <c r="AV116" s="9"/>
      <c r="AW116" s="9"/>
      <c r="AX116" s="9"/>
      <c r="AY116" s="9"/>
      <c r="AZ116" s="9"/>
      <c r="BA116" s="9"/>
      <c r="BB116" s="29"/>
      <c r="BC116" s="29"/>
      <c r="BD116" s="9"/>
      <c r="BE116" s="9"/>
      <c r="BF116" s="29"/>
      <c r="BG116" s="9"/>
      <c r="BH116" s="9"/>
      <c r="BI116" s="29"/>
      <c r="BJ116" s="29"/>
      <c r="BK116" s="9"/>
      <c r="BL116" s="2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>
        <v>1</v>
      </c>
      <c r="BX116" s="9">
        <v>1</v>
      </c>
      <c r="BY116" s="9"/>
      <c r="BZ116" s="9"/>
      <c r="CA116" s="9"/>
      <c r="CB116" s="9"/>
      <c r="CC116" s="9">
        <v>1</v>
      </c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>
        <v>1</v>
      </c>
      <c r="CU116" s="9"/>
      <c r="CV116" s="9"/>
      <c r="CW116" s="9"/>
      <c r="CX116" s="29"/>
      <c r="CY116" s="29"/>
      <c r="CZ116" s="29"/>
      <c r="DA116" s="29"/>
      <c r="DB116" s="9"/>
      <c r="DC116" s="9"/>
      <c r="DD116" s="9"/>
      <c r="DE116" s="9"/>
      <c r="DF116" s="9"/>
      <c r="DG116" s="29"/>
      <c r="DH116" s="9"/>
      <c r="DI116" s="9"/>
      <c r="DJ116" s="9"/>
      <c r="DK116" s="9"/>
      <c r="DL116" s="9"/>
      <c r="DM116" s="9"/>
      <c r="DN116" s="9"/>
      <c r="DO116" s="9"/>
      <c r="DP116" s="29"/>
      <c r="DQ116" s="29"/>
      <c r="DR116" s="29"/>
      <c r="DS116" s="29"/>
      <c r="DT116" s="29"/>
      <c r="DU116" s="9"/>
      <c r="DV116" s="29"/>
      <c r="DW116" s="29"/>
      <c r="DX116" s="9">
        <f t="shared" si="1"/>
        <v>6</v>
      </c>
      <c r="DY116" s="30"/>
      <c r="DZ116" s="31"/>
      <c r="EA116" s="13"/>
    </row>
    <row r="117" spans="1:131" ht="20.100000000000001" customHeight="1">
      <c r="A117" s="7" t="s">
        <v>134</v>
      </c>
      <c r="B117" s="13" t="s">
        <v>135</v>
      </c>
      <c r="C117" s="9">
        <v>1</v>
      </c>
      <c r="D117" s="9" t="s">
        <v>391</v>
      </c>
      <c r="E117" s="182" t="s">
        <v>534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9"/>
      <c r="AI117" s="9"/>
      <c r="AJ117" s="9"/>
      <c r="AK117" s="9"/>
      <c r="AL117" s="9"/>
      <c r="AM117" s="9"/>
      <c r="AN117" s="9"/>
      <c r="AO117" s="9"/>
      <c r="AP117" s="9"/>
      <c r="AQ117" s="29"/>
      <c r="AR117" s="9"/>
      <c r="AS117" s="9"/>
      <c r="AT117" s="9">
        <v>1</v>
      </c>
      <c r="AU117" s="9"/>
      <c r="AV117" s="9"/>
      <c r="AW117" s="9"/>
      <c r="AX117" s="9"/>
      <c r="AY117" s="9"/>
      <c r="AZ117" s="9"/>
      <c r="BA117" s="9"/>
      <c r="BB117" s="29"/>
      <c r="BC117" s="29"/>
      <c r="BD117" s="9"/>
      <c r="BE117" s="9"/>
      <c r="BF117" s="29"/>
      <c r="BG117" s="9"/>
      <c r="BH117" s="9"/>
      <c r="BI117" s="29"/>
      <c r="BJ117" s="29"/>
      <c r="BK117" s="9"/>
      <c r="BL117" s="2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29"/>
      <c r="CY117" s="29"/>
      <c r="CZ117" s="29"/>
      <c r="DA117" s="29"/>
      <c r="DB117" s="9"/>
      <c r="DC117" s="9"/>
      <c r="DD117" s="9"/>
      <c r="DE117" s="9"/>
      <c r="DF117" s="9"/>
      <c r="DG117" s="29"/>
      <c r="DH117" s="9"/>
      <c r="DI117" s="9"/>
      <c r="DJ117" s="9"/>
      <c r="DK117" s="9"/>
      <c r="DL117" s="9"/>
      <c r="DM117" s="9"/>
      <c r="DN117" s="9"/>
      <c r="DO117" s="9"/>
      <c r="DP117" s="29"/>
      <c r="DQ117" s="29"/>
      <c r="DR117" s="29"/>
      <c r="DS117" s="29"/>
      <c r="DT117" s="29"/>
      <c r="DU117" s="9"/>
      <c r="DV117" s="29"/>
      <c r="DW117" s="29"/>
      <c r="DX117" s="9">
        <f t="shared" si="1"/>
        <v>1</v>
      </c>
      <c r="DY117" s="30"/>
      <c r="DZ117" s="31" t="s">
        <v>454</v>
      </c>
      <c r="EA117" s="13"/>
    </row>
    <row r="118" spans="1:131" ht="20.100000000000001" customHeight="1">
      <c r="A118" s="7" t="s">
        <v>136</v>
      </c>
      <c r="B118" s="13" t="s">
        <v>137</v>
      </c>
      <c r="C118" s="9">
        <v>1</v>
      </c>
      <c r="D118" s="9" t="s">
        <v>391</v>
      </c>
      <c r="E118" s="182" t="s">
        <v>455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>
        <v>1</v>
      </c>
      <c r="AF118" s="13"/>
      <c r="AG118" s="13"/>
      <c r="AH118" s="9"/>
      <c r="AI118" s="9"/>
      <c r="AJ118" s="9"/>
      <c r="AK118" s="9"/>
      <c r="AL118" s="9"/>
      <c r="AM118" s="9"/>
      <c r="AN118" s="9"/>
      <c r="AO118" s="9"/>
      <c r="AP118" s="9"/>
      <c r="AQ118" s="29"/>
      <c r="AR118" s="9"/>
      <c r="AS118" s="9"/>
      <c r="AT118" s="9">
        <v>1</v>
      </c>
      <c r="AU118" s="9"/>
      <c r="AV118" s="9"/>
      <c r="AW118" s="9"/>
      <c r="AX118" s="9"/>
      <c r="AY118" s="9"/>
      <c r="AZ118" s="9"/>
      <c r="BA118" s="9"/>
      <c r="BB118" s="29"/>
      <c r="BC118" s="29"/>
      <c r="BD118" s="9"/>
      <c r="BE118" s="9"/>
      <c r="BF118" s="29"/>
      <c r="BG118" s="9"/>
      <c r="BH118" s="9"/>
      <c r="BI118" s="29"/>
      <c r="BJ118" s="29"/>
      <c r="BK118" s="9"/>
      <c r="BL118" s="2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29"/>
      <c r="CY118" s="29"/>
      <c r="CZ118" s="29"/>
      <c r="DA118" s="29"/>
      <c r="DB118" s="9"/>
      <c r="DC118" s="9"/>
      <c r="DD118" s="9"/>
      <c r="DE118" s="9"/>
      <c r="DF118" s="9"/>
      <c r="DG118" s="29"/>
      <c r="DH118" s="9"/>
      <c r="DI118" s="9"/>
      <c r="DJ118" s="9"/>
      <c r="DK118" s="9"/>
      <c r="DL118" s="9"/>
      <c r="DM118" s="9"/>
      <c r="DN118" s="9"/>
      <c r="DO118" s="9"/>
      <c r="DP118" s="29"/>
      <c r="DQ118" s="29"/>
      <c r="DR118" s="29"/>
      <c r="DS118" s="29"/>
      <c r="DT118" s="29"/>
      <c r="DU118" s="9"/>
      <c r="DV118" s="29"/>
      <c r="DW118" s="29"/>
      <c r="DX118" s="9">
        <f t="shared" si="1"/>
        <v>1</v>
      </c>
      <c r="DY118" s="30"/>
      <c r="DZ118" s="31" t="s">
        <v>456</v>
      </c>
      <c r="EA118" s="13"/>
    </row>
    <row r="119" spans="1:131" ht="20.100000000000001" customHeight="1">
      <c r="A119" s="7" t="s">
        <v>138</v>
      </c>
      <c r="B119" s="13" t="s">
        <v>139</v>
      </c>
      <c r="C119" s="9">
        <v>1</v>
      </c>
      <c r="D119" s="9" t="s">
        <v>391</v>
      </c>
      <c r="E119" s="182" t="s">
        <v>455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>
        <v>1</v>
      </c>
      <c r="AF119" s="13"/>
      <c r="AG119" s="13"/>
      <c r="AH119" s="9"/>
      <c r="AI119" s="9"/>
      <c r="AJ119" s="9"/>
      <c r="AK119" s="9"/>
      <c r="AL119" s="9"/>
      <c r="AM119" s="9"/>
      <c r="AN119" s="9"/>
      <c r="AO119" s="9"/>
      <c r="AP119" s="9"/>
      <c r="AQ119" s="29"/>
      <c r="AR119" s="9"/>
      <c r="AS119" s="9"/>
      <c r="AT119" s="9">
        <v>1</v>
      </c>
      <c r="AU119" s="9"/>
      <c r="AV119" s="9"/>
      <c r="AW119" s="9"/>
      <c r="AX119" s="9"/>
      <c r="AY119" s="9"/>
      <c r="AZ119" s="9"/>
      <c r="BA119" s="9"/>
      <c r="BB119" s="29"/>
      <c r="BC119" s="29"/>
      <c r="BD119" s="9"/>
      <c r="BE119" s="9"/>
      <c r="BF119" s="29"/>
      <c r="BG119" s="9"/>
      <c r="BH119" s="9"/>
      <c r="BI119" s="29"/>
      <c r="BJ119" s="29"/>
      <c r="BK119" s="9"/>
      <c r="BL119" s="2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29"/>
      <c r="CY119" s="29"/>
      <c r="CZ119" s="29"/>
      <c r="DA119" s="29"/>
      <c r="DB119" s="9"/>
      <c r="DC119" s="9"/>
      <c r="DD119" s="9"/>
      <c r="DE119" s="9"/>
      <c r="DF119" s="9"/>
      <c r="DG119" s="29"/>
      <c r="DH119" s="9"/>
      <c r="DI119" s="9"/>
      <c r="DJ119" s="9"/>
      <c r="DK119" s="9"/>
      <c r="DL119" s="9"/>
      <c r="DM119" s="9"/>
      <c r="DN119" s="9"/>
      <c r="DO119" s="9"/>
      <c r="DP119" s="29"/>
      <c r="DQ119" s="29"/>
      <c r="DR119" s="29"/>
      <c r="DS119" s="29"/>
      <c r="DT119" s="29"/>
      <c r="DU119" s="9"/>
      <c r="DV119" s="29"/>
      <c r="DW119" s="29"/>
      <c r="DX119" s="9">
        <f t="shared" si="1"/>
        <v>1</v>
      </c>
      <c r="DY119" s="30"/>
      <c r="DZ119" s="31"/>
      <c r="EA119" s="13"/>
    </row>
    <row r="120" spans="1:131" ht="20.100000000000001" customHeight="1">
      <c r="A120" s="7" t="s">
        <v>140</v>
      </c>
      <c r="B120" s="13" t="s">
        <v>141</v>
      </c>
      <c r="C120" s="9">
        <v>5</v>
      </c>
      <c r="D120" s="9" t="s">
        <v>391</v>
      </c>
      <c r="E120" s="182" t="s">
        <v>457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>
        <v>1</v>
      </c>
      <c r="AF120" s="13"/>
      <c r="AG120" s="13"/>
      <c r="AH120" s="9"/>
      <c r="AI120" s="9"/>
      <c r="AJ120" s="9"/>
      <c r="AK120" s="9"/>
      <c r="AL120" s="9"/>
      <c r="AM120" s="9"/>
      <c r="AN120" s="9"/>
      <c r="AO120" s="9"/>
      <c r="AP120" s="9"/>
      <c r="AQ120" s="29"/>
      <c r="AR120" s="9"/>
      <c r="AS120" s="9"/>
      <c r="AT120" s="9"/>
      <c r="AU120" s="9"/>
      <c r="AV120" s="9"/>
      <c r="AW120" s="9">
        <v>1</v>
      </c>
      <c r="AX120" s="9">
        <v>1</v>
      </c>
      <c r="AY120" s="9">
        <v>1</v>
      </c>
      <c r="AZ120" s="9"/>
      <c r="BA120" s="9"/>
      <c r="BB120" s="29"/>
      <c r="BC120" s="29"/>
      <c r="BD120" s="9"/>
      <c r="BE120" s="9"/>
      <c r="BF120" s="29"/>
      <c r="BG120" s="9"/>
      <c r="BH120" s="9"/>
      <c r="BI120" s="29"/>
      <c r="BJ120" s="29"/>
      <c r="BK120" s="9"/>
      <c r="BL120" s="2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29"/>
      <c r="CY120" s="29"/>
      <c r="CZ120" s="29"/>
      <c r="DA120" s="29"/>
      <c r="DB120" s="9"/>
      <c r="DC120" s="9"/>
      <c r="DD120" s="9"/>
      <c r="DE120" s="9"/>
      <c r="DF120" s="9"/>
      <c r="DG120" s="29"/>
      <c r="DH120" s="9"/>
      <c r="DI120" s="9"/>
      <c r="DJ120" s="9"/>
      <c r="DK120" s="9"/>
      <c r="DL120" s="9"/>
      <c r="DM120" s="9"/>
      <c r="DN120" s="9"/>
      <c r="DO120" s="9"/>
      <c r="DP120" s="29"/>
      <c r="DQ120" s="29"/>
      <c r="DR120" s="29"/>
      <c r="DS120" s="29"/>
      <c r="DT120" s="29"/>
      <c r="DU120" s="9"/>
      <c r="DV120" s="29"/>
      <c r="DW120" s="29"/>
      <c r="DX120" s="9">
        <f t="shared" si="1"/>
        <v>3</v>
      </c>
      <c r="DY120" s="30"/>
      <c r="DZ120" s="31" t="s">
        <v>458</v>
      </c>
      <c r="EA120" s="13"/>
    </row>
    <row r="121" spans="1:131" ht="20.100000000000001" customHeight="1">
      <c r="A121" s="7" t="s">
        <v>142</v>
      </c>
      <c r="B121" s="13" t="s">
        <v>143</v>
      </c>
      <c r="C121" s="9">
        <v>1</v>
      </c>
      <c r="D121" s="9" t="s">
        <v>399</v>
      </c>
      <c r="E121" s="182" t="s">
        <v>459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392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/>
      <c r="AE121" s="13"/>
      <c r="AF121" s="13">
        <v>1</v>
      </c>
      <c r="AG121" s="13"/>
      <c r="AH121" s="9"/>
      <c r="AI121" s="9"/>
      <c r="AJ121" s="9"/>
      <c r="AK121" s="9"/>
      <c r="AL121" s="9"/>
      <c r="AM121" s="9"/>
      <c r="AN121" s="9"/>
      <c r="AO121" s="9"/>
      <c r="AP121" s="9"/>
      <c r="AQ121" s="2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29"/>
      <c r="BC121" s="29"/>
      <c r="BD121" s="9"/>
      <c r="BE121" s="9"/>
      <c r="BF121" s="29"/>
      <c r="BG121" s="9"/>
      <c r="BH121" s="9"/>
      <c r="BI121" s="29"/>
      <c r="BJ121" s="29"/>
      <c r="BK121" s="9"/>
      <c r="BL121" s="2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29"/>
      <c r="CY121" s="29"/>
      <c r="CZ121" s="29"/>
      <c r="DA121" s="29"/>
      <c r="DB121" s="9"/>
      <c r="DC121" s="9"/>
      <c r="DD121" s="9"/>
      <c r="DE121" s="9"/>
      <c r="DF121" s="9"/>
      <c r="DG121" s="29"/>
      <c r="DH121" s="9"/>
      <c r="DI121" s="9"/>
      <c r="DJ121" s="9"/>
      <c r="DK121" s="9"/>
      <c r="DL121" s="9"/>
      <c r="DM121" s="9"/>
      <c r="DN121" s="9"/>
      <c r="DO121" s="9"/>
      <c r="DP121" s="29"/>
      <c r="DQ121" s="29"/>
      <c r="DR121" s="29"/>
      <c r="DS121" s="29"/>
      <c r="DT121" s="29"/>
      <c r="DU121" s="9"/>
      <c r="DV121" s="29"/>
      <c r="DW121" s="29"/>
      <c r="DX121" s="9">
        <f t="shared" si="1"/>
        <v>0</v>
      </c>
      <c r="DY121" s="30"/>
      <c r="DZ121" s="31" t="s">
        <v>460</v>
      </c>
      <c r="EA121" s="13"/>
    </row>
    <row r="122" spans="1:131" ht="20.100000000000001" customHeight="1">
      <c r="A122" s="7" t="s">
        <v>144</v>
      </c>
      <c r="B122" s="13" t="s">
        <v>145</v>
      </c>
      <c r="C122" s="9">
        <v>5</v>
      </c>
      <c r="D122" s="9" t="s">
        <v>399</v>
      </c>
      <c r="E122" s="182" t="s">
        <v>459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392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/>
      <c r="AE122" s="13"/>
      <c r="AF122" s="13">
        <v>1</v>
      </c>
      <c r="AG122" s="13"/>
      <c r="AH122" s="9"/>
      <c r="AI122" s="9"/>
      <c r="AJ122" s="9"/>
      <c r="AK122" s="9"/>
      <c r="AL122" s="9"/>
      <c r="AM122" s="9"/>
      <c r="AN122" s="9"/>
      <c r="AO122" s="9"/>
      <c r="AP122" s="9"/>
      <c r="AQ122" s="2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29"/>
      <c r="BC122" s="29"/>
      <c r="BD122" s="9"/>
      <c r="BE122" s="9"/>
      <c r="BF122" s="29"/>
      <c r="BG122" s="9"/>
      <c r="BH122" s="9"/>
      <c r="BI122" s="29"/>
      <c r="BJ122" s="29"/>
      <c r="BK122" s="9"/>
      <c r="BL122" s="2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29"/>
      <c r="CY122" s="29"/>
      <c r="CZ122" s="29"/>
      <c r="DA122" s="29"/>
      <c r="DB122" s="9"/>
      <c r="DC122" s="9"/>
      <c r="DD122" s="9"/>
      <c r="DE122" s="9"/>
      <c r="DF122" s="9"/>
      <c r="DG122" s="29"/>
      <c r="DH122" s="9"/>
      <c r="DI122" s="9"/>
      <c r="DJ122" s="9"/>
      <c r="DK122" s="9"/>
      <c r="DL122" s="9"/>
      <c r="DM122" s="9"/>
      <c r="DN122" s="9"/>
      <c r="DO122" s="9"/>
      <c r="DP122" s="29"/>
      <c r="DQ122" s="29"/>
      <c r="DR122" s="29"/>
      <c r="DS122" s="29"/>
      <c r="DT122" s="29"/>
      <c r="DU122" s="9"/>
      <c r="DV122" s="29"/>
      <c r="DW122" s="29"/>
      <c r="DX122" s="9">
        <f t="shared" si="1"/>
        <v>0</v>
      </c>
      <c r="DY122" s="30"/>
      <c r="DZ122" s="31"/>
      <c r="EA122" s="13"/>
    </row>
    <row r="123" spans="1:131" ht="20.100000000000001" customHeight="1">
      <c r="A123" s="7" t="s">
        <v>146</v>
      </c>
      <c r="B123" s="13" t="s">
        <v>147</v>
      </c>
      <c r="C123" s="9">
        <v>1</v>
      </c>
      <c r="D123" s="9" t="s">
        <v>391</v>
      </c>
      <c r="E123" s="182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397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/>
      <c r="AD123" s="13"/>
      <c r="AE123" s="13">
        <v>1</v>
      </c>
      <c r="AF123" s="13"/>
      <c r="AG123" s="13"/>
      <c r="AH123" s="9"/>
      <c r="AI123" s="9"/>
      <c r="AJ123" s="9"/>
      <c r="AK123" s="9"/>
      <c r="AL123" s="9"/>
      <c r="AM123" s="9"/>
      <c r="AN123" s="9"/>
      <c r="AO123" s="9">
        <v>1</v>
      </c>
      <c r="AP123" s="9"/>
      <c r="AQ123" s="2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29"/>
      <c r="BC123" s="29"/>
      <c r="BD123" s="9"/>
      <c r="BE123" s="9"/>
      <c r="BF123" s="29"/>
      <c r="BG123" s="9"/>
      <c r="BH123" s="9"/>
      <c r="BI123" s="29"/>
      <c r="BJ123" s="29"/>
      <c r="BK123" s="9"/>
      <c r="BL123" s="29"/>
      <c r="BM123" s="9"/>
      <c r="BN123" s="9"/>
      <c r="BO123" s="9"/>
      <c r="BP123" s="9"/>
      <c r="BQ123" s="9"/>
      <c r="BR123" s="9"/>
      <c r="BS123" s="9"/>
      <c r="BT123" s="9"/>
      <c r="BU123" s="9">
        <v>1</v>
      </c>
      <c r="BV123" s="9"/>
      <c r="BW123" s="9"/>
      <c r="BX123" s="9"/>
      <c r="BY123" s="9">
        <v>1</v>
      </c>
      <c r="BZ123" s="9">
        <v>1</v>
      </c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>
        <v>1</v>
      </c>
      <c r="CW123" s="9">
        <v>1</v>
      </c>
      <c r="CX123" s="29"/>
      <c r="CY123" s="29"/>
      <c r="CZ123" s="29"/>
      <c r="DA123" s="29"/>
      <c r="DB123" s="9">
        <v>1</v>
      </c>
      <c r="DC123" s="9"/>
      <c r="DD123" s="9"/>
      <c r="DE123" s="9"/>
      <c r="DF123" s="9"/>
      <c r="DG123" s="29"/>
      <c r="DH123" s="9"/>
      <c r="DI123" s="9"/>
      <c r="DJ123" s="9"/>
      <c r="DK123" s="9"/>
      <c r="DL123" s="9"/>
      <c r="DM123" s="9"/>
      <c r="DN123" s="9"/>
      <c r="DO123" s="9"/>
      <c r="DP123" s="29"/>
      <c r="DQ123" s="29"/>
      <c r="DR123" s="29"/>
      <c r="DS123" s="29"/>
      <c r="DT123" s="29"/>
      <c r="DU123" s="9"/>
      <c r="DV123" s="29"/>
      <c r="DW123" s="29"/>
      <c r="DX123" s="9">
        <f t="shared" si="1"/>
        <v>7</v>
      </c>
      <c r="DY123" s="30"/>
      <c r="DZ123" s="31" t="s">
        <v>461</v>
      </c>
      <c r="EA123" s="13"/>
    </row>
    <row r="124" spans="1:131" ht="20.100000000000001" customHeight="1">
      <c r="A124" s="7" t="s">
        <v>148</v>
      </c>
      <c r="B124" s="13" t="s">
        <v>149</v>
      </c>
      <c r="C124" s="9">
        <v>5</v>
      </c>
      <c r="D124" s="9" t="s">
        <v>391</v>
      </c>
      <c r="E124" s="182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397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/>
      <c r="AD124" s="13"/>
      <c r="AE124" s="13">
        <v>1</v>
      </c>
      <c r="AF124" s="13"/>
      <c r="AG124" s="13"/>
      <c r="AH124" s="9"/>
      <c r="AI124" s="9"/>
      <c r="AJ124" s="9"/>
      <c r="AK124" s="9"/>
      <c r="AL124" s="9"/>
      <c r="AM124" s="9"/>
      <c r="AN124" s="9"/>
      <c r="AO124" s="9">
        <v>1</v>
      </c>
      <c r="AP124" s="9"/>
      <c r="AQ124" s="2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29"/>
      <c r="BC124" s="29"/>
      <c r="BD124" s="9"/>
      <c r="BE124" s="9"/>
      <c r="BF124" s="29"/>
      <c r="BG124" s="9"/>
      <c r="BH124" s="9"/>
      <c r="BI124" s="29"/>
      <c r="BJ124" s="29"/>
      <c r="BK124" s="9"/>
      <c r="BL124" s="29"/>
      <c r="BM124" s="9"/>
      <c r="BN124" s="9"/>
      <c r="BO124" s="9"/>
      <c r="BP124" s="9"/>
      <c r="BQ124" s="9"/>
      <c r="BR124" s="9"/>
      <c r="BS124" s="9"/>
      <c r="BT124" s="9"/>
      <c r="BU124" s="9">
        <v>1</v>
      </c>
      <c r="BV124" s="9"/>
      <c r="BW124" s="9"/>
      <c r="BX124" s="9"/>
      <c r="BY124" s="9">
        <v>1</v>
      </c>
      <c r="BZ124" s="9">
        <v>1</v>
      </c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1</v>
      </c>
      <c r="CW124" s="9">
        <v>1</v>
      </c>
      <c r="CX124" s="29"/>
      <c r="CY124" s="29"/>
      <c r="CZ124" s="29"/>
      <c r="DA124" s="29"/>
      <c r="DB124" s="9">
        <v>1</v>
      </c>
      <c r="DC124" s="9"/>
      <c r="DD124" s="9"/>
      <c r="DE124" s="9"/>
      <c r="DF124" s="9"/>
      <c r="DG124" s="29"/>
      <c r="DH124" s="9"/>
      <c r="DI124" s="9"/>
      <c r="DJ124" s="9"/>
      <c r="DK124" s="9"/>
      <c r="DL124" s="9"/>
      <c r="DM124" s="9"/>
      <c r="DN124" s="9"/>
      <c r="DO124" s="9"/>
      <c r="DP124" s="29"/>
      <c r="DQ124" s="29"/>
      <c r="DR124" s="29"/>
      <c r="DS124" s="29"/>
      <c r="DT124" s="29"/>
      <c r="DU124" s="9"/>
      <c r="DV124" s="29"/>
      <c r="DW124" s="29"/>
      <c r="DX124" s="9">
        <f t="shared" si="1"/>
        <v>7</v>
      </c>
      <c r="DY124" s="30"/>
      <c r="DZ124" s="31"/>
      <c r="EA124" s="13"/>
    </row>
    <row r="125" spans="1:131" ht="20.100000000000001" customHeight="1">
      <c r="A125" s="7" t="s">
        <v>150</v>
      </c>
      <c r="B125" s="13" t="s">
        <v>151</v>
      </c>
      <c r="C125" s="9">
        <v>5</v>
      </c>
      <c r="D125" s="9" t="s">
        <v>391</v>
      </c>
      <c r="E125" s="182" t="s">
        <v>457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392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/>
      <c r="AD125" s="13"/>
      <c r="AE125" s="13">
        <v>1</v>
      </c>
      <c r="AF125" s="13"/>
      <c r="AG125" s="13"/>
      <c r="AH125" s="9"/>
      <c r="AI125" s="9"/>
      <c r="AJ125" s="9"/>
      <c r="AK125" s="9"/>
      <c r="AL125" s="9"/>
      <c r="AM125" s="9"/>
      <c r="AN125" s="9"/>
      <c r="AO125" s="9"/>
      <c r="AP125" s="9"/>
      <c r="AQ125" s="2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29"/>
      <c r="BC125" s="29"/>
      <c r="BD125" s="9"/>
      <c r="BE125" s="9"/>
      <c r="BF125" s="29"/>
      <c r="BG125" s="9"/>
      <c r="BH125" s="9"/>
      <c r="BI125" s="29"/>
      <c r="BJ125" s="29"/>
      <c r="BK125" s="9"/>
      <c r="BL125" s="2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29"/>
      <c r="CY125" s="29"/>
      <c r="CZ125" s="29"/>
      <c r="DA125" s="29"/>
      <c r="DB125" s="9"/>
      <c r="DC125" s="9"/>
      <c r="DD125" s="9"/>
      <c r="DE125" s="9"/>
      <c r="DF125" s="9"/>
      <c r="DG125" s="29"/>
      <c r="DH125" s="9"/>
      <c r="DI125" s="9"/>
      <c r="DJ125" s="9"/>
      <c r="DK125" s="9"/>
      <c r="DL125" s="9"/>
      <c r="DM125" s="9"/>
      <c r="DN125" s="9"/>
      <c r="DO125" s="9"/>
      <c r="DP125" s="29"/>
      <c r="DQ125" s="29"/>
      <c r="DR125" s="29"/>
      <c r="DS125" s="29"/>
      <c r="DT125" s="29"/>
      <c r="DU125" s="9"/>
      <c r="DV125" s="29">
        <v>1</v>
      </c>
      <c r="DW125" s="29"/>
      <c r="DX125" s="9">
        <f t="shared" si="1"/>
        <v>1</v>
      </c>
      <c r="DY125" s="30"/>
      <c r="DZ125" s="31" t="s">
        <v>462</v>
      </c>
      <c r="EA125" s="13"/>
    </row>
    <row r="126" spans="1:131" ht="20.100000000000001" customHeight="1">
      <c r="A126" s="7" t="s">
        <v>152</v>
      </c>
      <c r="B126" s="13" t="s">
        <v>153</v>
      </c>
      <c r="C126" s="9">
        <v>4</v>
      </c>
      <c r="D126" s="9" t="s">
        <v>391</v>
      </c>
      <c r="E126" s="182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>
        <v>1</v>
      </c>
      <c r="AF126" s="13"/>
      <c r="AG126" s="13"/>
      <c r="AH126" s="9"/>
      <c r="AI126" s="9"/>
      <c r="AJ126" s="9"/>
      <c r="AK126" s="9"/>
      <c r="AL126" s="9"/>
      <c r="AM126" s="9"/>
      <c r="AN126" s="9"/>
      <c r="AO126" s="9"/>
      <c r="AP126" s="9"/>
      <c r="AQ126" s="2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29"/>
      <c r="BC126" s="29"/>
      <c r="BD126" s="9"/>
      <c r="BE126" s="9"/>
      <c r="BF126" s="29"/>
      <c r="BG126" s="9"/>
      <c r="BH126" s="9"/>
      <c r="BI126" s="29"/>
      <c r="BJ126" s="29"/>
      <c r="BK126" s="9"/>
      <c r="BL126" s="2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29"/>
      <c r="CY126" s="29"/>
      <c r="CZ126" s="29"/>
      <c r="DA126" s="29"/>
      <c r="DB126" s="9"/>
      <c r="DC126" s="9"/>
      <c r="DD126" s="9"/>
      <c r="DE126" s="9"/>
      <c r="DF126" s="9"/>
      <c r="DG126" s="29"/>
      <c r="DH126" s="9"/>
      <c r="DI126" s="9"/>
      <c r="DJ126" s="9"/>
      <c r="DK126" s="9"/>
      <c r="DL126" s="9"/>
      <c r="DM126" s="9"/>
      <c r="DN126" s="9"/>
      <c r="DO126" s="9"/>
      <c r="DP126" s="29"/>
      <c r="DQ126" s="29"/>
      <c r="DR126" s="29"/>
      <c r="DS126" s="29"/>
      <c r="DT126" s="29"/>
      <c r="DU126" s="9"/>
      <c r="DV126" s="29">
        <v>1</v>
      </c>
      <c r="DW126" s="29"/>
      <c r="DX126" s="9">
        <f t="shared" si="1"/>
        <v>1</v>
      </c>
      <c r="DY126" s="30"/>
      <c r="DZ126" s="31" t="s">
        <v>463</v>
      </c>
      <c r="EA126" s="13"/>
    </row>
    <row r="127" spans="1:131" ht="20.100000000000001" customHeight="1">
      <c r="A127" s="7" t="s">
        <v>154</v>
      </c>
      <c r="B127" s="13" t="s">
        <v>155</v>
      </c>
      <c r="C127" s="9">
        <v>1</v>
      </c>
      <c r="D127" s="9" t="s">
        <v>395</v>
      </c>
      <c r="E127" s="182" t="s">
        <v>378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1</v>
      </c>
      <c r="AF127" s="13"/>
      <c r="AG127" s="13"/>
      <c r="AH127" s="9"/>
      <c r="AI127" s="9"/>
      <c r="AJ127" s="9"/>
      <c r="AK127" s="9"/>
      <c r="AL127" s="9">
        <v>1</v>
      </c>
      <c r="AM127" s="9"/>
      <c r="AN127" s="9"/>
      <c r="AO127" s="9"/>
      <c r="AP127" s="9"/>
      <c r="AQ127" s="2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29"/>
      <c r="BC127" s="29"/>
      <c r="BD127" s="9"/>
      <c r="BE127" s="9"/>
      <c r="BF127" s="29"/>
      <c r="BG127" s="9"/>
      <c r="BH127" s="9"/>
      <c r="BI127" s="29"/>
      <c r="BJ127" s="29"/>
      <c r="BK127" s="9"/>
      <c r="BL127" s="2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29"/>
      <c r="CY127" s="29"/>
      <c r="CZ127" s="29"/>
      <c r="DA127" s="29"/>
      <c r="DB127" s="9"/>
      <c r="DC127" s="9"/>
      <c r="DD127" s="9"/>
      <c r="DE127" s="9"/>
      <c r="DF127" s="9"/>
      <c r="DG127" s="29"/>
      <c r="DH127" s="9"/>
      <c r="DI127" s="9"/>
      <c r="DJ127" s="9"/>
      <c r="DK127" s="9"/>
      <c r="DL127" s="9"/>
      <c r="DM127" s="9"/>
      <c r="DN127" s="9"/>
      <c r="DO127" s="9"/>
      <c r="DP127" s="29"/>
      <c r="DQ127" s="29"/>
      <c r="DR127" s="29"/>
      <c r="DS127" s="29"/>
      <c r="DT127" s="29"/>
      <c r="DU127" s="9"/>
      <c r="DV127" s="29"/>
      <c r="DW127" s="29"/>
      <c r="DX127" s="9">
        <f t="shared" si="1"/>
        <v>1</v>
      </c>
      <c r="DY127" s="30"/>
      <c r="DZ127" s="31" t="s">
        <v>464</v>
      </c>
      <c r="EA127" s="13"/>
    </row>
    <row r="128" spans="1:131" ht="20.100000000000001" customHeight="1">
      <c r="A128" s="7" t="s">
        <v>156</v>
      </c>
      <c r="B128" s="13" t="s">
        <v>157</v>
      </c>
      <c r="C128" s="9">
        <v>5</v>
      </c>
      <c r="D128" s="9" t="s">
        <v>395</v>
      </c>
      <c r="E128" s="182" t="s">
        <v>378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397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/>
      <c r="AD128" s="13"/>
      <c r="AE128" s="13">
        <v>1</v>
      </c>
      <c r="AF128" s="13"/>
      <c r="AG128" s="13"/>
      <c r="AH128" s="9"/>
      <c r="AI128" s="9"/>
      <c r="AJ128" s="9"/>
      <c r="AK128" s="9"/>
      <c r="AL128" s="9"/>
      <c r="AM128" s="9"/>
      <c r="AN128" s="9">
        <v>1</v>
      </c>
      <c r="AO128" s="9"/>
      <c r="AP128" s="9"/>
      <c r="AQ128" s="2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29"/>
      <c r="BC128" s="29"/>
      <c r="BD128" s="9"/>
      <c r="BE128" s="9"/>
      <c r="BF128" s="29"/>
      <c r="BG128" s="9"/>
      <c r="BH128" s="9"/>
      <c r="BI128" s="29"/>
      <c r="BJ128" s="29"/>
      <c r="BK128" s="9"/>
      <c r="BL128" s="2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29"/>
      <c r="CY128" s="29"/>
      <c r="CZ128" s="29"/>
      <c r="DA128" s="29"/>
      <c r="DB128" s="9"/>
      <c r="DC128" s="9"/>
      <c r="DD128" s="9"/>
      <c r="DE128" s="9"/>
      <c r="DF128" s="9"/>
      <c r="DG128" s="29"/>
      <c r="DH128" s="9"/>
      <c r="DI128" s="9"/>
      <c r="DJ128" s="9"/>
      <c r="DK128" s="9"/>
      <c r="DL128" s="9"/>
      <c r="DM128" s="9"/>
      <c r="DN128" s="9"/>
      <c r="DO128" s="9"/>
      <c r="DP128" s="29"/>
      <c r="DQ128" s="29"/>
      <c r="DR128" s="29"/>
      <c r="DS128" s="29"/>
      <c r="DT128" s="29"/>
      <c r="DU128" s="9"/>
      <c r="DV128" s="29"/>
      <c r="DW128" s="29"/>
      <c r="DX128" s="9">
        <f t="shared" si="1"/>
        <v>1</v>
      </c>
      <c r="DY128" s="30"/>
      <c r="DZ128" s="31" t="s">
        <v>465</v>
      </c>
      <c r="EA128" s="13"/>
    </row>
    <row r="129" spans="1:131" ht="20.100000000000001" customHeight="1">
      <c r="A129" s="7">
        <v>103008</v>
      </c>
      <c r="B129" s="13" t="s">
        <v>158</v>
      </c>
      <c r="C129" s="9" t="s">
        <v>466</v>
      </c>
      <c r="D129" s="9" t="s">
        <v>410</v>
      </c>
      <c r="E129" s="182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9"/>
      <c r="AI129" s="9"/>
      <c r="AJ129" s="9"/>
      <c r="AK129" s="9"/>
      <c r="AL129" s="9"/>
      <c r="AM129" s="9"/>
      <c r="AN129" s="9"/>
      <c r="AO129" s="9"/>
      <c r="AP129" s="9"/>
      <c r="AQ129" s="2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29"/>
      <c r="BC129" s="29"/>
      <c r="BD129" s="9"/>
      <c r="BE129" s="9"/>
      <c r="BF129" s="29"/>
      <c r="BG129" s="9"/>
      <c r="BH129" s="9"/>
      <c r="BI129" s="29"/>
      <c r="BJ129" s="29"/>
      <c r="BK129" s="9"/>
      <c r="BL129" s="2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29"/>
      <c r="CY129" s="29"/>
      <c r="CZ129" s="29"/>
      <c r="DA129" s="29"/>
      <c r="DB129" s="9"/>
      <c r="DC129" s="9"/>
      <c r="DD129" s="9"/>
      <c r="DE129" s="9"/>
      <c r="DF129" s="9"/>
      <c r="DG129" s="29"/>
      <c r="DH129" s="9"/>
      <c r="DI129" s="9"/>
      <c r="DJ129" s="9"/>
      <c r="DK129" s="9"/>
      <c r="DL129" s="9"/>
      <c r="DM129" s="9"/>
      <c r="DN129" s="9"/>
      <c r="DO129" s="9"/>
      <c r="DP129" s="29"/>
      <c r="DQ129" s="29"/>
      <c r="DR129" s="29"/>
      <c r="DS129" s="29"/>
      <c r="DT129" s="29"/>
      <c r="DU129" s="9"/>
      <c r="DV129" s="29"/>
      <c r="DW129" s="29"/>
      <c r="DX129" s="9">
        <f t="shared" si="1"/>
        <v>0</v>
      </c>
      <c r="DY129" s="30"/>
      <c r="DZ129" s="31"/>
      <c r="EA129" s="13"/>
    </row>
    <row r="130" spans="1:131" ht="20.100000000000001" customHeight="1">
      <c r="A130" s="7">
        <v>103171</v>
      </c>
      <c r="B130" s="13" t="s">
        <v>159</v>
      </c>
      <c r="C130" s="9" t="s">
        <v>466</v>
      </c>
      <c r="D130" s="9" t="s">
        <v>395</v>
      </c>
      <c r="E130" s="182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9"/>
      <c r="AI130" s="9"/>
      <c r="AJ130" s="9"/>
      <c r="AK130" s="9"/>
      <c r="AL130" s="9"/>
      <c r="AM130" s="9"/>
      <c r="AN130" s="9"/>
      <c r="AO130" s="9"/>
      <c r="AP130" s="9"/>
      <c r="AQ130" s="2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29"/>
      <c r="BC130" s="29"/>
      <c r="BD130" s="9"/>
      <c r="BE130" s="9"/>
      <c r="BF130" s="29"/>
      <c r="BG130" s="9"/>
      <c r="BH130" s="9"/>
      <c r="BI130" s="29"/>
      <c r="BJ130" s="29"/>
      <c r="BK130" s="9"/>
      <c r="BL130" s="2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29"/>
      <c r="CY130" s="29"/>
      <c r="CZ130" s="29"/>
      <c r="DA130" s="29"/>
      <c r="DB130" s="9"/>
      <c r="DC130" s="9"/>
      <c r="DD130" s="9"/>
      <c r="DE130" s="9"/>
      <c r="DF130" s="9"/>
      <c r="DG130" s="29"/>
      <c r="DH130" s="9"/>
      <c r="DI130" s="9"/>
      <c r="DJ130" s="9"/>
      <c r="DK130" s="9"/>
      <c r="DL130" s="9"/>
      <c r="DM130" s="9"/>
      <c r="DN130" s="9"/>
      <c r="DO130" s="9"/>
      <c r="DP130" s="29"/>
      <c r="DQ130" s="29"/>
      <c r="DR130" s="29"/>
      <c r="DS130" s="29"/>
      <c r="DT130" s="29"/>
      <c r="DU130" s="9"/>
      <c r="DV130" s="29"/>
      <c r="DW130" s="29"/>
      <c r="DX130" s="9">
        <f t="shared" si="1"/>
        <v>0</v>
      </c>
      <c r="DY130" s="30"/>
      <c r="DZ130" s="31"/>
      <c r="EA130" s="13"/>
    </row>
    <row r="131" spans="1:131" ht="20.100000000000001" customHeight="1">
      <c r="A131" s="7">
        <v>152560</v>
      </c>
      <c r="B131" s="13" t="s">
        <v>160</v>
      </c>
      <c r="C131" s="9">
        <v>1</v>
      </c>
      <c r="D131" s="9" t="s">
        <v>383</v>
      </c>
      <c r="E131" s="182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397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/>
      <c r="AB131" s="13"/>
      <c r="AC131" s="13">
        <v>1</v>
      </c>
      <c r="AD131" s="13"/>
      <c r="AE131" s="13">
        <v>1</v>
      </c>
      <c r="AF131" s="13"/>
      <c r="AG131" s="13"/>
      <c r="AH131" s="9"/>
      <c r="AI131" s="9"/>
      <c r="AJ131" s="9"/>
      <c r="AK131" s="9"/>
      <c r="AL131" s="9"/>
      <c r="AM131" s="9"/>
      <c r="AN131" s="9"/>
      <c r="AO131" s="9"/>
      <c r="AP131" s="9"/>
      <c r="AQ131" s="2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29"/>
      <c r="BC131" s="29"/>
      <c r="BD131" s="9"/>
      <c r="BE131" s="9"/>
      <c r="BF131" s="29"/>
      <c r="BG131" s="9"/>
      <c r="BH131" s="9"/>
      <c r="BI131" s="29"/>
      <c r="BJ131" s="29"/>
      <c r="BK131" s="9">
        <v>1</v>
      </c>
      <c r="BL131" s="29">
        <v>1</v>
      </c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29"/>
      <c r="CY131" s="29">
        <v>1</v>
      </c>
      <c r="CZ131" s="29"/>
      <c r="DA131" s="29"/>
      <c r="DB131" s="9"/>
      <c r="DC131" s="9">
        <v>1</v>
      </c>
      <c r="DD131" s="9"/>
      <c r="DE131" s="9"/>
      <c r="DF131" s="9"/>
      <c r="DG131" s="29"/>
      <c r="DH131" s="9"/>
      <c r="DI131" s="9"/>
      <c r="DJ131" s="9"/>
      <c r="DK131" s="9"/>
      <c r="DL131" s="9"/>
      <c r="DM131" s="9"/>
      <c r="DN131" s="9"/>
      <c r="DO131" s="9"/>
      <c r="DP131" s="29"/>
      <c r="DQ131" s="29"/>
      <c r="DR131" s="29"/>
      <c r="DS131" s="29"/>
      <c r="DT131" s="29"/>
      <c r="DU131" s="9"/>
      <c r="DV131" s="29"/>
      <c r="DW131" s="29"/>
      <c r="DX131" s="9">
        <f t="shared" ref="DX131:DX194" si="2">SUM(AL131:DW131)</f>
        <v>4</v>
      </c>
      <c r="DY131" s="30"/>
      <c r="DZ131" s="31" t="s">
        <v>467</v>
      </c>
      <c r="EA131" s="13"/>
    </row>
    <row r="132" spans="1:131" ht="20.100000000000001" customHeight="1">
      <c r="A132" s="7">
        <v>152559</v>
      </c>
      <c r="B132" s="13" t="s">
        <v>161</v>
      </c>
      <c r="C132" s="9">
        <v>4</v>
      </c>
      <c r="D132" s="9" t="s">
        <v>383</v>
      </c>
      <c r="E132" s="182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397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/>
      <c r="AB132" s="13"/>
      <c r="AC132" s="13">
        <v>1</v>
      </c>
      <c r="AD132" s="13"/>
      <c r="AE132" s="13">
        <v>1</v>
      </c>
      <c r="AF132" s="13"/>
      <c r="AG132" s="13"/>
      <c r="AH132" s="9"/>
      <c r="AI132" s="9"/>
      <c r="AJ132" s="9"/>
      <c r="AK132" s="9"/>
      <c r="AL132" s="9"/>
      <c r="AM132" s="9"/>
      <c r="AN132" s="9"/>
      <c r="AO132" s="9"/>
      <c r="AP132" s="9"/>
      <c r="AQ132" s="2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29"/>
      <c r="BC132" s="29"/>
      <c r="BD132" s="9"/>
      <c r="BE132" s="9"/>
      <c r="BF132" s="29"/>
      <c r="BG132" s="9"/>
      <c r="BH132" s="9"/>
      <c r="BI132" s="29"/>
      <c r="BJ132" s="29"/>
      <c r="BK132" s="9">
        <v>1</v>
      </c>
      <c r="BL132" s="29">
        <v>1</v>
      </c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29"/>
      <c r="CY132" s="29">
        <v>1</v>
      </c>
      <c r="CZ132" s="29"/>
      <c r="DA132" s="29"/>
      <c r="DB132" s="9"/>
      <c r="DC132" s="9">
        <v>1</v>
      </c>
      <c r="DD132" s="9"/>
      <c r="DE132" s="9"/>
      <c r="DF132" s="9"/>
      <c r="DG132" s="29"/>
      <c r="DH132" s="9"/>
      <c r="DI132" s="9"/>
      <c r="DJ132" s="9"/>
      <c r="DK132" s="9"/>
      <c r="DL132" s="9"/>
      <c r="DM132" s="9"/>
      <c r="DN132" s="9"/>
      <c r="DO132" s="9"/>
      <c r="DP132" s="29"/>
      <c r="DQ132" s="29"/>
      <c r="DR132" s="29"/>
      <c r="DS132" s="29"/>
      <c r="DT132" s="29"/>
      <c r="DU132" s="9"/>
      <c r="DV132" s="29"/>
      <c r="DW132" s="29"/>
      <c r="DX132" s="9">
        <f t="shared" si="2"/>
        <v>4</v>
      </c>
      <c r="DY132" s="30"/>
      <c r="DZ132" s="31"/>
      <c r="EA132" s="13"/>
    </row>
    <row r="133" spans="1:131" ht="20.100000000000001" customHeight="1">
      <c r="A133" s="7">
        <v>143081</v>
      </c>
      <c r="B133" s="13" t="s">
        <v>162</v>
      </c>
      <c r="C133" s="9">
        <v>1</v>
      </c>
      <c r="D133" s="9" t="s">
        <v>405</v>
      </c>
      <c r="E133" s="182" t="s">
        <v>406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392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/>
      <c r="AD133" s="13"/>
      <c r="AE133" s="13">
        <v>1</v>
      </c>
      <c r="AF133" s="13"/>
      <c r="AG133" s="13"/>
      <c r="AH133" s="9"/>
      <c r="AI133" s="9"/>
      <c r="AJ133" s="9"/>
      <c r="AK133" s="9"/>
      <c r="AL133" s="9"/>
      <c r="AM133" s="9"/>
      <c r="AN133" s="9"/>
      <c r="AO133" s="9"/>
      <c r="AP133" s="9"/>
      <c r="AQ133" s="29"/>
      <c r="AR133" s="9"/>
      <c r="AS133" s="9"/>
      <c r="AT133" s="9"/>
      <c r="AU133" s="9"/>
      <c r="AV133" s="9"/>
      <c r="AW133" s="9">
        <v>1</v>
      </c>
      <c r="AX133" s="9">
        <v>1</v>
      </c>
      <c r="AY133" s="9"/>
      <c r="AZ133" s="9"/>
      <c r="BA133" s="9"/>
      <c r="BB133" s="29"/>
      <c r="BC133" s="29">
        <v>1</v>
      </c>
      <c r="BD133" s="9"/>
      <c r="BE133" s="9"/>
      <c r="BF133" s="29"/>
      <c r="BG133" s="9"/>
      <c r="BH133" s="9"/>
      <c r="BI133" s="29"/>
      <c r="BJ133" s="29"/>
      <c r="BK133" s="9"/>
      <c r="BL133" s="2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29"/>
      <c r="CY133" s="29"/>
      <c r="CZ133" s="29"/>
      <c r="DA133" s="29"/>
      <c r="DB133" s="9"/>
      <c r="DC133" s="9"/>
      <c r="DD133" s="9"/>
      <c r="DE133" s="9"/>
      <c r="DF133" s="9"/>
      <c r="DG133" s="29"/>
      <c r="DH133" s="9"/>
      <c r="DI133" s="9"/>
      <c r="DJ133" s="9"/>
      <c r="DK133" s="9"/>
      <c r="DL133" s="9"/>
      <c r="DM133" s="9"/>
      <c r="DN133" s="9"/>
      <c r="DO133" s="9"/>
      <c r="DP133" s="29"/>
      <c r="DQ133" s="29"/>
      <c r="DR133" s="29"/>
      <c r="DS133" s="29"/>
      <c r="DT133" s="29"/>
      <c r="DU133" s="9"/>
      <c r="DV133" s="29"/>
      <c r="DW133" s="29"/>
      <c r="DX133" s="9">
        <f t="shared" si="2"/>
        <v>3</v>
      </c>
      <c r="DY133" s="30"/>
      <c r="DZ133" s="31" t="s">
        <v>468</v>
      </c>
      <c r="EA133" s="13"/>
    </row>
    <row r="134" spans="1:131" ht="20.100000000000001" customHeight="1">
      <c r="A134" s="7">
        <v>152563</v>
      </c>
      <c r="B134" s="13" t="s">
        <v>163</v>
      </c>
      <c r="C134" s="9">
        <v>4</v>
      </c>
      <c r="D134" s="9" t="s">
        <v>405</v>
      </c>
      <c r="E134" s="182" t="s">
        <v>406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392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/>
      <c r="AD134" s="13"/>
      <c r="AE134" s="13">
        <v>1</v>
      </c>
      <c r="AF134" s="13"/>
      <c r="AG134" s="13"/>
      <c r="AH134" s="9"/>
      <c r="AI134" s="9"/>
      <c r="AJ134" s="9"/>
      <c r="AK134" s="9"/>
      <c r="AL134" s="9"/>
      <c r="AM134" s="9"/>
      <c r="AN134" s="9"/>
      <c r="AO134" s="9"/>
      <c r="AP134" s="9"/>
      <c r="AQ134" s="29"/>
      <c r="AR134" s="9"/>
      <c r="AS134" s="9"/>
      <c r="AT134" s="9"/>
      <c r="AU134" s="9"/>
      <c r="AV134" s="9"/>
      <c r="AW134" s="9">
        <v>1</v>
      </c>
      <c r="AX134" s="9">
        <v>1</v>
      </c>
      <c r="AY134" s="9"/>
      <c r="AZ134" s="9"/>
      <c r="BA134" s="9"/>
      <c r="BB134" s="29"/>
      <c r="BC134" s="29">
        <v>1</v>
      </c>
      <c r="BD134" s="9"/>
      <c r="BE134" s="9"/>
      <c r="BF134" s="29"/>
      <c r="BG134" s="9"/>
      <c r="BH134" s="9"/>
      <c r="BI134" s="29"/>
      <c r="BJ134" s="29"/>
      <c r="BK134" s="9"/>
      <c r="BL134" s="2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29"/>
      <c r="CY134" s="29"/>
      <c r="CZ134" s="29"/>
      <c r="DA134" s="29"/>
      <c r="DB134" s="9"/>
      <c r="DC134" s="9"/>
      <c r="DD134" s="9"/>
      <c r="DE134" s="9"/>
      <c r="DF134" s="9"/>
      <c r="DG134" s="29"/>
      <c r="DH134" s="9"/>
      <c r="DI134" s="9"/>
      <c r="DJ134" s="9"/>
      <c r="DK134" s="9"/>
      <c r="DL134" s="9"/>
      <c r="DM134" s="9"/>
      <c r="DN134" s="9"/>
      <c r="DO134" s="9"/>
      <c r="DP134" s="29"/>
      <c r="DQ134" s="29"/>
      <c r="DR134" s="29"/>
      <c r="DS134" s="29"/>
      <c r="DT134" s="29"/>
      <c r="DU134" s="9"/>
      <c r="DV134" s="29"/>
      <c r="DW134" s="29"/>
      <c r="DX134" s="9">
        <f t="shared" si="2"/>
        <v>3</v>
      </c>
      <c r="DY134" s="30"/>
      <c r="DZ134" s="31"/>
      <c r="EA134" s="13"/>
    </row>
    <row r="135" spans="1:131" ht="20.100000000000001" customHeight="1">
      <c r="A135" s="7">
        <v>152720</v>
      </c>
      <c r="B135" s="13" t="s">
        <v>164</v>
      </c>
      <c r="C135" s="9">
        <v>1</v>
      </c>
      <c r="D135" s="9" t="s">
        <v>381</v>
      </c>
      <c r="E135" s="182" t="s">
        <v>469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397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/>
      <c r="AD135" s="13"/>
      <c r="AE135" s="13">
        <v>1</v>
      </c>
      <c r="AF135" s="13"/>
      <c r="AG135" s="13"/>
      <c r="AH135" s="9"/>
      <c r="AI135" s="9"/>
      <c r="AJ135" s="9"/>
      <c r="AK135" s="9">
        <v>1</v>
      </c>
      <c r="AL135" s="9"/>
      <c r="AM135" s="9"/>
      <c r="AN135" s="9"/>
      <c r="AO135" s="9"/>
      <c r="AP135" s="9"/>
      <c r="AQ135" s="2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29"/>
      <c r="BC135" s="29"/>
      <c r="BD135" s="9"/>
      <c r="BE135" s="9"/>
      <c r="BF135" s="29"/>
      <c r="BG135" s="9"/>
      <c r="BH135" s="9"/>
      <c r="BI135" s="29"/>
      <c r="BJ135" s="29"/>
      <c r="BK135" s="9"/>
      <c r="BL135" s="2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29"/>
      <c r="CY135" s="29"/>
      <c r="CZ135" s="29"/>
      <c r="DA135" s="29"/>
      <c r="DB135" s="9"/>
      <c r="DC135" s="9"/>
      <c r="DD135" s="9"/>
      <c r="DE135" s="9"/>
      <c r="DF135" s="9"/>
      <c r="DG135" s="29"/>
      <c r="DH135" s="9"/>
      <c r="DI135" s="9"/>
      <c r="DJ135" s="9"/>
      <c r="DK135" s="9"/>
      <c r="DL135" s="9"/>
      <c r="DM135" s="9"/>
      <c r="DN135" s="9"/>
      <c r="DO135" s="9"/>
      <c r="DP135" s="29"/>
      <c r="DQ135" s="29"/>
      <c r="DR135" s="29"/>
      <c r="DS135" s="29"/>
      <c r="DT135" s="29"/>
      <c r="DU135" s="9"/>
      <c r="DV135" s="29"/>
      <c r="DW135" s="29"/>
      <c r="DX135" s="9">
        <f t="shared" si="2"/>
        <v>0</v>
      </c>
      <c r="DY135" s="30"/>
      <c r="DZ135" s="31" t="s">
        <v>470</v>
      </c>
      <c r="EA135" s="13"/>
    </row>
    <row r="136" spans="1:131" ht="20.100000000000001" customHeight="1">
      <c r="A136" s="7">
        <v>153753</v>
      </c>
      <c r="B136" s="13" t="s">
        <v>165</v>
      </c>
      <c r="C136" s="9">
        <v>1</v>
      </c>
      <c r="D136" s="9" t="s">
        <v>405</v>
      </c>
      <c r="E136" s="182" t="s">
        <v>422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>
        <v>1</v>
      </c>
      <c r="AF136" s="13"/>
      <c r="AG136" s="13"/>
      <c r="AH136" s="9"/>
      <c r="AI136" s="9"/>
      <c r="AJ136" s="9"/>
      <c r="AK136" s="9"/>
      <c r="AL136" s="9"/>
      <c r="AM136" s="9">
        <v>1</v>
      </c>
      <c r="AN136" s="9"/>
      <c r="AO136" s="9">
        <v>1</v>
      </c>
      <c r="AP136" s="9">
        <v>1</v>
      </c>
      <c r="AQ136" s="2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29"/>
      <c r="BC136" s="29"/>
      <c r="BD136" s="9"/>
      <c r="BE136" s="9"/>
      <c r="BF136" s="29"/>
      <c r="BG136" s="9"/>
      <c r="BH136" s="9"/>
      <c r="BI136" s="29"/>
      <c r="BJ136" s="29"/>
      <c r="BK136" s="9"/>
      <c r="BL136" s="2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>
        <v>1</v>
      </c>
      <c r="BY136" s="9"/>
      <c r="BZ136" s="9"/>
      <c r="CA136" s="9"/>
      <c r="CB136" s="9"/>
      <c r="CC136" s="9">
        <v>1</v>
      </c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>
        <v>1</v>
      </c>
      <c r="CU136" s="9"/>
      <c r="CV136" s="9"/>
      <c r="CW136" s="9"/>
      <c r="CX136" s="29"/>
      <c r="CY136" s="29"/>
      <c r="CZ136" s="29"/>
      <c r="DA136" s="29"/>
      <c r="DB136" s="9"/>
      <c r="DC136" s="9"/>
      <c r="DD136" s="9"/>
      <c r="DE136" s="9"/>
      <c r="DF136" s="9"/>
      <c r="DG136" s="29"/>
      <c r="DH136" s="9"/>
      <c r="DI136" s="9"/>
      <c r="DJ136" s="9"/>
      <c r="DK136" s="9"/>
      <c r="DL136" s="9"/>
      <c r="DM136" s="9"/>
      <c r="DN136" s="9"/>
      <c r="DO136" s="9"/>
      <c r="DP136" s="29"/>
      <c r="DQ136" s="29"/>
      <c r="DR136" s="29"/>
      <c r="DS136" s="29"/>
      <c r="DT136" s="29"/>
      <c r="DU136" s="9"/>
      <c r="DV136" s="29"/>
      <c r="DW136" s="29"/>
      <c r="DX136" s="9">
        <f t="shared" si="2"/>
        <v>6</v>
      </c>
      <c r="DY136" s="30"/>
      <c r="DZ136" s="31" t="s">
        <v>471</v>
      </c>
      <c r="EA136" s="13"/>
    </row>
    <row r="137" spans="1:131" ht="20.100000000000001" customHeight="1">
      <c r="A137" s="7">
        <v>153754</v>
      </c>
      <c r="B137" s="13" t="s">
        <v>166</v>
      </c>
      <c r="C137" s="9">
        <v>4</v>
      </c>
      <c r="D137" s="9" t="s">
        <v>405</v>
      </c>
      <c r="E137" s="182" t="s">
        <v>422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>
        <v>1</v>
      </c>
      <c r="AF137" s="13"/>
      <c r="AG137" s="13"/>
      <c r="AH137" s="9"/>
      <c r="AI137" s="9"/>
      <c r="AJ137" s="9"/>
      <c r="AK137" s="9"/>
      <c r="AL137" s="9"/>
      <c r="AM137" s="9">
        <v>1</v>
      </c>
      <c r="AN137" s="9"/>
      <c r="AO137" s="9">
        <v>1</v>
      </c>
      <c r="AP137" s="9">
        <v>1</v>
      </c>
      <c r="AQ137" s="2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29"/>
      <c r="BC137" s="29"/>
      <c r="BD137" s="9"/>
      <c r="BE137" s="9"/>
      <c r="BF137" s="29"/>
      <c r="BG137" s="9"/>
      <c r="BH137" s="9"/>
      <c r="BI137" s="29"/>
      <c r="BJ137" s="29"/>
      <c r="BK137" s="9"/>
      <c r="BL137" s="2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>
        <v>1</v>
      </c>
      <c r="BY137" s="9"/>
      <c r="BZ137" s="9"/>
      <c r="CA137" s="9"/>
      <c r="CB137" s="9"/>
      <c r="CC137" s="9">
        <v>1</v>
      </c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>
        <v>1</v>
      </c>
      <c r="CU137" s="9"/>
      <c r="CV137" s="9"/>
      <c r="CW137" s="9"/>
      <c r="CX137" s="29"/>
      <c r="CY137" s="29"/>
      <c r="CZ137" s="29"/>
      <c r="DA137" s="29"/>
      <c r="DB137" s="9"/>
      <c r="DC137" s="9"/>
      <c r="DD137" s="9"/>
      <c r="DE137" s="9"/>
      <c r="DF137" s="9"/>
      <c r="DG137" s="29"/>
      <c r="DH137" s="9"/>
      <c r="DI137" s="9"/>
      <c r="DJ137" s="9"/>
      <c r="DK137" s="9"/>
      <c r="DL137" s="9"/>
      <c r="DM137" s="9"/>
      <c r="DN137" s="9"/>
      <c r="DO137" s="9"/>
      <c r="DP137" s="29"/>
      <c r="DQ137" s="29"/>
      <c r="DR137" s="29"/>
      <c r="DS137" s="29"/>
      <c r="DT137" s="29"/>
      <c r="DU137" s="9"/>
      <c r="DV137" s="29"/>
      <c r="DW137" s="29"/>
      <c r="DX137" s="9">
        <f t="shared" si="2"/>
        <v>6</v>
      </c>
      <c r="DY137" s="30"/>
      <c r="DZ137" s="31"/>
      <c r="EA137" s="13"/>
    </row>
    <row r="138" spans="1:131" ht="20.100000000000001" customHeight="1">
      <c r="A138" s="7">
        <v>154279</v>
      </c>
      <c r="B138" s="13" t="s">
        <v>167</v>
      </c>
      <c r="C138" s="9">
        <v>1</v>
      </c>
      <c r="D138" s="9" t="s">
        <v>391</v>
      </c>
      <c r="E138" s="182" t="s">
        <v>422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397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/>
      <c r="AB138" s="13"/>
      <c r="AC138" s="13">
        <v>1</v>
      </c>
      <c r="AD138" s="13"/>
      <c r="AE138" s="13">
        <v>1</v>
      </c>
      <c r="AF138" s="13"/>
      <c r="AG138" s="13"/>
      <c r="AH138" s="9"/>
      <c r="AI138" s="9"/>
      <c r="AJ138" s="9"/>
      <c r="AK138" s="9"/>
      <c r="AL138" s="9"/>
      <c r="AM138" s="9">
        <v>1</v>
      </c>
      <c r="AN138" s="9"/>
      <c r="AO138" s="9">
        <v>1</v>
      </c>
      <c r="AP138" s="9">
        <v>1</v>
      </c>
      <c r="AQ138" s="2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29"/>
      <c r="BC138" s="29"/>
      <c r="BD138" s="9"/>
      <c r="BE138" s="9"/>
      <c r="BF138" s="29"/>
      <c r="BG138" s="9"/>
      <c r="BH138" s="9"/>
      <c r="BI138" s="29"/>
      <c r="BJ138" s="29"/>
      <c r="BK138" s="9"/>
      <c r="BL138" s="2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>
        <v>1</v>
      </c>
      <c r="BY138" s="9"/>
      <c r="BZ138" s="9"/>
      <c r="CA138" s="9"/>
      <c r="CB138" s="9"/>
      <c r="CC138" s="9">
        <v>1</v>
      </c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>
        <v>1</v>
      </c>
      <c r="CU138" s="9"/>
      <c r="CV138" s="9"/>
      <c r="CW138" s="9"/>
      <c r="CX138" s="29"/>
      <c r="CY138" s="29"/>
      <c r="CZ138" s="29"/>
      <c r="DA138" s="29"/>
      <c r="DB138" s="9">
        <v>1</v>
      </c>
      <c r="DC138" s="9"/>
      <c r="DD138" s="9"/>
      <c r="DE138" s="9"/>
      <c r="DF138" s="9"/>
      <c r="DG138" s="29">
        <v>1</v>
      </c>
      <c r="DH138" s="9"/>
      <c r="DI138" s="9"/>
      <c r="DJ138" s="9"/>
      <c r="DK138" s="9"/>
      <c r="DL138" s="9"/>
      <c r="DM138" s="9"/>
      <c r="DN138" s="9"/>
      <c r="DO138" s="9"/>
      <c r="DP138" s="29"/>
      <c r="DQ138" s="29"/>
      <c r="DR138" s="29"/>
      <c r="DS138" s="29"/>
      <c r="DT138" s="29"/>
      <c r="DU138" s="9"/>
      <c r="DV138" s="29"/>
      <c r="DW138" s="29"/>
      <c r="DX138" s="9">
        <f t="shared" si="2"/>
        <v>8</v>
      </c>
      <c r="DY138" s="30"/>
      <c r="DZ138" s="31" t="s">
        <v>472</v>
      </c>
      <c r="EA138" s="13"/>
    </row>
    <row r="139" spans="1:131" ht="20.100000000000001" customHeight="1">
      <c r="A139" s="7">
        <v>154276</v>
      </c>
      <c r="B139" s="13" t="s">
        <v>168</v>
      </c>
      <c r="C139" s="9">
        <v>208</v>
      </c>
      <c r="D139" s="9" t="s">
        <v>391</v>
      </c>
      <c r="E139" s="182" t="s">
        <v>422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397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/>
      <c r="AB139" s="13"/>
      <c r="AC139" s="13">
        <v>1</v>
      </c>
      <c r="AD139" s="13"/>
      <c r="AE139" s="13">
        <v>1</v>
      </c>
      <c r="AF139" s="13"/>
      <c r="AG139" s="13"/>
      <c r="AH139" s="9"/>
      <c r="AI139" s="9"/>
      <c r="AJ139" s="9"/>
      <c r="AK139" s="9"/>
      <c r="AL139" s="9"/>
      <c r="AM139" s="9">
        <v>1</v>
      </c>
      <c r="AN139" s="9"/>
      <c r="AO139" s="9">
        <v>1</v>
      </c>
      <c r="AP139" s="9">
        <v>1</v>
      </c>
      <c r="AQ139" s="2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29"/>
      <c r="BC139" s="29"/>
      <c r="BD139" s="9"/>
      <c r="BE139" s="9"/>
      <c r="BF139" s="29"/>
      <c r="BG139" s="9"/>
      <c r="BH139" s="9"/>
      <c r="BI139" s="29"/>
      <c r="BJ139" s="29"/>
      <c r="BK139" s="9"/>
      <c r="BL139" s="2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>
        <v>1</v>
      </c>
      <c r="BY139" s="9"/>
      <c r="BZ139" s="9"/>
      <c r="CA139" s="9"/>
      <c r="CB139" s="9"/>
      <c r="CC139" s="9">
        <v>1</v>
      </c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>
        <v>1</v>
      </c>
      <c r="CU139" s="9"/>
      <c r="CV139" s="9"/>
      <c r="CW139" s="9"/>
      <c r="CX139" s="29"/>
      <c r="CY139" s="29"/>
      <c r="CZ139" s="29"/>
      <c r="DA139" s="29"/>
      <c r="DB139" s="9">
        <v>1</v>
      </c>
      <c r="DC139" s="9"/>
      <c r="DD139" s="9"/>
      <c r="DE139" s="9"/>
      <c r="DF139" s="9"/>
      <c r="DG139" s="29">
        <v>1</v>
      </c>
      <c r="DH139" s="9"/>
      <c r="DI139" s="9"/>
      <c r="DJ139" s="9"/>
      <c r="DK139" s="9"/>
      <c r="DL139" s="9"/>
      <c r="DM139" s="9"/>
      <c r="DN139" s="9"/>
      <c r="DO139" s="9"/>
      <c r="DP139" s="29"/>
      <c r="DQ139" s="29"/>
      <c r="DR139" s="29"/>
      <c r="DS139" s="29"/>
      <c r="DT139" s="29"/>
      <c r="DU139" s="9"/>
      <c r="DV139" s="29"/>
      <c r="DW139" s="29"/>
      <c r="DX139" s="9">
        <f t="shared" si="2"/>
        <v>8</v>
      </c>
      <c r="DY139" s="30"/>
      <c r="DZ139" s="31"/>
      <c r="EA139" s="13"/>
    </row>
    <row r="140" spans="1:131" ht="20.100000000000001" customHeight="1">
      <c r="A140" s="7">
        <v>154303</v>
      </c>
      <c r="B140" s="13" t="s">
        <v>169</v>
      </c>
      <c r="C140" s="9">
        <v>20</v>
      </c>
      <c r="D140" s="9" t="s">
        <v>391</v>
      </c>
      <c r="E140" s="182" t="s">
        <v>422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397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/>
      <c r="AB140" s="13"/>
      <c r="AC140" s="13">
        <v>1</v>
      </c>
      <c r="AD140" s="13"/>
      <c r="AE140" s="13">
        <v>1</v>
      </c>
      <c r="AF140" s="13"/>
      <c r="AG140" s="13"/>
      <c r="AH140" s="9"/>
      <c r="AI140" s="9"/>
      <c r="AJ140" s="9"/>
      <c r="AK140" s="9"/>
      <c r="AL140" s="9"/>
      <c r="AM140" s="9">
        <v>1</v>
      </c>
      <c r="AN140" s="9"/>
      <c r="AO140" s="9">
        <v>1</v>
      </c>
      <c r="AP140" s="9">
        <v>1</v>
      </c>
      <c r="AQ140" s="2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29"/>
      <c r="BC140" s="29"/>
      <c r="BD140" s="9"/>
      <c r="BE140" s="9"/>
      <c r="BF140" s="29"/>
      <c r="BG140" s="9"/>
      <c r="BH140" s="9"/>
      <c r="BI140" s="29"/>
      <c r="BJ140" s="29"/>
      <c r="BK140" s="9"/>
      <c r="BL140" s="2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>
        <v>1</v>
      </c>
      <c r="BY140" s="9"/>
      <c r="BZ140" s="9"/>
      <c r="CA140" s="9"/>
      <c r="CB140" s="9"/>
      <c r="CC140" s="9">
        <v>1</v>
      </c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>
        <v>1</v>
      </c>
      <c r="CU140" s="9"/>
      <c r="CV140" s="9"/>
      <c r="CW140" s="9"/>
      <c r="CX140" s="29"/>
      <c r="CY140" s="29"/>
      <c r="CZ140" s="29"/>
      <c r="DA140" s="29"/>
      <c r="DB140" s="9">
        <v>1</v>
      </c>
      <c r="DC140" s="9"/>
      <c r="DD140" s="9"/>
      <c r="DE140" s="9"/>
      <c r="DF140" s="9"/>
      <c r="DG140" s="29">
        <v>1</v>
      </c>
      <c r="DH140" s="9"/>
      <c r="DI140" s="9"/>
      <c r="DJ140" s="9"/>
      <c r="DK140" s="9"/>
      <c r="DL140" s="9"/>
      <c r="DM140" s="9"/>
      <c r="DN140" s="9"/>
      <c r="DO140" s="9"/>
      <c r="DP140" s="29"/>
      <c r="DQ140" s="29"/>
      <c r="DR140" s="29"/>
      <c r="DS140" s="29"/>
      <c r="DT140" s="29"/>
      <c r="DU140" s="9"/>
      <c r="DV140" s="29"/>
      <c r="DW140" s="29"/>
      <c r="DX140" s="9">
        <f t="shared" si="2"/>
        <v>8</v>
      </c>
      <c r="DY140" s="30"/>
      <c r="DZ140" s="31"/>
      <c r="EA140" s="13"/>
    </row>
    <row r="141" spans="1:131" ht="20.100000000000001" customHeight="1">
      <c r="A141" s="7">
        <v>154285</v>
      </c>
      <c r="B141" s="13" t="s">
        <v>170</v>
      </c>
      <c r="C141" s="9">
        <v>4</v>
      </c>
      <c r="D141" s="9" t="s">
        <v>391</v>
      </c>
      <c r="E141" s="182" t="s">
        <v>422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397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/>
      <c r="AB141" s="13"/>
      <c r="AC141" s="13">
        <v>1</v>
      </c>
      <c r="AD141" s="13"/>
      <c r="AE141" s="13">
        <v>1</v>
      </c>
      <c r="AF141" s="13"/>
      <c r="AG141" s="13"/>
      <c r="AH141" s="9"/>
      <c r="AI141" s="9"/>
      <c r="AJ141" s="9"/>
      <c r="AK141" s="9"/>
      <c r="AL141" s="9"/>
      <c r="AM141" s="9">
        <v>1</v>
      </c>
      <c r="AN141" s="9"/>
      <c r="AO141" s="9">
        <v>1</v>
      </c>
      <c r="AP141" s="9">
        <v>1</v>
      </c>
      <c r="AQ141" s="2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29"/>
      <c r="BC141" s="29"/>
      <c r="BD141" s="9"/>
      <c r="BE141" s="9"/>
      <c r="BF141" s="29"/>
      <c r="BG141" s="9"/>
      <c r="BH141" s="9"/>
      <c r="BI141" s="29"/>
      <c r="BJ141" s="29"/>
      <c r="BK141" s="9"/>
      <c r="BL141" s="2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>
        <v>1</v>
      </c>
      <c r="BY141" s="9"/>
      <c r="BZ141" s="9"/>
      <c r="CA141" s="9"/>
      <c r="CB141" s="9"/>
      <c r="CC141" s="9">
        <v>1</v>
      </c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>
        <v>1</v>
      </c>
      <c r="CU141" s="9"/>
      <c r="CV141" s="9"/>
      <c r="CW141" s="9"/>
      <c r="CX141" s="29"/>
      <c r="CY141" s="29"/>
      <c r="CZ141" s="29"/>
      <c r="DA141" s="29"/>
      <c r="DB141" s="9">
        <v>1</v>
      </c>
      <c r="DC141" s="9"/>
      <c r="DD141" s="9"/>
      <c r="DE141" s="9"/>
      <c r="DF141" s="9"/>
      <c r="DG141" s="29">
        <v>1</v>
      </c>
      <c r="DH141" s="9"/>
      <c r="DI141" s="9"/>
      <c r="DJ141" s="9"/>
      <c r="DK141" s="9"/>
      <c r="DL141" s="9"/>
      <c r="DM141" s="9"/>
      <c r="DN141" s="9"/>
      <c r="DO141" s="9"/>
      <c r="DP141" s="29"/>
      <c r="DQ141" s="29"/>
      <c r="DR141" s="29"/>
      <c r="DS141" s="29"/>
      <c r="DT141" s="29"/>
      <c r="DU141" s="9"/>
      <c r="DV141" s="29"/>
      <c r="DW141" s="29"/>
      <c r="DX141" s="9">
        <f t="shared" si="2"/>
        <v>8</v>
      </c>
      <c r="DY141" s="30"/>
      <c r="DZ141" s="31"/>
      <c r="EA141" s="13"/>
    </row>
    <row r="142" spans="1:131" ht="20.100000000000001" customHeight="1">
      <c r="A142" s="7">
        <v>154300</v>
      </c>
      <c r="B142" s="13" t="s">
        <v>171</v>
      </c>
      <c r="C142" s="9">
        <v>60</v>
      </c>
      <c r="D142" s="9" t="s">
        <v>391</v>
      </c>
      <c r="E142" s="182" t="s">
        <v>422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397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/>
      <c r="AB142" s="13"/>
      <c r="AC142" s="13">
        <v>1</v>
      </c>
      <c r="AD142" s="13"/>
      <c r="AE142" s="13">
        <v>1</v>
      </c>
      <c r="AF142" s="13"/>
      <c r="AG142" s="13"/>
      <c r="AH142" s="9"/>
      <c r="AI142" s="9"/>
      <c r="AJ142" s="9"/>
      <c r="AK142" s="9"/>
      <c r="AL142" s="9"/>
      <c r="AM142" s="9">
        <v>1</v>
      </c>
      <c r="AN142" s="9"/>
      <c r="AO142" s="9">
        <v>1</v>
      </c>
      <c r="AP142" s="9">
        <v>1</v>
      </c>
      <c r="AQ142" s="2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29"/>
      <c r="BC142" s="29"/>
      <c r="BD142" s="9"/>
      <c r="BE142" s="9"/>
      <c r="BF142" s="29"/>
      <c r="BG142" s="9"/>
      <c r="BH142" s="9"/>
      <c r="BI142" s="29"/>
      <c r="BJ142" s="29"/>
      <c r="BK142" s="9"/>
      <c r="BL142" s="2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>
        <v>1</v>
      </c>
      <c r="BY142" s="9"/>
      <c r="BZ142" s="9"/>
      <c r="CA142" s="9"/>
      <c r="CB142" s="9"/>
      <c r="CC142" s="9">
        <v>1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>
        <v>1</v>
      </c>
      <c r="CU142" s="9"/>
      <c r="CV142" s="9"/>
      <c r="CW142" s="9"/>
      <c r="CX142" s="29"/>
      <c r="CY142" s="29"/>
      <c r="CZ142" s="29"/>
      <c r="DA142" s="29"/>
      <c r="DB142" s="9">
        <v>1</v>
      </c>
      <c r="DC142" s="9"/>
      <c r="DD142" s="9"/>
      <c r="DE142" s="9"/>
      <c r="DF142" s="9"/>
      <c r="DG142" s="29">
        <v>1</v>
      </c>
      <c r="DH142" s="9"/>
      <c r="DI142" s="9"/>
      <c r="DJ142" s="9"/>
      <c r="DK142" s="9"/>
      <c r="DL142" s="9"/>
      <c r="DM142" s="9"/>
      <c r="DN142" s="9"/>
      <c r="DO142" s="9"/>
      <c r="DP142" s="29"/>
      <c r="DQ142" s="29"/>
      <c r="DR142" s="29"/>
      <c r="DS142" s="29"/>
      <c r="DT142" s="29"/>
      <c r="DU142" s="9"/>
      <c r="DV142" s="29"/>
      <c r="DW142" s="29"/>
      <c r="DX142" s="9">
        <f t="shared" si="2"/>
        <v>8</v>
      </c>
      <c r="DY142" s="30"/>
      <c r="DZ142" s="31"/>
      <c r="EA142" s="13"/>
    </row>
    <row r="143" spans="1:131" ht="20.100000000000001" customHeight="1">
      <c r="A143" s="7">
        <v>153790</v>
      </c>
      <c r="B143" s="13" t="s">
        <v>172</v>
      </c>
      <c r="C143" s="9">
        <v>1</v>
      </c>
      <c r="D143" s="9" t="s">
        <v>383</v>
      </c>
      <c r="E143" s="182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>
        <v>1</v>
      </c>
      <c r="AF143" s="13"/>
      <c r="AG143" s="13"/>
      <c r="AH143" s="9"/>
      <c r="AI143" s="9"/>
      <c r="AJ143" s="9"/>
      <c r="AK143" s="9"/>
      <c r="AL143" s="9"/>
      <c r="AM143" s="9"/>
      <c r="AN143" s="9"/>
      <c r="AO143" s="9"/>
      <c r="AP143" s="9"/>
      <c r="AQ143" s="29">
        <v>1</v>
      </c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29"/>
      <c r="BC143" s="29"/>
      <c r="BD143" s="9"/>
      <c r="BE143" s="9"/>
      <c r="BF143" s="29"/>
      <c r="BG143" s="9"/>
      <c r="BH143" s="9"/>
      <c r="BI143" s="29"/>
      <c r="BJ143" s="29"/>
      <c r="BK143" s="9"/>
      <c r="BL143" s="2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>
        <v>1</v>
      </c>
      <c r="CE143" s="9">
        <v>1</v>
      </c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>
        <v>1</v>
      </c>
      <c r="CT143" s="9"/>
      <c r="CU143" s="9"/>
      <c r="CV143" s="9"/>
      <c r="CW143" s="9"/>
      <c r="CX143" s="29">
        <v>1</v>
      </c>
      <c r="CY143" s="29"/>
      <c r="CZ143" s="29"/>
      <c r="DA143" s="29"/>
      <c r="DB143" s="9"/>
      <c r="DC143" s="9"/>
      <c r="DD143" s="9"/>
      <c r="DE143" s="9"/>
      <c r="DF143" s="9"/>
      <c r="DG143" s="29"/>
      <c r="DH143" s="9"/>
      <c r="DI143" s="9"/>
      <c r="DJ143" s="9"/>
      <c r="DK143" s="9"/>
      <c r="DL143" s="9"/>
      <c r="DM143" s="9"/>
      <c r="DN143" s="9"/>
      <c r="DO143" s="9"/>
      <c r="DP143" s="29">
        <v>1</v>
      </c>
      <c r="DQ143" s="29"/>
      <c r="DR143" s="29">
        <v>1</v>
      </c>
      <c r="DS143" s="29"/>
      <c r="DT143" s="29"/>
      <c r="DU143" s="9"/>
      <c r="DV143" s="29"/>
      <c r="DW143" s="29"/>
      <c r="DX143" s="9">
        <f t="shared" si="2"/>
        <v>7</v>
      </c>
      <c r="DY143" s="30"/>
      <c r="DZ143" s="31" t="s">
        <v>473</v>
      </c>
      <c r="EA143" s="13"/>
    </row>
    <row r="144" spans="1:131" ht="20.100000000000001" customHeight="1">
      <c r="A144" s="7">
        <v>153791</v>
      </c>
      <c r="B144" s="13" t="s">
        <v>173</v>
      </c>
      <c r="C144" s="9">
        <v>4</v>
      </c>
      <c r="D144" s="9" t="s">
        <v>383</v>
      </c>
      <c r="E144" s="182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/>
      <c r="AD144" s="13"/>
      <c r="AE144" s="13">
        <v>1</v>
      </c>
      <c r="AF144" s="13"/>
      <c r="AG144" s="13"/>
      <c r="AH144" s="9"/>
      <c r="AI144" s="9"/>
      <c r="AJ144" s="9"/>
      <c r="AK144" s="9"/>
      <c r="AL144" s="9"/>
      <c r="AM144" s="9"/>
      <c r="AN144" s="9"/>
      <c r="AO144" s="9"/>
      <c r="AP144" s="9"/>
      <c r="AQ144" s="29">
        <v>1</v>
      </c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29"/>
      <c r="BC144" s="29"/>
      <c r="BD144" s="9"/>
      <c r="BE144" s="9"/>
      <c r="BF144" s="29"/>
      <c r="BG144" s="9"/>
      <c r="BH144" s="9"/>
      <c r="BI144" s="29"/>
      <c r="BJ144" s="29"/>
      <c r="BK144" s="9"/>
      <c r="BL144" s="2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>
        <v>1</v>
      </c>
      <c r="CE144" s="9">
        <v>1</v>
      </c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>
        <v>1</v>
      </c>
      <c r="CT144" s="9"/>
      <c r="CU144" s="9"/>
      <c r="CV144" s="9"/>
      <c r="CW144" s="9"/>
      <c r="CX144" s="29">
        <v>1</v>
      </c>
      <c r="CY144" s="29"/>
      <c r="CZ144" s="29"/>
      <c r="DA144" s="29"/>
      <c r="DB144" s="9"/>
      <c r="DC144" s="9"/>
      <c r="DD144" s="9"/>
      <c r="DE144" s="9"/>
      <c r="DF144" s="9"/>
      <c r="DG144" s="29"/>
      <c r="DH144" s="9"/>
      <c r="DI144" s="9"/>
      <c r="DJ144" s="9"/>
      <c r="DK144" s="9"/>
      <c r="DL144" s="9"/>
      <c r="DM144" s="9"/>
      <c r="DN144" s="9"/>
      <c r="DO144" s="9"/>
      <c r="DP144" s="29">
        <v>1</v>
      </c>
      <c r="DQ144" s="29"/>
      <c r="DR144" s="29">
        <v>1</v>
      </c>
      <c r="DS144" s="29"/>
      <c r="DT144" s="29"/>
      <c r="DU144" s="9"/>
      <c r="DV144" s="29"/>
      <c r="DW144" s="29"/>
      <c r="DX144" s="9">
        <f t="shared" si="2"/>
        <v>7</v>
      </c>
      <c r="DY144" s="30"/>
      <c r="DZ144" s="31"/>
      <c r="EA144" s="13"/>
    </row>
    <row r="145" spans="1:131" ht="20.100000000000001" customHeight="1">
      <c r="A145" s="7">
        <v>154148</v>
      </c>
      <c r="B145" s="13" t="s">
        <v>531</v>
      </c>
      <c r="C145" s="9">
        <v>1</v>
      </c>
      <c r="D145" s="9" t="s">
        <v>386</v>
      </c>
      <c r="E145" s="182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>
        <v>1</v>
      </c>
      <c r="AF145" s="13"/>
      <c r="AG145" s="13"/>
      <c r="AH145" s="9"/>
      <c r="AI145" s="9"/>
      <c r="AJ145" s="9"/>
      <c r="AK145" s="9"/>
      <c r="AL145" s="9"/>
      <c r="AM145" s="9">
        <v>1</v>
      </c>
      <c r="AN145" s="9"/>
      <c r="AO145" s="9">
        <v>1</v>
      </c>
      <c r="AP145" s="9">
        <v>1</v>
      </c>
      <c r="AQ145" s="2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29"/>
      <c r="BC145" s="29"/>
      <c r="BD145" s="9"/>
      <c r="BE145" s="9"/>
      <c r="BF145" s="29"/>
      <c r="BG145" s="9"/>
      <c r="BH145" s="9"/>
      <c r="BI145" s="29"/>
      <c r="BJ145" s="29"/>
      <c r="BK145" s="9"/>
      <c r="BL145" s="2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>
        <v>1</v>
      </c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>
        <v>1</v>
      </c>
      <c r="CV145" s="9"/>
      <c r="CW145" s="9"/>
      <c r="CX145" s="29"/>
      <c r="CY145" s="29"/>
      <c r="CZ145" s="29"/>
      <c r="DA145" s="29"/>
      <c r="DB145" s="9">
        <v>1</v>
      </c>
      <c r="DC145" s="9"/>
      <c r="DD145" s="9"/>
      <c r="DE145" s="9"/>
      <c r="DF145" s="9"/>
      <c r="DG145" s="29"/>
      <c r="DH145" s="9"/>
      <c r="DI145" s="9"/>
      <c r="DJ145" s="9"/>
      <c r="DK145" s="9"/>
      <c r="DL145" s="9"/>
      <c r="DM145" s="9"/>
      <c r="DN145" s="9"/>
      <c r="DO145" s="9"/>
      <c r="DP145" s="29"/>
      <c r="DQ145" s="29"/>
      <c r="DR145" s="29"/>
      <c r="DS145" s="29"/>
      <c r="DT145" s="29"/>
      <c r="DU145" s="9"/>
      <c r="DV145" s="29"/>
      <c r="DW145" s="29"/>
      <c r="DX145" s="9">
        <f t="shared" si="2"/>
        <v>6</v>
      </c>
      <c r="DY145" s="30"/>
      <c r="DZ145" s="31"/>
      <c r="EA145" s="13"/>
    </row>
    <row r="146" spans="1:131" ht="20.100000000000001" customHeight="1">
      <c r="A146" s="7">
        <v>154149</v>
      </c>
      <c r="B146" s="13" t="s">
        <v>532</v>
      </c>
      <c r="C146" s="9">
        <v>4</v>
      </c>
      <c r="D146" s="9" t="s">
        <v>386</v>
      </c>
      <c r="E146" s="182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>
        <v>1</v>
      </c>
      <c r="AF146" s="13"/>
      <c r="AG146" s="13"/>
      <c r="AH146" s="9"/>
      <c r="AI146" s="9"/>
      <c r="AJ146" s="9"/>
      <c r="AK146" s="9"/>
      <c r="AL146" s="9"/>
      <c r="AM146" s="9">
        <v>1</v>
      </c>
      <c r="AN146" s="9"/>
      <c r="AO146" s="9">
        <v>1</v>
      </c>
      <c r="AP146" s="9">
        <v>1</v>
      </c>
      <c r="AQ146" s="2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29"/>
      <c r="BC146" s="29"/>
      <c r="BD146" s="9"/>
      <c r="BE146" s="9"/>
      <c r="BF146" s="29"/>
      <c r="BG146" s="9"/>
      <c r="BH146" s="9"/>
      <c r="BI146" s="29"/>
      <c r="BJ146" s="29"/>
      <c r="BK146" s="9"/>
      <c r="BL146" s="2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>
        <v>1</v>
      </c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>
        <v>1</v>
      </c>
      <c r="CV146" s="9"/>
      <c r="CW146" s="9"/>
      <c r="CX146" s="29"/>
      <c r="CY146" s="29"/>
      <c r="CZ146" s="29"/>
      <c r="DA146" s="29"/>
      <c r="DB146" s="9">
        <v>1</v>
      </c>
      <c r="DC146" s="9"/>
      <c r="DD146" s="9"/>
      <c r="DE146" s="9"/>
      <c r="DF146" s="9"/>
      <c r="DG146" s="29"/>
      <c r="DH146" s="9"/>
      <c r="DI146" s="9"/>
      <c r="DJ146" s="9"/>
      <c r="DK146" s="9"/>
      <c r="DL146" s="9"/>
      <c r="DM146" s="9"/>
      <c r="DN146" s="9"/>
      <c r="DO146" s="9"/>
      <c r="DP146" s="29"/>
      <c r="DQ146" s="29"/>
      <c r="DR146" s="29"/>
      <c r="DS146" s="29"/>
      <c r="DT146" s="29"/>
      <c r="DU146" s="9"/>
      <c r="DV146" s="29"/>
      <c r="DW146" s="29"/>
      <c r="DX146" s="9">
        <f t="shared" si="2"/>
        <v>6</v>
      </c>
      <c r="DY146" s="30"/>
      <c r="DZ146" s="31"/>
      <c r="EA146" s="13"/>
    </row>
    <row r="147" spans="1:131" ht="20.100000000000001" customHeight="1">
      <c r="A147" s="7">
        <v>153691</v>
      </c>
      <c r="B147" s="13" t="s">
        <v>174</v>
      </c>
      <c r="C147" s="9">
        <v>1</v>
      </c>
      <c r="D147" s="9" t="s">
        <v>386</v>
      </c>
      <c r="E147" s="182" t="s">
        <v>378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397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/>
      <c r="AD147" s="13"/>
      <c r="AE147" s="13">
        <v>1</v>
      </c>
      <c r="AF147" s="13"/>
      <c r="AG147" s="13"/>
      <c r="AH147" s="9"/>
      <c r="AI147" s="9"/>
      <c r="AJ147" s="9"/>
      <c r="AK147" s="9"/>
      <c r="AL147" s="9">
        <v>1</v>
      </c>
      <c r="AM147" s="9"/>
      <c r="AN147" s="9">
        <v>1</v>
      </c>
      <c r="AO147" s="9"/>
      <c r="AP147" s="9"/>
      <c r="AQ147" s="2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29"/>
      <c r="BC147" s="29"/>
      <c r="BD147" s="9"/>
      <c r="BE147" s="9"/>
      <c r="BF147" s="29"/>
      <c r="BG147" s="9"/>
      <c r="BH147" s="9"/>
      <c r="BI147" s="29"/>
      <c r="BJ147" s="29"/>
      <c r="BK147" s="9"/>
      <c r="BL147" s="29"/>
      <c r="BM147" s="9"/>
      <c r="BN147" s="9"/>
      <c r="BO147" s="9"/>
      <c r="BP147" s="9"/>
      <c r="BQ147" s="9"/>
      <c r="BR147" s="9"/>
      <c r="BS147" s="9"/>
      <c r="BT147" s="9"/>
      <c r="BU147" s="9">
        <v>1</v>
      </c>
      <c r="BV147" s="9"/>
      <c r="BW147" s="9">
        <v>1</v>
      </c>
      <c r="BX147" s="9"/>
      <c r="BY147" s="9">
        <v>1</v>
      </c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>
        <v>1</v>
      </c>
      <c r="CS147" s="9"/>
      <c r="CT147" s="9"/>
      <c r="CU147" s="9"/>
      <c r="CV147" s="9"/>
      <c r="CW147" s="9"/>
      <c r="CX147" s="29"/>
      <c r="CY147" s="29"/>
      <c r="CZ147" s="29"/>
      <c r="DA147" s="29"/>
      <c r="DB147" s="9"/>
      <c r="DC147" s="9"/>
      <c r="DD147" s="9"/>
      <c r="DE147" s="9"/>
      <c r="DF147" s="9"/>
      <c r="DG147" s="29"/>
      <c r="DH147" s="9"/>
      <c r="DI147" s="9"/>
      <c r="DJ147" s="9"/>
      <c r="DK147" s="9"/>
      <c r="DL147" s="9"/>
      <c r="DM147" s="9"/>
      <c r="DN147" s="9"/>
      <c r="DO147" s="9"/>
      <c r="DP147" s="29"/>
      <c r="DQ147" s="29"/>
      <c r="DR147" s="29"/>
      <c r="DS147" s="29"/>
      <c r="DT147" s="29"/>
      <c r="DU147" s="9"/>
      <c r="DV147" s="29"/>
      <c r="DW147" s="29">
        <v>1</v>
      </c>
      <c r="DX147" s="9">
        <f t="shared" si="2"/>
        <v>7</v>
      </c>
      <c r="DY147" s="30"/>
      <c r="DZ147" s="31" t="s">
        <v>474</v>
      </c>
      <c r="EA147" s="13"/>
    </row>
    <row r="148" spans="1:131" ht="20.100000000000001" customHeight="1">
      <c r="A148" s="7">
        <v>155043</v>
      </c>
      <c r="B148" s="13" t="s">
        <v>175</v>
      </c>
      <c r="C148" s="9">
        <v>208</v>
      </c>
      <c r="D148" s="9" t="s">
        <v>386</v>
      </c>
      <c r="E148" s="182" t="s">
        <v>378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397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/>
      <c r="AD148" s="13"/>
      <c r="AE148" s="13">
        <v>1</v>
      </c>
      <c r="AF148" s="13"/>
      <c r="AG148" s="13"/>
      <c r="AH148" s="9"/>
      <c r="AI148" s="9"/>
      <c r="AJ148" s="9"/>
      <c r="AK148" s="9"/>
      <c r="AL148" s="9">
        <v>1</v>
      </c>
      <c r="AM148" s="9"/>
      <c r="AN148" s="9">
        <v>1</v>
      </c>
      <c r="AO148" s="9"/>
      <c r="AP148" s="9"/>
      <c r="AQ148" s="2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29"/>
      <c r="BC148" s="29"/>
      <c r="BD148" s="9"/>
      <c r="BE148" s="9"/>
      <c r="BF148" s="29"/>
      <c r="BG148" s="9"/>
      <c r="BH148" s="9"/>
      <c r="BI148" s="29"/>
      <c r="BJ148" s="29"/>
      <c r="BK148" s="9"/>
      <c r="BL148" s="29"/>
      <c r="BM148" s="9"/>
      <c r="BN148" s="9"/>
      <c r="BO148" s="9"/>
      <c r="BP148" s="9"/>
      <c r="BQ148" s="9"/>
      <c r="BR148" s="9"/>
      <c r="BS148" s="9"/>
      <c r="BT148" s="9"/>
      <c r="BU148" s="9">
        <v>1</v>
      </c>
      <c r="BV148" s="9"/>
      <c r="BW148" s="9">
        <v>1</v>
      </c>
      <c r="BX148" s="9"/>
      <c r="BY148" s="9">
        <v>1</v>
      </c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v>1</v>
      </c>
      <c r="CS148" s="9"/>
      <c r="CT148" s="9"/>
      <c r="CU148" s="9"/>
      <c r="CV148" s="9"/>
      <c r="CW148" s="9"/>
      <c r="CX148" s="29"/>
      <c r="CY148" s="29"/>
      <c r="CZ148" s="29"/>
      <c r="DA148" s="29"/>
      <c r="DB148" s="9"/>
      <c r="DC148" s="9"/>
      <c r="DD148" s="9"/>
      <c r="DE148" s="9"/>
      <c r="DF148" s="9"/>
      <c r="DG148" s="29"/>
      <c r="DH148" s="9"/>
      <c r="DI148" s="9"/>
      <c r="DJ148" s="9"/>
      <c r="DK148" s="9"/>
      <c r="DL148" s="9"/>
      <c r="DM148" s="9"/>
      <c r="DN148" s="9"/>
      <c r="DO148" s="9"/>
      <c r="DP148" s="29"/>
      <c r="DQ148" s="29"/>
      <c r="DR148" s="29"/>
      <c r="DS148" s="29"/>
      <c r="DT148" s="29"/>
      <c r="DU148" s="9"/>
      <c r="DV148" s="29"/>
      <c r="DW148" s="29">
        <v>1</v>
      </c>
      <c r="DX148" s="9">
        <f t="shared" si="2"/>
        <v>7</v>
      </c>
      <c r="DY148" s="30"/>
      <c r="DZ148" s="31"/>
      <c r="EA148" s="13"/>
    </row>
    <row r="149" spans="1:131" ht="20.100000000000001" customHeight="1">
      <c r="A149" s="7">
        <v>155045</v>
      </c>
      <c r="B149" s="13" t="s">
        <v>176</v>
      </c>
      <c r="C149" s="9">
        <v>20</v>
      </c>
      <c r="D149" s="9" t="s">
        <v>386</v>
      </c>
      <c r="E149" s="182" t="s">
        <v>378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397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/>
      <c r="AD149" s="13"/>
      <c r="AE149" s="13">
        <v>1</v>
      </c>
      <c r="AF149" s="13"/>
      <c r="AG149" s="13"/>
      <c r="AH149" s="9"/>
      <c r="AI149" s="9"/>
      <c r="AJ149" s="9"/>
      <c r="AK149" s="9"/>
      <c r="AL149" s="9">
        <v>1</v>
      </c>
      <c r="AM149" s="9"/>
      <c r="AN149" s="9">
        <v>1</v>
      </c>
      <c r="AO149" s="9"/>
      <c r="AP149" s="9"/>
      <c r="AQ149" s="2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29"/>
      <c r="BC149" s="29"/>
      <c r="BD149" s="9"/>
      <c r="BE149" s="9"/>
      <c r="BF149" s="29"/>
      <c r="BG149" s="9"/>
      <c r="BH149" s="9"/>
      <c r="BI149" s="29"/>
      <c r="BJ149" s="29"/>
      <c r="BK149" s="9"/>
      <c r="BL149" s="29"/>
      <c r="BM149" s="9"/>
      <c r="BN149" s="9"/>
      <c r="BO149" s="9"/>
      <c r="BP149" s="9"/>
      <c r="BQ149" s="9"/>
      <c r="BR149" s="9"/>
      <c r="BS149" s="9"/>
      <c r="BT149" s="9"/>
      <c r="BU149" s="9">
        <v>1</v>
      </c>
      <c r="BV149" s="9"/>
      <c r="BW149" s="9">
        <v>1</v>
      </c>
      <c r="BX149" s="9"/>
      <c r="BY149" s="9">
        <v>1</v>
      </c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>
        <v>1</v>
      </c>
      <c r="CS149" s="9"/>
      <c r="CT149" s="9"/>
      <c r="CU149" s="9"/>
      <c r="CV149" s="9"/>
      <c r="CW149" s="9"/>
      <c r="CX149" s="29"/>
      <c r="CY149" s="29"/>
      <c r="CZ149" s="29"/>
      <c r="DA149" s="29"/>
      <c r="DB149" s="9"/>
      <c r="DC149" s="9"/>
      <c r="DD149" s="9"/>
      <c r="DE149" s="9"/>
      <c r="DF149" s="9"/>
      <c r="DG149" s="29"/>
      <c r="DH149" s="9"/>
      <c r="DI149" s="9"/>
      <c r="DJ149" s="9"/>
      <c r="DK149" s="9"/>
      <c r="DL149" s="9"/>
      <c r="DM149" s="9"/>
      <c r="DN149" s="9"/>
      <c r="DO149" s="9"/>
      <c r="DP149" s="29"/>
      <c r="DQ149" s="29"/>
      <c r="DR149" s="29"/>
      <c r="DS149" s="29"/>
      <c r="DT149" s="29"/>
      <c r="DU149" s="9"/>
      <c r="DV149" s="29"/>
      <c r="DW149" s="29">
        <v>1</v>
      </c>
      <c r="DX149" s="9">
        <f t="shared" si="2"/>
        <v>7</v>
      </c>
      <c r="DY149" s="30"/>
      <c r="DZ149" s="31"/>
      <c r="EA149" s="13"/>
    </row>
    <row r="150" spans="1:131" ht="20.100000000000001" customHeight="1">
      <c r="A150" s="7">
        <v>153689</v>
      </c>
      <c r="B150" s="13" t="s">
        <v>176</v>
      </c>
      <c r="C150" s="9">
        <v>20</v>
      </c>
      <c r="D150" s="9" t="s">
        <v>386</v>
      </c>
      <c r="E150" s="182" t="s">
        <v>378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397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/>
      <c r="AD150" s="13"/>
      <c r="AE150" s="13">
        <v>1</v>
      </c>
      <c r="AF150" s="13"/>
      <c r="AG150" s="13"/>
      <c r="AH150" s="9"/>
      <c r="AI150" s="9"/>
      <c r="AJ150" s="9"/>
      <c r="AK150" s="9"/>
      <c r="AL150" s="9">
        <v>1</v>
      </c>
      <c r="AM150" s="9"/>
      <c r="AN150" s="9">
        <v>1</v>
      </c>
      <c r="AO150" s="9"/>
      <c r="AP150" s="9"/>
      <c r="AQ150" s="2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29"/>
      <c r="BC150" s="29"/>
      <c r="BD150" s="9"/>
      <c r="BE150" s="9"/>
      <c r="BF150" s="29"/>
      <c r="BG150" s="9"/>
      <c r="BH150" s="9"/>
      <c r="BI150" s="29"/>
      <c r="BJ150" s="29"/>
      <c r="BK150" s="9"/>
      <c r="BL150" s="29"/>
      <c r="BM150" s="9"/>
      <c r="BN150" s="9"/>
      <c r="BO150" s="9"/>
      <c r="BP150" s="9"/>
      <c r="BQ150" s="9"/>
      <c r="BR150" s="9"/>
      <c r="BS150" s="9"/>
      <c r="BT150" s="9"/>
      <c r="BU150" s="9">
        <v>1</v>
      </c>
      <c r="BV150" s="9"/>
      <c r="BW150" s="9">
        <v>1</v>
      </c>
      <c r="BX150" s="9"/>
      <c r="BY150" s="9">
        <v>1</v>
      </c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>
        <v>1</v>
      </c>
      <c r="CS150" s="9"/>
      <c r="CT150" s="9"/>
      <c r="CU150" s="9"/>
      <c r="CV150" s="9"/>
      <c r="CW150" s="9"/>
      <c r="CX150" s="29"/>
      <c r="CY150" s="29"/>
      <c r="CZ150" s="29"/>
      <c r="DA150" s="29"/>
      <c r="DB150" s="9"/>
      <c r="DC150" s="9"/>
      <c r="DD150" s="9"/>
      <c r="DE150" s="9"/>
      <c r="DF150" s="9"/>
      <c r="DG150" s="29"/>
      <c r="DH150" s="9"/>
      <c r="DI150" s="9"/>
      <c r="DJ150" s="9"/>
      <c r="DK150" s="9"/>
      <c r="DL150" s="9"/>
      <c r="DM150" s="9"/>
      <c r="DN150" s="9"/>
      <c r="DO150" s="9"/>
      <c r="DP150" s="29"/>
      <c r="DQ150" s="29"/>
      <c r="DR150" s="29"/>
      <c r="DS150" s="29"/>
      <c r="DT150" s="29"/>
      <c r="DU150" s="9"/>
      <c r="DV150" s="29"/>
      <c r="DW150" s="29">
        <v>1</v>
      </c>
      <c r="DX150" s="9">
        <f t="shared" si="2"/>
        <v>7</v>
      </c>
      <c r="DY150" s="30"/>
      <c r="DZ150" s="31"/>
      <c r="EA150" s="13"/>
    </row>
    <row r="151" spans="1:131" ht="20.100000000000001" customHeight="1">
      <c r="A151" s="7">
        <v>153692</v>
      </c>
      <c r="B151" s="13" t="s">
        <v>177</v>
      </c>
      <c r="C151" s="9">
        <v>4</v>
      </c>
      <c r="D151" s="9" t="s">
        <v>386</v>
      </c>
      <c r="E151" s="182" t="s">
        <v>378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397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/>
      <c r="AD151" s="13"/>
      <c r="AE151" s="13">
        <v>1</v>
      </c>
      <c r="AF151" s="13"/>
      <c r="AG151" s="13"/>
      <c r="AH151" s="9"/>
      <c r="AI151" s="9"/>
      <c r="AJ151" s="9"/>
      <c r="AK151" s="9"/>
      <c r="AL151" s="9">
        <v>1</v>
      </c>
      <c r="AM151" s="9"/>
      <c r="AN151" s="9">
        <v>1</v>
      </c>
      <c r="AO151" s="9"/>
      <c r="AP151" s="9"/>
      <c r="AQ151" s="2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29"/>
      <c r="BC151" s="29"/>
      <c r="BD151" s="9"/>
      <c r="BE151" s="9"/>
      <c r="BF151" s="29"/>
      <c r="BG151" s="9"/>
      <c r="BH151" s="9"/>
      <c r="BI151" s="29"/>
      <c r="BJ151" s="29"/>
      <c r="BK151" s="9"/>
      <c r="BL151" s="29"/>
      <c r="BM151" s="9"/>
      <c r="BN151" s="9"/>
      <c r="BO151" s="9"/>
      <c r="BP151" s="9"/>
      <c r="BQ151" s="9"/>
      <c r="BR151" s="9"/>
      <c r="BS151" s="9"/>
      <c r="BT151" s="9"/>
      <c r="BU151" s="9">
        <v>1</v>
      </c>
      <c r="BV151" s="9"/>
      <c r="BW151" s="9">
        <v>1</v>
      </c>
      <c r="BX151" s="9"/>
      <c r="BY151" s="9">
        <v>1</v>
      </c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>
        <v>1</v>
      </c>
      <c r="CS151" s="9"/>
      <c r="CT151" s="9"/>
      <c r="CU151" s="9"/>
      <c r="CV151" s="9"/>
      <c r="CW151" s="9"/>
      <c r="CX151" s="29"/>
      <c r="CY151" s="29"/>
      <c r="CZ151" s="29"/>
      <c r="DA151" s="29"/>
      <c r="DB151" s="9"/>
      <c r="DC151" s="9"/>
      <c r="DD151" s="9"/>
      <c r="DE151" s="9"/>
      <c r="DF151" s="9"/>
      <c r="DG151" s="29"/>
      <c r="DH151" s="9"/>
      <c r="DI151" s="9"/>
      <c r="DJ151" s="9"/>
      <c r="DK151" s="9"/>
      <c r="DL151" s="9"/>
      <c r="DM151" s="9"/>
      <c r="DN151" s="9"/>
      <c r="DO151" s="9"/>
      <c r="DP151" s="29"/>
      <c r="DQ151" s="29"/>
      <c r="DR151" s="29"/>
      <c r="DS151" s="29"/>
      <c r="DT151" s="29"/>
      <c r="DU151" s="9"/>
      <c r="DV151" s="29"/>
      <c r="DW151" s="29">
        <v>1</v>
      </c>
      <c r="DX151" s="9">
        <f t="shared" si="2"/>
        <v>7</v>
      </c>
      <c r="DY151" s="30"/>
      <c r="DZ151" s="31"/>
      <c r="EA151" s="13"/>
    </row>
    <row r="152" spans="1:131" ht="20.100000000000001" customHeight="1">
      <c r="A152" s="7">
        <v>155044</v>
      </c>
      <c r="B152" s="13" t="s">
        <v>178</v>
      </c>
      <c r="C152" s="9">
        <v>60</v>
      </c>
      <c r="D152" s="9" t="s">
        <v>386</v>
      </c>
      <c r="E152" s="182" t="s">
        <v>378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397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/>
      <c r="AD152" s="13"/>
      <c r="AE152" s="13">
        <v>1</v>
      </c>
      <c r="AF152" s="13"/>
      <c r="AG152" s="13"/>
      <c r="AH152" s="9"/>
      <c r="AI152" s="9"/>
      <c r="AJ152" s="9"/>
      <c r="AK152" s="9"/>
      <c r="AL152" s="9">
        <v>1</v>
      </c>
      <c r="AM152" s="9"/>
      <c r="AN152" s="9">
        <v>1</v>
      </c>
      <c r="AO152" s="9"/>
      <c r="AP152" s="9"/>
      <c r="AQ152" s="2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29"/>
      <c r="BC152" s="29"/>
      <c r="BD152" s="9"/>
      <c r="BE152" s="9"/>
      <c r="BF152" s="29"/>
      <c r="BG152" s="9"/>
      <c r="BH152" s="9"/>
      <c r="BI152" s="29"/>
      <c r="BJ152" s="29"/>
      <c r="BK152" s="9"/>
      <c r="BL152" s="29"/>
      <c r="BM152" s="9"/>
      <c r="BN152" s="9"/>
      <c r="BO152" s="9"/>
      <c r="BP152" s="9"/>
      <c r="BQ152" s="9"/>
      <c r="BR152" s="9"/>
      <c r="BS152" s="9"/>
      <c r="BT152" s="9"/>
      <c r="BU152" s="9">
        <v>1</v>
      </c>
      <c r="BV152" s="9"/>
      <c r="BW152" s="9">
        <v>1</v>
      </c>
      <c r="BX152" s="9"/>
      <c r="BY152" s="9">
        <v>1</v>
      </c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>
        <v>1</v>
      </c>
      <c r="CS152" s="9"/>
      <c r="CT152" s="9"/>
      <c r="CU152" s="9"/>
      <c r="CV152" s="9"/>
      <c r="CW152" s="9"/>
      <c r="CX152" s="29"/>
      <c r="CY152" s="29"/>
      <c r="CZ152" s="29"/>
      <c r="DA152" s="29"/>
      <c r="DB152" s="9"/>
      <c r="DC152" s="9"/>
      <c r="DD152" s="9"/>
      <c r="DE152" s="9"/>
      <c r="DF152" s="9"/>
      <c r="DG152" s="29"/>
      <c r="DH152" s="9"/>
      <c r="DI152" s="9"/>
      <c r="DJ152" s="9"/>
      <c r="DK152" s="9"/>
      <c r="DL152" s="9"/>
      <c r="DM152" s="9"/>
      <c r="DN152" s="9"/>
      <c r="DO152" s="9"/>
      <c r="DP152" s="29"/>
      <c r="DQ152" s="29"/>
      <c r="DR152" s="29"/>
      <c r="DS152" s="29"/>
      <c r="DT152" s="29"/>
      <c r="DU152" s="9"/>
      <c r="DV152" s="29"/>
      <c r="DW152" s="29">
        <v>1</v>
      </c>
      <c r="DX152" s="9">
        <f t="shared" si="2"/>
        <v>7</v>
      </c>
      <c r="DY152" s="30"/>
      <c r="DZ152" s="31"/>
      <c r="EA152" s="13"/>
    </row>
    <row r="153" spans="1:131" ht="20.100000000000001" customHeight="1">
      <c r="A153" s="7">
        <v>153749</v>
      </c>
      <c r="B153" s="13" t="s">
        <v>179</v>
      </c>
      <c r="C153" s="9">
        <v>1</v>
      </c>
      <c r="D153" s="9" t="s">
        <v>391</v>
      </c>
      <c r="E153" s="182" t="s">
        <v>378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/>
      <c r="AD153" s="13"/>
      <c r="AE153" s="13">
        <v>1</v>
      </c>
      <c r="AF153" s="13"/>
      <c r="AG153" s="13"/>
      <c r="AH153" s="9"/>
      <c r="AI153" s="9"/>
      <c r="AJ153" s="9"/>
      <c r="AK153" s="9"/>
      <c r="AL153" s="9">
        <v>1</v>
      </c>
      <c r="AM153" s="9"/>
      <c r="AN153" s="9">
        <v>1</v>
      </c>
      <c r="AO153" s="9"/>
      <c r="AP153" s="9"/>
      <c r="AQ153" s="2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29"/>
      <c r="BC153" s="29"/>
      <c r="BD153" s="9"/>
      <c r="BE153" s="9"/>
      <c r="BF153" s="29"/>
      <c r="BG153" s="9"/>
      <c r="BH153" s="9"/>
      <c r="BI153" s="29"/>
      <c r="BJ153" s="29"/>
      <c r="BK153" s="9"/>
      <c r="BL153" s="29"/>
      <c r="BM153" s="9"/>
      <c r="BN153" s="9"/>
      <c r="BO153" s="9"/>
      <c r="BP153" s="9"/>
      <c r="BQ153" s="9"/>
      <c r="BR153" s="9"/>
      <c r="BS153" s="9"/>
      <c r="BT153" s="9"/>
      <c r="BU153" s="9">
        <v>1</v>
      </c>
      <c r="BV153" s="9"/>
      <c r="BW153" s="9"/>
      <c r="BX153" s="9"/>
      <c r="BY153" s="9">
        <v>1</v>
      </c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29"/>
      <c r="CY153" s="29"/>
      <c r="CZ153" s="29"/>
      <c r="DA153" s="29"/>
      <c r="DB153" s="9"/>
      <c r="DC153" s="9"/>
      <c r="DD153" s="9"/>
      <c r="DE153" s="9"/>
      <c r="DF153" s="9"/>
      <c r="DG153" s="29"/>
      <c r="DH153" s="9"/>
      <c r="DI153" s="9"/>
      <c r="DJ153" s="9"/>
      <c r="DK153" s="9"/>
      <c r="DL153" s="9"/>
      <c r="DM153" s="9"/>
      <c r="DN153" s="9"/>
      <c r="DO153" s="9"/>
      <c r="DP153" s="29"/>
      <c r="DQ153" s="29"/>
      <c r="DR153" s="29"/>
      <c r="DS153" s="29"/>
      <c r="DT153" s="29"/>
      <c r="DU153" s="9"/>
      <c r="DV153" s="29"/>
      <c r="DW153" s="29"/>
      <c r="DX153" s="9">
        <f t="shared" si="2"/>
        <v>4</v>
      </c>
      <c r="DY153" s="30"/>
      <c r="DZ153" s="31" t="s">
        <v>475</v>
      </c>
      <c r="EA153" s="13"/>
    </row>
    <row r="154" spans="1:131" ht="20.100000000000001" customHeight="1">
      <c r="A154" s="7">
        <v>153751</v>
      </c>
      <c r="B154" s="13" t="s">
        <v>180</v>
      </c>
      <c r="C154" s="9">
        <v>20</v>
      </c>
      <c r="D154" s="9" t="s">
        <v>391</v>
      </c>
      <c r="E154" s="182" t="s">
        <v>378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>
        <v>1</v>
      </c>
      <c r="AF154" s="13"/>
      <c r="AG154" s="13"/>
      <c r="AH154" s="9"/>
      <c r="AI154" s="9"/>
      <c r="AJ154" s="9"/>
      <c r="AK154" s="9"/>
      <c r="AL154" s="9">
        <v>1</v>
      </c>
      <c r="AM154" s="9"/>
      <c r="AN154" s="9">
        <v>1</v>
      </c>
      <c r="AO154" s="9"/>
      <c r="AP154" s="9"/>
      <c r="AQ154" s="2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29"/>
      <c r="BC154" s="29"/>
      <c r="BD154" s="9"/>
      <c r="BE154" s="9"/>
      <c r="BF154" s="29"/>
      <c r="BG154" s="9"/>
      <c r="BH154" s="9"/>
      <c r="BI154" s="29"/>
      <c r="BJ154" s="29"/>
      <c r="BK154" s="9"/>
      <c r="BL154" s="29"/>
      <c r="BM154" s="9"/>
      <c r="BN154" s="9"/>
      <c r="BO154" s="9"/>
      <c r="BP154" s="9"/>
      <c r="BQ154" s="9"/>
      <c r="BR154" s="9"/>
      <c r="BS154" s="9"/>
      <c r="BT154" s="9"/>
      <c r="BU154" s="9">
        <v>1</v>
      </c>
      <c r="BV154" s="9"/>
      <c r="BW154" s="9"/>
      <c r="BX154" s="9"/>
      <c r="BY154" s="9">
        <v>1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29"/>
      <c r="CY154" s="29"/>
      <c r="CZ154" s="29"/>
      <c r="DA154" s="29"/>
      <c r="DB154" s="9"/>
      <c r="DC154" s="9"/>
      <c r="DD154" s="9"/>
      <c r="DE154" s="9"/>
      <c r="DF154" s="9"/>
      <c r="DG154" s="29"/>
      <c r="DH154" s="9"/>
      <c r="DI154" s="9"/>
      <c r="DJ154" s="9"/>
      <c r="DK154" s="9"/>
      <c r="DL154" s="9"/>
      <c r="DM154" s="9"/>
      <c r="DN154" s="9"/>
      <c r="DO154" s="9"/>
      <c r="DP154" s="29"/>
      <c r="DQ154" s="29"/>
      <c r="DR154" s="29"/>
      <c r="DS154" s="29"/>
      <c r="DT154" s="29"/>
      <c r="DU154" s="9"/>
      <c r="DV154" s="29"/>
      <c r="DW154" s="29"/>
      <c r="DX154" s="9">
        <f t="shared" si="2"/>
        <v>4</v>
      </c>
      <c r="DY154" s="30"/>
      <c r="DZ154" s="31"/>
      <c r="EA154" s="13"/>
    </row>
    <row r="155" spans="1:131" ht="20.100000000000001" customHeight="1">
      <c r="A155" s="7">
        <v>153750</v>
      </c>
      <c r="B155" s="13" t="s">
        <v>181</v>
      </c>
      <c r="C155" s="9">
        <v>4</v>
      </c>
      <c r="D155" s="9" t="s">
        <v>391</v>
      </c>
      <c r="E155" s="182" t="s">
        <v>378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/>
      <c r="AD155" s="13"/>
      <c r="AE155" s="13">
        <v>1</v>
      </c>
      <c r="AF155" s="13"/>
      <c r="AG155" s="13"/>
      <c r="AH155" s="9"/>
      <c r="AI155" s="9"/>
      <c r="AJ155" s="9"/>
      <c r="AK155" s="9"/>
      <c r="AL155" s="9">
        <v>1</v>
      </c>
      <c r="AM155" s="9"/>
      <c r="AN155" s="9">
        <v>1</v>
      </c>
      <c r="AO155" s="9"/>
      <c r="AP155" s="9"/>
      <c r="AQ155" s="2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29"/>
      <c r="BC155" s="29"/>
      <c r="BD155" s="9"/>
      <c r="BE155" s="9"/>
      <c r="BF155" s="29"/>
      <c r="BG155" s="9"/>
      <c r="BH155" s="9"/>
      <c r="BI155" s="29"/>
      <c r="BJ155" s="29"/>
      <c r="BK155" s="9"/>
      <c r="BL155" s="29"/>
      <c r="BM155" s="9"/>
      <c r="BN155" s="9"/>
      <c r="BO155" s="9"/>
      <c r="BP155" s="9"/>
      <c r="BQ155" s="9"/>
      <c r="BR155" s="9"/>
      <c r="BS155" s="9"/>
      <c r="BT155" s="9"/>
      <c r="BU155" s="9">
        <v>1</v>
      </c>
      <c r="BV155" s="9"/>
      <c r="BW155" s="9"/>
      <c r="BX155" s="9"/>
      <c r="BY155" s="9">
        <v>1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29"/>
      <c r="CY155" s="29"/>
      <c r="CZ155" s="29"/>
      <c r="DA155" s="29"/>
      <c r="DB155" s="9"/>
      <c r="DC155" s="9"/>
      <c r="DD155" s="9"/>
      <c r="DE155" s="9"/>
      <c r="DF155" s="9"/>
      <c r="DG155" s="29"/>
      <c r="DH155" s="9"/>
      <c r="DI155" s="9"/>
      <c r="DJ155" s="9"/>
      <c r="DK155" s="9"/>
      <c r="DL155" s="9"/>
      <c r="DM155" s="9"/>
      <c r="DN155" s="9"/>
      <c r="DO155" s="9"/>
      <c r="DP155" s="29"/>
      <c r="DQ155" s="29"/>
      <c r="DR155" s="29"/>
      <c r="DS155" s="29"/>
      <c r="DT155" s="29"/>
      <c r="DU155" s="9"/>
      <c r="DV155" s="29"/>
      <c r="DW155" s="29"/>
      <c r="DX155" s="9">
        <f t="shared" si="2"/>
        <v>4</v>
      </c>
      <c r="DY155" s="30"/>
      <c r="DZ155" s="31"/>
      <c r="EA155" s="13"/>
    </row>
    <row r="156" spans="1:131" ht="20.100000000000001" customHeight="1">
      <c r="A156" s="7">
        <v>153266</v>
      </c>
      <c r="B156" s="13" t="s">
        <v>182</v>
      </c>
      <c r="C156" s="9">
        <v>1</v>
      </c>
      <c r="D156" s="9" t="s">
        <v>395</v>
      </c>
      <c r="E156" s="182" t="s">
        <v>378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/>
      <c r="AD156" s="13"/>
      <c r="AE156" s="13">
        <v>1</v>
      </c>
      <c r="AF156" s="13"/>
      <c r="AG156" s="13"/>
      <c r="AH156" s="9"/>
      <c r="AI156" s="9"/>
      <c r="AJ156" s="9"/>
      <c r="AK156" s="9">
        <v>1</v>
      </c>
      <c r="AL156" s="9">
        <v>1</v>
      </c>
      <c r="AM156" s="9"/>
      <c r="AN156" s="9"/>
      <c r="AO156" s="9"/>
      <c r="AP156" s="9"/>
      <c r="AQ156" s="2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29"/>
      <c r="BC156" s="29"/>
      <c r="BD156" s="9"/>
      <c r="BE156" s="9"/>
      <c r="BF156" s="29"/>
      <c r="BG156" s="9"/>
      <c r="BH156" s="9"/>
      <c r="BI156" s="29"/>
      <c r="BJ156" s="29"/>
      <c r="BK156" s="9"/>
      <c r="BL156" s="29"/>
      <c r="BM156" s="9"/>
      <c r="BN156" s="9"/>
      <c r="BO156" s="9"/>
      <c r="BP156" s="9"/>
      <c r="BQ156" s="9"/>
      <c r="BR156" s="9"/>
      <c r="BS156" s="9"/>
      <c r="BT156" s="9"/>
      <c r="BU156" s="9">
        <v>1</v>
      </c>
      <c r="BV156" s="9"/>
      <c r="BW156" s="9"/>
      <c r="BX156" s="9"/>
      <c r="BY156" s="9">
        <v>1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>
        <v>1</v>
      </c>
      <c r="CS156" s="9"/>
      <c r="CT156" s="9"/>
      <c r="CU156" s="9"/>
      <c r="CV156" s="9"/>
      <c r="CW156" s="9"/>
      <c r="CX156" s="29"/>
      <c r="CY156" s="29"/>
      <c r="CZ156" s="29"/>
      <c r="DA156" s="29"/>
      <c r="DB156" s="9"/>
      <c r="DC156" s="9"/>
      <c r="DD156" s="9"/>
      <c r="DE156" s="9"/>
      <c r="DF156" s="9"/>
      <c r="DG156" s="29"/>
      <c r="DH156" s="9"/>
      <c r="DI156" s="9"/>
      <c r="DJ156" s="9"/>
      <c r="DK156" s="9"/>
      <c r="DL156" s="9"/>
      <c r="DM156" s="9"/>
      <c r="DN156" s="9"/>
      <c r="DO156" s="9"/>
      <c r="DP156" s="29"/>
      <c r="DQ156" s="29"/>
      <c r="DR156" s="29"/>
      <c r="DS156" s="29"/>
      <c r="DT156" s="29"/>
      <c r="DU156" s="9"/>
      <c r="DV156" s="29"/>
      <c r="DW156" s="29"/>
      <c r="DX156" s="9">
        <f t="shared" si="2"/>
        <v>4</v>
      </c>
      <c r="DY156" s="30"/>
      <c r="DZ156" s="31" t="s">
        <v>476</v>
      </c>
      <c r="EA156" s="13"/>
    </row>
    <row r="157" spans="1:131" ht="20.100000000000001" customHeight="1">
      <c r="A157" s="7">
        <v>153265</v>
      </c>
      <c r="B157" s="13" t="s">
        <v>183</v>
      </c>
      <c r="C157" s="9">
        <v>4</v>
      </c>
      <c r="D157" s="9" t="s">
        <v>395</v>
      </c>
      <c r="E157" s="182" t="s">
        <v>378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1</v>
      </c>
      <c r="AF157" s="13"/>
      <c r="AG157" s="13"/>
      <c r="AH157" s="9"/>
      <c r="AI157" s="9"/>
      <c r="AJ157" s="9"/>
      <c r="AK157" s="9">
        <v>1</v>
      </c>
      <c r="AL157" s="9">
        <v>1</v>
      </c>
      <c r="AM157" s="9"/>
      <c r="AN157" s="9"/>
      <c r="AO157" s="9"/>
      <c r="AP157" s="9"/>
      <c r="AQ157" s="2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29"/>
      <c r="BC157" s="29"/>
      <c r="BD157" s="9"/>
      <c r="BE157" s="9"/>
      <c r="BF157" s="29"/>
      <c r="BG157" s="9"/>
      <c r="BH157" s="9"/>
      <c r="BI157" s="29"/>
      <c r="BJ157" s="29"/>
      <c r="BK157" s="9"/>
      <c r="BL157" s="29"/>
      <c r="BM157" s="9"/>
      <c r="BN157" s="9"/>
      <c r="BO157" s="9"/>
      <c r="BP157" s="9"/>
      <c r="BQ157" s="9"/>
      <c r="BR157" s="9"/>
      <c r="BS157" s="9"/>
      <c r="BT157" s="9"/>
      <c r="BU157" s="9">
        <v>1</v>
      </c>
      <c r="BV157" s="9"/>
      <c r="BW157" s="9"/>
      <c r="BX157" s="9"/>
      <c r="BY157" s="9">
        <v>1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>
        <v>1</v>
      </c>
      <c r="CS157" s="9"/>
      <c r="CT157" s="9"/>
      <c r="CU157" s="9"/>
      <c r="CV157" s="9"/>
      <c r="CW157" s="9"/>
      <c r="CX157" s="29"/>
      <c r="CY157" s="29"/>
      <c r="CZ157" s="29"/>
      <c r="DA157" s="29"/>
      <c r="DB157" s="9"/>
      <c r="DC157" s="9"/>
      <c r="DD157" s="9"/>
      <c r="DE157" s="9"/>
      <c r="DF157" s="9"/>
      <c r="DG157" s="29"/>
      <c r="DH157" s="9"/>
      <c r="DI157" s="9"/>
      <c r="DJ157" s="9"/>
      <c r="DK157" s="9"/>
      <c r="DL157" s="9"/>
      <c r="DM157" s="9"/>
      <c r="DN157" s="9"/>
      <c r="DO157" s="9"/>
      <c r="DP157" s="29"/>
      <c r="DQ157" s="29"/>
      <c r="DR157" s="29"/>
      <c r="DS157" s="29"/>
      <c r="DT157" s="29"/>
      <c r="DU157" s="9"/>
      <c r="DV157" s="29"/>
      <c r="DW157" s="29"/>
      <c r="DX157" s="9">
        <f t="shared" si="2"/>
        <v>4</v>
      </c>
      <c r="DY157" s="30"/>
      <c r="DZ157" s="31"/>
      <c r="EA157" s="13"/>
    </row>
    <row r="158" spans="1:131" ht="20.100000000000001" customHeight="1">
      <c r="A158" s="7">
        <v>153631</v>
      </c>
      <c r="B158" s="13" t="s">
        <v>184</v>
      </c>
      <c r="C158" s="9">
        <v>1</v>
      </c>
      <c r="D158" s="9" t="s">
        <v>377</v>
      </c>
      <c r="E158" s="182" t="s">
        <v>378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/>
      <c r="AD158" s="13"/>
      <c r="AE158" s="13">
        <v>1</v>
      </c>
      <c r="AF158" s="13"/>
      <c r="AG158" s="13"/>
      <c r="AH158" s="9"/>
      <c r="AI158" s="9"/>
      <c r="AJ158" s="9"/>
      <c r="AK158" s="9">
        <v>1</v>
      </c>
      <c r="AL158" s="9">
        <v>1</v>
      </c>
      <c r="AM158" s="9"/>
      <c r="AN158" s="9"/>
      <c r="AO158" s="9"/>
      <c r="AP158" s="9"/>
      <c r="AQ158" s="2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29"/>
      <c r="BC158" s="29"/>
      <c r="BD158" s="9"/>
      <c r="BE158" s="9"/>
      <c r="BF158" s="29"/>
      <c r="BG158" s="9"/>
      <c r="BH158" s="9"/>
      <c r="BI158" s="29"/>
      <c r="BJ158" s="29"/>
      <c r="BK158" s="9"/>
      <c r="BL158" s="29"/>
      <c r="BM158" s="9"/>
      <c r="BN158" s="9"/>
      <c r="BO158" s="9"/>
      <c r="BP158" s="9"/>
      <c r="BQ158" s="9"/>
      <c r="BR158" s="9"/>
      <c r="BS158" s="9"/>
      <c r="BT158" s="9"/>
      <c r="BU158" s="9">
        <v>1</v>
      </c>
      <c r="BV158" s="9"/>
      <c r="BW158" s="9"/>
      <c r="BX158" s="9"/>
      <c r="BY158" s="9">
        <v>1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>
        <v>1</v>
      </c>
      <c r="CS158" s="9"/>
      <c r="CT158" s="9"/>
      <c r="CU158" s="9"/>
      <c r="CV158" s="9"/>
      <c r="CW158" s="9"/>
      <c r="CX158" s="29"/>
      <c r="CY158" s="29"/>
      <c r="CZ158" s="29"/>
      <c r="DA158" s="29"/>
      <c r="DB158" s="9"/>
      <c r="DC158" s="9"/>
      <c r="DD158" s="9"/>
      <c r="DE158" s="9"/>
      <c r="DF158" s="9"/>
      <c r="DG158" s="29"/>
      <c r="DH158" s="9"/>
      <c r="DI158" s="9"/>
      <c r="DJ158" s="9"/>
      <c r="DK158" s="9"/>
      <c r="DL158" s="9"/>
      <c r="DM158" s="9"/>
      <c r="DN158" s="9"/>
      <c r="DO158" s="9"/>
      <c r="DP158" s="29"/>
      <c r="DQ158" s="29"/>
      <c r="DR158" s="29"/>
      <c r="DS158" s="29"/>
      <c r="DT158" s="29"/>
      <c r="DU158" s="9"/>
      <c r="DV158" s="29"/>
      <c r="DW158" s="29"/>
      <c r="DX158" s="9">
        <f t="shared" si="2"/>
        <v>4</v>
      </c>
      <c r="DY158" s="30"/>
      <c r="DZ158" s="31" t="s">
        <v>477</v>
      </c>
      <c r="EA158" s="13"/>
    </row>
    <row r="159" spans="1:131" ht="20.100000000000001" customHeight="1">
      <c r="A159" s="7">
        <v>155046</v>
      </c>
      <c r="B159" s="13" t="s">
        <v>185</v>
      </c>
      <c r="C159" s="9">
        <v>208</v>
      </c>
      <c r="D159" s="9" t="s">
        <v>377</v>
      </c>
      <c r="E159" s="182" t="s">
        <v>378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>
        <v>1</v>
      </c>
      <c r="AF159" s="13"/>
      <c r="AG159" s="13"/>
      <c r="AH159" s="9"/>
      <c r="AI159" s="9"/>
      <c r="AJ159" s="9"/>
      <c r="AK159" s="9">
        <v>1</v>
      </c>
      <c r="AL159" s="9">
        <v>1</v>
      </c>
      <c r="AM159" s="9"/>
      <c r="AN159" s="9"/>
      <c r="AO159" s="9"/>
      <c r="AP159" s="9"/>
      <c r="AQ159" s="2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29"/>
      <c r="BC159" s="29"/>
      <c r="BD159" s="9"/>
      <c r="BE159" s="9"/>
      <c r="BF159" s="29"/>
      <c r="BG159" s="9"/>
      <c r="BH159" s="9"/>
      <c r="BI159" s="29"/>
      <c r="BJ159" s="29"/>
      <c r="BK159" s="9"/>
      <c r="BL159" s="29"/>
      <c r="BM159" s="9"/>
      <c r="BN159" s="9"/>
      <c r="BO159" s="9"/>
      <c r="BP159" s="9"/>
      <c r="BQ159" s="9"/>
      <c r="BR159" s="9"/>
      <c r="BS159" s="9"/>
      <c r="BT159" s="9"/>
      <c r="BU159" s="9">
        <v>1</v>
      </c>
      <c r="BV159" s="9"/>
      <c r="BW159" s="9"/>
      <c r="BX159" s="9"/>
      <c r="BY159" s="9">
        <v>1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>
        <v>1</v>
      </c>
      <c r="CS159" s="9"/>
      <c r="CT159" s="9"/>
      <c r="CU159" s="9"/>
      <c r="CV159" s="9"/>
      <c r="CW159" s="9"/>
      <c r="CX159" s="29"/>
      <c r="CY159" s="29"/>
      <c r="CZ159" s="29"/>
      <c r="DA159" s="29"/>
      <c r="DB159" s="9"/>
      <c r="DC159" s="9"/>
      <c r="DD159" s="9"/>
      <c r="DE159" s="9"/>
      <c r="DF159" s="9"/>
      <c r="DG159" s="29"/>
      <c r="DH159" s="9"/>
      <c r="DI159" s="9"/>
      <c r="DJ159" s="9"/>
      <c r="DK159" s="9"/>
      <c r="DL159" s="9"/>
      <c r="DM159" s="9"/>
      <c r="DN159" s="9"/>
      <c r="DO159" s="9"/>
      <c r="DP159" s="29"/>
      <c r="DQ159" s="29"/>
      <c r="DR159" s="29"/>
      <c r="DS159" s="29"/>
      <c r="DT159" s="29"/>
      <c r="DU159" s="9"/>
      <c r="DV159" s="29"/>
      <c r="DW159" s="29"/>
      <c r="DX159" s="9">
        <f t="shared" si="2"/>
        <v>4</v>
      </c>
      <c r="DY159" s="30"/>
      <c r="DZ159" s="31"/>
      <c r="EA159" s="13"/>
    </row>
    <row r="160" spans="1:131" ht="20.100000000000001" customHeight="1">
      <c r="A160" s="7">
        <v>155048</v>
      </c>
      <c r="B160" s="13" t="s">
        <v>186</v>
      </c>
      <c r="C160" s="9">
        <v>20</v>
      </c>
      <c r="D160" s="9" t="s">
        <v>377</v>
      </c>
      <c r="E160" s="182" t="s">
        <v>378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/>
      <c r="AD160" s="13"/>
      <c r="AE160" s="13">
        <v>1</v>
      </c>
      <c r="AF160" s="13"/>
      <c r="AG160" s="13"/>
      <c r="AH160" s="9"/>
      <c r="AI160" s="9"/>
      <c r="AJ160" s="9"/>
      <c r="AK160" s="9">
        <v>1</v>
      </c>
      <c r="AL160" s="9">
        <v>1</v>
      </c>
      <c r="AM160" s="9"/>
      <c r="AN160" s="9"/>
      <c r="AO160" s="9"/>
      <c r="AP160" s="9"/>
      <c r="AQ160" s="2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29"/>
      <c r="BC160" s="29"/>
      <c r="BD160" s="9"/>
      <c r="BE160" s="9"/>
      <c r="BF160" s="29"/>
      <c r="BG160" s="9"/>
      <c r="BH160" s="9"/>
      <c r="BI160" s="29"/>
      <c r="BJ160" s="29"/>
      <c r="BK160" s="9"/>
      <c r="BL160" s="29"/>
      <c r="BM160" s="9"/>
      <c r="BN160" s="9"/>
      <c r="BO160" s="9"/>
      <c r="BP160" s="9"/>
      <c r="BQ160" s="9"/>
      <c r="BR160" s="9"/>
      <c r="BS160" s="9"/>
      <c r="BT160" s="9"/>
      <c r="BU160" s="9">
        <v>1</v>
      </c>
      <c r="BV160" s="9"/>
      <c r="BW160" s="9"/>
      <c r="BX160" s="9"/>
      <c r="BY160" s="9">
        <v>1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>
        <v>1</v>
      </c>
      <c r="CS160" s="9"/>
      <c r="CT160" s="9"/>
      <c r="CU160" s="9"/>
      <c r="CV160" s="9"/>
      <c r="CW160" s="9"/>
      <c r="CX160" s="29"/>
      <c r="CY160" s="29"/>
      <c r="CZ160" s="29"/>
      <c r="DA160" s="29"/>
      <c r="DB160" s="9"/>
      <c r="DC160" s="9"/>
      <c r="DD160" s="9"/>
      <c r="DE160" s="9"/>
      <c r="DF160" s="9"/>
      <c r="DG160" s="29"/>
      <c r="DH160" s="9"/>
      <c r="DI160" s="9"/>
      <c r="DJ160" s="9"/>
      <c r="DK160" s="9"/>
      <c r="DL160" s="9"/>
      <c r="DM160" s="9"/>
      <c r="DN160" s="9"/>
      <c r="DO160" s="9"/>
      <c r="DP160" s="29"/>
      <c r="DQ160" s="29"/>
      <c r="DR160" s="29"/>
      <c r="DS160" s="29"/>
      <c r="DT160" s="29"/>
      <c r="DU160" s="9"/>
      <c r="DV160" s="29"/>
      <c r="DW160" s="29"/>
      <c r="DX160" s="9">
        <f t="shared" si="2"/>
        <v>4</v>
      </c>
      <c r="DY160" s="30"/>
      <c r="DZ160" s="31"/>
      <c r="EA160" s="13"/>
    </row>
    <row r="161" spans="1:131" ht="20.100000000000001" customHeight="1">
      <c r="A161" s="7">
        <v>153645</v>
      </c>
      <c r="B161" s="13" t="s">
        <v>186</v>
      </c>
      <c r="C161" s="9">
        <v>20</v>
      </c>
      <c r="D161" s="9" t="s">
        <v>377</v>
      </c>
      <c r="E161" s="182" t="s">
        <v>378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>
        <v>1</v>
      </c>
      <c r="AF161" s="13"/>
      <c r="AG161" s="13"/>
      <c r="AH161" s="9"/>
      <c r="AI161" s="9"/>
      <c r="AJ161" s="9"/>
      <c r="AK161" s="9">
        <v>1</v>
      </c>
      <c r="AL161" s="9">
        <v>1</v>
      </c>
      <c r="AM161" s="9"/>
      <c r="AN161" s="9"/>
      <c r="AO161" s="9"/>
      <c r="AP161" s="9"/>
      <c r="AQ161" s="2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29"/>
      <c r="BC161" s="29"/>
      <c r="BD161" s="9"/>
      <c r="BE161" s="9"/>
      <c r="BF161" s="29"/>
      <c r="BG161" s="9"/>
      <c r="BH161" s="9"/>
      <c r="BI161" s="29"/>
      <c r="BJ161" s="29"/>
      <c r="BK161" s="9"/>
      <c r="BL161" s="29"/>
      <c r="BM161" s="9"/>
      <c r="BN161" s="9"/>
      <c r="BO161" s="9"/>
      <c r="BP161" s="9"/>
      <c r="BQ161" s="9"/>
      <c r="BR161" s="9"/>
      <c r="BS161" s="9"/>
      <c r="BT161" s="9"/>
      <c r="BU161" s="9">
        <v>1</v>
      </c>
      <c r="BV161" s="9"/>
      <c r="BW161" s="9"/>
      <c r="BX161" s="9"/>
      <c r="BY161" s="9">
        <v>1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>
        <v>1</v>
      </c>
      <c r="CS161" s="9"/>
      <c r="CT161" s="9"/>
      <c r="CU161" s="9"/>
      <c r="CV161" s="9"/>
      <c r="CW161" s="9"/>
      <c r="CX161" s="29"/>
      <c r="CY161" s="29"/>
      <c r="CZ161" s="29"/>
      <c r="DA161" s="29"/>
      <c r="DB161" s="9"/>
      <c r="DC161" s="9"/>
      <c r="DD161" s="9"/>
      <c r="DE161" s="9"/>
      <c r="DF161" s="9"/>
      <c r="DG161" s="29"/>
      <c r="DH161" s="9"/>
      <c r="DI161" s="9"/>
      <c r="DJ161" s="9"/>
      <c r="DK161" s="9"/>
      <c r="DL161" s="9"/>
      <c r="DM161" s="9"/>
      <c r="DN161" s="9"/>
      <c r="DO161" s="9"/>
      <c r="DP161" s="29"/>
      <c r="DQ161" s="29"/>
      <c r="DR161" s="29"/>
      <c r="DS161" s="29"/>
      <c r="DT161" s="29"/>
      <c r="DU161" s="9"/>
      <c r="DV161" s="29"/>
      <c r="DW161" s="29"/>
      <c r="DX161" s="9">
        <f t="shared" si="2"/>
        <v>4</v>
      </c>
      <c r="DY161" s="30"/>
      <c r="DZ161" s="31"/>
      <c r="EA161" s="13"/>
    </row>
    <row r="162" spans="1:131" ht="20.100000000000001" customHeight="1">
      <c r="A162" s="7">
        <v>153638</v>
      </c>
      <c r="B162" s="13" t="s">
        <v>187</v>
      </c>
      <c r="C162" s="9">
        <v>4</v>
      </c>
      <c r="D162" s="9" t="s">
        <v>377</v>
      </c>
      <c r="E162" s="182" t="s">
        <v>378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/>
      <c r="AD162" s="13"/>
      <c r="AE162" s="13">
        <v>1</v>
      </c>
      <c r="AF162" s="13"/>
      <c r="AG162" s="13"/>
      <c r="AH162" s="9"/>
      <c r="AI162" s="9"/>
      <c r="AJ162" s="9"/>
      <c r="AK162" s="9">
        <v>1</v>
      </c>
      <c r="AL162" s="9">
        <v>1</v>
      </c>
      <c r="AM162" s="9"/>
      <c r="AN162" s="9"/>
      <c r="AO162" s="9"/>
      <c r="AP162" s="9"/>
      <c r="AQ162" s="2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29"/>
      <c r="BC162" s="29"/>
      <c r="BD162" s="9"/>
      <c r="BE162" s="9"/>
      <c r="BF162" s="29"/>
      <c r="BG162" s="9"/>
      <c r="BH162" s="9"/>
      <c r="BI162" s="29"/>
      <c r="BJ162" s="29"/>
      <c r="BK162" s="9"/>
      <c r="BL162" s="29"/>
      <c r="BM162" s="9"/>
      <c r="BN162" s="9"/>
      <c r="BO162" s="9"/>
      <c r="BP162" s="9"/>
      <c r="BQ162" s="9"/>
      <c r="BR162" s="9"/>
      <c r="BS162" s="9"/>
      <c r="BT162" s="9"/>
      <c r="BU162" s="9">
        <v>1</v>
      </c>
      <c r="BV162" s="9"/>
      <c r="BW162" s="9"/>
      <c r="BX162" s="9"/>
      <c r="BY162" s="9">
        <v>1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>
        <v>1</v>
      </c>
      <c r="CS162" s="9"/>
      <c r="CT162" s="9"/>
      <c r="CU162" s="9"/>
      <c r="CV162" s="9"/>
      <c r="CW162" s="9"/>
      <c r="CX162" s="29"/>
      <c r="CY162" s="29"/>
      <c r="CZ162" s="29"/>
      <c r="DA162" s="29"/>
      <c r="DB162" s="9"/>
      <c r="DC162" s="9"/>
      <c r="DD162" s="9"/>
      <c r="DE162" s="9"/>
      <c r="DF162" s="9"/>
      <c r="DG162" s="29"/>
      <c r="DH162" s="9"/>
      <c r="DI162" s="9"/>
      <c r="DJ162" s="9"/>
      <c r="DK162" s="9"/>
      <c r="DL162" s="9"/>
      <c r="DM162" s="9"/>
      <c r="DN162" s="9"/>
      <c r="DO162" s="9"/>
      <c r="DP162" s="29"/>
      <c r="DQ162" s="29"/>
      <c r="DR162" s="29"/>
      <c r="DS162" s="29"/>
      <c r="DT162" s="29"/>
      <c r="DU162" s="9"/>
      <c r="DV162" s="29"/>
      <c r="DW162" s="29"/>
      <c r="DX162" s="9">
        <f t="shared" si="2"/>
        <v>4</v>
      </c>
      <c r="DY162" s="30"/>
      <c r="DZ162" s="31"/>
      <c r="EA162" s="13"/>
    </row>
    <row r="163" spans="1:131" ht="20.100000000000001" customHeight="1">
      <c r="A163" s="7">
        <v>155047</v>
      </c>
      <c r="B163" s="13" t="s">
        <v>188</v>
      </c>
      <c r="C163" s="9">
        <v>60</v>
      </c>
      <c r="D163" s="9" t="s">
        <v>377</v>
      </c>
      <c r="E163" s="182" t="s">
        <v>378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>
        <v>1</v>
      </c>
      <c r="AF163" s="13"/>
      <c r="AG163" s="13"/>
      <c r="AH163" s="9"/>
      <c r="AI163" s="9"/>
      <c r="AJ163" s="9"/>
      <c r="AK163" s="9">
        <v>1</v>
      </c>
      <c r="AL163" s="9">
        <v>1</v>
      </c>
      <c r="AM163" s="9"/>
      <c r="AN163" s="9"/>
      <c r="AO163" s="9"/>
      <c r="AP163" s="9"/>
      <c r="AQ163" s="2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29"/>
      <c r="BC163" s="29"/>
      <c r="BD163" s="9"/>
      <c r="BE163" s="9"/>
      <c r="BF163" s="29"/>
      <c r="BG163" s="9"/>
      <c r="BH163" s="9"/>
      <c r="BI163" s="29"/>
      <c r="BJ163" s="29"/>
      <c r="BK163" s="9"/>
      <c r="BL163" s="29"/>
      <c r="BM163" s="9"/>
      <c r="BN163" s="9"/>
      <c r="BO163" s="9"/>
      <c r="BP163" s="9"/>
      <c r="BQ163" s="9"/>
      <c r="BR163" s="9"/>
      <c r="BS163" s="9"/>
      <c r="BT163" s="9"/>
      <c r="BU163" s="9">
        <v>1</v>
      </c>
      <c r="BV163" s="9"/>
      <c r="BW163" s="9"/>
      <c r="BX163" s="9"/>
      <c r="BY163" s="9">
        <v>1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>
        <v>1</v>
      </c>
      <c r="CS163" s="9"/>
      <c r="CT163" s="9"/>
      <c r="CU163" s="9"/>
      <c r="CV163" s="9"/>
      <c r="CW163" s="9"/>
      <c r="CX163" s="29"/>
      <c r="CY163" s="29"/>
      <c r="CZ163" s="29"/>
      <c r="DA163" s="29"/>
      <c r="DB163" s="9"/>
      <c r="DC163" s="9"/>
      <c r="DD163" s="9"/>
      <c r="DE163" s="9"/>
      <c r="DF163" s="9"/>
      <c r="DG163" s="29"/>
      <c r="DH163" s="9"/>
      <c r="DI163" s="9"/>
      <c r="DJ163" s="9"/>
      <c r="DK163" s="9"/>
      <c r="DL163" s="9"/>
      <c r="DM163" s="9"/>
      <c r="DN163" s="9"/>
      <c r="DO163" s="9"/>
      <c r="DP163" s="29"/>
      <c r="DQ163" s="29"/>
      <c r="DR163" s="29"/>
      <c r="DS163" s="29"/>
      <c r="DT163" s="29"/>
      <c r="DU163" s="9"/>
      <c r="DV163" s="29"/>
      <c r="DW163" s="29"/>
      <c r="DX163" s="9">
        <f t="shared" si="2"/>
        <v>4</v>
      </c>
      <c r="DY163" s="30"/>
      <c r="DZ163" s="31"/>
      <c r="EA163" s="13"/>
    </row>
    <row r="164" spans="1:131" ht="20.100000000000001" customHeight="1">
      <c r="A164" s="7">
        <v>155049</v>
      </c>
      <c r="B164" s="13" t="s">
        <v>189</v>
      </c>
      <c r="C164" s="9">
        <v>208</v>
      </c>
      <c r="D164" s="9" t="s">
        <v>391</v>
      </c>
      <c r="E164" s="182" t="s">
        <v>457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/>
      <c r="AB164" s="13"/>
      <c r="AC164" s="13">
        <v>1</v>
      </c>
      <c r="AD164" s="13"/>
      <c r="AE164" s="13">
        <v>1</v>
      </c>
      <c r="AF164" s="13"/>
      <c r="AG164" s="13"/>
      <c r="AH164" s="9"/>
      <c r="AI164" s="9"/>
      <c r="AJ164" s="9"/>
      <c r="AK164" s="9"/>
      <c r="AL164" s="9"/>
      <c r="AM164" s="9"/>
      <c r="AN164" s="9"/>
      <c r="AO164" s="9"/>
      <c r="AP164" s="9"/>
      <c r="AQ164" s="2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29">
        <v>1</v>
      </c>
      <c r="BC164" s="29"/>
      <c r="BD164" s="9"/>
      <c r="BE164" s="9"/>
      <c r="BF164" s="29">
        <v>1</v>
      </c>
      <c r="BG164" s="9"/>
      <c r="BH164" s="9"/>
      <c r="BI164" s="29">
        <v>1</v>
      </c>
      <c r="BJ164" s="29">
        <v>1</v>
      </c>
      <c r="BK164" s="9"/>
      <c r="BL164" s="2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29"/>
      <c r="CY164" s="29">
        <v>1</v>
      </c>
      <c r="CZ164" s="29"/>
      <c r="DA164" s="29">
        <v>1</v>
      </c>
      <c r="DB164" s="9"/>
      <c r="DC164" s="9">
        <v>1</v>
      </c>
      <c r="DD164" s="9"/>
      <c r="DE164" s="9"/>
      <c r="DF164" s="9"/>
      <c r="DG164" s="29"/>
      <c r="DH164" s="9"/>
      <c r="DI164" s="9"/>
      <c r="DJ164" s="9"/>
      <c r="DK164" s="9"/>
      <c r="DL164" s="9"/>
      <c r="DM164" s="9"/>
      <c r="DN164" s="9"/>
      <c r="DO164" s="9"/>
      <c r="DP164" s="29"/>
      <c r="DQ164" s="29"/>
      <c r="DR164" s="29"/>
      <c r="DS164" s="29"/>
      <c r="DT164" s="29"/>
      <c r="DU164" s="9"/>
      <c r="DV164" s="29"/>
      <c r="DW164" s="29"/>
      <c r="DX164" s="9">
        <f t="shared" si="2"/>
        <v>7</v>
      </c>
      <c r="DY164" s="30"/>
      <c r="DZ164" s="31" t="s">
        <v>478</v>
      </c>
      <c r="EA164" s="13"/>
    </row>
    <row r="165" spans="1:131" ht="20.100000000000001" customHeight="1">
      <c r="A165" s="7">
        <v>152722</v>
      </c>
      <c r="B165" s="13" t="s">
        <v>533</v>
      </c>
      <c r="C165" s="9">
        <v>1</v>
      </c>
      <c r="D165" s="9" t="s">
        <v>391</v>
      </c>
      <c r="E165" s="182" t="s">
        <v>457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/>
      <c r="AB165" s="13"/>
      <c r="AC165" s="13">
        <v>1</v>
      </c>
      <c r="AD165" s="13"/>
      <c r="AE165" s="13">
        <v>1</v>
      </c>
      <c r="AF165" s="13"/>
      <c r="AG165" s="13"/>
      <c r="AH165" s="9"/>
      <c r="AI165" s="9"/>
      <c r="AJ165" s="9"/>
      <c r="AK165" s="9"/>
      <c r="AL165" s="9"/>
      <c r="AM165" s="9"/>
      <c r="AN165" s="9"/>
      <c r="AO165" s="9"/>
      <c r="AP165" s="9"/>
      <c r="AQ165" s="2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29">
        <v>1</v>
      </c>
      <c r="BC165" s="29"/>
      <c r="BD165" s="9"/>
      <c r="BE165" s="9"/>
      <c r="BF165" s="29">
        <v>1</v>
      </c>
      <c r="BG165" s="9"/>
      <c r="BH165" s="9"/>
      <c r="BI165" s="29">
        <v>1</v>
      </c>
      <c r="BJ165" s="29">
        <v>1</v>
      </c>
      <c r="BK165" s="9"/>
      <c r="BL165" s="2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29"/>
      <c r="CY165" s="29">
        <v>1</v>
      </c>
      <c r="CZ165" s="29"/>
      <c r="DA165" s="29">
        <v>1</v>
      </c>
      <c r="DB165" s="9"/>
      <c r="DC165" s="9">
        <v>1</v>
      </c>
      <c r="DD165" s="9"/>
      <c r="DE165" s="9"/>
      <c r="DF165" s="9"/>
      <c r="DG165" s="29"/>
      <c r="DH165" s="9"/>
      <c r="DI165" s="9"/>
      <c r="DJ165" s="9"/>
      <c r="DK165" s="9"/>
      <c r="DL165" s="9"/>
      <c r="DM165" s="9"/>
      <c r="DN165" s="9"/>
      <c r="DO165" s="9"/>
      <c r="DP165" s="29"/>
      <c r="DQ165" s="29"/>
      <c r="DR165" s="29"/>
      <c r="DS165" s="29"/>
      <c r="DT165" s="29"/>
      <c r="DU165" s="9"/>
      <c r="DV165" s="29"/>
      <c r="DW165" s="29"/>
      <c r="DX165" s="9">
        <f t="shared" si="2"/>
        <v>7</v>
      </c>
      <c r="DY165" s="30"/>
      <c r="DZ165" s="31" t="s">
        <v>478</v>
      </c>
      <c r="EA165" s="13"/>
    </row>
    <row r="166" spans="1:131" ht="20.100000000000001" customHeight="1">
      <c r="A166" s="7">
        <v>154806</v>
      </c>
      <c r="B166" s="13" t="s">
        <v>190</v>
      </c>
      <c r="C166" s="9">
        <v>4</v>
      </c>
      <c r="D166" s="9" t="s">
        <v>391</v>
      </c>
      <c r="E166" s="182" t="s">
        <v>457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/>
      <c r="AB166" s="13"/>
      <c r="AC166" s="13">
        <v>1</v>
      </c>
      <c r="AD166" s="13"/>
      <c r="AE166" s="13">
        <v>1</v>
      </c>
      <c r="AF166" s="13"/>
      <c r="AG166" s="13"/>
      <c r="AH166" s="9"/>
      <c r="AI166" s="9"/>
      <c r="AJ166" s="9"/>
      <c r="AK166" s="9"/>
      <c r="AL166" s="9"/>
      <c r="AM166" s="9"/>
      <c r="AN166" s="9"/>
      <c r="AO166" s="9"/>
      <c r="AP166" s="9"/>
      <c r="AQ166" s="2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29">
        <v>1</v>
      </c>
      <c r="BC166" s="29"/>
      <c r="BD166" s="9"/>
      <c r="BE166" s="9"/>
      <c r="BF166" s="29">
        <v>1</v>
      </c>
      <c r="BG166" s="9"/>
      <c r="BH166" s="9"/>
      <c r="BI166" s="29">
        <v>1</v>
      </c>
      <c r="BJ166" s="29">
        <v>1</v>
      </c>
      <c r="BK166" s="9"/>
      <c r="BL166" s="2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29"/>
      <c r="CY166" s="29">
        <v>1</v>
      </c>
      <c r="CZ166" s="29"/>
      <c r="DA166" s="29">
        <v>1</v>
      </c>
      <c r="DB166" s="9"/>
      <c r="DC166" s="9">
        <v>1</v>
      </c>
      <c r="DD166" s="9"/>
      <c r="DE166" s="9"/>
      <c r="DF166" s="9"/>
      <c r="DG166" s="29"/>
      <c r="DH166" s="9"/>
      <c r="DI166" s="9"/>
      <c r="DJ166" s="9"/>
      <c r="DK166" s="9"/>
      <c r="DL166" s="9"/>
      <c r="DM166" s="9"/>
      <c r="DN166" s="9"/>
      <c r="DO166" s="9"/>
      <c r="DP166" s="29"/>
      <c r="DQ166" s="29"/>
      <c r="DR166" s="29"/>
      <c r="DS166" s="29"/>
      <c r="DT166" s="29"/>
      <c r="DU166" s="9"/>
      <c r="DV166" s="29"/>
      <c r="DW166" s="29"/>
      <c r="DX166" s="9">
        <f t="shared" si="2"/>
        <v>7</v>
      </c>
      <c r="DY166" s="30"/>
      <c r="DZ166" s="31"/>
      <c r="EA166" s="13"/>
    </row>
    <row r="167" spans="1:131" ht="20.100000000000001" customHeight="1">
      <c r="A167" s="7">
        <v>153392</v>
      </c>
      <c r="B167" s="13" t="s">
        <v>191</v>
      </c>
      <c r="C167" s="9">
        <v>60</v>
      </c>
      <c r="D167" s="9" t="s">
        <v>391</v>
      </c>
      <c r="E167" s="182" t="s">
        <v>457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/>
      <c r="AB167" s="13"/>
      <c r="AC167" s="13">
        <v>1</v>
      </c>
      <c r="AD167" s="13"/>
      <c r="AE167" s="13">
        <v>1</v>
      </c>
      <c r="AF167" s="13"/>
      <c r="AG167" s="13"/>
      <c r="AH167" s="9"/>
      <c r="AI167" s="9"/>
      <c r="AJ167" s="9"/>
      <c r="AK167" s="9"/>
      <c r="AL167" s="9"/>
      <c r="AM167" s="9"/>
      <c r="AN167" s="9"/>
      <c r="AO167" s="9"/>
      <c r="AP167" s="9"/>
      <c r="AQ167" s="2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29">
        <v>1</v>
      </c>
      <c r="BC167" s="29"/>
      <c r="BD167" s="9"/>
      <c r="BE167" s="9"/>
      <c r="BF167" s="29">
        <v>1</v>
      </c>
      <c r="BG167" s="9"/>
      <c r="BH167" s="9"/>
      <c r="BI167" s="29">
        <v>1</v>
      </c>
      <c r="BJ167" s="29">
        <v>1</v>
      </c>
      <c r="BK167" s="9"/>
      <c r="BL167" s="2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29"/>
      <c r="CY167" s="29">
        <v>1</v>
      </c>
      <c r="CZ167" s="29"/>
      <c r="DA167" s="29">
        <v>1</v>
      </c>
      <c r="DB167" s="9"/>
      <c r="DC167" s="9">
        <v>1</v>
      </c>
      <c r="DD167" s="9"/>
      <c r="DE167" s="9"/>
      <c r="DF167" s="9"/>
      <c r="DG167" s="29"/>
      <c r="DH167" s="9"/>
      <c r="DI167" s="9"/>
      <c r="DJ167" s="9"/>
      <c r="DK167" s="9"/>
      <c r="DL167" s="9"/>
      <c r="DM167" s="9"/>
      <c r="DN167" s="9"/>
      <c r="DO167" s="9"/>
      <c r="DP167" s="29"/>
      <c r="DQ167" s="29"/>
      <c r="DR167" s="29"/>
      <c r="DS167" s="29"/>
      <c r="DT167" s="29"/>
      <c r="DU167" s="9"/>
      <c r="DV167" s="29"/>
      <c r="DW167" s="29"/>
      <c r="DX167" s="9">
        <f t="shared" si="2"/>
        <v>7</v>
      </c>
      <c r="DY167" s="30"/>
      <c r="DZ167" s="31"/>
      <c r="EA167" s="13"/>
    </row>
    <row r="168" spans="1:131" ht="20.100000000000001" customHeight="1">
      <c r="A168" s="7">
        <v>154902</v>
      </c>
      <c r="B168" s="13" t="s">
        <v>192</v>
      </c>
      <c r="C168" s="9">
        <v>208</v>
      </c>
      <c r="D168" s="9" t="s">
        <v>395</v>
      </c>
      <c r="E168" s="182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9"/>
      <c r="AI168" s="9"/>
      <c r="AJ168" s="9"/>
      <c r="AK168" s="9"/>
      <c r="AL168" s="9"/>
      <c r="AM168" s="9"/>
      <c r="AN168" s="9"/>
      <c r="AO168" s="9"/>
      <c r="AP168" s="9"/>
      <c r="AQ168" s="2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29"/>
      <c r="BC168" s="29"/>
      <c r="BD168" s="9"/>
      <c r="BE168" s="9"/>
      <c r="BF168" s="29"/>
      <c r="BG168" s="9"/>
      <c r="BH168" s="9"/>
      <c r="BI168" s="29"/>
      <c r="BJ168" s="29"/>
      <c r="BK168" s="9"/>
      <c r="BL168" s="2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29"/>
      <c r="CY168" s="29"/>
      <c r="CZ168" s="29"/>
      <c r="DA168" s="29"/>
      <c r="DB168" s="9"/>
      <c r="DC168" s="9"/>
      <c r="DD168" s="9"/>
      <c r="DE168" s="9"/>
      <c r="DF168" s="9"/>
      <c r="DG168" s="29"/>
      <c r="DH168" s="9"/>
      <c r="DI168" s="9"/>
      <c r="DJ168" s="9"/>
      <c r="DK168" s="9"/>
      <c r="DL168" s="9"/>
      <c r="DM168" s="9"/>
      <c r="DN168" s="9"/>
      <c r="DO168" s="9"/>
      <c r="DP168" s="29"/>
      <c r="DQ168" s="29"/>
      <c r="DR168" s="29"/>
      <c r="DS168" s="29"/>
      <c r="DT168" s="29"/>
      <c r="DU168" s="9"/>
      <c r="DV168" s="29"/>
      <c r="DW168" s="29"/>
      <c r="DX168" s="9">
        <f t="shared" si="2"/>
        <v>0</v>
      </c>
      <c r="DY168" s="30"/>
      <c r="DZ168" s="31"/>
      <c r="EA168" s="13"/>
    </row>
    <row r="169" spans="1:131" ht="20.100000000000001" customHeight="1">
      <c r="A169" s="7">
        <v>153543</v>
      </c>
      <c r="B169" s="13" t="s">
        <v>193</v>
      </c>
      <c r="C169" s="9">
        <v>208</v>
      </c>
      <c r="D169" s="9" t="s">
        <v>395</v>
      </c>
      <c r="E169" s="182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9"/>
      <c r="AI169" s="9"/>
      <c r="AJ169" s="9"/>
      <c r="AK169" s="9"/>
      <c r="AL169" s="9"/>
      <c r="AM169" s="9"/>
      <c r="AN169" s="9"/>
      <c r="AO169" s="9"/>
      <c r="AP169" s="9"/>
      <c r="AQ169" s="2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29"/>
      <c r="BC169" s="29"/>
      <c r="BD169" s="9"/>
      <c r="BE169" s="9"/>
      <c r="BF169" s="29"/>
      <c r="BG169" s="9"/>
      <c r="BH169" s="9"/>
      <c r="BI169" s="29"/>
      <c r="BJ169" s="29"/>
      <c r="BK169" s="9"/>
      <c r="BL169" s="2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29"/>
      <c r="CY169" s="29"/>
      <c r="CZ169" s="29"/>
      <c r="DA169" s="29"/>
      <c r="DB169" s="9"/>
      <c r="DC169" s="9"/>
      <c r="DD169" s="9"/>
      <c r="DE169" s="9"/>
      <c r="DF169" s="9"/>
      <c r="DG169" s="29"/>
      <c r="DH169" s="9"/>
      <c r="DI169" s="9"/>
      <c r="DJ169" s="9"/>
      <c r="DK169" s="9"/>
      <c r="DL169" s="9"/>
      <c r="DM169" s="9"/>
      <c r="DN169" s="9"/>
      <c r="DO169" s="9"/>
      <c r="DP169" s="29"/>
      <c r="DQ169" s="29"/>
      <c r="DR169" s="29"/>
      <c r="DS169" s="29"/>
      <c r="DT169" s="29"/>
      <c r="DU169" s="9"/>
      <c r="DV169" s="29"/>
      <c r="DW169" s="29"/>
      <c r="DX169" s="9">
        <f t="shared" si="2"/>
        <v>0</v>
      </c>
      <c r="DY169" s="30"/>
      <c r="DZ169" s="31" t="s">
        <v>479</v>
      </c>
      <c r="EA169" s="13"/>
    </row>
    <row r="170" spans="1:131" ht="20.100000000000001" customHeight="1">
      <c r="A170" s="7">
        <v>152709</v>
      </c>
      <c r="B170" s="13" t="s">
        <v>194</v>
      </c>
      <c r="C170" s="9">
        <v>20</v>
      </c>
      <c r="D170" s="9" t="s">
        <v>395</v>
      </c>
      <c r="E170" s="182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9"/>
      <c r="AI170" s="9"/>
      <c r="AJ170" s="9"/>
      <c r="AK170" s="9"/>
      <c r="AL170" s="9"/>
      <c r="AM170" s="9"/>
      <c r="AN170" s="9"/>
      <c r="AO170" s="9"/>
      <c r="AP170" s="9"/>
      <c r="AQ170" s="2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29"/>
      <c r="BC170" s="29"/>
      <c r="BD170" s="9"/>
      <c r="BE170" s="9"/>
      <c r="BF170" s="29"/>
      <c r="BG170" s="9"/>
      <c r="BH170" s="9"/>
      <c r="BI170" s="29"/>
      <c r="BJ170" s="29"/>
      <c r="BK170" s="9"/>
      <c r="BL170" s="2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29"/>
      <c r="CY170" s="29"/>
      <c r="CZ170" s="29"/>
      <c r="DA170" s="29"/>
      <c r="DB170" s="9"/>
      <c r="DC170" s="9"/>
      <c r="DD170" s="9"/>
      <c r="DE170" s="9"/>
      <c r="DF170" s="9"/>
      <c r="DG170" s="29"/>
      <c r="DH170" s="9"/>
      <c r="DI170" s="9"/>
      <c r="DJ170" s="9"/>
      <c r="DK170" s="9"/>
      <c r="DL170" s="9"/>
      <c r="DM170" s="9"/>
      <c r="DN170" s="9"/>
      <c r="DO170" s="9"/>
      <c r="DP170" s="29"/>
      <c r="DQ170" s="29"/>
      <c r="DR170" s="29"/>
      <c r="DS170" s="29"/>
      <c r="DT170" s="29"/>
      <c r="DU170" s="9"/>
      <c r="DV170" s="29"/>
      <c r="DW170" s="29"/>
      <c r="DX170" s="9">
        <f t="shared" si="2"/>
        <v>0</v>
      </c>
      <c r="DY170" s="30"/>
      <c r="DZ170" s="31"/>
      <c r="EA170" s="13"/>
    </row>
    <row r="171" spans="1:131" ht="20.100000000000001" customHeight="1">
      <c r="A171" s="7">
        <v>153541</v>
      </c>
      <c r="B171" s="13" t="s">
        <v>195</v>
      </c>
      <c r="C171" s="9">
        <v>208</v>
      </c>
      <c r="D171" s="9" t="s">
        <v>391</v>
      </c>
      <c r="E171" s="182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9"/>
      <c r="AI171" s="9"/>
      <c r="AJ171" s="9"/>
      <c r="AK171" s="9"/>
      <c r="AL171" s="9"/>
      <c r="AM171" s="9"/>
      <c r="AN171" s="9"/>
      <c r="AO171" s="9"/>
      <c r="AP171" s="9"/>
      <c r="AQ171" s="2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29"/>
      <c r="BC171" s="29"/>
      <c r="BD171" s="9"/>
      <c r="BE171" s="9"/>
      <c r="BF171" s="29"/>
      <c r="BG171" s="9"/>
      <c r="BH171" s="9"/>
      <c r="BI171" s="29"/>
      <c r="BJ171" s="29"/>
      <c r="BK171" s="9"/>
      <c r="BL171" s="2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29"/>
      <c r="CY171" s="29"/>
      <c r="CZ171" s="29"/>
      <c r="DA171" s="29"/>
      <c r="DB171" s="9"/>
      <c r="DC171" s="9"/>
      <c r="DD171" s="9"/>
      <c r="DE171" s="9"/>
      <c r="DF171" s="9"/>
      <c r="DG171" s="29"/>
      <c r="DH171" s="9"/>
      <c r="DI171" s="9"/>
      <c r="DJ171" s="9"/>
      <c r="DK171" s="9"/>
      <c r="DL171" s="9"/>
      <c r="DM171" s="9"/>
      <c r="DN171" s="9"/>
      <c r="DO171" s="9"/>
      <c r="DP171" s="29"/>
      <c r="DQ171" s="29"/>
      <c r="DR171" s="29"/>
      <c r="DS171" s="29"/>
      <c r="DT171" s="29"/>
      <c r="DU171" s="9"/>
      <c r="DV171" s="29"/>
      <c r="DW171" s="29"/>
      <c r="DX171" s="9">
        <f t="shared" si="2"/>
        <v>0</v>
      </c>
      <c r="DY171" s="30"/>
      <c r="DZ171" s="31"/>
      <c r="EA171" s="13"/>
    </row>
    <row r="172" spans="1:131" ht="20.100000000000001" customHeight="1">
      <c r="A172" s="7">
        <v>152707</v>
      </c>
      <c r="B172" s="13" t="s">
        <v>196</v>
      </c>
      <c r="C172" s="9">
        <v>20</v>
      </c>
      <c r="D172" s="9" t="s">
        <v>391</v>
      </c>
      <c r="E172" s="182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9"/>
      <c r="AI172" s="9"/>
      <c r="AJ172" s="9"/>
      <c r="AK172" s="9"/>
      <c r="AL172" s="9"/>
      <c r="AM172" s="9"/>
      <c r="AN172" s="9"/>
      <c r="AO172" s="9"/>
      <c r="AP172" s="9"/>
      <c r="AQ172" s="2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29"/>
      <c r="BC172" s="29"/>
      <c r="BD172" s="9"/>
      <c r="BE172" s="9"/>
      <c r="BF172" s="29"/>
      <c r="BG172" s="9"/>
      <c r="BH172" s="9"/>
      <c r="BI172" s="29"/>
      <c r="BJ172" s="29"/>
      <c r="BK172" s="9"/>
      <c r="BL172" s="2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29"/>
      <c r="CY172" s="29"/>
      <c r="CZ172" s="29"/>
      <c r="DA172" s="29"/>
      <c r="DB172" s="9"/>
      <c r="DC172" s="9"/>
      <c r="DD172" s="9"/>
      <c r="DE172" s="9"/>
      <c r="DF172" s="9"/>
      <c r="DG172" s="29"/>
      <c r="DH172" s="9"/>
      <c r="DI172" s="9"/>
      <c r="DJ172" s="9"/>
      <c r="DK172" s="9"/>
      <c r="DL172" s="9"/>
      <c r="DM172" s="9"/>
      <c r="DN172" s="9"/>
      <c r="DO172" s="9"/>
      <c r="DP172" s="29"/>
      <c r="DQ172" s="29"/>
      <c r="DR172" s="29"/>
      <c r="DS172" s="29"/>
      <c r="DT172" s="29"/>
      <c r="DU172" s="9"/>
      <c r="DV172" s="29"/>
      <c r="DW172" s="29"/>
      <c r="DX172" s="9">
        <f t="shared" si="2"/>
        <v>0</v>
      </c>
      <c r="DY172" s="30"/>
      <c r="DZ172" s="31"/>
      <c r="EA172" s="13"/>
    </row>
    <row r="173" spans="1:131" ht="20.100000000000001" customHeight="1">
      <c r="A173" s="7">
        <v>153744</v>
      </c>
      <c r="B173" s="13" t="s">
        <v>197</v>
      </c>
      <c r="C173" s="9">
        <v>208</v>
      </c>
      <c r="D173" s="9" t="s">
        <v>399</v>
      </c>
      <c r="E173" s="182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9"/>
      <c r="AI173" s="9"/>
      <c r="AJ173" s="9"/>
      <c r="AK173" s="9"/>
      <c r="AL173" s="9"/>
      <c r="AM173" s="9"/>
      <c r="AN173" s="9"/>
      <c r="AO173" s="9"/>
      <c r="AP173" s="9"/>
      <c r="AQ173" s="2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29"/>
      <c r="BC173" s="29"/>
      <c r="BD173" s="9"/>
      <c r="BE173" s="9"/>
      <c r="BF173" s="29"/>
      <c r="BG173" s="9"/>
      <c r="BH173" s="9"/>
      <c r="BI173" s="29"/>
      <c r="BJ173" s="29"/>
      <c r="BK173" s="9"/>
      <c r="BL173" s="2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29"/>
      <c r="CY173" s="29"/>
      <c r="CZ173" s="29"/>
      <c r="DA173" s="29"/>
      <c r="DB173" s="9"/>
      <c r="DC173" s="9"/>
      <c r="DD173" s="9"/>
      <c r="DE173" s="9"/>
      <c r="DF173" s="9"/>
      <c r="DG173" s="29"/>
      <c r="DH173" s="9"/>
      <c r="DI173" s="9"/>
      <c r="DJ173" s="9"/>
      <c r="DK173" s="9"/>
      <c r="DL173" s="9"/>
      <c r="DM173" s="9"/>
      <c r="DN173" s="9"/>
      <c r="DO173" s="9"/>
      <c r="DP173" s="29"/>
      <c r="DQ173" s="29"/>
      <c r="DR173" s="29"/>
      <c r="DS173" s="29"/>
      <c r="DT173" s="29"/>
      <c r="DU173" s="9"/>
      <c r="DV173" s="29"/>
      <c r="DW173" s="29"/>
      <c r="DX173" s="9">
        <f t="shared" si="2"/>
        <v>0</v>
      </c>
      <c r="DY173" s="30"/>
      <c r="DZ173" s="31"/>
      <c r="EA173" s="13"/>
    </row>
    <row r="174" spans="1:131" ht="20.100000000000001" customHeight="1">
      <c r="A174" s="7">
        <v>154540</v>
      </c>
      <c r="B174" s="13" t="s">
        <v>198</v>
      </c>
      <c r="C174" s="9">
        <v>20</v>
      </c>
      <c r="D174" s="9" t="s">
        <v>399</v>
      </c>
      <c r="E174" s="182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9"/>
      <c r="AI174" s="9"/>
      <c r="AJ174" s="9"/>
      <c r="AK174" s="9"/>
      <c r="AL174" s="9"/>
      <c r="AM174" s="9"/>
      <c r="AN174" s="9"/>
      <c r="AO174" s="9"/>
      <c r="AP174" s="9"/>
      <c r="AQ174" s="2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29"/>
      <c r="BC174" s="29"/>
      <c r="BD174" s="9"/>
      <c r="BE174" s="9"/>
      <c r="BF174" s="29"/>
      <c r="BG174" s="9"/>
      <c r="BH174" s="9"/>
      <c r="BI174" s="29"/>
      <c r="BJ174" s="29"/>
      <c r="BK174" s="9"/>
      <c r="BL174" s="2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29"/>
      <c r="CY174" s="29"/>
      <c r="CZ174" s="29"/>
      <c r="DA174" s="29"/>
      <c r="DB174" s="9"/>
      <c r="DC174" s="9"/>
      <c r="DD174" s="9"/>
      <c r="DE174" s="9"/>
      <c r="DF174" s="9"/>
      <c r="DG174" s="29"/>
      <c r="DH174" s="9"/>
      <c r="DI174" s="9"/>
      <c r="DJ174" s="9"/>
      <c r="DK174" s="9"/>
      <c r="DL174" s="9"/>
      <c r="DM174" s="9"/>
      <c r="DN174" s="9"/>
      <c r="DO174" s="9"/>
      <c r="DP174" s="29"/>
      <c r="DQ174" s="29"/>
      <c r="DR174" s="29"/>
      <c r="DS174" s="29"/>
      <c r="DT174" s="29"/>
      <c r="DU174" s="9"/>
      <c r="DV174" s="29"/>
      <c r="DW174" s="29"/>
      <c r="DX174" s="9">
        <f t="shared" si="2"/>
        <v>0</v>
      </c>
      <c r="DY174" s="30"/>
      <c r="DZ174" s="31"/>
      <c r="EA174" s="13"/>
    </row>
    <row r="175" spans="1:131" ht="20.100000000000001" customHeight="1">
      <c r="A175" s="7">
        <v>152857</v>
      </c>
      <c r="B175" s="13" t="s">
        <v>199</v>
      </c>
      <c r="C175" s="9">
        <v>208</v>
      </c>
      <c r="D175" s="9" t="s">
        <v>480</v>
      </c>
      <c r="E175" s="182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9"/>
      <c r="AI175" s="9"/>
      <c r="AJ175" s="9"/>
      <c r="AK175" s="9"/>
      <c r="AL175" s="9"/>
      <c r="AM175" s="9"/>
      <c r="AN175" s="9"/>
      <c r="AO175" s="9"/>
      <c r="AP175" s="9"/>
      <c r="AQ175" s="2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29"/>
      <c r="BC175" s="29"/>
      <c r="BD175" s="9"/>
      <c r="BE175" s="9"/>
      <c r="BF175" s="29"/>
      <c r="BG175" s="9"/>
      <c r="BH175" s="9"/>
      <c r="BI175" s="29"/>
      <c r="BJ175" s="29"/>
      <c r="BK175" s="9"/>
      <c r="BL175" s="2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29"/>
      <c r="CY175" s="29"/>
      <c r="CZ175" s="29"/>
      <c r="DA175" s="29"/>
      <c r="DB175" s="9"/>
      <c r="DC175" s="9"/>
      <c r="DD175" s="9"/>
      <c r="DE175" s="9"/>
      <c r="DF175" s="9"/>
      <c r="DG175" s="29"/>
      <c r="DH175" s="9"/>
      <c r="DI175" s="9"/>
      <c r="DJ175" s="9"/>
      <c r="DK175" s="9"/>
      <c r="DL175" s="9"/>
      <c r="DM175" s="9"/>
      <c r="DN175" s="9"/>
      <c r="DO175" s="9"/>
      <c r="DP175" s="29"/>
      <c r="DQ175" s="29"/>
      <c r="DR175" s="29"/>
      <c r="DS175" s="29"/>
      <c r="DT175" s="29"/>
      <c r="DU175" s="9"/>
      <c r="DV175" s="29"/>
      <c r="DW175" s="29"/>
      <c r="DX175" s="9">
        <f t="shared" si="2"/>
        <v>0</v>
      </c>
      <c r="DY175" s="30"/>
      <c r="DZ175" s="31"/>
      <c r="EA175" s="13"/>
    </row>
    <row r="176" spans="1:131" ht="20.100000000000001" customHeight="1">
      <c r="A176" s="7">
        <v>152737</v>
      </c>
      <c r="B176" s="13" t="s">
        <v>200</v>
      </c>
      <c r="C176" s="9">
        <v>20</v>
      </c>
      <c r="D176" s="9" t="s">
        <v>480</v>
      </c>
      <c r="E176" s="182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9"/>
      <c r="AI176" s="9"/>
      <c r="AJ176" s="9"/>
      <c r="AK176" s="9"/>
      <c r="AL176" s="9"/>
      <c r="AM176" s="9"/>
      <c r="AN176" s="9"/>
      <c r="AO176" s="9"/>
      <c r="AP176" s="9"/>
      <c r="AQ176" s="2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29"/>
      <c r="BC176" s="29"/>
      <c r="BD176" s="9"/>
      <c r="BE176" s="9"/>
      <c r="BF176" s="29"/>
      <c r="BG176" s="9"/>
      <c r="BH176" s="9"/>
      <c r="BI176" s="29"/>
      <c r="BJ176" s="29"/>
      <c r="BK176" s="9"/>
      <c r="BL176" s="2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29"/>
      <c r="CY176" s="29"/>
      <c r="CZ176" s="29"/>
      <c r="DA176" s="29"/>
      <c r="DB176" s="9"/>
      <c r="DC176" s="9"/>
      <c r="DD176" s="9"/>
      <c r="DE176" s="9"/>
      <c r="DF176" s="9"/>
      <c r="DG176" s="29"/>
      <c r="DH176" s="9"/>
      <c r="DI176" s="9"/>
      <c r="DJ176" s="9"/>
      <c r="DK176" s="9"/>
      <c r="DL176" s="9"/>
      <c r="DM176" s="9"/>
      <c r="DN176" s="9"/>
      <c r="DO176" s="9"/>
      <c r="DP176" s="29"/>
      <c r="DQ176" s="29"/>
      <c r="DR176" s="29"/>
      <c r="DS176" s="29"/>
      <c r="DT176" s="29"/>
      <c r="DU176" s="9"/>
      <c r="DV176" s="29"/>
      <c r="DW176" s="29"/>
      <c r="DX176" s="9">
        <f t="shared" si="2"/>
        <v>0</v>
      </c>
      <c r="DY176" s="30"/>
      <c r="DZ176" s="31"/>
      <c r="EA176" s="13"/>
    </row>
    <row r="177" spans="1:131" ht="20.100000000000001" customHeight="1">
      <c r="A177" s="7">
        <v>153852</v>
      </c>
      <c r="B177" s="13" t="s">
        <v>201</v>
      </c>
      <c r="C177" s="9">
        <v>208</v>
      </c>
      <c r="D177" s="9" t="s">
        <v>481</v>
      </c>
      <c r="E177" s="182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9"/>
      <c r="AI177" s="9"/>
      <c r="AJ177" s="9"/>
      <c r="AK177" s="9"/>
      <c r="AL177" s="9"/>
      <c r="AM177" s="9"/>
      <c r="AN177" s="9"/>
      <c r="AO177" s="9"/>
      <c r="AP177" s="9"/>
      <c r="AQ177" s="2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29"/>
      <c r="BC177" s="29"/>
      <c r="BD177" s="9"/>
      <c r="BE177" s="9"/>
      <c r="BF177" s="29"/>
      <c r="BG177" s="9"/>
      <c r="BH177" s="9"/>
      <c r="BI177" s="29"/>
      <c r="BJ177" s="29"/>
      <c r="BK177" s="9"/>
      <c r="BL177" s="2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29"/>
      <c r="CY177" s="29"/>
      <c r="CZ177" s="29"/>
      <c r="DA177" s="29"/>
      <c r="DB177" s="9"/>
      <c r="DC177" s="9"/>
      <c r="DD177" s="9"/>
      <c r="DE177" s="9"/>
      <c r="DF177" s="9"/>
      <c r="DG177" s="29"/>
      <c r="DH177" s="9"/>
      <c r="DI177" s="9"/>
      <c r="DJ177" s="9"/>
      <c r="DK177" s="9"/>
      <c r="DL177" s="9"/>
      <c r="DM177" s="9"/>
      <c r="DN177" s="9"/>
      <c r="DO177" s="9"/>
      <c r="DP177" s="29"/>
      <c r="DQ177" s="29"/>
      <c r="DR177" s="29"/>
      <c r="DS177" s="29"/>
      <c r="DT177" s="29"/>
      <c r="DU177" s="9"/>
      <c r="DV177" s="29"/>
      <c r="DW177" s="29"/>
      <c r="DX177" s="9">
        <f t="shared" si="2"/>
        <v>0</v>
      </c>
      <c r="DY177" s="30"/>
      <c r="DZ177" s="31"/>
      <c r="EA177" s="13"/>
    </row>
    <row r="178" spans="1:131" ht="20.100000000000001" customHeight="1">
      <c r="A178" s="7">
        <v>153855</v>
      </c>
      <c r="B178" s="13" t="s">
        <v>202</v>
      </c>
      <c r="C178" s="9">
        <v>20</v>
      </c>
      <c r="D178" s="9" t="s">
        <v>481</v>
      </c>
      <c r="E178" s="182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9"/>
      <c r="AI178" s="9"/>
      <c r="AJ178" s="9"/>
      <c r="AK178" s="9"/>
      <c r="AL178" s="9"/>
      <c r="AM178" s="9"/>
      <c r="AN178" s="9"/>
      <c r="AO178" s="9"/>
      <c r="AP178" s="9"/>
      <c r="AQ178" s="2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29"/>
      <c r="BC178" s="29"/>
      <c r="BD178" s="9"/>
      <c r="BE178" s="9"/>
      <c r="BF178" s="29"/>
      <c r="BG178" s="9"/>
      <c r="BH178" s="9"/>
      <c r="BI178" s="29"/>
      <c r="BJ178" s="29"/>
      <c r="BK178" s="9"/>
      <c r="BL178" s="2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29"/>
      <c r="CY178" s="29"/>
      <c r="CZ178" s="29"/>
      <c r="DA178" s="29"/>
      <c r="DB178" s="9"/>
      <c r="DC178" s="9"/>
      <c r="DD178" s="9"/>
      <c r="DE178" s="9"/>
      <c r="DF178" s="9"/>
      <c r="DG178" s="29"/>
      <c r="DH178" s="9"/>
      <c r="DI178" s="9"/>
      <c r="DJ178" s="9"/>
      <c r="DK178" s="9"/>
      <c r="DL178" s="9"/>
      <c r="DM178" s="9"/>
      <c r="DN178" s="9"/>
      <c r="DO178" s="9"/>
      <c r="DP178" s="29"/>
      <c r="DQ178" s="29"/>
      <c r="DR178" s="29"/>
      <c r="DS178" s="29"/>
      <c r="DT178" s="29"/>
      <c r="DU178" s="9"/>
      <c r="DV178" s="29"/>
      <c r="DW178" s="29"/>
      <c r="DX178" s="9">
        <f t="shared" si="2"/>
        <v>0</v>
      </c>
      <c r="DY178" s="30"/>
      <c r="DZ178" s="31"/>
      <c r="EA178" s="13"/>
    </row>
    <row r="179" spans="1:131" ht="20.100000000000001" customHeight="1">
      <c r="A179" s="7">
        <v>153848</v>
      </c>
      <c r="B179" s="13" t="s">
        <v>203</v>
      </c>
      <c r="C179" s="9">
        <v>208</v>
      </c>
      <c r="D179" s="9" t="s">
        <v>480</v>
      </c>
      <c r="E179" s="182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9"/>
      <c r="AI179" s="9"/>
      <c r="AJ179" s="9"/>
      <c r="AK179" s="9"/>
      <c r="AL179" s="9"/>
      <c r="AM179" s="9"/>
      <c r="AN179" s="9"/>
      <c r="AO179" s="9"/>
      <c r="AP179" s="9"/>
      <c r="AQ179" s="2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29"/>
      <c r="BC179" s="29"/>
      <c r="BD179" s="9"/>
      <c r="BE179" s="9"/>
      <c r="BF179" s="29"/>
      <c r="BG179" s="9"/>
      <c r="BH179" s="9"/>
      <c r="BI179" s="29"/>
      <c r="BJ179" s="29"/>
      <c r="BK179" s="9"/>
      <c r="BL179" s="2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29"/>
      <c r="CY179" s="29"/>
      <c r="CZ179" s="29"/>
      <c r="DA179" s="29"/>
      <c r="DB179" s="9"/>
      <c r="DC179" s="9"/>
      <c r="DD179" s="9"/>
      <c r="DE179" s="9"/>
      <c r="DF179" s="9"/>
      <c r="DG179" s="29"/>
      <c r="DH179" s="9"/>
      <c r="DI179" s="9"/>
      <c r="DJ179" s="9"/>
      <c r="DK179" s="9"/>
      <c r="DL179" s="9"/>
      <c r="DM179" s="9"/>
      <c r="DN179" s="9"/>
      <c r="DO179" s="9"/>
      <c r="DP179" s="29"/>
      <c r="DQ179" s="29"/>
      <c r="DR179" s="29"/>
      <c r="DS179" s="29"/>
      <c r="DT179" s="29"/>
      <c r="DU179" s="9"/>
      <c r="DV179" s="29"/>
      <c r="DW179" s="29"/>
      <c r="DX179" s="9">
        <f t="shared" si="2"/>
        <v>0</v>
      </c>
      <c r="DY179" s="30"/>
      <c r="DZ179" s="31"/>
      <c r="EA179" s="13"/>
    </row>
    <row r="180" spans="1:131" ht="20.100000000000001" customHeight="1">
      <c r="A180" s="7">
        <v>153851</v>
      </c>
      <c r="B180" s="13" t="s">
        <v>204</v>
      </c>
      <c r="C180" s="9">
        <v>20</v>
      </c>
      <c r="D180" s="9" t="s">
        <v>480</v>
      </c>
      <c r="E180" s="182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9"/>
      <c r="AI180" s="9"/>
      <c r="AJ180" s="9"/>
      <c r="AK180" s="9"/>
      <c r="AL180" s="9"/>
      <c r="AM180" s="9"/>
      <c r="AN180" s="9"/>
      <c r="AO180" s="9"/>
      <c r="AP180" s="9"/>
      <c r="AQ180" s="2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29"/>
      <c r="BC180" s="29"/>
      <c r="BD180" s="9"/>
      <c r="BE180" s="9"/>
      <c r="BF180" s="29"/>
      <c r="BG180" s="9"/>
      <c r="BH180" s="9"/>
      <c r="BI180" s="29"/>
      <c r="BJ180" s="29"/>
      <c r="BK180" s="9"/>
      <c r="BL180" s="2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29"/>
      <c r="CY180" s="29"/>
      <c r="CZ180" s="29"/>
      <c r="DA180" s="29"/>
      <c r="DB180" s="9"/>
      <c r="DC180" s="9"/>
      <c r="DD180" s="9"/>
      <c r="DE180" s="9"/>
      <c r="DF180" s="9"/>
      <c r="DG180" s="29"/>
      <c r="DH180" s="9"/>
      <c r="DI180" s="9"/>
      <c r="DJ180" s="9"/>
      <c r="DK180" s="9"/>
      <c r="DL180" s="9"/>
      <c r="DM180" s="9"/>
      <c r="DN180" s="9"/>
      <c r="DO180" s="9"/>
      <c r="DP180" s="29"/>
      <c r="DQ180" s="29"/>
      <c r="DR180" s="29"/>
      <c r="DS180" s="29"/>
      <c r="DT180" s="29"/>
      <c r="DU180" s="9"/>
      <c r="DV180" s="29"/>
      <c r="DW180" s="29"/>
      <c r="DX180" s="9">
        <f t="shared" si="2"/>
        <v>0</v>
      </c>
      <c r="DY180" s="30"/>
      <c r="DZ180" s="31"/>
      <c r="EA180" s="13"/>
    </row>
    <row r="181" spans="1:131" ht="20.100000000000001" customHeight="1">
      <c r="A181" s="7">
        <v>152891</v>
      </c>
      <c r="B181" s="13" t="s">
        <v>205</v>
      </c>
      <c r="C181" s="9">
        <v>208</v>
      </c>
      <c r="D181" s="9" t="s">
        <v>399</v>
      </c>
      <c r="E181" s="182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9"/>
      <c r="AI181" s="9"/>
      <c r="AJ181" s="9"/>
      <c r="AK181" s="9"/>
      <c r="AL181" s="9"/>
      <c r="AM181" s="9"/>
      <c r="AN181" s="9"/>
      <c r="AO181" s="9"/>
      <c r="AP181" s="9"/>
      <c r="AQ181" s="2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29"/>
      <c r="BC181" s="29"/>
      <c r="BD181" s="9"/>
      <c r="BE181" s="9"/>
      <c r="BF181" s="29"/>
      <c r="BG181" s="9"/>
      <c r="BH181" s="9"/>
      <c r="BI181" s="29"/>
      <c r="BJ181" s="29"/>
      <c r="BK181" s="9"/>
      <c r="BL181" s="2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29"/>
      <c r="CY181" s="29"/>
      <c r="CZ181" s="29"/>
      <c r="DA181" s="29"/>
      <c r="DB181" s="9"/>
      <c r="DC181" s="9"/>
      <c r="DD181" s="9"/>
      <c r="DE181" s="9"/>
      <c r="DF181" s="9"/>
      <c r="DG181" s="29"/>
      <c r="DH181" s="9"/>
      <c r="DI181" s="9"/>
      <c r="DJ181" s="9"/>
      <c r="DK181" s="9"/>
      <c r="DL181" s="9"/>
      <c r="DM181" s="9"/>
      <c r="DN181" s="9"/>
      <c r="DO181" s="9"/>
      <c r="DP181" s="29"/>
      <c r="DQ181" s="29"/>
      <c r="DR181" s="29"/>
      <c r="DS181" s="29"/>
      <c r="DT181" s="29"/>
      <c r="DU181" s="9"/>
      <c r="DV181" s="29"/>
      <c r="DW181" s="29"/>
      <c r="DX181" s="9">
        <f t="shared" si="2"/>
        <v>0</v>
      </c>
      <c r="DY181" s="30"/>
      <c r="DZ181" s="31"/>
      <c r="EA181" s="13"/>
    </row>
    <row r="182" spans="1:131" ht="20.100000000000001" customHeight="1">
      <c r="A182" s="7">
        <v>152673</v>
      </c>
      <c r="B182" s="13" t="s">
        <v>206</v>
      </c>
      <c r="C182" s="9">
        <v>20</v>
      </c>
      <c r="D182" s="9" t="s">
        <v>399</v>
      </c>
      <c r="E182" s="182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9"/>
      <c r="AI182" s="9"/>
      <c r="AJ182" s="9"/>
      <c r="AK182" s="9"/>
      <c r="AL182" s="9"/>
      <c r="AM182" s="9"/>
      <c r="AN182" s="9"/>
      <c r="AO182" s="9"/>
      <c r="AP182" s="9"/>
      <c r="AQ182" s="2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29"/>
      <c r="BC182" s="29"/>
      <c r="BD182" s="9"/>
      <c r="BE182" s="9"/>
      <c r="BF182" s="29"/>
      <c r="BG182" s="9"/>
      <c r="BH182" s="9"/>
      <c r="BI182" s="29"/>
      <c r="BJ182" s="29"/>
      <c r="BK182" s="9"/>
      <c r="BL182" s="2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29"/>
      <c r="CY182" s="29"/>
      <c r="CZ182" s="29"/>
      <c r="DA182" s="29"/>
      <c r="DB182" s="9"/>
      <c r="DC182" s="9"/>
      <c r="DD182" s="9"/>
      <c r="DE182" s="9"/>
      <c r="DF182" s="9"/>
      <c r="DG182" s="29"/>
      <c r="DH182" s="9"/>
      <c r="DI182" s="9"/>
      <c r="DJ182" s="9"/>
      <c r="DK182" s="9"/>
      <c r="DL182" s="9"/>
      <c r="DM182" s="9"/>
      <c r="DN182" s="9"/>
      <c r="DO182" s="9"/>
      <c r="DP182" s="29"/>
      <c r="DQ182" s="29"/>
      <c r="DR182" s="29"/>
      <c r="DS182" s="29"/>
      <c r="DT182" s="29"/>
      <c r="DU182" s="9"/>
      <c r="DV182" s="29"/>
      <c r="DW182" s="29"/>
      <c r="DX182" s="9">
        <f t="shared" si="2"/>
        <v>0</v>
      </c>
      <c r="DY182" s="30"/>
      <c r="DZ182" s="31"/>
      <c r="EA182" s="13"/>
    </row>
    <row r="183" spans="1:131" ht="20.100000000000001" customHeight="1">
      <c r="A183" s="7">
        <v>152715</v>
      </c>
      <c r="B183" s="13" t="s">
        <v>207</v>
      </c>
      <c r="C183" s="9">
        <v>20</v>
      </c>
      <c r="D183" s="9" t="s">
        <v>481</v>
      </c>
      <c r="E183" s="182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9"/>
      <c r="AI183" s="9"/>
      <c r="AJ183" s="9"/>
      <c r="AK183" s="9"/>
      <c r="AL183" s="9"/>
      <c r="AM183" s="9"/>
      <c r="AN183" s="9"/>
      <c r="AO183" s="9"/>
      <c r="AP183" s="9"/>
      <c r="AQ183" s="2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29"/>
      <c r="BC183" s="29"/>
      <c r="BD183" s="9"/>
      <c r="BE183" s="9"/>
      <c r="BF183" s="29"/>
      <c r="BG183" s="9"/>
      <c r="BH183" s="9"/>
      <c r="BI183" s="29"/>
      <c r="BJ183" s="29"/>
      <c r="BK183" s="9"/>
      <c r="BL183" s="2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29"/>
      <c r="CY183" s="29"/>
      <c r="CZ183" s="29"/>
      <c r="DA183" s="29"/>
      <c r="DB183" s="9"/>
      <c r="DC183" s="9"/>
      <c r="DD183" s="9"/>
      <c r="DE183" s="9"/>
      <c r="DF183" s="9"/>
      <c r="DG183" s="29"/>
      <c r="DH183" s="9"/>
      <c r="DI183" s="9"/>
      <c r="DJ183" s="9"/>
      <c r="DK183" s="9"/>
      <c r="DL183" s="9"/>
      <c r="DM183" s="9"/>
      <c r="DN183" s="9"/>
      <c r="DO183" s="9"/>
      <c r="DP183" s="29"/>
      <c r="DQ183" s="29"/>
      <c r="DR183" s="29"/>
      <c r="DS183" s="29"/>
      <c r="DT183" s="29"/>
      <c r="DU183" s="9"/>
      <c r="DV183" s="29"/>
      <c r="DW183" s="29"/>
      <c r="DX183" s="9">
        <f t="shared" si="2"/>
        <v>0</v>
      </c>
      <c r="DY183" s="30"/>
      <c r="DZ183" s="31"/>
      <c r="EA183" s="13"/>
    </row>
    <row r="184" spans="1:131" ht="20.100000000000001" customHeight="1">
      <c r="A184" s="7">
        <v>154646</v>
      </c>
      <c r="B184" s="13" t="s">
        <v>208</v>
      </c>
      <c r="C184" s="9">
        <v>208</v>
      </c>
      <c r="D184" s="9" t="s">
        <v>480</v>
      </c>
      <c r="E184" s="182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9"/>
      <c r="AI184" s="9"/>
      <c r="AJ184" s="9"/>
      <c r="AK184" s="9"/>
      <c r="AL184" s="9"/>
      <c r="AM184" s="9"/>
      <c r="AN184" s="9"/>
      <c r="AO184" s="9"/>
      <c r="AP184" s="9"/>
      <c r="AQ184" s="2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29"/>
      <c r="BC184" s="29"/>
      <c r="BD184" s="9"/>
      <c r="BE184" s="9"/>
      <c r="BF184" s="29"/>
      <c r="BG184" s="9"/>
      <c r="BH184" s="9"/>
      <c r="BI184" s="29"/>
      <c r="BJ184" s="29"/>
      <c r="BK184" s="9"/>
      <c r="BL184" s="2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29"/>
      <c r="CY184" s="29"/>
      <c r="CZ184" s="29"/>
      <c r="DA184" s="29"/>
      <c r="DB184" s="9"/>
      <c r="DC184" s="9"/>
      <c r="DD184" s="9"/>
      <c r="DE184" s="9"/>
      <c r="DF184" s="9"/>
      <c r="DG184" s="29"/>
      <c r="DH184" s="9"/>
      <c r="DI184" s="9"/>
      <c r="DJ184" s="9"/>
      <c r="DK184" s="9"/>
      <c r="DL184" s="9"/>
      <c r="DM184" s="9"/>
      <c r="DN184" s="9"/>
      <c r="DO184" s="9"/>
      <c r="DP184" s="29"/>
      <c r="DQ184" s="29"/>
      <c r="DR184" s="29"/>
      <c r="DS184" s="29"/>
      <c r="DT184" s="29"/>
      <c r="DU184" s="9"/>
      <c r="DV184" s="29"/>
      <c r="DW184" s="29"/>
      <c r="DX184" s="9">
        <f t="shared" si="2"/>
        <v>0</v>
      </c>
      <c r="DY184" s="30"/>
      <c r="DZ184" s="31"/>
      <c r="EA184" s="13"/>
    </row>
    <row r="185" spans="1:131" ht="20.100000000000001" customHeight="1">
      <c r="A185" s="7">
        <v>152714</v>
      </c>
      <c r="B185" s="13" t="s">
        <v>209</v>
      </c>
      <c r="C185" s="9">
        <v>20</v>
      </c>
      <c r="D185" s="9" t="s">
        <v>480</v>
      </c>
      <c r="E185" s="182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9"/>
      <c r="AI185" s="9"/>
      <c r="AJ185" s="9"/>
      <c r="AK185" s="9"/>
      <c r="AL185" s="9"/>
      <c r="AM185" s="9"/>
      <c r="AN185" s="9"/>
      <c r="AO185" s="9"/>
      <c r="AP185" s="9"/>
      <c r="AQ185" s="2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29"/>
      <c r="BC185" s="29"/>
      <c r="BD185" s="9"/>
      <c r="BE185" s="9"/>
      <c r="BF185" s="29"/>
      <c r="BG185" s="9"/>
      <c r="BH185" s="9"/>
      <c r="BI185" s="29"/>
      <c r="BJ185" s="29"/>
      <c r="BK185" s="9"/>
      <c r="BL185" s="2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29"/>
      <c r="CY185" s="29"/>
      <c r="CZ185" s="29"/>
      <c r="DA185" s="29"/>
      <c r="DB185" s="9"/>
      <c r="DC185" s="9"/>
      <c r="DD185" s="9"/>
      <c r="DE185" s="9"/>
      <c r="DF185" s="9"/>
      <c r="DG185" s="29"/>
      <c r="DH185" s="9"/>
      <c r="DI185" s="9"/>
      <c r="DJ185" s="9"/>
      <c r="DK185" s="9"/>
      <c r="DL185" s="9"/>
      <c r="DM185" s="9"/>
      <c r="DN185" s="9"/>
      <c r="DO185" s="9"/>
      <c r="DP185" s="29"/>
      <c r="DQ185" s="29"/>
      <c r="DR185" s="29"/>
      <c r="DS185" s="29"/>
      <c r="DT185" s="29"/>
      <c r="DU185" s="9"/>
      <c r="DV185" s="29"/>
      <c r="DW185" s="29"/>
      <c r="DX185" s="9">
        <f t="shared" si="2"/>
        <v>0</v>
      </c>
      <c r="DY185" s="30"/>
      <c r="DZ185" s="31"/>
      <c r="EA185" s="13"/>
    </row>
    <row r="186" spans="1:131" ht="20.100000000000001" customHeight="1">
      <c r="A186" s="7">
        <v>153120</v>
      </c>
      <c r="B186" s="13" t="s">
        <v>210</v>
      </c>
      <c r="C186" s="9">
        <v>208</v>
      </c>
      <c r="D186" s="9" t="s">
        <v>399</v>
      </c>
      <c r="E186" s="182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9"/>
      <c r="AI186" s="9"/>
      <c r="AJ186" s="9"/>
      <c r="AK186" s="9"/>
      <c r="AL186" s="9"/>
      <c r="AM186" s="9"/>
      <c r="AN186" s="9"/>
      <c r="AO186" s="9"/>
      <c r="AP186" s="9"/>
      <c r="AQ186" s="2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29"/>
      <c r="BC186" s="29"/>
      <c r="BD186" s="9"/>
      <c r="BE186" s="9"/>
      <c r="BF186" s="29"/>
      <c r="BG186" s="9"/>
      <c r="BH186" s="9"/>
      <c r="BI186" s="29"/>
      <c r="BJ186" s="29"/>
      <c r="BK186" s="9"/>
      <c r="BL186" s="2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29"/>
      <c r="CY186" s="29"/>
      <c r="CZ186" s="29"/>
      <c r="DA186" s="29"/>
      <c r="DB186" s="9"/>
      <c r="DC186" s="9"/>
      <c r="DD186" s="9"/>
      <c r="DE186" s="9"/>
      <c r="DF186" s="9"/>
      <c r="DG186" s="29"/>
      <c r="DH186" s="9"/>
      <c r="DI186" s="9"/>
      <c r="DJ186" s="9"/>
      <c r="DK186" s="9"/>
      <c r="DL186" s="9"/>
      <c r="DM186" s="9"/>
      <c r="DN186" s="9"/>
      <c r="DO186" s="9"/>
      <c r="DP186" s="29"/>
      <c r="DQ186" s="29"/>
      <c r="DR186" s="29"/>
      <c r="DS186" s="29"/>
      <c r="DT186" s="29"/>
      <c r="DU186" s="9"/>
      <c r="DV186" s="29"/>
      <c r="DW186" s="29"/>
      <c r="DX186" s="9">
        <f t="shared" si="2"/>
        <v>0</v>
      </c>
      <c r="DY186" s="30"/>
      <c r="DZ186" s="31"/>
      <c r="EA186" s="13"/>
    </row>
    <row r="187" spans="1:131" ht="20.100000000000001" customHeight="1">
      <c r="A187" s="7">
        <v>154379</v>
      </c>
      <c r="B187" s="13" t="s">
        <v>211</v>
      </c>
      <c r="C187" s="9">
        <v>20</v>
      </c>
      <c r="D187" s="9" t="s">
        <v>399</v>
      </c>
      <c r="E187" s="182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9"/>
      <c r="AI187" s="9"/>
      <c r="AJ187" s="9"/>
      <c r="AK187" s="9"/>
      <c r="AL187" s="9"/>
      <c r="AM187" s="9"/>
      <c r="AN187" s="9"/>
      <c r="AO187" s="9"/>
      <c r="AP187" s="9"/>
      <c r="AQ187" s="2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29"/>
      <c r="BC187" s="29"/>
      <c r="BD187" s="9"/>
      <c r="BE187" s="9"/>
      <c r="BF187" s="29"/>
      <c r="BG187" s="9"/>
      <c r="BH187" s="9"/>
      <c r="BI187" s="29"/>
      <c r="BJ187" s="29"/>
      <c r="BK187" s="9"/>
      <c r="BL187" s="2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29"/>
      <c r="CY187" s="29"/>
      <c r="CZ187" s="29"/>
      <c r="DA187" s="29"/>
      <c r="DB187" s="9"/>
      <c r="DC187" s="9"/>
      <c r="DD187" s="9"/>
      <c r="DE187" s="9"/>
      <c r="DF187" s="9"/>
      <c r="DG187" s="29"/>
      <c r="DH187" s="9"/>
      <c r="DI187" s="9"/>
      <c r="DJ187" s="9"/>
      <c r="DK187" s="9"/>
      <c r="DL187" s="9"/>
      <c r="DM187" s="9"/>
      <c r="DN187" s="9"/>
      <c r="DO187" s="9"/>
      <c r="DP187" s="29"/>
      <c r="DQ187" s="29"/>
      <c r="DR187" s="29"/>
      <c r="DS187" s="29"/>
      <c r="DT187" s="29"/>
      <c r="DU187" s="9"/>
      <c r="DV187" s="29"/>
      <c r="DW187" s="29"/>
      <c r="DX187" s="9">
        <f t="shared" si="2"/>
        <v>0</v>
      </c>
      <c r="DY187" s="30"/>
      <c r="DZ187" s="31"/>
      <c r="EA187" s="13"/>
    </row>
    <row r="188" spans="1:131" ht="20.100000000000001" customHeight="1">
      <c r="A188" s="7">
        <v>154899</v>
      </c>
      <c r="B188" s="13" t="s">
        <v>212</v>
      </c>
      <c r="C188" s="9">
        <v>208</v>
      </c>
      <c r="D188" s="9" t="s">
        <v>399</v>
      </c>
      <c r="E188" s="182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9"/>
      <c r="AI188" s="9"/>
      <c r="AJ188" s="9"/>
      <c r="AK188" s="9"/>
      <c r="AL188" s="9"/>
      <c r="AM188" s="9"/>
      <c r="AN188" s="9"/>
      <c r="AO188" s="9"/>
      <c r="AP188" s="9"/>
      <c r="AQ188" s="2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29"/>
      <c r="BC188" s="29"/>
      <c r="BD188" s="9"/>
      <c r="BE188" s="9"/>
      <c r="BF188" s="29"/>
      <c r="BG188" s="9"/>
      <c r="BH188" s="9"/>
      <c r="BI188" s="29"/>
      <c r="BJ188" s="29"/>
      <c r="BK188" s="9"/>
      <c r="BL188" s="2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29"/>
      <c r="CY188" s="29"/>
      <c r="CZ188" s="29"/>
      <c r="DA188" s="29"/>
      <c r="DB188" s="9"/>
      <c r="DC188" s="9"/>
      <c r="DD188" s="9"/>
      <c r="DE188" s="9"/>
      <c r="DF188" s="9"/>
      <c r="DG188" s="29"/>
      <c r="DH188" s="9"/>
      <c r="DI188" s="9"/>
      <c r="DJ188" s="9"/>
      <c r="DK188" s="9"/>
      <c r="DL188" s="9"/>
      <c r="DM188" s="9"/>
      <c r="DN188" s="9"/>
      <c r="DO188" s="9"/>
      <c r="DP188" s="29"/>
      <c r="DQ188" s="29"/>
      <c r="DR188" s="29"/>
      <c r="DS188" s="29"/>
      <c r="DT188" s="29"/>
      <c r="DU188" s="9"/>
      <c r="DV188" s="29"/>
      <c r="DW188" s="29"/>
      <c r="DX188" s="9">
        <f t="shared" si="2"/>
        <v>0</v>
      </c>
      <c r="DY188" s="30"/>
      <c r="DZ188" s="31"/>
      <c r="EA188" s="13"/>
    </row>
    <row r="189" spans="1:131" ht="20.100000000000001" customHeight="1">
      <c r="A189" s="7">
        <v>152712</v>
      </c>
      <c r="B189" s="13" t="s">
        <v>213</v>
      </c>
      <c r="C189" s="9">
        <v>20</v>
      </c>
      <c r="D189" s="9" t="s">
        <v>399</v>
      </c>
      <c r="E189" s="182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9"/>
      <c r="AI189" s="9"/>
      <c r="AJ189" s="9"/>
      <c r="AK189" s="9"/>
      <c r="AL189" s="9"/>
      <c r="AM189" s="9"/>
      <c r="AN189" s="9"/>
      <c r="AO189" s="9"/>
      <c r="AP189" s="9"/>
      <c r="AQ189" s="2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29"/>
      <c r="BC189" s="29"/>
      <c r="BD189" s="9"/>
      <c r="BE189" s="9"/>
      <c r="BF189" s="29"/>
      <c r="BG189" s="9"/>
      <c r="BH189" s="9"/>
      <c r="BI189" s="29"/>
      <c r="BJ189" s="29"/>
      <c r="BK189" s="9"/>
      <c r="BL189" s="2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29"/>
      <c r="CY189" s="29"/>
      <c r="CZ189" s="29"/>
      <c r="DA189" s="29"/>
      <c r="DB189" s="9"/>
      <c r="DC189" s="9"/>
      <c r="DD189" s="9"/>
      <c r="DE189" s="9"/>
      <c r="DF189" s="9"/>
      <c r="DG189" s="29"/>
      <c r="DH189" s="9"/>
      <c r="DI189" s="9"/>
      <c r="DJ189" s="9"/>
      <c r="DK189" s="9"/>
      <c r="DL189" s="9"/>
      <c r="DM189" s="9"/>
      <c r="DN189" s="9"/>
      <c r="DO189" s="9"/>
      <c r="DP189" s="29"/>
      <c r="DQ189" s="29"/>
      <c r="DR189" s="29"/>
      <c r="DS189" s="29"/>
      <c r="DT189" s="29"/>
      <c r="DU189" s="9"/>
      <c r="DV189" s="29"/>
      <c r="DW189" s="29"/>
      <c r="DX189" s="9">
        <f t="shared" si="2"/>
        <v>0</v>
      </c>
      <c r="DY189" s="30"/>
      <c r="DZ189" s="31"/>
      <c r="EA189" s="13"/>
    </row>
    <row r="190" spans="1:131" ht="20.100000000000001" customHeight="1">
      <c r="A190" s="7">
        <v>152571</v>
      </c>
      <c r="B190" s="13" t="s">
        <v>214</v>
      </c>
      <c r="C190" s="9">
        <v>1</v>
      </c>
      <c r="D190" s="9" t="s">
        <v>480</v>
      </c>
      <c r="E190" s="182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392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/>
      <c r="AF190" s="13"/>
      <c r="AG190" s="13">
        <v>1</v>
      </c>
      <c r="AH190" s="9"/>
      <c r="AI190" s="9"/>
      <c r="AJ190" s="9"/>
      <c r="AK190" s="9">
        <v>1</v>
      </c>
      <c r="AL190" s="9"/>
      <c r="AM190" s="9"/>
      <c r="AN190" s="9"/>
      <c r="AO190" s="9"/>
      <c r="AP190" s="9"/>
      <c r="AQ190" s="2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29"/>
      <c r="BC190" s="29"/>
      <c r="BD190" s="9"/>
      <c r="BE190" s="9"/>
      <c r="BF190" s="29"/>
      <c r="BG190" s="9"/>
      <c r="BH190" s="9"/>
      <c r="BI190" s="29"/>
      <c r="BJ190" s="29"/>
      <c r="BK190" s="9"/>
      <c r="BL190" s="2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29"/>
      <c r="CY190" s="29"/>
      <c r="CZ190" s="29"/>
      <c r="DA190" s="29"/>
      <c r="DB190" s="9"/>
      <c r="DC190" s="9"/>
      <c r="DD190" s="9"/>
      <c r="DE190" s="9"/>
      <c r="DF190" s="9"/>
      <c r="DG190" s="29"/>
      <c r="DH190" s="9"/>
      <c r="DI190" s="9"/>
      <c r="DJ190" s="9"/>
      <c r="DK190" s="9"/>
      <c r="DL190" s="9"/>
      <c r="DM190" s="9"/>
      <c r="DN190" s="9"/>
      <c r="DO190" s="9"/>
      <c r="DP190" s="29"/>
      <c r="DQ190" s="29"/>
      <c r="DR190" s="29"/>
      <c r="DS190" s="29"/>
      <c r="DT190" s="29"/>
      <c r="DU190" s="9"/>
      <c r="DV190" s="29"/>
      <c r="DW190" s="29"/>
      <c r="DX190" s="9">
        <f t="shared" si="2"/>
        <v>0</v>
      </c>
      <c r="DY190" s="30"/>
      <c r="DZ190" s="31" t="s">
        <v>482</v>
      </c>
      <c r="EA190" s="13"/>
    </row>
    <row r="191" spans="1:131" ht="20.100000000000001" customHeight="1">
      <c r="A191" s="7">
        <v>152570</v>
      </c>
      <c r="B191" s="13" t="s">
        <v>215</v>
      </c>
      <c r="C191" s="9">
        <v>4</v>
      </c>
      <c r="D191" s="9" t="s">
        <v>480</v>
      </c>
      <c r="E191" s="182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392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/>
      <c r="AF191" s="13"/>
      <c r="AG191" s="13">
        <v>1</v>
      </c>
      <c r="AH191" s="9"/>
      <c r="AI191" s="9"/>
      <c r="AJ191" s="9"/>
      <c r="AK191" s="9">
        <v>1</v>
      </c>
      <c r="AL191" s="9"/>
      <c r="AM191" s="9"/>
      <c r="AN191" s="9"/>
      <c r="AO191" s="9"/>
      <c r="AP191" s="9"/>
      <c r="AQ191" s="2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29"/>
      <c r="BC191" s="29"/>
      <c r="BD191" s="9"/>
      <c r="BE191" s="9"/>
      <c r="BF191" s="29"/>
      <c r="BG191" s="9"/>
      <c r="BH191" s="9"/>
      <c r="BI191" s="29"/>
      <c r="BJ191" s="29"/>
      <c r="BK191" s="9"/>
      <c r="BL191" s="2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29"/>
      <c r="CY191" s="29"/>
      <c r="CZ191" s="29"/>
      <c r="DA191" s="29"/>
      <c r="DB191" s="9"/>
      <c r="DC191" s="9"/>
      <c r="DD191" s="9"/>
      <c r="DE191" s="9"/>
      <c r="DF191" s="9"/>
      <c r="DG191" s="29"/>
      <c r="DH191" s="9"/>
      <c r="DI191" s="9"/>
      <c r="DJ191" s="9"/>
      <c r="DK191" s="9"/>
      <c r="DL191" s="9"/>
      <c r="DM191" s="9"/>
      <c r="DN191" s="9"/>
      <c r="DO191" s="9"/>
      <c r="DP191" s="29"/>
      <c r="DQ191" s="29"/>
      <c r="DR191" s="29"/>
      <c r="DS191" s="29"/>
      <c r="DT191" s="29"/>
      <c r="DU191" s="9"/>
      <c r="DV191" s="29"/>
      <c r="DW191" s="29"/>
      <c r="DX191" s="9">
        <f t="shared" si="2"/>
        <v>0</v>
      </c>
      <c r="DY191" s="30"/>
      <c r="DZ191" s="31"/>
      <c r="EA191" s="13"/>
    </row>
    <row r="192" spans="1:131" ht="20.100000000000001" customHeight="1">
      <c r="A192" s="7">
        <v>152569</v>
      </c>
      <c r="B192" s="13" t="s">
        <v>216</v>
      </c>
      <c r="C192" s="9">
        <v>1</v>
      </c>
      <c r="D192" s="9" t="s">
        <v>399</v>
      </c>
      <c r="E192" s="182" t="s">
        <v>459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397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/>
      <c r="AE192" s="13"/>
      <c r="AF192" s="13">
        <v>1</v>
      </c>
      <c r="AG192" s="13"/>
      <c r="AH192" s="9"/>
      <c r="AI192" s="9"/>
      <c r="AJ192" s="9"/>
      <c r="AK192" s="9">
        <v>1</v>
      </c>
      <c r="AL192" s="9"/>
      <c r="AM192" s="9"/>
      <c r="AN192" s="9"/>
      <c r="AO192" s="9"/>
      <c r="AP192" s="9"/>
      <c r="AQ192" s="2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29"/>
      <c r="BC192" s="29"/>
      <c r="BD192" s="9"/>
      <c r="BE192" s="9"/>
      <c r="BF192" s="29"/>
      <c r="BG192" s="9"/>
      <c r="BH192" s="9"/>
      <c r="BI192" s="29"/>
      <c r="BJ192" s="29"/>
      <c r="BK192" s="9"/>
      <c r="BL192" s="29"/>
      <c r="BM192" s="9"/>
      <c r="BN192" s="9"/>
      <c r="BO192" s="9"/>
      <c r="BP192" s="9"/>
      <c r="BQ192" s="9"/>
      <c r="BR192" s="9"/>
      <c r="BS192" s="9"/>
      <c r="BT192" s="9">
        <v>1</v>
      </c>
      <c r="BU192" s="9"/>
      <c r="BV192" s="9"/>
      <c r="BW192" s="9"/>
      <c r="BX192" s="9"/>
      <c r="BY192" s="9">
        <v>1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29"/>
      <c r="CY192" s="29"/>
      <c r="CZ192" s="29"/>
      <c r="DA192" s="29"/>
      <c r="DB192" s="9"/>
      <c r="DC192" s="9"/>
      <c r="DD192" s="9"/>
      <c r="DE192" s="9"/>
      <c r="DF192" s="9"/>
      <c r="DG192" s="29"/>
      <c r="DH192" s="9"/>
      <c r="DI192" s="9"/>
      <c r="DJ192" s="9"/>
      <c r="DK192" s="9"/>
      <c r="DL192" s="9"/>
      <c r="DM192" s="9"/>
      <c r="DN192" s="9"/>
      <c r="DO192" s="9"/>
      <c r="DP192" s="29"/>
      <c r="DQ192" s="29"/>
      <c r="DR192" s="29"/>
      <c r="DS192" s="29"/>
      <c r="DT192" s="29"/>
      <c r="DU192" s="9"/>
      <c r="DV192" s="29"/>
      <c r="DW192" s="29"/>
      <c r="DX192" s="9">
        <f t="shared" si="2"/>
        <v>2</v>
      </c>
      <c r="DY192" s="30"/>
      <c r="DZ192" s="31" t="s">
        <v>483</v>
      </c>
      <c r="EA192" s="13"/>
    </row>
    <row r="193" spans="1:131" ht="20.100000000000001" customHeight="1">
      <c r="A193" s="7">
        <v>155051</v>
      </c>
      <c r="B193" s="13" t="s">
        <v>217</v>
      </c>
      <c r="C193" s="9">
        <v>208</v>
      </c>
      <c r="D193" s="9" t="s">
        <v>399</v>
      </c>
      <c r="E193" s="182" t="s">
        <v>459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397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/>
      <c r="AE193" s="13"/>
      <c r="AF193" s="13">
        <v>1</v>
      </c>
      <c r="AG193" s="13"/>
      <c r="AH193" s="9"/>
      <c r="AI193" s="9"/>
      <c r="AJ193" s="9"/>
      <c r="AK193" s="9">
        <v>1</v>
      </c>
      <c r="AL193" s="9"/>
      <c r="AM193" s="9"/>
      <c r="AN193" s="9"/>
      <c r="AO193" s="9"/>
      <c r="AP193" s="9"/>
      <c r="AQ193" s="2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29"/>
      <c r="BC193" s="29"/>
      <c r="BD193" s="9"/>
      <c r="BE193" s="9"/>
      <c r="BF193" s="29"/>
      <c r="BG193" s="9"/>
      <c r="BH193" s="9"/>
      <c r="BI193" s="29"/>
      <c r="BJ193" s="29"/>
      <c r="BK193" s="9"/>
      <c r="BL193" s="29"/>
      <c r="BM193" s="9"/>
      <c r="BN193" s="9"/>
      <c r="BO193" s="9"/>
      <c r="BP193" s="9"/>
      <c r="BQ193" s="9"/>
      <c r="BR193" s="9"/>
      <c r="BS193" s="9"/>
      <c r="BT193" s="9">
        <v>1</v>
      </c>
      <c r="BU193" s="9"/>
      <c r="BV193" s="9"/>
      <c r="BW193" s="9"/>
      <c r="BX193" s="9"/>
      <c r="BY193" s="9">
        <v>1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29"/>
      <c r="CY193" s="29"/>
      <c r="CZ193" s="29"/>
      <c r="DA193" s="29"/>
      <c r="DB193" s="9"/>
      <c r="DC193" s="9"/>
      <c r="DD193" s="9"/>
      <c r="DE193" s="9"/>
      <c r="DF193" s="9"/>
      <c r="DG193" s="29"/>
      <c r="DH193" s="9"/>
      <c r="DI193" s="9"/>
      <c r="DJ193" s="9"/>
      <c r="DK193" s="9"/>
      <c r="DL193" s="9"/>
      <c r="DM193" s="9"/>
      <c r="DN193" s="9"/>
      <c r="DO193" s="9"/>
      <c r="DP193" s="29"/>
      <c r="DQ193" s="29"/>
      <c r="DR193" s="29"/>
      <c r="DS193" s="29"/>
      <c r="DT193" s="29"/>
      <c r="DU193" s="9"/>
      <c r="DV193" s="29"/>
      <c r="DW193" s="29"/>
      <c r="DX193" s="9">
        <f t="shared" si="2"/>
        <v>2</v>
      </c>
      <c r="DY193" s="30"/>
      <c r="DZ193" s="31"/>
      <c r="EA193" s="13"/>
    </row>
    <row r="194" spans="1:131" ht="20.100000000000001" customHeight="1">
      <c r="A194" s="7">
        <v>155052</v>
      </c>
      <c r="B194" s="13" t="s">
        <v>218</v>
      </c>
      <c r="C194" s="9">
        <v>20</v>
      </c>
      <c r="D194" s="9" t="s">
        <v>399</v>
      </c>
      <c r="E194" s="182" t="s">
        <v>459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397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/>
      <c r="AE194" s="13"/>
      <c r="AF194" s="13">
        <v>1</v>
      </c>
      <c r="AG194" s="13"/>
      <c r="AH194" s="9"/>
      <c r="AI194" s="9"/>
      <c r="AJ194" s="9"/>
      <c r="AK194" s="9">
        <v>1</v>
      </c>
      <c r="AL194" s="9"/>
      <c r="AM194" s="9"/>
      <c r="AN194" s="9"/>
      <c r="AO194" s="9"/>
      <c r="AP194" s="9"/>
      <c r="AQ194" s="2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29"/>
      <c r="BC194" s="29"/>
      <c r="BD194" s="9"/>
      <c r="BE194" s="9"/>
      <c r="BF194" s="29"/>
      <c r="BG194" s="9"/>
      <c r="BH194" s="9"/>
      <c r="BI194" s="29"/>
      <c r="BJ194" s="29"/>
      <c r="BK194" s="9"/>
      <c r="BL194" s="29"/>
      <c r="BM194" s="9"/>
      <c r="BN194" s="9"/>
      <c r="BO194" s="9"/>
      <c r="BP194" s="9"/>
      <c r="BQ194" s="9"/>
      <c r="BR194" s="9"/>
      <c r="BS194" s="9"/>
      <c r="BT194" s="9">
        <v>1</v>
      </c>
      <c r="BU194" s="9"/>
      <c r="BV194" s="9"/>
      <c r="BW194" s="9"/>
      <c r="BX194" s="9"/>
      <c r="BY194" s="9">
        <v>1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29"/>
      <c r="CY194" s="29"/>
      <c r="CZ194" s="29"/>
      <c r="DA194" s="29"/>
      <c r="DB194" s="9"/>
      <c r="DC194" s="9"/>
      <c r="DD194" s="9"/>
      <c r="DE194" s="9"/>
      <c r="DF194" s="9"/>
      <c r="DG194" s="29"/>
      <c r="DH194" s="9"/>
      <c r="DI194" s="9"/>
      <c r="DJ194" s="9"/>
      <c r="DK194" s="9"/>
      <c r="DL194" s="9"/>
      <c r="DM194" s="9"/>
      <c r="DN194" s="9"/>
      <c r="DO194" s="9"/>
      <c r="DP194" s="29"/>
      <c r="DQ194" s="29"/>
      <c r="DR194" s="29"/>
      <c r="DS194" s="29"/>
      <c r="DT194" s="29"/>
      <c r="DU194" s="9"/>
      <c r="DV194" s="29"/>
      <c r="DW194" s="29"/>
      <c r="DX194" s="9">
        <f t="shared" si="2"/>
        <v>2</v>
      </c>
      <c r="DY194" s="30"/>
      <c r="DZ194" s="31"/>
      <c r="EA194" s="13"/>
    </row>
    <row r="195" spans="1:131" ht="20.100000000000001" customHeight="1">
      <c r="A195" s="7">
        <v>152568</v>
      </c>
      <c r="B195" s="13" t="s">
        <v>219</v>
      </c>
      <c r="C195" s="9">
        <v>4</v>
      </c>
      <c r="D195" s="9" t="s">
        <v>399</v>
      </c>
      <c r="E195" s="182" t="s">
        <v>459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397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/>
      <c r="AE195" s="13"/>
      <c r="AF195" s="13">
        <v>1</v>
      </c>
      <c r="AG195" s="13"/>
      <c r="AH195" s="9"/>
      <c r="AI195" s="9"/>
      <c r="AJ195" s="9"/>
      <c r="AK195" s="9">
        <v>1</v>
      </c>
      <c r="AL195" s="9"/>
      <c r="AM195" s="9"/>
      <c r="AN195" s="9"/>
      <c r="AO195" s="9"/>
      <c r="AP195" s="9"/>
      <c r="AQ195" s="2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29"/>
      <c r="BC195" s="29"/>
      <c r="BD195" s="9"/>
      <c r="BE195" s="9"/>
      <c r="BF195" s="29"/>
      <c r="BG195" s="9"/>
      <c r="BH195" s="9"/>
      <c r="BI195" s="29"/>
      <c r="BJ195" s="29"/>
      <c r="BK195" s="9"/>
      <c r="BL195" s="29"/>
      <c r="BM195" s="9"/>
      <c r="BN195" s="9"/>
      <c r="BO195" s="9"/>
      <c r="BP195" s="9"/>
      <c r="BQ195" s="9"/>
      <c r="BR195" s="9"/>
      <c r="BS195" s="9"/>
      <c r="BT195" s="9">
        <v>1</v>
      </c>
      <c r="BU195" s="9"/>
      <c r="BV195" s="9"/>
      <c r="BW195" s="9"/>
      <c r="BX195" s="9"/>
      <c r="BY195" s="9">
        <v>1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29"/>
      <c r="CY195" s="29"/>
      <c r="CZ195" s="29"/>
      <c r="DA195" s="29"/>
      <c r="DB195" s="9"/>
      <c r="DC195" s="9"/>
      <c r="DD195" s="9"/>
      <c r="DE195" s="9"/>
      <c r="DF195" s="9"/>
      <c r="DG195" s="29"/>
      <c r="DH195" s="9"/>
      <c r="DI195" s="9"/>
      <c r="DJ195" s="9"/>
      <c r="DK195" s="9"/>
      <c r="DL195" s="9"/>
      <c r="DM195" s="9"/>
      <c r="DN195" s="9"/>
      <c r="DO195" s="9"/>
      <c r="DP195" s="29"/>
      <c r="DQ195" s="29"/>
      <c r="DR195" s="29"/>
      <c r="DS195" s="29"/>
      <c r="DT195" s="29"/>
      <c r="DU195" s="9"/>
      <c r="DV195" s="29"/>
      <c r="DW195" s="29"/>
      <c r="DX195" s="9">
        <f t="shared" ref="DX195:DX227" si="3">SUM(AL195:DW195)</f>
        <v>2</v>
      </c>
      <c r="DY195" s="30"/>
      <c r="DZ195" s="31"/>
      <c r="EA195" s="13"/>
    </row>
    <row r="196" spans="1:131" ht="20.100000000000001" customHeight="1">
      <c r="A196" s="7">
        <v>154879</v>
      </c>
      <c r="B196" s="13" t="s">
        <v>220</v>
      </c>
      <c r="C196" s="9">
        <v>60</v>
      </c>
      <c r="D196" s="9" t="s">
        <v>399</v>
      </c>
      <c r="E196" s="182" t="s">
        <v>459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397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/>
      <c r="AE196" s="13"/>
      <c r="AF196" s="13">
        <v>1</v>
      </c>
      <c r="AG196" s="13"/>
      <c r="AH196" s="9"/>
      <c r="AI196" s="9"/>
      <c r="AJ196" s="9"/>
      <c r="AK196" s="9">
        <v>1</v>
      </c>
      <c r="AL196" s="9"/>
      <c r="AM196" s="9"/>
      <c r="AN196" s="9"/>
      <c r="AO196" s="9"/>
      <c r="AP196" s="9"/>
      <c r="AQ196" s="2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29"/>
      <c r="BC196" s="29"/>
      <c r="BD196" s="9"/>
      <c r="BE196" s="9"/>
      <c r="BF196" s="29"/>
      <c r="BG196" s="9"/>
      <c r="BH196" s="9"/>
      <c r="BI196" s="29"/>
      <c r="BJ196" s="29"/>
      <c r="BK196" s="9"/>
      <c r="BL196" s="29"/>
      <c r="BM196" s="9"/>
      <c r="BN196" s="9"/>
      <c r="BO196" s="9"/>
      <c r="BP196" s="9"/>
      <c r="BQ196" s="9"/>
      <c r="BR196" s="9"/>
      <c r="BS196" s="9"/>
      <c r="BT196" s="9">
        <v>1</v>
      </c>
      <c r="BU196" s="9"/>
      <c r="BV196" s="9"/>
      <c r="BW196" s="9"/>
      <c r="BX196" s="9"/>
      <c r="BY196" s="9">
        <v>1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29"/>
      <c r="CY196" s="29"/>
      <c r="CZ196" s="29"/>
      <c r="DA196" s="29"/>
      <c r="DB196" s="9"/>
      <c r="DC196" s="9"/>
      <c r="DD196" s="9"/>
      <c r="DE196" s="9"/>
      <c r="DF196" s="9"/>
      <c r="DG196" s="29"/>
      <c r="DH196" s="9"/>
      <c r="DI196" s="9"/>
      <c r="DJ196" s="9"/>
      <c r="DK196" s="9"/>
      <c r="DL196" s="9"/>
      <c r="DM196" s="9"/>
      <c r="DN196" s="9"/>
      <c r="DO196" s="9"/>
      <c r="DP196" s="29"/>
      <c r="DQ196" s="29"/>
      <c r="DR196" s="29"/>
      <c r="DS196" s="29"/>
      <c r="DT196" s="29"/>
      <c r="DU196" s="9"/>
      <c r="DV196" s="29"/>
      <c r="DW196" s="29"/>
      <c r="DX196" s="9">
        <f t="shared" si="3"/>
        <v>2</v>
      </c>
      <c r="DY196" s="30"/>
      <c r="DZ196" s="31"/>
      <c r="EA196" s="13"/>
    </row>
    <row r="197" spans="1:131" ht="20.100000000000001" customHeight="1">
      <c r="A197" s="7">
        <v>152627</v>
      </c>
      <c r="B197" s="13" t="s">
        <v>221</v>
      </c>
      <c r="C197" s="9">
        <v>1</v>
      </c>
      <c r="D197" s="9" t="s">
        <v>399</v>
      </c>
      <c r="E197" s="182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>
        <v>1</v>
      </c>
      <c r="AG197" s="13"/>
      <c r="AH197" s="9"/>
      <c r="AI197" s="9"/>
      <c r="AJ197" s="9"/>
      <c r="AK197" s="9">
        <v>1</v>
      </c>
      <c r="AL197" s="9"/>
      <c r="AM197" s="9"/>
      <c r="AN197" s="9"/>
      <c r="AO197" s="9"/>
      <c r="AP197" s="9"/>
      <c r="AQ197" s="2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29"/>
      <c r="BC197" s="29"/>
      <c r="BD197" s="9"/>
      <c r="BE197" s="9"/>
      <c r="BF197" s="29"/>
      <c r="BG197" s="9"/>
      <c r="BH197" s="9"/>
      <c r="BI197" s="29"/>
      <c r="BJ197" s="29"/>
      <c r="BK197" s="9"/>
      <c r="BL197" s="29"/>
      <c r="BM197" s="9"/>
      <c r="BN197" s="9"/>
      <c r="BO197" s="9"/>
      <c r="BP197" s="9"/>
      <c r="BQ197" s="9"/>
      <c r="BR197" s="9"/>
      <c r="BS197" s="9"/>
      <c r="BT197" s="9">
        <v>1</v>
      </c>
      <c r="BU197" s="9"/>
      <c r="BV197" s="9"/>
      <c r="BW197" s="9"/>
      <c r="BX197" s="9"/>
      <c r="BY197" s="9">
        <v>1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29"/>
      <c r="CY197" s="29"/>
      <c r="CZ197" s="29"/>
      <c r="DA197" s="29"/>
      <c r="DB197" s="9"/>
      <c r="DC197" s="9"/>
      <c r="DD197" s="9"/>
      <c r="DE197" s="9"/>
      <c r="DF197" s="9"/>
      <c r="DG197" s="29"/>
      <c r="DH197" s="9"/>
      <c r="DI197" s="9"/>
      <c r="DJ197" s="9"/>
      <c r="DK197" s="9"/>
      <c r="DL197" s="9"/>
      <c r="DM197" s="9"/>
      <c r="DN197" s="9"/>
      <c r="DO197" s="9"/>
      <c r="DP197" s="29"/>
      <c r="DQ197" s="29"/>
      <c r="DR197" s="29"/>
      <c r="DS197" s="29"/>
      <c r="DT197" s="29"/>
      <c r="DU197" s="9"/>
      <c r="DV197" s="29"/>
      <c r="DW197" s="29"/>
      <c r="DX197" s="9">
        <f t="shared" si="3"/>
        <v>2</v>
      </c>
      <c r="DY197" s="30"/>
      <c r="DZ197" s="31" t="s">
        <v>484</v>
      </c>
      <c r="EA197" s="13"/>
    </row>
    <row r="198" spans="1:131" ht="20.100000000000001" customHeight="1">
      <c r="A198" s="7">
        <v>152537</v>
      </c>
      <c r="B198" s="13" t="s">
        <v>222</v>
      </c>
      <c r="C198" s="9">
        <v>1</v>
      </c>
      <c r="D198" s="9" t="s">
        <v>405</v>
      </c>
      <c r="E198" s="182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>
        <v>1</v>
      </c>
      <c r="AF198" s="13"/>
      <c r="AG198" s="13"/>
      <c r="AH198" s="9"/>
      <c r="AI198" s="9"/>
      <c r="AJ198" s="9"/>
      <c r="AK198" s="9"/>
      <c r="AL198" s="9"/>
      <c r="AM198" s="9"/>
      <c r="AN198" s="9"/>
      <c r="AO198" s="9"/>
      <c r="AP198" s="9"/>
      <c r="AQ198" s="2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29"/>
      <c r="BC198" s="29"/>
      <c r="BD198" s="9"/>
      <c r="BE198" s="9"/>
      <c r="BF198" s="29"/>
      <c r="BG198" s="9"/>
      <c r="BH198" s="9"/>
      <c r="BI198" s="29"/>
      <c r="BJ198" s="29"/>
      <c r="BK198" s="9"/>
      <c r="BL198" s="2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</v>
      </c>
      <c r="BW198" s="9"/>
      <c r="BX198" s="9"/>
      <c r="BY198" s="9"/>
      <c r="BZ198" s="9"/>
      <c r="CA198" s="9"/>
      <c r="CB198" s="9">
        <v>1</v>
      </c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29"/>
      <c r="CY198" s="29"/>
      <c r="CZ198" s="29"/>
      <c r="DA198" s="29"/>
      <c r="DB198" s="9"/>
      <c r="DC198" s="9"/>
      <c r="DD198" s="9"/>
      <c r="DE198" s="9"/>
      <c r="DF198" s="9"/>
      <c r="DG198" s="29"/>
      <c r="DH198" s="9"/>
      <c r="DI198" s="9"/>
      <c r="DJ198" s="9"/>
      <c r="DK198" s="9"/>
      <c r="DL198" s="9"/>
      <c r="DM198" s="9"/>
      <c r="DN198" s="9"/>
      <c r="DO198" s="9"/>
      <c r="DP198" s="29"/>
      <c r="DQ198" s="29"/>
      <c r="DR198" s="29"/>
      <c r="DS198" s="29"/>
      <c r="DT198" s="29"/>
      <c r="DU198" s="9"/>
      <c r="DV198" s="29"/>
      <c r="DW198" s="29"/>
      <c r="DX198" s="9">
        <f t="shared" si="3"/>
        <v>2</v>
      </c>
      <c r="DY198" s="30"/>
      <c r="DZ198" s="31" t="s">
        <v>485</v>
      </c>
      <c r="EA198" s="13"/>
    </row>
    <row r="199" spans="1:131" ht="20.100000000000001" customHeight="1">
      <c r="A199" s="7">
        <v>152567</v>
      </c>
      <c r="B199" s="13" t="s">
        <v>223</v>
      </c>
      <c r="C199" s="9">
        <v>1</v>
      </c>
      <c r="D199" s="9" t="s">
        <v>395</v>
      </c>
      <c r="E199" s="182" t="s">
        <v>378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397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/>
      <c r="AD199" s="13"/>
      <c r="AE199" s="13">
        <v>1</v>
      </c>
      <c r="AF199" s="13"/>
      <c r="AG199" s="13"/>
      <c r="AH199" s="9"/>
      <c r="AI199" s="9"/>
      <c r="AJ199" s="9"/>
      <c r="AK199" s="9"/>
      <c r="AL199" s="9"/>
      <c r="AM199" s="9"/>
      <c r="AN199" s="9"/>
      <c r="AO199" s="9"/>
      <c r="AP199" s="9"/>
      <c r="AQ199" s="2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29"/>
      <c r="BC199" s="29"/>
      <c r="BD199" s="9"/>
      <c r="BE199" s="9"/>
      <c r="BF199" s="29"/>
      <c r="BG199" s="9"/>
      <c r="BH199" s="9"/>
      <c r="BI199" s="29"/>
      <c r="BJ199" s="29"/>
      <c r="BK199" s="9"/>
      <c r="BL199" s="29"/>
      <c r="BM199" s="9"/>
      <c r="BN199" s="9"/>
      <c r="BO199" s="9"/>
      <c r="BP199" s="9">
        <v>1</v>
      </c>
      <c r="BQ199" s="9">
        <v>1</v>
      </c>
      <c r="BR199" s="9"/>
      <c r="BS199" s="9"/>
      <c r="BT199" s="9"/>
      <c r="BU199" s="9">
        <v>1</v>
      </c>
      <c r="BV199" s="9"/>
      <c r="BW199" s="9"/>
      <c r="BX199" s="9"/>
      <c r="BY199" s="9">
        <v>1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>
        <v>1</v>
      </c>
      <c r="CN199" s="9"/>
      <c r="CO199" s="9"/>
      <c r="CP199" s="9"/>
      <c r="CQ199" s="9"/>
      <c r="CR199" s="29">
        <v>1</v>
      </c>
      <c r="CS199" s="9"/>
      <c r="CT199" s="9"/>
      <c r="CU199" s="9"/>
      <c r="CV199" s="9"/>
      <c r="CW199" s="9">
        <v>1</v>
      </c>
      <c r="CX199" s="29"/>
      <c r="CY199" s="29"/>
      <c r="CZ199" s="29"/>
      <c r="DA199" s="29"/>
      <c r="DB199" s="9"/>
      <c r="DC199" s="9"/>
      <c r="DD199" s="9"/>
      <c r="DE199" s="9"/>
      <c r="DF199" s="9"/>
      <c r="DG199" s="29"/>
      <c r="DH199" s="9">
        <v>1</v>
      </c>
      <c r="DI199" s="9"/>
      <c r="DJ199" s="9"/>
      <c r="DK199" s="9"/>
      <c r="DL199" s="9"/>
      <c r="DM199" s="9"/>
      <c r="DN199" s="9"/>
      <c r="DO199" s="9"/>
      <c r="DP199" s="29"/>
      <c r="DQ199" s="29"/>
      <c r="DR199" s="29"/>
      <c r="DS199" s="29">
        <v>1</v>
      </c>
      <c r="DT199" s="29"/>
      <c r="DU199" s="9">
        <v>1</v>
      </c>
      <c r="DV199" s="29"/>
      <c r="DW199" s="29"/>
      <c r="DX199" s="9">
        <f t="shared" si="3"/>
        <v>10</v>
      </c>
      <c r="DY199" s="30"/>
      <c r="DZ199" s="31" t="s">
        <v>486</v>
      </c>
      <c r="EA199" s="13"/>
    </row>
    <row r="200" spans="1:131" ht="20.100000000000001" customHeight="1">
      <c r="A200" s="7">
        <v>155053</v>
      </c>
      <c r="B200" s="13" t="s">
        <v>224</v>
      </c>
      <c r="C200" s="9">
        <v>208</v>
      </c>
      <c r="D200" s="9" t="s">
        <v>395</v>
      </c>
      <c r="E200" s="182" t="s">
        <v>378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397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/>
      <c r="AD200" s="13"/>
      <c r="AE200" s="13">
        <v>1</v>
      </c>
      <c r="AF200" s="13"/>
      <c r="AG200" s="13"/>
      <c r="AH200" s="9"/>
      <c r="AI200" s="9"/>
      <c r="AJ200" s="9"/>
      <c r="AK200" s="9"/>
      <c r="AL200" s="9"/>
      <c r="AM200" s="9"/>
      <c r="AN200" s="9"/>
      <c r="AO200" s="9"/>
      <c r="AP200" s="9"/>
      <c r="AQ200" s="2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29"/>
      <c r="BC200" s="29"/>
      <c r="BD200" s="9"/>
      <c r="BE200" s="9"/>
      <c r="BF200" s="29"/>
      <c r="BG200" s="9"/>
      <c r="BH200" s="9"/>
      <c r="BI200" s="29"/>
      <c r="BJ200" s="29"/>
      <c r="BK200" s="9"/>
      <c r="BL200" s="29"/>
      <c r="BM200" s="9"/>
      <c r="BN200" s="9"/>
      <c r="BO200" s="9"/>
      <c r="BP200" s="9">
        <v>1</v>
      </c>
      <c r="BQ200" s="9">
        <v>1</v>
      </c>
      <c r="BR200" s="9"/>
      <c r="BS200" s="9"/>
      <c r="BT200" s="9"/>
      <c r="BU200" s="9">
        <v>1</v>
      </c>
      <c r="BV200" s="9"/>
      <c r="BW200" s="9"/>
      <c r="BX200" s="9"/>
      <c r="BY200" s="9">
        <v>1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>
        <v>1</v>
      </c>
      <c r="CN200" s="9"/>
      <c r="CO200" s="9"/>
      <c r="CP200" s="9"/>
      <c r="CQ200" s="9"/>
      <c r="CR200" s="29">
        <v>1</v>
      </c>
      <c r="CS200" s="9"/>
      <c r="CT200" s="9"/>
      <c r="CU200" s="9"/>
      <c r="CV200" s="9"/>
      <c r="CW200" s="9">
        <v>1</v>
      </c>
      <c r="CX200" s="29"/>
      <c r="CY200" s="29"/>
      <c r="CZ200" s="29"/>
      <c r="DA200" s="29"/>
      <c r="DB200" s="9"/>
      <c r="DC200" s="9"/>
      <c r="DD200" s="9"/>
      <c r="DE200" s="9"/>
      <c r="DF200" s="9"/>
      <c r="DG200" s="29"/>
      <c r="DH200" s="9">
        <v>1</v>
      </c>
      <c r="DI200" s="9"/>
      <c r="DJ200" s="9"/>
      <c r="DK200" s="9"/>
      <c r="DL200" s="9"/>
      <c r="DM200" s="9"/>
      <c r="DN200" s="9"/>
      <c r="DO200" s="9"/>
      <c r="DP200" s="29"/>
      <c r="DQ200" s="29"/>
      <c r="DR200" s="29"/>
      <c r="DS200" s="29">
        <v>1</v>
      </c>
      <c r="DT200" s="29"/>
      <c r="DU200" s="9">
        <v>1</v>
      </c>
      <c r="DV200" s="29"/>
      <c r="DW200" s="29"/>
      <c r="DX200" s="9">
        <f t="shared" si="3"/>
        <v>10</v>
      </c>
      <c r="DY200" s="30"/>
      <c r="DZ200" s="31"/>
      <c r="EA200" s="13"/>
    </row>
    <row r="201" spans="1:131" ht="20.100000000000001" customHeight="1">
      <c r="A201" s="7">
        <v>155054</v>
      </c>
      <c r="B201" s="13" t="s">
        <v>225</v>
      </c>
      <c r="C201" s="9">
        <v>20</v>
      </c>
      <c r="D201" s="9" t="s">
        <v>395</v>
      </c>
      <c r="E201" s="182" t="s">
        <v>378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397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/>
      <c r="AD201" s="13"/>
      <c r="AE201" s="13">
        <v>1</v>
      </c>
      <c r="AF201" s="13"/>
      <c r="AG201" s="13"/>
      <c r="AH201" s="9"/>
      <c r="AI201" s="9"/>
      <c r="AJ201" s="9"/>
      <c r="AK201" s="9"/>
      <c r="AL201" s="9"/>
      <c r="AM201" s="9"/>
      <c r="AN201" s="9"/>
      <c r="AO201" s="9"/>
      <c r="AP201" s="9"/>
      <c r="AQ201" s="2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29"/>
      <c r="BC201" s="29"/>
      <c r="BD201" s="9"/>
      <c r="BE201" s="9"/>
      <c r="BF201" s="29"/>
      <c r="BG201" s="9"/>
      <c r="BH201" s="9"/>
      <c r="BI201" s="29"/>
      <c r="BJ201" s="29"/>
      <c r="BK201" s="9"/>
      <c r="BL201" s="29"/>
      <c r="BM201" s="9"/>
      <c r="BN201" s="9"/>
      <c r="BO201" s="9"/>
      <c r="BP201" s="9">
        <v>1</v>
      </c>
      <c r="BQ201" s="9">
        <v>1</v>
      </c>
      <c r="BR201" s="9"/>
      <c r="BS201" s="9"/>
      <c r="BT201" s="9"/>
      <c r="BU201" s="9">
        <v>1</v>
      </c>
      <c r="BV201" s="9"/>
      <c r="BW201" s="9"/>
      <c r="BX201" s="9"/>
      <c r="BY201" s="9">
        <v>1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>
        <v>1</v>
      </c>
      <c r="CN201" s="9"/>
      <c r="CO201" s="9"/>
      <c r="CP201" s="9"/>
      <c r="CQ201" s="9"/>
      <c r="CR201" s="29">
        <v>1</v>
      </c>
      <c r="CS201" s="9"/>
      <c r="CT201" s="9"/>
      <c r="CU201" s="9"/>
      <c r="CV201" s="9"/>
      <c r="CW201" s="9">
        <v>1</v>
      </c>
      <c r="CX201" s="29"/>
      <c r="CY201" s="29"/>
      <c r="CZ201" s="29"/>
      <c r="DA201" s="29"/>
      <c r="DB201" s="9"/>
      <c r="DC201" s="9"/>
      <c r="DD201" s="9"/>
      <c r="DE201" s="9"/>
      <c r="DF201" s="9"/>
      <c r="DG201" s="29"/>
      <c r="DH201" s="9">
        <v>1</v>
      </c>
      <c r="DI201" s="9"/>
      <c r="DJ201" s="9"/>
      <c r="DK201" s="9"/>
      <c r="DL201" s="9"/>
      <c r="DM201" s="9"/>
      <c r="DN201" s="9"/>
      <c r="DO201" s="9"/>
      <c r="DP201" s="29"/>
      <c r="DQ201" s="29"/>
      <c r="DR201" s="29"/>
      <c r="DS201" s="29">
        <v>1</v>
      </c>
      <c r="DT201" s="29"/>
      <c r="DU201" s="9">
        <v>1</v>
      </c>
      <c r="DV201" s="29"/>
      <c r="DW201" s="29"/>
      <c r="DX201" s="9">
        <f t="shared" si="3"/>
        <v>10</v>
      </c>
      <c r="DY201" s="30"/>
      <c r="DZ201" s="31"/>
      <c r="EA201" s="13"/>
    </row>
    <row r="202" spans="1:131" ht="20.100000000000001" customHeight="1">
      <c r="A202" s="7">
        <v>150011</v>
      </c>
      <c r="B202" s="13" t="s">
        <v>225</v>
      </c>
      <c r="C202" s="9">
        <v>20</v>
      </c>
      <c r="D202" s="9" t="s">
        <v>395</v>
      </c>
      <c r="E202" s="182" t="s">
        <v>378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397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/>
      <c r="AD202" s="13"/>
      <c r="AE202" s="13">
        <v>1</v>
      </c>
      <c r="AF202" s="13"/>
      <c r="AG202" s="13"/>
      <c r="AH202" s="9"/>
      <c r="AI202" s="9"/>
      <c r="AJ202" s="9"/>
      <c r="AK202" s="9"/>
      <c r="AL202" s="9"/>
      <c r="AM202" s="9"/>
      <c r="AN202" s="9"/>
      <c r="AO202" s="9"/>
      <c r="AP202" s="9"/>
      <c r="AQ202" s="2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29"/>
      <c r="BC202" s="29"/>
      <c r="BD202" s="9"/>
      <c r="BE202" s="9"/>
      <c r="BF202" s="29"/>
      <c r="BG202" s="9"/>
      <c r="BH202" s="9"/>
      <c r="BI202" s="29"/>
      <c r="BJ202" s="29"/>
      <c r="BK202" s="9"/>
      <c r="BL202" s="29"/>
      <c r="BM202" s="9"/>
      <c r="BN202" s="9"/>
      <c r="BO202" s="9"/>
      <c r="BP202" s="9">
        <v>1</v>
      </c>
      <c r="BQ202" s="9">
        <v>1</v>
      </c>
      <c r="BR202" s="9"/>
      <c r="BS202" s="9"/>
      <c r="BT202" s="9"/>
      <c r="BU202" s="9">
        <v>1</v>
      </c>
      <c r="BV202" s="9"/>
      <c r="BW202" s="9"/>
      <c r="BX202" s="9"/>
      <c r="BY202" s="9">
        <v>1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>
        <v>1</v>
      </c>
      <c r="CN202" s="9"/>
      <c r="CO202" s="9"/>
      <c r="CP202" s="9"/>
      <c r="CQ202" s="9"/>
      <c r="CR202" s="29">
        <v>1</v>
      </c>
      <c r="CS202" s="9"/>
      <c r="CT202" s="9"/>
      <c r="CU202" s="9"/>
      <c r="CV202" s="9"/>
      <c r="CW202" s="9">
        <v>1</v>
      </c>
      <c r="CX202" s="29"/>
      <c r="CY202" s="29"/>
      <c r="CZ202" s="29"/>
      <c r="DA202" s="29"/>
      <c r="DB202" s="9"/>
      <c r="DC202" s="9"/>
      <c r="DD202" s="9"/>
      <c r="DE202" s="9"/>
      <c r="DF202" s="9"/>
      <c r="DG202" s="29"/>
      <c r="DH202" s="9">
        <v>1</v>
      </c>
      <c r="DI202" s="9"/>
      <c r="DJ202" s="9"/>
      <c r="DK202" s="9"/>
      <c r="DL202" s="9"/>
      <c r="DM202" s="9"/>
      <c r="DN202" s="9"/>
      <c r="DO202" s="9"/>
      <c r="DP202" s="29"/>
      <c r="DQ202" s="29"/>
      <c r="DR202" s="29"/>
      <c r="DS202" s="29">
        <v>1</v>
      </c>
      <c r="DT202" s="29"/>
      <c r="DU202" s="9">
        <v>1</v>
      </c>
      <c r="DV202" s="29"/>
      <c r="DW202" s="29"/>
      <c r="DX202" s="9">
        <f t="shared" si="3"/>
        <v>10</v>
      </c>
      <c r="DY202" s="30"/>
      <c r="DZ202" s="31"/>
      <c r="EA202" s="13"/>
    </row>
    <row r="203" spans="1:131" ht="20.100000000000001" customHeight="1">
      <c r="A203" s="7">
        <v>152566</v>
      </c>
      <c r="B203" s="13" t="s">
        <v>226</v>
      </c>
      <c r="C203" s="9">
        <v>4</v>
      </c>
      <c r="D203" s="9" t="s">
        <v>395</v>
      </c>
      <c r="E203" s="182" t="s">
        <v>378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397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/>
      <c r="AD203" s="13"/>
      <c r="AE203" s="13">
        <v>1</v>
      </c>
      <c r="AF203" s="13"/>
      <c r="AG203" s="13"/>
      <c r="AH203" s="9"/>
      <c r="AI203" s="9"/>
      <c r="AJ203" s="9"/>
      <c r="AK203" s="9"/>
      <c r="AL203" s="9"/>
      <c r="AM203" s="9"/>
      <c r="AN203" s="9"/>
      <c r="AO203" s="9"/>
      <c r="AP203" s="9"/>
      <c r="AQ203" s="2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29"/>
      <c r="BC203" s="29"/>
      <c r="BD203" s="9"/>
      <c r="BE203" s="9"/>
      <c r="BF203" s="29"/>
      <c r="BG203" s="9"/>
      <c r="BH203" s="9"/>
      <c r="BI203" s="29"/>
      <c r="BJ203" s="29"/>
      <c r="BK203" s="9"/>
      <c r="BL203" s="29"/>
      <c r="BM203" s="9"/>
      <c r="BN203" s="9"/>
      <c r="BO203" s="9"/>
      <c r="BP203" s="9">
        <v>1</v>
      </c>
      <c r="BQ203" s="9">
        <v>1</v>
      </c>
      <c r="BR203" s="9"/>
      <c r="BS203" s="9"/>
      <c r="BT203" s="9"/>
      <c r="BU203" s="9">
        <v>1</v>
      </c>
      <c r="BV203" s="9"/>
      <c r="BW203" s="9"/>
      <c r="BX203" s="9"/>
      <c r="BY203" s="9">
        <v>1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>
        <v>1</v>
      </c>
      <c r="CN203" s="9"/>
      <c r="CO203" s="9"/>
      <c r="CP203" s="9"/>
      <c r="CQ203" s="9"/>
      <c r="CR203" s="29">
        <v>1</v>
      </c>
      <c r="CS203" s="9"/>
      <c r="CT203" s="9"/>
      <c r="CU203" s="9"/>
      <c r="CV203" s="9"/>
      <c r="CW203" s="9">
        <v>1</v>
      </c>
      <c r="CX203" s="29"/>
      <c r="CY203" s="29"/>
      <c r="CZ203" s="29"/>
      <c r="DA203" s="29"/>
      <c r="DB203" s="9"/>
      <c r="DC203" s="9"/>
      <c r="DD203" s="9"/>
      <c r="DE203" s="9"/>
      <c r="DF203" s="9"/>
      <c r="DG203" s="29"/>
      <c r="DH203" s="9">
        <v>1</v>
      </c>
      <c r="DI203" s="9"/>
      <c r="DJ203" s="9"/>
      <c r="DK203" s="9"/>
      <c r="DL203" s="9"/>
      <c r="DM203" s="9"/>
      <c r="DN203" s="9"/>
      <c r="DO203" s="9"/>
      <c r="DP203" s="29"/>
      <c r="DQ203" s="29"/>
      <c r="DR203" s="29"/>
      <c r="DS203" s="29">
        <v>1</v>
      </c>
      <c r="DT203" s="29"/>
      <c r="DU203" s="9">
        <v>1</v>
      </c>
      <c r="DV203" s="29"/>
      <c r="DW203" s="29"/>
      <c r="DX203" s="9">
        <f t="shared" si="3"/>
        <v>10</v>
      </c>
      <c r="DY203" s="30"/>
      <c r="DZ203" s="31"/>
      <c r="EA203" s="13"/>
    </row>
    <row r="204" spans="1:131" ht="20.100000000000001" customHeight="1">
      <c r="A204" s="7">
        <v>154140</v>
      </c>
      <c r="B204" s="13" t="s">
        <v>227</v>
      </c>
      <c r="C204" s="9">
        <v>60</v>
      </c>
      <c r="D204" s="9" t="s">
        <v>395</v>
      </c>
      <c r="E204" s="182" t="s">
        <v>378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397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/>
      <c r="AD204" s="13"/>
      <c r="AE204" s="13">
        <v>1</v>
      </c>
      <c r="AF204" s="13"/>
      <c r="AG204" s="13"/>
      <c r="AH204" s="9"/>
      <c r="AI204" s="9"/>
      <c r="AJ204" s="9"/>
      <c r="AK204" s="9"/>
      <c r="AL204" s="9"/>
      <c r="AM204" s="9"/>
      <c r="AN204" s="9"/>
      <c r="AO204" s="9"/>
      <c r="AP204" s="9"/>
      <c r="AQ204" s="2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29"/>
      <c r="BC204" s="29"/>
      <c r="BD204" s="9"/>
      <c r="BE204" s="9"/>
      <c r="BF204" s="29"/>
      <c r="BG204" s="9"/>
      <c r="BH204" s="9"/>
      <c r="BI204" s="29"/>
      <c r="BJ204" s="29"/>
      <c r="BK204" s="9"/>
      <c r="BL204" s="29"/>
      <c r="BM204" s="9"/>
      <c r="BN204" s="9"/>
      <c r="BO204" s="9"/>
      <c r="BP204" s="9">
        <v>1</v>
      </c>
      <c r="BQ204" s="9">
        <v>1</v>
      </c>
      <c r="BR204" s="9"/>
      <c r="BS204" s="9"/>
      <c r="BT204" s="9"/>
      <c r="BU204" s="9">
        <v>1</v>
      </c>
      <c r="BV204" s="9"/>
      <c r="BW204" s="9"/>
      <c r="BX204" s="9"/>
      <c r="BY204" s="9">
        <v>1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>
        <v>1</v>
      </c>
      <c r="CN204" s="9"/>
      <c r="CO204" s="9"/>
      <c r="CP204" s="9"/>
      <c r="CQ204" s="9"/>
      <c r="CR204" s="29">
        <v>1</v>
      </c>
      <c r="CS204" s="9"/>
      <c r="CT204" s="9"/>
      <c r="CU204" s="9"/>
      <c r="CV204" s="9"/>
      <c r="CW204" s="9">
        <v>1</v>
      </c>
      <c r="CX204" s="29"/>
      <c r="CY204" s="29"/>
      <c r="CZ204" s="29"/>
      <c r="DA204" s="29"/>
      <c r="DB204" s="9"/>
      <c r="DC204" s="9"/>
      <c r="DD204" s="9"/>
      <c r="DE204" s="9"/>
      <c r="DF204" s="9"/>
      <c r="DG204" s="29"/>
      <c r="DH204" s="9">
        <v>1</v>
      </c>
      <c r="DI204" s="9"/>
      <c r="DJ204" s="9"/>
      <c r="DK204" s="9"/>
      <c r="DL204" s="9"/>
      <c r="DM204" s="9"/>
      <c r="DN204" s="9"/>
      <c r="DO204" s="9"/>
      <c r="DP204" s="29"/>
      <c r="DQ204" s="29"/>
      <c r="DR204" s="29"/>
      <c r="DS204" s="29">
        <v>1</v>
      </c>
      <c r="DT204" s="29"/>
      <c r="DU204" s="9">
        <v>1</v>
      </c>
      <c r="DV204" s="29"/>
      <c r="DW204" s="29"/>
      <c r="DX204" s="9">
        <f t="shared" si="3"/>
        <v>10</v>
      </c>
      <c r="DY204" s="30"/>
      <c r="DZ204" s="31"/>
      <c r="EA204" s="13"/>
    </row>
    <row r="205" spans="1:131" ht="20.100000000000001" customHeight="1">
      <c r="A205" s="7">
        <v>152573</v>
      </c>
      <c r="B205" s="13" t="s">
        <v>228</v>
      </c>
      <c r="C205" s="9">
        <v>1</v>
      </c>
      <c r="D205" s="9" t="s">
        <v>395</v>
      </c>
      <c r="E205" s="182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/>
      <c r="AD205" s="13"/>
      <c r="AE205" s="13">
        <v>1</v>
      </c>
      <c r="AF205" s="13"/>
      <c r="AG205" s="13"/>
      <c r="AH205" s="9"/>
      <c r="AI205" s="9"/>
      <c r="AJ205" s="9"/>
      <c r="AK205" s="9"/>
      <c r="AL205" s="9">
        <v>1</v>
      </c>
      <c r="AM205" s="9"/>
      <c r="AN205" s="9"/>
      <c r="AO205" s="9"/>
      <c r="AP205" s="9"/>
      <c r="AQ205" s="2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29"/>
      <c r="BC205" s="29"/>
      <c r="BD205" s="9"/>
      <c r="BE205" s="9"/>
      <c r="BF205" s="29"/>
      <c r="BG205" s="9"/>
      <c r="BH205" s="9"/>
      <c r="BI205" s="29"/>
      <c r="BJ205" s="29"/>
      <c r="BK205" s="9"/>
      <c r="BL205" s="29"/>
      <c r="BM205" s="9"/>
      <c r="BN205" s="9"/>
      <c r="BO205" s="9"/>
      <c r="BP205" s="9">
        <v>1</v>
      </c>
      <c r="BQ205" s="9">
        <v>1</v>
      </c>
      <c r="BR205" s="9"/>
      <c r="BS205" s="9"/>
      <c r="BT205" s="9"/>
      <c r="BU205" s="9">
        <v>1</v>
      </c>
      <c r="BV205" s="9"/>
      <c r="BW205" s="9"/>
      <c r="BX205" s="9"/>
      <c r="BY205" s="9">
        <v>1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29"/>
      <c r="CS205" s="9"/>
      <c r="CT205" s="9"/>
      <c r="CU205" s="9"/>
      <c r="CV205" s="9"/>
      <c r="CW205" s="9">
        <v>1</v>
      </c>
      <c r="CX205" s="29"/>
      <c r="CY205" s="29"/>
      <c r="CZ205" s="29"/>
      <c r="DA205" s="29"/>
      <c r="DB205" s="9"/>
      <c r="DC205" s="9"/>
      <c r="DD205" s="9"/>
      <c r="DE205" s="9"/>
      <c r="DF205" s="9"/>
      <c r="DG205" s="29"/>
      <c r="DH205" s="9">
        <v>1</v>
      </c>
      <c r="DI205" s="9"/>
      <c r="DJ205" s="9"/>
      <c r="DK205" s="9"/>
      <c r="DL205" s="9"/>
      <c r="DM205" s="9"/>
      <c r="DN205" s="9"/>
      <c r="DO205" s="9"/>
      <c r="DP205" s="29"/>
      <c r="DQ205" s="29"/>
      <c r="DR205" s="29"/>
      <c r="DS205" s="29"/>
      <c r="DT205" s="29"/>
      <c r="DU205" s="9"/>
      <c r="DV205" s="29"/>
      <c r="DW205" s="29"/>
      <c r="DX205" s="9">
        <f t="shared" si="3"/>
        <v>7</v>
      </c>
      <c r="DY205" s="30"/>
      <c r="DZ205" s="31" t="s">
        <v>487</v>
      </c>
      <c r="EA205" s="13"/>
    </row>
    <row r="206" spans="1:131" ht="20.100000000000001" customHeight="1">
      <c r="A206" s="7">
        <v>152572</v>
      </c>
      <c r="B206" s="13" t="s">
        <v>229</v>
      </c>
      <c r="C206" s="9">
        <v>4</v>
      </c>
      <c r="D206" s="9" t="s">
        <v>395</v>
      </c>
      <c r="E206" s="182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/>
      <c r="AD206" s="13"/>
      <c r="AE206" s="13">
        <v>1</v>
      </c>
      <c r="AF206" s="13"/>
      <c r="AG206" s="13"/>
      <c r="AH206" s="9"/>
      <c r="AI206" s="9"/>
      <c r="AJ206" s="9"/>
      <c r="AK206" s="9"/>
      <c r="AL206" s="9">
        <v>1</v>
      </c>
      <c r="AM206" s="9"/>
      <c r="AN206" s="9"/>
      <c r="AO206" s="9"/>
      <c r="AP206" s="9"/>
      <c r="AQ206" s="2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29"/>
      <c r="BC206" s="29"/>
      <c r="BD206" s="9"/>
      <c r="BE206" s="9"/>
      <c r="BF206" s="29"/>
      <c r="BG206" s="9"/>
      <c r="BH206" s="9"/>
      <c r="BI206" s="29"/>
      <c r="BJ206" s="29"/>
      <c r="BK206" s="9"/>
      <c r="BL206" s="29"/>
      <c r="BM206" s="9"/>
      <c r="BN206" s="9"/>
      <c r="BO206" s="9"/>
      <c r="BP206" s="9">
        <v>1</v>
      </c>
      <c r="BQ206" s="9">
        <v>1</v>
      </c>
      <c r="BR206" s="9"/>
      <c r="BS206" s="9"/>
      <c r="BT206" s="9"/>
      <c r="BU206" s="9">
        <v>1</v>
      </c>
      <c r="BV206" s="9"/>
      <c r="BW206" s="9"/>
      <c r="BX206" s="9"/>
      <c r="BY206" s="9">
        <v>1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29"/>
      <c r="CS206" s="9"/>
      <c r="CT206" s="9"/>
      <c r="CU206" s="9"/>
      <c r="CV206" s="9"/>
      <c r="CW206" s="9">
        <v>1</v>
      </c>
      <c r="CX206" s="29"/>
      <c r="CY206" s="29"/>
      <c r="CZ206" s="29"/>
      <c r="DA206" s="29"/>
      <c r="DB206" s="9"/>
      <c r="DC206" s="9"/>
      <c r="DD206" s="9"/>
      <c r="DE206" s="9"/>
      <c r="DF206" s="9"/>
      <c r="DG206" s="29"/>
      <c r="DH206" s="9">
        <v>1</v>
      </c>
      <c r="DI206" s="9"/>
      <c r="DJ206" s="9"/>
      <c r="DK206" s="9"/>
      <c r="DL206" s="9"/>
      <c r="DM206" s="9"/>
      <c r="DN206" s="9"/>
      <c r="DO206" s="9"/>
      <c r="DP206" s="29"/>
      <c r="DQ206" s="29"/>
      <c r="DR206" s="29"/>
      <c r="DS206" s="29"/>
      <c r="DT206" s="29"/>
      <c r="DU206" s="9"/>
      <c r="DV206" s="29"/>
      <c r="DW206" s="29"/>
      <c r="DX206" s="9">
        <f t="shared" si="3"/>
        <v>7</v>
      </c>
      <c r="DY206" s="30"/>
      <c r="DZ206" s="31"/>
      <c r="EA206" s="13"/>
    </row>
    <row r="207" spans="1:131" ht="20.100000000000001" customHeight="1">
      <c r="A207" s="7">
        <v>152565</v>
      </c>
      <c r="B207" s="13" t="s">
        <v>230</v>
      </c>
      <c r="C207" s="9">
        <v>1</v>
      </c>
      <c r="D207" s="9" t="s">
        <v>391</v>
      </c>
      <c r="E207" s="182" t="s">
        <v>457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392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/>
      <c r="AD207" s="13"/>
      <c r="AE207" s="13">
        <v>1</v>
      </c>
      <c r="AF207" s="13"/>
      <c r="AG207" s="13"/>
      <c r="AH207" s="9"/>
      <c r="AI207" s="9"/>
      <c r="AJ207" s="9"/>
      <c r="AK207" s="9"/>
      <c r="AL207" s="9"/>
      <c r="AM207" s="9"/>
      <c r="AN207" s="9"/>
      <c r="AO207" s="9"/>
      <c r="AP207" s="9"/>
      <c r="AQ207" s="29"/>
      <c r="AR207" s="9"/>
      <c r="AS207" s="9"/>
      <c r="AT207" s="9"/>
      <c r="AU207" s="9"/>
      <c r="AV207" s="9"/>
      <c r="AW207" s="9"/>
      <c r="AX207" s="9"/>
      <c r="AY207" s="9"/>
      <c r="AZ207" s="9">
        <v>1</v>
      </c>
      <c r="BA207" s="9"/>
      <c r="BB207" s="29"/>
      <c r="BC207" s="29"/>
      <c r="BD207" s="9"/>
      <c r="BE207" s="9"/>
      <c r="BF207" s="29"/>
      <c r="BG207" s="9"/>
      <c r="BH207" s="9"/>
      <c r="BI207" s="29"/>
      <c r="BJ207" s="29"/>
      <c r="BK207" s="9"/>
      <c r="BL207" s="2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5"/>
      <c r="CS207" s="9"/>
      <c r="CT207" s="9"/>
      <c r="CU207" s="9"/>
      <c r="CV207" s="9"/>
      <c r="CW207" s="9"/>
      <c r="CX207" s="29"/>
      <c r="CY207" s="29"/>
      <c r="CZ207" s="29"/>
      <c r="DA207" s="29"/>
      <c r="DB207" s="9"/>
      <c r="DC207" s="9"/>
      <c r="DD207" s="9"/>
      <c r="DE207" s="9"/>
      <c r="DF207" s="9"/>
      <c r="DG207" s="29"/>
      <c r="DH207" s="9"/>
      <c r="DI207" s="9"/>
      <c r="DJ207" s="9"/>
      <c r="DK207" s="9"/>
      <c r="DL207" s="9"/>
      <c r="DM207" s="9">
        <v>1</v>
      </c>
      <c r="DN207" s="9"/>
      <c r="DO207" s="9"/>
      <c r="DP207" s="29"/>
      <c r="DQ207" s="29"/>
      <c r="DR207" s="29"/>
      <c r="DS207" s="29"/>
      <c r="DT207" s="29"/>
      <c r="DU207" s="9"/>
      <c r="DV207" s="29"/>
      <c r="DW207" s="29"/>
      <c r="DX207" s="9">
        <f t="shared" si="3"/>
        <v>2</v>
      </c>
      <c r="DY207" s="30"/>
      <c r="DZ207" s="31" t="s">
        <v>488</v>
      </c>
      <c r="EA207" s="13"/>
    </row>
    <row r="208" spans="1:131" ht="20.100000000000001" customHeight="1">
      <c r="A208" s="7">
        <v>155055</v>
      </c>
      <c r="B208" s="13" t="s">
        <v>231</v>
      </c>
      <c r="C208" s="9">
        <v>208</v>
      </c>
      <c r="D208" s="9" t="s">
        <v>391</v>
      </c>
      <c r="E208" s="182" t="s">
        <v>457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392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/>
      <c r="AD208" s="13"/>
      <c r="AE208" s="13">
        <v>1</v>
      </c>
      <c r="AF208" s="13"/>
      <c r="AG208" s="13"/>
      <c r="AH208" s="9"/>
      <c r="AI208" s="9"/>
      <c r="AJ208" s="9"/>
      <c r="AK208" s="9"/>
      <c r="AL208" s="9"/>
      <c r="AM208" s="9"/>
      <c r="AN208" s="9"/>
      <c r="AO208" s="9"/>
      <c r="AP208" s="9"/>
      <c r="AQ208" s="29"/>
      <c r="AR208" s="9"/>
      <c r="AS208" s="9"/>
      <c r="AT208" s="9"/>
      <c r="AU208" s="9"/>
      <c r="AV208" s="9"/>
      <c r="AW208" s="9"/>
      <c r="AX208" s="9"/>
      <c r="AY208" s="9"/>
      <c r="AZ208" s="9">
        <v>1</v>
      </c>
      <c r="BA208" s="9"/>
      <c r="BB208" s="29"/>
      <c r="BC208" s="29"/>
      <c r="BD208" s="9"/>
      <c r="BE208" s="9"/>
      <c r="BF208" s="29"/>
      <c r="BG208" s="9"/>
      <c r="BH208" s="9"/>
      <c r="BI208" s="29"/>
      <c r="BJ208" s="29"/>
      <c r="BK208" s="9"/>
      <c r="BL208" s="2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5"/>
      <c r="CS208" s="9"/>
      <c r="CT208" s="9"/>
      <c r="CU208" s="9"/>
      <c r="CV208" s="9"/>
      <c r="CW208" s="9"/>
      <c r="CX208" s="29"/>
      <c r="CY208" s="29"/>
      <c r="CZ208" s="29"/>
      <c r="DA208" s="29"/>
      <c r="DB208" s="9"/>
      <c r="DC208" s="9"/>
      <c r="DD208" s="9"/>
      <c r="DE208" s="9"/>
      <c r="DF208" s="9"/>
      <c r="DG208" s="29"/>
      <c r="DH208" s="9"/>
      <c r="DI208" s="9"/>
      <c r="DJ208" s="9"/>
      <c r="DK208" s="9"/>
      <c r="DL208" s="9"/>
      <c r="DM208" s="9">
        <v>1</v>
      </c>
      <c r="DN208" s="9"/>
      <c r="DO208" s="9"/>
      <c r="DP208" s="29"/>
      <c r="DQ208" s="29"/>
      <c r="DR208" s="29"/>
      <c r="DS208" s="29"/>
      <c r="DT208" s="29"/>
      <c r="DU208" s="9"/>
      <c r="DV208" s="29"/>
      <c r="DW208" s="29"/>
      <c r="DX208" s="9">
        <f t="shared" si="3"/>
        <v>2</v>
      </c>
      <c r="DY208" s="30"/>
      <c r="DZ208" s="31"/>
      <c r="EA208" s="13"/>
    </row>
    <row r="209" spans="1:131" ht="20.100000000000001" customHeight="1">
      <c r="A209" s="7">
        <v>151174</v>
      </c>
      <c r="B209" s="13" t="s">
        <v>231</v>
      </c>
      <c r="C209" s="9">
        <v>208</v>
      </c>
      <c r="D209" s="9" t="s">
        <v>391</v>
      </c>
      <c r="E209" s="182" t="s">
        <v>457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392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/>
      <c r="AD209" s="13"/>
      <c r="AE209" s="13">
        <v>1</v>
      </c>
      <c r="AF209" s="13"/>
      <c r="AG209" s="13"/>
      <c r="AH209" s="9"/>
      <c r="AI209" s="9"/>
      <c r="AJ209" s="9"/>
      <c r="AK209" s="9"/>
      <c r="AL209" s="9"/>
      <c r="AM209" s="9"/>
      <c r="AN209" s="9"/>
      <c r="AO209" s="9"/>
      <c r="AP209" s="9"/>
      <c r="AQ209" s="29"/>
      <c r="AR209" s="9"/>
      <c r="AS209" s="9"/>
      <c r="AT209" s="9"/>
      <c r="AU209" s="9"/>
      <c r="AV209" s="9"/>
      <c r="AW209" s="9"/>
      <c r="AX209" s="9"/>
      <c r="AY209" s="9"/>
      <c r="AZ209" s="9">
        <v>1</v>
      </c>
      <c r="BA209" s="9"/>
      <c r="BB209" s="29"/>
      <c r="BC209" s="29"/>
      <c r="BD209" s="9"/>
      <c r="BE209" s="9"/>
      <c r="BF209" s="29"/>
      <c r="BG209" s="9"/>
      <c r="BH209" s="9"/>
      <c r="BI209" s="29"/>
      <c r="BJ209" s="29"/>
      <c r="BK209" s="9"/>
      <c r="BL209" s="2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5"/>
      <c r="CS209" s="9"/>
      <c r="CT209" s="9"/>
      <c r="CU209" s="9"/>
      <c r="CV209" s="9"/>
      <c r="CW209" s="9"/>
      <c r="CX209" s="29"/>
      <c r="CY209" s="29"/>
      <c r="CZ209" s="29"/>
      <c r="DA209" s="29"/>
      <c r="DB209" s="9"/>
      <c r="DC209" s="9"/>
      <c r="DD209" s="9"/>
      <c r="DE209" s="9"/>
      <c r="DF209" s="9"/>
      <c r="DG209" s="29"/>
      <c r="DH209" s="9"/>
      <c r="DI209" s="9"/>
      <c r="DJ209" s="9"/>
      <c r="DK209" s="9"/>
      <c r="DL209" s="9"/>
      <c r="DM209" s="9">
        <v>1</v>
      </c>
      <c r="DN209" s="9"/>
      <c r="DO209" s="9"/>
      <c r="DP209" s="29"/>
      <c r="DQ209" s="29"/>
      <c r="DR209" s="29"/>
      <c r="DS209" s="29"/>
      <c r="DT209" s="29"/>
      <c r="DU209" s="9"/>
      <c r="DV209" s="29"/>
      <c r="DW209" s="29"/>
      <c r="DX209" s="9">
        <f t="shared" si="3"/>
        <v>2</v>
      </c>
      <c r="DY209" s="30"/>
      <c r="DZ209" s="31"/>
      <c r="EA209" s="13"/>
    </row>
    <row r="210" spans="1:131" ht="20.100000000000001" customHeight="1">
      <c r="A210" s="7">
        <v>153394</v>
      </c>
      <c r="B210" s="13" t="s">
        <v>232</v>
      </c>
      <c r="C210" s="9">
        <v>20</v>
      </c>
      <c r="D210" s="9" t="s">
        <v>391</v>
      </c>
      <c r="E210" s="182" t="s">
        <v>457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392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/>
      <c r="AD210" s="13"/>
      <c r="AE210" s="13">
        <v>1</v>
      </c>
      <c r="AF210" s="13"/>
      <c r="AG210" s="13"/>
      <c r="AH210" s="9"/>
      <c r="AI210" s="9"/>
      <c r="AJ210" s="9"/>
      <c r="AK210" s="9"/>
      <c r="AL210" s="9"/>
      <c r="AM210" s="9"/>
      <c r="AN210" s="9"/>
      <c r="AO210" s="9"/>
      <c r="AP210" s="9"/>
      <c r="AQ210" s="29"/>
      <c r="AR210" s="9"/>
      <c r="AS210" s="9"/>
      <c r="AT210" s="9"/>
      <c r="AU210" s="9"/>
      <c r="AV210" s="9"/>
      <c r="AW210" s="9"/>
      <c r="AX210" s="9"/>
      <c r="AY210" s="9"/>
      <c r="AZ210" s="9">
        <v>1</v>
      </c>
      <c r="BA210" s="9"/>
      <c r="BB210" s="29"/>
      <c r="BC210" s="29"/>
      <c r="BD210" s="9"/>
      <c r="BE210" s="9"/>
      <c r="BF210" s="29"/>
      <c r="BG210" s="9"/>
      <c r="BH210" s="9"/>
      <c r="BI210" s="29"/>
      <c r="BJ210" s="29"/>
      <c r="BK210" s="9"/>
      <c r="BL210" s="2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5"/>
      <c r="CS210" s="9"/>
      <c r="CT210" s="9"/>
      <c r="CU210" s="9"/>
      <c r="CV210" s="9"/>
      <c r="CW210" s="9"/>
      <c r="CX210" s="29"/>
      <c r="CY210" s="29"/>
      <c r="CZ210" s="29"/>
      <c r="DA210" s="29"/>
      <c r="DB210" s="9"/>
      <c r="DC210" s="9"/>
      <c r="DD210" s="9"/>
      <c r="DE210" s="9"/>
      <c r="DF210" s="9"/>
      <c r="DG210" s="29"/>
      <c r="DH210" s="9"/>
      <c r="DI210" s="9"/>
      <c r="DJ210" s="9"/>
      <c r="DK210" s="9"/>
      <c r="DL210" s="9"/>
      <c r="DM210" s="9">
        <v>1</v>
      </c>
      <c r="DN210" s="9"/>
      <c r="DO210" s="9"/>
      <c r="DP210" s="29"/>
      <c r="DQ210" s="29"/>
      <c r="DR210" s="29"/>
      <c r="DS210" s="29"/>
      <c r="DT210" s="29"/>
      <c r="DU210" s="9"/>
      <c r="DV210" s="29"/>
      <c r="DW210" s="29"/>
      <c r="DX210" s="9">
        <f t="shared" si="3"/>
        <v>2</v>
      </c>
      <c r="DY210" s="30"/>
      <c r="DZ210" s="31"/>
      <c r="EA210" s="13"/>
    </row>
    <row r="211" spans="1:131" ht="20.100000000000001" customHeight="1">
      <c r="A211" s="7">
        <v>152564</v>
      </c>
      <c r="B211" s="13" t="s">
        <v>233</v>
      </c>
      <c r="C211" s="9">
        <v>4</v>
      </c>
      <c r="D211" s="9" t="s">
        <v>391</v>
      </c>
      <c r="E211" s="182" t="s">
        <v>457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392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/>
      <c r="AD211" s="13"/>
      <c r="AE211" s="13">
        <v>1</v>
      </c>
      <c r="AF211" s="13"/>
      <c r="AG211" s="13"/>
      <c r="AH211" s="9"/>
      <c r="AI211" s="9"/>
      <c r="AJ211" s="9"/>
      <c r="AK211" s="9"/>
      <c r="AL211" s="9"/>
      <c r="AM211" s="9"/>
      <c r="AN211" s="9"/>
      <c r="AO211" s="9"/>
      <c r="AP211" s="9"/>
      <c r="AQ211" s="29"/>
      <c r="AR211" s="9"/>
      <c r="AS211" s="9"/>
      <c r="AT211" s="9"/>
      <c r="AU211" s="9"/>
      <c r="AV211" s="9"/>
      <c r="AW211" s="9"/>
      <c r="AX211" s="9"/>
      <c r="AY211" s="9"/>
      <c r="AZ211" s="9">
        <v>1</v>
      </c>
      <c r="BA211" s="9"/>
      <c r="BB211" s="29"/>
      <c r="BC211" s="29"/>
      <c r="BD211" s="9"/>
      <c r="BE211" s="9"/>
      <c r="BF211" s="29"/>
      <c r="BG211" s="9"/>
      <c r="BH211" s="9"/>
      <c r="BI211" s="29"/>
      <c r="BJ211" s="29"/>
      <c r="BK211" s="9"/>
      <c r="BL211" s="2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5"/>
      <c r="CS211" s="9"/>
      <c r="CT211" s="9"/>
      <c r="CU211" s="9"/>
      <c r="CV211" s="9"/>
      <c r="CW211" s="9"/>
      <c r="CX211" s="29"/>
      <c r="CY211" s="29"/>
      <c r="CZ211" s="29"/>
      <c r="DA211" s="29"/>
      <c r="DB211" s="9"/>
      <c r="DC211" s="9"/>
      <c r="DD211" s="9"/>
      <c r="DE211" s="9"/>
      <c r="DF211" s="9"/>
      <c r="DG211" s="29"/>
      <c r="DH211" s="9"/>
      <c r="DI211" s="9"/>
      <c r="DJ211" s="9"/>
      <c r="DK211" s="9"/>
      <c r="DL211" s="9"/>
      <c r="DM211" s="9">
        <v>1</v>
      </c>
      <c r="DN211" s="9"/>
      <c r="DO211" s="9"/>
      <c r="DP211" s="29"/>
      <c r="DQ211" s="29"/>
      <c r="DR211" s="29"/>
      <c r="DS211" s="29"/>
      <c r="DT211" s="29"/>
      <c r="DU211" s="9"/>
      <c r="DV211" s="29"/>
      <c r="DW211" s="29"/>
      <c r="DX211" s="9">
        <f t="shared" si="3"/>
        <v>2</v>
      </c>
      <c r="DY211" s="30"/>
      <c r="DZ211" s="31"/>
      <c r="EA211" s="13"/>
    </row>
    <row r="212" spans="1:131" ht="20.100000000000001" customHeight="1">
      <c r="A212" s="7">
        <v>154141</v>
      </c>
      <c r="B212" s="13" t="s">
        <v>234</v>
      </c>
      <c r="C212" s="9">
        <v>60</v>
      </c>
      <c r="D212" s="9" t="s">
        <v>391</v>
      </c>
      <c r="E212" s="182" t="s">
        <v>457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392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/>
      <c r="AD212" s="13"/>
      <c r="AE212" s="13">
        <v>1</v>
      </c>
      <c r="AF212" s="13"/>
      <c r="AG212" s="13"/>
      <c r="AH212" s="9"/>
      <c r="AI212" s="9"/>
      <c r="AJ212" s="9"/>
      <c r="AK212" s="9"/>
      <c r="AL212" s="9"/>
      <c r="AM212" s="9"/>
      <c r="AN212" s="9"/>
      <c r="AO212" s="9"/>
      <c r="AP212" s="9"/>
      <c r="AQ212" s="29"/>
      <c r="AR212" s="9"/>
      <c r="AS212" s="9"/>
      <c r="AT212" s="9"/>
      <c r="AU212" s="9"/>
      <c r="AV212" s="9"/>
      <c r="AW212" s="9"/>
      <c r="AX212" s="9"/>
      <c r="AY212" s="9"/>
      <c r="AZ212" s="9">
        <v>1</v>
      </c>
      <c r="BA212" s="9"/>
      <c r="BB212" s="29"/>
      <c r="BC212" s="29"/>
      <c r="BD212" s="9"/>
      <c r="BE212" s="9"/>
      <c r="BF212" s="29"/>
      <c r="BG212" s="9"/>
      <c r="BH212" s="9"/>
      <c r="BI212" s="29"/>
      <c r="BJ212" s="29"/>
      <c r="BK212" s="9"/>
      <c r="BL212" s="2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85"/>
      <c r="CS212" s="9"/>
      <c r="CT212" s="9"/>
      <c r="CU212" s="9"/>
      <c r="CV212" s="9"/>
      <c r="CW212" s="9"/>
      <c r="CX212" s="29"/>
      <c r="CY212" s="29"/>
      <c r="CZ212" s="29"/>
      <c r="DA212" s="29"/>
      <c r="DB212" s="9"/>
      <c r="DC212" s="9"/>
      <c r="DD212" s="9"/>
      <c r="DE212" s="9"/>
      <c r="DF212" s="9"/>
      <c r="DG212" s="29"/>
      <c r="DH212" s="9"/>
      <c r="DI212" s="9"/>
      <c r="DJ212" s="9"/>
      <c r="DK212" s="9"/>
      <c r="DL212" s="9"/>
      <c r="DM212" s="9">
        <v>1</v>
      </c>
      <c r="DN212" s="9"/>
      <c r="DO212" s="9"/>
      <c r="DP212" s="29"/>
      <c r="DQ212" s="29"/>
      <c r="DR212" s="29"/>
      <c r="DS212" s="29"/>
      <c r="DT212" s="29"/>
      <c r="DU212" s="9"/>
      <c r="DV212" s="29"/>
      <c r="DW212" s="29"/>
      <c r="DX212" s="9">
        <f t="shared" si="3"/>
        <v>2</v>
      </c>
      <c r="DY212" s="30"/>
      <c r="DZ212" s="31"/>
      <c r="EA212" s="13"/>
    </row>
    <row r="213" spans="1:131" ht="20.100000000000001" customHeight="1">
      <c r="A213" s="7">
        <v>152574</v>
      </c>
      <c r="B213" s="13" t="s">
        <v>235</v>
      </c>
      <c r="C213" s="9">
        <v>1</v>
      </c>
      <c r="D213" s="9" t="s">
        <v>391</v>
      </c>
      <c r="E213" s="182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397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/>
      <c r="AD213" s="13"/>
      <c r="AE213" s="13">
        <v>1</v>
      </c>
      <c r="AF213" s="13"/>
      <c r="AG213" s="13"/>
      <c r="AH213" s="9"/>
      <c r="AI213" s="9"/>
      <c r="AJ213" s="9"/>
      <c r="AK213" s="9"/>
      <c r="AL213" s="9"/>
      <c r="AM213" s="9">
        <v>1</v>
      </c>
      <c r="AN213" s="9"/>
      <c r="AO213" s="9"/>
      <c r="AP213" s="9">
        <v>1</v>
      </c>
      <c r="AQ213" s="29"/>
      <c r="AR213" s="9"/>
      <c r="AS213" s="9"/>
      <c r="AT213" s="9"/>
      <c r="AU213" s="9"/>
      <c r="AV213" s="9"/>
      <c r="AW213" s="9"/>
      <c r="AX213" s="9"/>
      <c r="AY213" s="9"/>
      <c r="AZ213" s="9"/>
      <c r="BA213" s="9">
        <v>1</v>
      </c>
      <c r="BB213" s="29"/>
      <c r="BC213" s="29"/>
      <c r="BD213" s="9"/>
      <c r="BE213" s="9"/>
      <c r="BF213" s="29"/>
      <c r="BG213" s="9"/>
      <c r="BH213" s="9"/>
      <c r="BI213" s="29"/>
      <c r="BJ213" s="29"/>
      <c r="BK213" s="9"/>
      <c r="BL213" s="2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>
        <v>1</v>
      </c>
      <c r="BZ213" s="9">
        <v>1</v>
      </c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85"/>
      <c r="CS213" s="9"/>
      <c r="CT213" s="9"/>
      <c r="CU213" s="9"/>
      <c r="CV213" s="9"/>
      <c r="CW213" s="9"/>
      <c r="CX213" s="29"/>
      <c r="CY213" s="29"/>
      <c r="CZ213" s="29"/>
      <c r="DA213" s="29"/>
      <c r="DB213" s="9">
        <v>1</v>
      </c>
      <c r="DC213" s="9"/>
      <c r="DD213" s="9"/>
      <c r="DE213" s="9"/>
      <c r="DF213" s="9"/>
      <c r="DG213" s="29"/>
      <c r="DH213" s="9"/>
      <c r="DI213" s="9"/>
      <c r="DJ213" s="9"/>
      <c r="DK213" s="9"/>
      <c r="DL213" s="9"/>
      <c r="DM213" s="9"/>
      <c r="DN213" s="9"/>
      <c r="DO213" s="9"/>
      <c r="DP213" s="29"/>
      <c r="DQ213" s="29"/>
      <c r="DR213" s="29"/>
      <c r="DS213" s="29"/>
      <c r="DT213" s="29"/>
      <c r="DU213" s="9"/>
      <c r="DV213" s="29"/>
      <c r="DW213" s="29"/>
      <c r="DX213" s="9">
        <f t="shared" si="3"/>
        <v>6</v>
      </c>
      <c r="DY213" s="30"/>
      <c r="DZ213" s="31" t="s">
        <v>489</v>
      </c>
      <c r="EA213" s="13"/>
    </row>
    <row r="214" spans="1:131" ht="20.100000000000001" customHeight="1">
      <c r="A214" s="7">
        <v>155057</v>
      </c>
      <c r="B214" s="13" t="s">
        <v>236</v>
      </c>
      <c r="C214" s="9">
        <v>20</v>
      </c>
      <c r="D214" s="9" t="s">
        <v>391</v>
      </c>
      <c r="E214" s="182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397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/>
      <c r="AD214" s="13"/>
      <c r="AE214" s="13">
        <v>1</v>
      </c>
      <c r="AF214" s="13"/>
      <c r="AG214" s="13"/>
      <c r="AH214" s="9"/>
      <c r="AI214" s="9"/>
      <c r="AJ214" s="9"/>
      <c r="AK214" s="9"/>
      <c r="AL214" s="9"/>
      <c r="AM214" s="9">
        <v>1</v>
      </c>
      <c r="AN214" s="9"/>
      <c r="AO214" s="9"/>
      <c r="AP214" s="9">
        <v>1</v>
      </c>
      <c r="AQ214" s="29"/>
      <c r="AR214" s="9"/>
      <c r="AS214" s="9"/>
      <c r="AT214" s="9"/>
      <c r="AU214" s="9"/>
      <c r="AV214" s="9"/>
      <c r="AW214" s="9"/>
      <c r="AX214" s="9"/>
      <c r="AY214" s="9"/>
      <c r="AZ214" s="9"/>
      <c r="BA214" s="9">
        <v>1</v>
      </c>
      <c r="BB214" s="29"/>
      <c r="BC214" s="29"/>
      <c r="BD214" s="9"/>
      <c r="BE214" s="9"/>
      <c r="BF214" s="29"/>
      <c r="BG214" s="9"/>
      <c r="BH214" s="9"/>
      <c r="BI214" s="29"/>
      <c r="BJ214" s="29"/>
      <c r="BK214" s="9"/>
      <c r="BL214" s="2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>
        <v>1</v>
      </c>
      <c r="BZ214" s="9">
        <v>1</v>
      </c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85"/>
      <c r="CS214" s="9"/>
      <c r="CT214" s="9"/>
      <c r="CU214" s="9"/>
      <c r="CV214" s="9"/>
      <c r="CW214" s="9"/>
      <c r="CX214" s="29"/>
      <c r="CY214" s="29"/>
      <c r="CZ214" s="29"/>
      <c r="DA214" s="29"/>
      <c r="DB214" s="9">
        <v>1</v>
      </c>
      <c r="DC214" s="9"/>
      <c r="DD214" s="9"/>
      <c r="DE214" s="9"/>
      <c r="DF214" s="9"/>
      <c r="DG214" s="29"/>
      <c r="DH214" s="9"/>
      <c r="DI214" s="9"/>
      <c r="DJ214" s="9"/>
      <c r="DK214" s="9"/>
      <c r="DL214" s="9"/>
      <c r="DM214" s="9"/>
      <c r="DN214" s="9"/>
      <c r="DO214" s="9"/>
      <c r="DP214" s="29"/>
      <c r="DQ214" s="29"/>
      <c r="DR214" s="29"/>
      <c r="DS214" s="29"/>
      <c r="DT214" s="29"/>
      <c r="DU214" s="9"/>
      <c r="DV214" s="29"/>
      <c r="DW214" s="29"/>
      <c r="DX214" s="9">
        <f t="shared" si="3"/>
        <v>6</v>
      </c>
      <c r="DY214" s="30"/>
      <c r="DZ214" s="31"/>
      <c r="EA214" s="13"/>
    </row>
    <row r="215" spans="1:131" ht="20.100000000000001" customHeight="1">
      <c r="A215" s="7">
        <v>150941</v>
      </c>
      <c r="B215" s="13" t="s">
        <v>236</v>
      </c>
      <c r="C215" s="9">
        <v>20</v>
      </c>
      <c r="D215" s="9" t="s">
        <v>391</v>
      </c>
      <c r="E215" s="182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397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/>
      <c r="AD215" s="13"/>
      <c r="AE215" s="13">
        <v>1</v>
      </c>
      <c r="AF215" s="13"/>
      <c r="AG215" s="13"/>
      <c r="AH215" s="9"/>
      <c r="AI215" s="9"/>
      <c r="AJ215" s="9"/>
      <c r="AK215" s="9"/>
      <c r="AL215" s="9"/>
      <c r="AM215" s="9">
        <v>1</v>
      </c>
      <c r="AN215" s="9"/>
      <c r="AO215" s="9"/>
      <c r="AP215" s="9">
        <v>1</v>
      </c>
      <c r="AQ215" s="29"/>
      <c r="AR215" s="9"/>
      <c r="AS215" s="9"/>
      <c r="AT215" s="9"/>
      <c r="AU215" s="9"/>
      <c r="AV215" s="9"/>
      <c r="AW215" s="9"/>
      <c r="AX215" s="9"/>
      <c r="AY215" s="9"/>
      <c r="AZ215" s="9"/>
      <c r="BA215" s="9">
        <v>1</v>
      </c>
      <c r="BB215" s="29"/>
      <c r="BC215" s="29"/>
      <c r="BD215" s="9"/>
      <c r="BE215" s="9"/>
      <c r="BF215" s="29"/>
      <c r="BG215" s="9"/>
      <c r="BH215" s="9"/>
      <c r="BI215" s="29"/>
      <c r="BJ215" s="29"/>
      <c r="BK215" s="9"/>
      <c r="BL215" s="2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>
        <v>1</v>
      </c>
      <c r="BZ215" s="9">
        <v>1</v>
      </c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85"/>
      <c r="CS215" s="9"/>
      <c r="CT215" s="9"/>
      <c r="CU215" s="9"/>
      <c r="CV215" s="9"/>
      <c r="CW215" s="9"/>
      <c r="CX215" s="29"/>
      <c r="CY215" s="29"/>
      <c r="CZ215" s="29"/>
      <c r="DA215" s="29"/>
      <c r="DB215" s="9">
        <v>1</v>
      </c>
      <c r="DC215" s="9"/>
      <c r="DD215" s="9"/>
      <c r="DE215" s="9"/>
      <c r="DF215" s="9"/>
      <c r="DG215" s="29"/>
      <c r="DH215" s="9"/>
      <c r="DI215" s="9"/>
      <c r="DJ215" s="9"/>
      <c r="DK215" s="9"/>
      <c r="DL215" s="9"/>
      <c r="DM215" s="9"/>
      <c r="DN215" s="9"/>
      <c r="DO215" s="9"/>
      <c r="DP215" s="29"/>
      <c r="DQ215" s="29"/>
      <c r="DR215" s="29"/>
      <c r="DS215" s="29"/>
      <c r="DT215" s="29"/>
      <c r="DU215" s="9"/>
      <c r="DV215" s="29"/>
      <c r="DW215" s="29"/>
      <c r="DX215" s="9">
        <f t="shared" si="3"/>
        <v>6</v>
      </c>
      <c r="DY215" s="30"/>
      <c r="DZ215" s="31"/>
      <c r="EA215" s="13"/>
    </row>
    <row r="216" spans="1:131" ht="20.100000000000001" customHeight="1">
      <c r="A216" s="7">
        <v>155056</v>
      </c>
      <c r="B216" s="13" t="s">
        <v>237</v>
      </c>
      <c r="C216" s="9">
        <v>208</v>
      </c>
      <c r="D216" s="9" t="s">
        <v>391</v>
      </c>
      <c r="E216" s="182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397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/>
      <c r="AD216" s="13"/>
      <c r="AE216" s="13">
        <v>1</v>
      </c>
      <c r="AF216" s="13"/>
      <c r="AG216" s="13"/>
      <c r="AH216" s="9"/>
      <c r="AI216" s="9"/>
      <c r="AJ216" s="9"/>
      <c r="AK216" s="9"/>
      <c r="AL216" s="9"/>
      <c r="AM216" s="9">
        <v>1</v>
      </c>
      <c r="AN216" s="9"/>
      <c r="AO216" s="9"/>
      <c r="AP216" s="9">
        <v>1</v>
      </c>
      <c r="AQ216" s="29"/>
      <c r="AR216" s="9"/>
      <c r="AS216" s="9"/>
      <c r="AT216" s="9"/>
      <c r="AU216" s="9"/>
      <c r="AV216" s="9"/>
      <c r="AW216" s="9"/>
      <c r="AX216" s="9"/>
      <c r="AY216" s="9"/>
      <c r="AZ216" s="9"/>
      <c r="BA216" s="9">
        <v>1</v>
      </c>
      <c r="BB216" s="29"/>
      <c r="BC216" s="29"/>
      <c r="BD216" s="9"/>
      <c r="BE216" s="9"/>
      <c r="BF216" s="29"/>
      <c r="BG216" s="9"/>
      <c r="BH216" s="9"/>
      <c r="BI216" s="29"/>
      <c r="BJ216" s="29"/>
      <c r="BK216" s="9"/>
      <c r="BL216" s="2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>
        <v>1</v>
      </c>
      <c r="BZ216" s="9">
        <v>1</v>
      </c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84">
        <v>1</v>
      </c>
      <c r="CS216" s="9"/>
      <c r="CT216" s="9"/>
      <c r="CU216" s="9"/>
      <c r="CV216" s="9"/>
      <c r="CW216" s="9"/>
      <c r="CX216" s="29"/>
      <c r="CY216" s="29"/>
      <c r="CZ216" s="29"/>
      <c r="DA216" s="29"/>
      <c r="DB216" s="9">
        <v>1</v>
      </c>
      <c r="DC216" s="9"/>
      <c r="DD216" s="9"/>
      <c r="DE216" s="9"/>
      <c r="DF216" s="9"/>
      <c r="DG216" s="29"/>
      <c r="DH216" s="9"/>
      <c r="DI216" s="9"/>
      <c r="DJ216" s="9"/>
      <c r="DK216" s="9"/>
      <c r="DL216" s="9"/>
      <c r="DM216" s="9"/>
      <c r="DN216" s="9"/>
      <c r="DO216" s="9"/>
      <c r="DP216" s="29"/>
      <c r="DQ216" s="29"/>
      <c r="DR216" s="29"/>
      <c r="DS216" s="29"/>
      <c r="DT216" s="29"/>
      <c r="DU216" s="9"/>
      <c r="DV216" s="29"/>
      <c r="DW216" s="29"/>
      <c r="DX216" s="9">
        <f t="shared" si="3"/>
        <v>7</v>
      </c>
      <c r="DY216" s="30"/>
      <c r="DZ216" s="31"/>
      <c r="EA216" s="13"/>
    </row>
    <row r="217" spans="1:131" ht="20.100000000000001" customHeight="1">
      <c r="A217" s="7">
        <v>153018</v>
      </c>
      <c r="B217" s="13" t="s">
        <v>238</v>
      </c>
      <c r="C217" s="9">
        <v>4</v>
      </c>
      <c r="D217" s="9" t="s">
        <v>391</v>
      </c>
      <c r="E217" s="182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397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/>
      <c r="AD217" s="13"/>
      <c r="AE217" s="13">
        <v>1</v>
      </c>
      <c r="AF217" s="13"/>
      <c r="AG217" s="13"/>
      <c r="AH217" s="9"/>
      <c r="AI217" s="9"/>
      <c r="AJ217" s="9"/>
      <c r="AK217" s="9"/>
      <c r="AL217" s="9"/>
      <c r="AM217" s="9">
        <v>1</v>
      </c>
      <c r="AN217" s="9"/>
      <c r="AO217" s="9"/>
      <c r="AP217" s="9">
        <v>1</v>
      </c>
      <c r="AQ217" s="29"/>
      <c r="AR217" s="9"/>
      <c r="AS217" s="9"/>
      <c r="AT217" s="9"/>
      <c r="AU217" s="9"/>
      <c r="AV217" s="9"/>
      <c r="AW217" s="9"/>
      <c r="AX217" s="9"/>
      <c r="AY217" s="9"/>
      <c r="AZ217" s="9"/>
      <c r="BA217" s="9">
        <v>1</v>
      </c>
      <c r="BB217" s="29"/>
      <c r="BC217" s="29"/>
      <c r="BD217" s="9"/>
      <c r="BE217" s="9"/>
      <c r="BF217" s="29"/>
      <c r="BG217" s="9"/>
      <c r="BH217" s="9"/>
      <c r="BI217" s="29"/>
      <c r="BJ217" s="29"/>
      <c r="BK217" s="9"/>
      <c r="BL217" s="2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>
        <v>1</v>
      </c>
      <c r="BZ217" s="9">
        <v>1</v>
      </c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84">
        <v>1</v>
      </c>
      <c r="CS217" s="9"/>
      <c r="CT217" s="9"/>
      <c r="CU217" s="9"/>
      <c r="CV217" s="9"/>
      <c r="CW217" s="9"/>
      <c r="CX217" s="29"/>
      <c r="CY217" s="29"/>
      <c r="CZ217" s="29"/>
      <c r="DA217" s="29"/>
      <c r="DB217" s="9">
        <v>1</v>
      </c>
      <c r="DC217" s="9"/>
      <c r="DD217" s="9"/>
      <c r="DE217" s="9"/>
      <c r="DF217" s="9"/>
      <c r="DG217" s="29"/>
      <c r="DH217" s="9"/>
      <c r="DI217" s="9"/>
      <c r="DJ217" s="9"/>
      <c r="DK217" s="9"/>
      <c r="DL217" s="9"/>
      <c r="DM217" s="9"/>
      <c r="DN217" s="9"/>
      <c r="DO217" s="9"/>
      <c r="DP217" s="29"/>
      <c r="DQ217" s="29"/>
      <c r="DR217" s="29"/>
      <c r="DS217" s="29"/>
      <c r="DT217" s="29"/>
      <c r="DU217" s="9"/>
      <c r="DV217" s="29"/>
      <c r="DW217" s="29"/>
      <c r="DX217" s="9">
        <f t="shared" si="3"/>
        <v>7</v>
      </c>
      <c r="DY217" s="30"/>
      <c r="DZ217" s="31"/>
      <c r="EA217" s="13"/>
    </row>
    <row r="218" spans="1:131" ht="20.100000000000001" customHeight="1">
      <c r="A218" s="7">
        <v>154142</v>
      </c>
      <c r="B218" s="13" t="s">
        <v>239</v>
      </c>
      <c r="C218" s="9">
        <v>60</v>
      </c>
      <c r="D218" s="9" t="s">
        <v>391</v>
      </c>
      <c r="E218" s="182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397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/>
      <c r="AD218" s="13"/>
      <c r="AE218" s="13">
        <v>1</v>
      </c>
      <c r="AF218" s="13"/>
      <c r="AG218" s="13"/>
      <c r="AH218" s="9"/>
      <c r="AI218" s="9"/>
      <c r="AJ218" s="9"/>
      <c r="AK218" s="9"/>
      <c r="AL218" s="9"/>
      <c r="AM218" s="9">
        <v>1</v>
      </c>
      <c r="AN218" s="9"/>
      <c r="AO218" s="9"/>
      <c r="AP218" s="9">
        <v>1</v>
      </c>
      <c r="AQ218" s="29"/>
      <c r="AR218" s="9"/>
      <c r="AS218" s="9"/>
      <c r="AT218" s="9"/>
      <c r="AU218" s="9"/>
      <c r="AV218" s="9"/>
      <c r="AW218" s="9"/>
      <c r="AX218" s="9"/>
      <c r="AY218" s="9"/>
      <c r="AZ218" s="9"/>
      <c r="BA218" s="9">
        <v>1</v>
      </c>
      <c r="BB218" s="29"/>
      <c r="BC218" s="29"/>
      <c r="BD218" s="9"/>
      <c r="BE218" s="9"/>
      <c r="BF218" s="29"/>
      <c r="BG218" s="9"/>
      <c r="BH218" s="9"/>
      <c r="BI218" s="29"/>
      <c r="BJ218" s="29"/>
      <c r="BK218" s="9"/>
      <c r="BL218" s="2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>
        <v>1</v>
      </c>
      <c r="BZ218" s="9">
        <v>1</v>
      </c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85">
        <v>1</v>
      </c>
      <c r="CS218" s="9"/>
      <c r="CT218" s="9"/>
      <c r="CU218" s="9"/>
      <c r="CV218" s="9"/>
      <c r="CW218" s="9"/>
      <c r="CX218" s="29"/>
      <c r="CY218" s="29"/>
      <c r="CZ218" s="29"/>
      <c r="DA218" s="29"/>
      <c r="DB218" s="9">
        <v>1</v>
      </c>
      <c r="DC218" s="9"/>
      <c r="DD218" s="9"/>
      <c r="DE218" s="9"/>
      <c r="DF218" s="9"/>
      <c r="DG218" s="29"/>
      <c r="DH218" s="9"/>
      <c r="DI218" s="9"/>
      <c r="DJ218" s="9"/>
      <c r="DK218" s="9"/>
      <c r="DL218" s="9"/>
      <c r="DM218" s="9"/>
      <c r="DN218" s="9"/>
      <c r="DO218" s="9"/>
      <c r="DP218" s="29"/>
      <c r="DQ218" s="29"/>
      <c r="DR218" s="29"/>
      <c r="DS218" s="29"/>
      <c r="DT218" s="29"/>
      <c r="DU218" s="9"/>
      <c r="DV218" s="29"/>
      <c r="DW218" s="29"/>
      <c r="DX218" s="9">
        <f t="shared" si="3"/>
        <v>7</v>
      </c>
      <c r="DY218" s="30"/>
      <c r="DZ218" s="31"/>
      <c r="EA218" s="13"/>
    </row>
    <row r="219" spans="1:131" ht="20.100000000000001" customHeight="1">
      <c r="A219" s="7">
        <v>152625</v>
      </c>
      <c r="B219" s="13" t="s">
        <v>240</v>
      </c>
      <c r="C219" s="9">
        <v>1</v>
      </c>
      <c r="D219" s="9" t="s">
        <v>399</v>
      </c>
      <c r="E219" s="182" t="s">
        <v>459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397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/>
      <c r="AE219" s="13"/>
      <c r="AF219" s="13">
        <v>1</v>
      </c>
      <c r="AG219" s="13"/>
      <c r="AH219" s="9"/>
      <c r="AI219" s="9"/>
      <c r="AJ219" s="9"/>
      <c r="AK219" s="9">
        <v>1</v>
      </c>
      <c r="AL219" s="9"/>
      <c r="AM219" s="9"/>
      <c r="AN219" s="9"/>
      <c r="AO219" s="9"/>
      <c r="AP219" s="9"/>
      <c r="AQ219" s="2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29"/>
      <c r="BC219" s="29"/>
      <c r="BD219" s="9"/>
      <c r="BE219" s="9"/>
      <c r="BF219" s="29"/>
      <c r="BG219" s="9"/>
      <c r="BH219" s="9"/>
      <c r="BI219" s="29"/>
      <c r="BJ219" s="29"/>
      <c r="BK219" s="9"/>
      <c r="BL219" s="2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85">
        <v>1</v>
      </c>
      <c r="CS219" s="9"/>
      <c r="CT219" s="9"/>
      <c r="CU219" s="9"/>
      <c r="CV219" s="9"/>
      <c r="CW219" s="9"/>
      <c r="CX219" s="29"/>
      <c r="CY219" s="29"/>
      <c r="CZ219" s="29"/>
      <c r="DA219" s="29"/>
      <c r="DB219" s="9"/>
      <c r="DC219" s="9"/>
      <c r="DD219" s="9"/>
      <c r="DE219" s="9"/>
      <c r="DF219" s="9"/>
      <c r="DG219" s="29"/>
      <c r="DH219" s="9"/>
      <c r="DI219" s="9"/>
      <c r="DJ219" s="9"/>
      <c r="DK219" s="9"/>
      <c r="DL219" s="9"/>
      <c r="DM219" s="9"/>
      <c r="DN219" s="9"/>
      <c r="DO219" s="9"/>
      <c r="DP219" s="29"/>
      <c r="DQ219" s="29"/>
      <c r="DR219" s="29"/>
      <c r="DS219" s="29"/>
      <c r="DT219" s="29"/>
      <c r="DU219" s="9"/>
      <c r="DV219" s="29"/>
      <c r="DW219" s="29"/>
      <c r="DX219" s="9">
        <f t="shared" si="3"/>
        <v>1</v>
      </c>
      <c r="DY219" s="30"/>
      <c r="DZ219" s="31" t="s">
        <v>490</v>
      </c>
      <c r="EA219" s="13"/>
    </row>
    <row r="220" spans="1:131" ht="20.100000000000001" customHeight="1">
      <c r="A220" s="7">
        <v>152196</v>
      </c>
      <c r="B220" s="13" t="s">
        <v>241</v>
      </c>
      <c r="C220" s="9">
        <v>208</v>
      </c>
      <c r="D220" s="9" t="s">
        <v>399</v>
      </c>
      <c r="E220" s="182" t="s">
        <v>459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397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/>
      <c r="AE220" s="13"/>
      <c r="AF220" s="13">
        <v>1</v>
      </c>
      <c r="AG220" s="13"/>
      <c r="AH220" s="9"/>
      <c r="AI220" s="9"/>
      <c r="AJ220" s="9"/>
      <c r="AK220" s="9">
        <v>1</v>
      </c>
      <c r="AL220" s="9"/>
      <c r="AM220" s="9"/>
      <c r="AN220" s="9"/>
      <c r="AO220" s="9"/>
      <c r="AP220" s="9"/>
      <c r="AQ220" s="2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29"/>
      <c r="BC220" s="29"/>
      <c r="BD220" s="9"/>
      <c r="BE220" s="9"/>
      <c r="BF220" s="29"/>
      <c r="BG220" s="9"/>
      <c r="BH220" s="9"/>
      <c r="BI220" s="29"/>
      <c r="BJ220" s="29"/>
      <c r="BK220" s="9"/>
      <c r="BL220" s="2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85">
        <v>1</v>
      </c>
      <c r="CS220" s="9"/>
      <c r="CT220" s="9"/>
      <c r="CU220" s="9"/>
      <c r="CV220" s="9"/>
      <c r="CW220" s="9"/>
      <c r="CX220" s="29"/>
      <c r="CY220" s="29"/>
      <c r="CZ220" s="29"/>
      <c r="DA220" s="29"/>
      <c r="DB220" s="9"/>
      <c r="DC220" s="9"/>
      <c r="DD220" s="9"/>
      <c r="DE220" s="9"/>
      <c r="DF220" s="9"/>
      <c r="DG220" s="29"/>
      <c r="DH220" s="9"/>
      <c r="DI220" s="9"/>
      <c r="DJ220" s="9"/>
      <c r="DK220" s="9"/>
      <c r="DL220" s="9"/>
      <c r="DM220" s="9"/>
      <c r="DN220" s="9"/>
      <c r="DO220" s="9"/>
      <c r="DP220" s="29"/>
      <c r="DQ220" s="29"/>
      <c r="DR220" s="29"/>
      <c r="DS220" s="29"/>
      <c r="DT220" s="29"/>
      <c r="DU220" s="9"/>
      <c r="DV220" s="29"/>
      <c r="DW220" s="29"/>
      <c r="DX220" s="9">
        <f t="shared" si="3"/>
        <v>1</v>
      </c>
      <c r="DY220" s="30"/>
      <c r="DZ220" s="31"/>
      <c r="EA220" s="13"/>
    </row>
    <row r="221" spans="1:131" ht="20.100000000000001" customHeight="1">
      <c r="A221" s="7">
        <v>152624</v>
      </c>
      <c r="B221" s="13" t="s">
        <v>242</v>
      </c>
      <c r="C221" s="9">
        <v>4</v>
      </c>
      <c r="D221" s="9" t="s">
        <v>399</v>
      </c>
      <c r="E221" s="182" t="s">
        <v>459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397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/>
      <c r="AE221" s="13"/>
      <c r="AF221" s="13">
        <v>1</v>
      </c>
      <c r="AG221" s="13"/>
      <c r="AH221" s="9"/>
      <c r="AI221" s="9"/>
      <c r="AJ221" s="9"/>
      <c r="AK221" s="9">
        <v>1</v>
      </c>
      <c r="AL221" s="9"/>
      <c r="AM221" s="9"/>
      <c r="AN221" s="9"/>
      <c r="AO221" s="9"/>
      <c r="AP221" s="9"/>
      <c r="AQ221" s="2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29"/>
      <c r="BC221" s="29"/>
      <c r="BD221" s="9"/>
      <c r="BE221" s="9"/>
      <c r="BF221" s="29"/>
      <c r="BG221" s="9"/>
      <c r="BH221" s="9"/>
      <c r="BI221" s="29"/>
      <c r="BJ221" s="29"/>
      <c r="BK221" s="9"/>
      <c r="BL221" s="2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85">
        <v>1</v>
      </c>
      <c r="CS221" s="9"/>
      <c r="CT221" s="9"/>
      <c r="CU221" s="9"/>
      <c r="CV221" s="9"/>
      <c r="CW221" s="9"/>
      <c r="CX221" s="29"/>
      <c r="CY221" s="29"/>
      <c r="CZ221" s="29"/>
      <c r="DA221" s="29"/>
      <c r="DB221" s="9"/>
      <c r="DC221" s="9"/>
      <c r="DD221" s="9"/>
      <c r="DE221" s="9"/>
      <c r="DF221" s="9"/>
      <c r="DG221" s="29"/>
      <c r="DH221" s="9"/>
      <c r="DI221" s="9"/>
      <c r="DJ221" s="9"/>
      <c r="DK221" s="9"/>
      <c r="DL221" s="9"/>
      <c r="DM221" s="9"/>
      <c r="DN221" s="9"/>
      <c r="DO221" s="9"/>
      <c r="DP221" s="29"/>
      <c r="DQ221" s="29"/>
      <c r="DR221" s="29"/>
      <c r="DS221" s="29"/>
      <c r="DT221" s="29"/>
      <c r="DU221" s="9"/>
      <c r="DV221" s="29"/>
      <c r="DW221" s="29"/>
      <c r="DX221" s="9">
        <f t="shared" si="3"/>
        <v>1</v>
      </c>
      <c r="DY221" s="30"/>
      <c r="DZ221" s="31"/>
      <c r="EA221" s="13"/>
    </row>
    <row r="222" spans="1:131" ht="20.100000000000001" customHeight="1">
      <c r="A222" s="7">
        <v>838751</v>
      </c>
      <c r="B222" s="13" t="s">
        <v>243</v>
      </c>
      <c r="C222" s="9">
        <v>5</v>
      </c>
      <c r="D222" s="9" t="s">
        <v>391</v>
      </c>
      <c r="E222" s="182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9"/>
      <c r="AI222" s="9"/>
      <c r="AJ222" s="9"/>
      <c r="AK222" s="9"/>
      <c r="AL222" s="9"/>
      <c r="AM222" s="9"/>
      <c r="AN222" s="9"/>
      <c r="AO222" s="9"/>
      <c r="AP222" s="9"/>
      <c r="AQ222" s="2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29"/>
      <c r="BC222" s="29"/>
      <c r="BD222" s="9"/>
      <c r="BE222" s="9"/>
      <c r="BF222" s="29"/>
      <c r="BG222" s="9"/>
      <c r="BH222" s="9"/>
      <c r="BI222" s="29"/>
      <c r="BJ222" s="29"/>
      <c r="BK222" s="9"/>
      <c r="BL222" s="2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102"/>
      <c r="CS222" s="9"/>
      <c r="CT222" s="9"/>
      <c r="CU222" s="9"/>
      <c r="CV222" s="9"/>
      <c r="CW222" s="9"/>
      <c r="CX222" s="29"/>
      <c r="CY222" s="29"/>
      <c r="CZ222" s="29"/>
      <c r="DA222" s="29"/>
      <c r="DB222" s="9"/>
      <c r="DC222" s="9"/>
      <c r="DD222" s="9"/>
      <c r="DE222" s="9"/>
      <c r="DF222" s="9"/>
      <c r="DG222" s="29"/>
      <c r="DH222" s="9"/>
      <c r="DI222" s="9"/>
      <c r="DJ222" s="9"/>
      <c r="DK222" s="9"/>
      <c r="DL222" s="9"/>
      <c r="DM222" s="9"/>
      <c r="DN222" s="9"/>
      <c r="DO222" s="9"/>
      <c r="DP222" s="29"/>
      <c r="DQ222" s="29"/>
      <c r="DR222" s="29"/>
      <c r="DS222" s="29"/>
      <c r="DT222" s="29"/>
      <c r="DU222" s="9"/>
      <c r="DV222" s="29"/>
      <c r="DW222" s="29"/>
      <c r="DX222" s="9">
        <f t="shared" si="3"/>
        <v>0</v>
      </c>
      <c r="DY222" s="30"/>
      <c r="DZ222" s="31"/>
      <c r="EA222" s="13"/>
    </row>
    <row r="223" spans="1:131" ht="20.100000000000001" customHeight="1">
      <c r="A223" s="7" t="s">
        <v>244</v>
      </c>
      <c r="B223" s="13" t="s">
        <v>245</v>
      </c>
      <c r="C223" s="9">
        <v>1</v>
      </c>
      <c r="D223" s="9" t="s">
        <v>395</v>
      </c>
      <c r="E223" s="182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9"/>
      <c r="AI223" s="9"/>
      <c r="AJ223" s="9"/>
      <c r="AK223" s="9"/>
      <c r="AL223" s="9"/>
      <c r="AM223" s="9"/>
      <c r="AN223" s="9"/>
      <c r="AO223" s="9"/>
      <c r="AP223" s="9"/>
      <c r="AQ223" s="2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29"/>
      <c r="BC223" s="29"/>
      <c r="BD223" s="9"/>
      <c r="BE223" s="9"/>
      <c r="BF223" s="29"/>
      <c r="BG223" s="9"/>
      <c r="BH223" s="9"/>
      <c r="BI223" s="29"/>
      <c r="BJ223" s="29"/>
      <c r="BK223" s="9"/>
      <c r="BL223" s="2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102"/>
      <c r="CS223" s="9"/>
      <c r="CT223" s="9"/>
      <c r="CU223" s="9"/>
      <c r="CV223" s="9"/>
      <c r="CW223" s="9"/>
      <c r="CX223" s="29"/>
      <c r="CY223" s="29"/>
      <c r="CZ223" s="29"/>
      <c r="DA223" s="29"/>
      <c r="DB223" s="9"/>
      <c r="DC223" s="9"/>
      <c r="DD223" s="9"/>
      <c r="DE223" s="9"/>
      <c r="DF223" s="9"/>
      <c r="DG223" s="29"/>
      <c r="DH223" s="9"/>
      <c r="DI223" s="9"/>
      <c r="DJ223" s="9"/>
      <c r="DK223" s="9"/>
      <c r="DL223" s="9"/>
      <c r="DM223" s="9"/>
      <c r="DN223" s="9"/>
      <c r="DO223" s="9"/>
      <c r="DP223" s="29"/>
      <c r="DQ223" s="29"/>
      <c r="DR223" s="29"/>
      <c r="DS223" s="29"/>
      <c r="DT223" s="29"/>
      <c r="DU223" s="9"/>
      <c r="DV223" s="29"/>
      <c r="DW223" s="29"/>
      <c r="DX223" s="9">
        <f t="shared" si="3"/>
        <v>0</v>
      </c>
      <c r="DY223" s="30"/>
      <c r="DZ223" s="31"/>
      <c r="EA223" s="13"/>
    </row>
    <row r="224" spans="1:131" ht="20.100000000000001" customHeight="1">
      <c r="A224" s="7" t="s">
        <v>246</v>
      </c>
      <c r="B224" s="13" t="s">
        <v>247</v>
      </c>
      <c r="C224" s="9">
        <v>5</v>
      </c>
      <c r="D224" s="9" t="s">
        <v>395</v>
      </c>
      <c r="E224" s="182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9"/>
      <c r="AI224" s="9"/>
      <c r="AJ224" s="9"/>
      <c r="AK224" s="9"/>
      <c r="AL224" s="9"/>
      <c r="AM224" s="9"/>
      <c r="AN224" s="9"/>
      <c r="AO224" s="9"/>
      <c r="AP224" s="9"/>
      <c r="AQ224" s="2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29"/>
      <c r="BC224" s="29"/>
      <c r="BD224" s="9"/>
      <c r="BE224" s="9"/>
      <c r="BF224" s="29"/>
      <c r="BG224" s="9"/>
      <c r="BH224" s="9"/>
      <c r="BI224" s="29"/>
      <c r="BJ224" s="29"/>
      <c r="BK224" s="9"/>
      <c r="BL224" s="2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102"/>
      <c r="CS224" s="9"/>
      <c r="CT224" s="9"/>
      <c r="CU224" s="9"/>
      <c r="CV224" s="9"/>
      <c r="CW224" s="9"/>
      <c r="CX224" s="29"/>
      <c r="CY224" s="29"/>
      <c r="CZ224" s="29"/>
      <c r="DA224" s="29"/>
      <c r="DB224" s="9"/>
      <c r="DC224" s="9"/>
      <c r="DD224" s="9"/>
      <c r="DE224" s="9"/>
      <c r="DF224" s="9"/>
      <c r="DG224" s="29"/>
      <c r="DH224" s="9"/>
      <c r="DI224" s="9"/>
      <c r="DJ224" s="9"/>
      <c r="DK224" s="9"/>
      <c r="DL224" s="9"/>
      <c r="DM224" s="9"/>
      <c r="DN224" s="9"/>
      <c r="DO224" s="9"/>
      <c r="DP224" s="29"/>
      <c r="DQ224" s="29"/>
      <c r="DR224" s="29"/>
      <c r="DS224" s="29"/>
      <c r="DT224" s="29"/>
      <c r="DU224" s="9"/>
      <c r="DV224" s="29"/>
      <c r="DW224" s="29"/>
      <c r="DX224" s="9">
        <f t="shared" si="3"/>
        <v>0</v>
      </c>
      <c r="DY224" s="30"/>
      <c r="DZ224" s="31"/>
      <c r="EA224" s="13"/>
    </row>
    <row r="225" spans="1:145" ht="20.100000000000001" customHeight="1">
      <c r="A225" s="7" t="s">
        <v>248</v>
      </c>
      <c r="B225" s="13" t="s">
        <v>249</v>
      </c>
      <c r="C225" s="9" t="s">
        <v>466</v>
      </c>
      <c r="D225" s="9" t="s">
        <v>391</v>
      </c>
      <c r="E225" s="182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9"/>
      <c r="AI225" s="9"/>
      <c r="AJ225" s="9"/>
      <c r="AK225" s="9"/>
      <c r="AL225" s="9"/>
      <c r="AM225" s="9"/>
      <c r="AN225" s="9"/>
      <c r="AO225" s="9"/>
      <c r="AP225" s="9"/>
      <c r="AQ225" s="2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29"/>
      <c r="BC225" s="29"/>
      <c r="BD225" s="9"/>
      <c r="BE225" s="9"/>
      <c r="BF225" s="29"/>
      <c r="BG225" s="9"/>
      <c r="BH225" s="9"/>
      <c r="BI225" s="29"/>
      <c r="BJ225" s="29"/>
      <c r="BK225" s="9"/>
      <c r="BL225" s="2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81"/>
      <c r="CS225" s="9"/>
      <c r="CT225" s="9"/>
      <c r="CU225" s="9"/>
      <c r="CV225" s="9"/>
      <c r="CW225" s="9"/>
      <c r="CX225" s="29"/>
      <c r="CY225" s="29"/>
      <c r="CZ225" s="29"/>
      <c r="DA225" s="29"/>
      <c r="DB225" s="9"/>
      <c r="DC225" s="9"/>
      <c r="DD225" s="9"/>
      <c r="DE225" s="9"/>
      <c r="DF225" s="9"/>
      <c r="DG225" s="29"/>
      <c r="DH225" s="9"/>
      <c r="DI225" s="9"/>
      <c r="DJ225" s="9"/>
      <c r="DK225" s="9"/>
      <c r="DL225" s="9"/>
      <c r="DM225" s="9"/>
      <c r="DN225" s="9"/>
      <c r="DO225" s="9"/>
      <c r="DP225" s="29"/>
      <c r="DQ225" s="29"/>
      <c r="DR225" s="29"/>
      <c r="DS225" s="29"/>
      <c r="DT225" s="29"/>
      <c r="DU225" s="9"/>
      <c r="DV225" s="29"/>
      <c r="DW225" s="29"/>
      <c r="DX225" s="9">
        <f t="shared" si="3"/>
        <v>0</v>
      </c>
      <c r="DY225" s="30"/>
      <c r="DZ225" s="31"/>
      <c r="EA225" s="13"/>
    </row>
    <row r="226" spans="1:145" ht="20.100000000000001" customHeight="1">
      <c r="A226" s="7" t="s">
        <v>250</v>
      </c>
      <c r="B226" s="13" t="s">
        <v>251</v>
      </c>
      <c r="C226" s="9">
        <v>5</v>
      </c>
      <c r="D226" s="9" t="s">
        <v>391</v>
      </c>
      <c r="E226" s="182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9"/>
      <c r="AI226" s="9"/>
      <c r="AJ226" s="9"/>
      <c r="AK226" s="9"/>
      <c r="AL226" s="9"/>
      <c r="AM226" s="9"/>
      <c r="AN226" s="9"/>
      <c r="AO226" s="9"/>
      <c r="AP226" s="9"/>
      <c r="AQ226" s="2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29"/>
      <c r="BC226" s="29"/>
      <c r="BD226" s="9"/>
      <c r="BE226" s="9"/>
      <c r="BF226" s="29"/>
      <c r="BG226" s="9"/>
      <c r="BH226" s="9"/>
      <c r="BI226" s="29"/>
      <c r="BJ226" s="29"/>
      <c r="BK226" s="9"/>
      <c r="BL226" s="2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81"/>
      <c r="CS226" s="9"/>
      <c r="CT226" s="9"/>
      <c r="CU226" s="9"/>
      <c r="CV226" s="9"/>
      <c r="CW226" s="9"/>
      <c r="CX226" s="29"/>
      <c r="CY226" s="29"/>
      <c r="CZ226" s="29"/>
      <c r="DA226" s="29"/>
      <c r="DB226" s="9"/>
      <c r="DC226" s="9"/>
      <c r="DD226" s="9"/>
      <c r="DE226" s="9"/>
      <c r="DF226" s="9"/>
      <c r="DG226" s="29"/>
      <c r="DH226" s="9"/>
      <c r="DI226" s="9"/>
      <c r="DJ226" s="9"/>
      <c r="DK226" s="9"/>
      <c r="DL226" s="9"/>
      <c r="DM226" s="9"/>
      <c r="DN226" s="9"/>
      <c r="DO226" s="9"/>
      <c r="DP226" s="29"/>
      <c r="DQ226" s="29"/>
      <c r="DR226" s="29"/>
      <c r="DS226" s="29"/>
      <c r="DT226" s="29"/>
      <c r="DU226" s="9"/>
      <c r="DV226" s="29"/>
      <c r="DW226" s="29"/>
      <c r="DX226" s="9">
        <f t="shared" si="3"/>
        <v>0</v>
      </c>
      <c r="DY226" s="30"/>
      <c r="DZ226" s="31"/>
      <c r="EA226" s="13"/>
    </row>
    <row r="227" spans="1:145" ht="20.100000000000001" customHeight="1">
      <c r="A227" s="7" t="s">
        <v>252</v>
      </c>
      <c r="B227" s="13" t="s">
        <v>253</v>
      </c>
      <c r="C227" s="9" t="s">
        <v>491</v>
      </c>
      <c r="D227" s="9"/>
      <c r="E227" s="182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9"/>
      <c r="AI227" s="9"/>
      <c r="AJ227" s="9"/>
      <c r="AK227" s="9"/>
      <c r="AL227" s="9"/>
      <c r="AM227" s="9"/>
      <c r="AN227" s="9"/>
      <c r="AO227" s="9"/>
      <c r="AP227" s="9"/>
      <c r="AQ227" s="2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29"/>
      <c r="BC227" s="29"/>
      <c r="BD227" s="9"/>
      <c r="BE227" s="9"/>
      <c r="BF227" s="29"/>
      <c r="BG227" s="9"/>
      <c r="BH227" s="9"/>
      <c r="BI227" s="29"/>
      <c r="BJ227" s="29"/>
      <c r="BK227" s="9"/>
      <c r="BL227" s="2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81"/>
      <c r="CS227" s="9"/>
      <c r="CT227" s="9"/>
      <c r="CU227" s="9"/>
      <c r="CV227" s="9"/>
      <c r="CW227" s="9"/>
      <c r="CX227" s="29"/>
      <c r="CY227" s="29"/>
      <c r="CZ227" s="29"/>
      <c r="DA227" s="29"/>
      <c r="DB227" s="9"/>
      <c r="DC227" s="9"/>
      <c r="DD227" s="9"/>
      <c r="DE227" s="9"/>
      <c r="DF227" s="9"/>
      <c r="DG227" s="29"/>
      <c r="DH227" s="9"/>
      <c r="DI227" s="9"/>
      <c r="DJ227" s="9"/>
      <c r="DK227" s="9"/>
      <c r="DL227" s="9"/>
      <c r="DM227" s="9"/>
      <c r="DN227" s="9"/>
      <c r="DO227" s="9"/>
      <c r="DP227" s="29"/>
      <c r="DQ227" s="29"/>
      <c r="DR227" s="29"/>
      <c r="DS227" s="29"/>
      <c r="DT227" s="29"/>
      <c r="DU227" s="9"/>
      <c r="DV227" s="29"/>
      <c r="DW227" s="29"/>
      <c r="DX227" s="9">
        <f t="shared" si="3"/>
        <v>0</v>
      </c>
      <c r="DY227" s="30"/>
      <c r="DZ227" s="31"/>
      <c r="EA227" s="13"/>
    </row>
    <row r="228" spans="1:145">
      <c r="A228" s="91" t="s">
        <v>694</v>
      </c>
      <c r="B228" s="92" t="s">
        <v>704</v>
      </c>
      <c r="C228" s="93">
        <v>208</v>
      </c>
      <c r="D228" s="93" t="s">
        <v>703</v>
      </c>
      <c r="E228" s="183" t="s">
        <v>378</v>
      </c>
      <c r="F228" s="95"/>
      <c r="G228" s="95">
        <v>1</v>
      </c>
      <c r="H228" s="95"/>
      <c r="I228" s="95"/>
      <c r="J228" s="95"/>
      <c r="K228" s="95">
        <v>1</v>
      </c>
      <c r="L228" s="95"/>
      <c r="M228" s="95"/>
      <c r="N228" s="95"/>
      <c r="O228" s="95"/>
      <c r="P228" s="95"/>
      <c r="Q228" s="95"/>
      <c r="R228" s="94" t="s">
        <v>397</v>
      </c>
      <c r="S228" s="95"/>
      <c r="T228" s="95"/>
      <c r="U228" s="95">
        <v>1</v>
      </c>
      <c r="V228" s="95"/>
      <c r="W228" s="95"/>
      <c r="X228" s="95"/>
      <c r="Y228" s="95"/>
      <c r="Z228" s="95">
        <v>1</v>
      </c>
      <c r="AA228" s="95"/>
      <c r="AB228" s="95"/>
      <c r="AC228" s="95"/>
      <c r="AD228" s="95"/>
      <c r="AE228" s="95"/>
      <c r="AF228" s="95">
        <v>1</v>
      </c>
      <c r="AG228" s="95"/>
      <c r="AH228" s="95"/>
      <c r="AI228" s="95"/>
      <c r="AJ228" s="95"/>
      <c r="AK228" s="95">
        <v>1</v>
      </c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  <c r="BP228" s="95">
        <v>1</v>
      </c>
      <c r="BQ228" s="95">
        <v>1</v>
      </c>
      <c r="BR228" s="95"/>
      <c r="BS228" s="95"/>
      <c r="BT228" s="95">
        <v>1</v>
      </c>
      <c r="BU228" s="95"/>
      <c r="BV228" s="95"/>
      <c r="BW228" s="95"/>
      <c r="BX228" s="95"/>
      <c r="BY228" s="95">
        <v>1</v>
      </c>
      <c r="BZ228" s="95"/>
      <c r="CA228" s="95"/>
      <c r="CB228" s="95"/>
      <c r="CC228" s="95"/>
      <c r="CD228" s="95"/>
      <c r="CE228" s="95"/>
      <c r="CF228" s="95"/>
      <c r="CG228" s="95"/>
      <c r="CH228" s="95"/>
      <c r="CI228" s="95"/>
      <c r="CJ228" s="95"/>
      <c r="CK228" s="95"/>
      <c r="CL228" s="95"/>
      <c r="CM228" s="95"/>
      <c r="CN228" s="95"/>
      <c r="CO228" s="95"/>
      <c r="CP228" s="95"/>
      <c r="CQ228" s="95"/>
      <c r="CR228" s="81"/>
      <c r="CS228" s="95"/>
      <c r="CT228" s="95"/>
      <c r="CU228" s="95"/>
      <c r="CV228" s="95"/>
      <c r="CW228" s="95"/>
      <c r="CX228" s="95"/>
      <c r="CY228" s="95"/>
      <c r="CZ228" s="95"/>
      <c r="DA228" s="95"/>
      <c r="DB228" s="95"/>
      <c r="DC228" s="95"/>
      <c r="DD228" s="95"/>
      <c r="DE228" s="95"/>
      <c r="DF228" s="95"/>
      <c r="DG228" s="96"/>
      <c r="DH228" s="95"/>
      <c r="DI228" s="95"/>
      <c r="DJ228" s="95"/>
      <c r="DK228" s="95"/>
      <c r="DL228" s="95"/>
      <c r="DM228" s="95"/>
      <c r="DN228" s="95"/>
      <c r="DO228" s="95"/>
      <c r="DP228" s="95"/>
      <c r="DQ228" s="95"/>
      <c r="DR228" s="95"/>
      <c r="DS228" s="95"/>
      <c r="DT228" s="95"/>
      <c r="DU228" s="95"/>
      <c r="DV228" s="95"/>
      <c r="DW228" s="95"/>
      <c r="DX228" s="95"/>
      <c r="DY228" s="95"/>
      <c r="DZ228" s="95"/>
      <c r="EA228" s="97"/>
      <c r="EB228" s="97"/>
      <c r="EC228" s="286"/>
      <c r="ED228" s="97"/>
      <c r="EE228" s="97"/>
      <c r="EF228" s="97"/>
      <c r="EG228" s="97"/>
      <c r="EH228" s="97"/>
      <c r="EI228" s="97"/>
      <c r="EJ228" s="97"/>
      <c r="EK228" s="97"/>
      <c r="EL228" s="97"/>
      <c r="EM228" s="97"/>
      <c r="EN228" s="97"/>
      <c r="EO228" s="97"/>
    </row>
    <row r="229" spans="1:145">
      <c r="A229" s="91" t="s">
        <v>695</v>
      </c>
      <c r="B229" s="92" t="s">
        <v>704</v>
      </c>
      <c r="C229" s="93">
        <v>60</v>
      </c>
      <c r="D229" s="93" t="s">
        <v>703</v>
      </c>
      <c r="E229" s="183" t="s">
        <v>378</v>
      </c>
      <c r="F229" s="95"/>
      <c r="G229" s="95">
        <v>1</v>
      </c>
      <c r="H229" s="95"/>
      <c r="I229" s="95"/>
      <c r="J229" s="95"/>
      <c r="K229" s="95">
        <v>1</v>
      </c>
      <c r="L229" s="95"/>
      <c r="M229" s="95"/>
      <c r="N229" s="95"/>
      <c r="O229" s="95"/>
      <c r="P229" s="95"/>
      <c r="Q229" s="95"/>
      <c r="R229" s="94" t="s">
        <v>397</v>
      </c>
      <c r="S229" s="95"/>
      <c r="T229" s="95"/>
      <c r="U229" s="95">
        <v>1</v>
      </c>
      <c r="V229" s="95"/>
      <c r="W229" s="95"/>
      <c r="X229" s="95"/>
      <c r="Y229" s="95"/>
      <c r="Z229" s="95">
        <v>1</v>
      </c>
      <c r="AA229" s="95"/>
      <c r="AB229" s="95"/>
      <c r="AC229" s="95"/>
      <c r="AD229" s="95"/>
      <c r="AE229" s="95"/>
      <c r="AF229" s="95">
        <v>1</v>
      </c>
      <c r="AG229" s="95"/>
      <c r="AH229" s="95"/>
      <c r="AI229" s="95"/>
      <c r="AJ229" s="95"/>
      <c r="AK229" s="95">
        <v>1</v>
      </c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/>
      <c r="BO229" s="95"/>
      <c r="BP229" s="95">
        <v>1</v>
      </c>
      <c r="BQ229" s="95">
        <v>1</v>
      </c>
      <c r="BR229" s="95"/>
      <c r="BS229" s="95"/>
      <c r="BT229" s="95">
        <v>1</v>
      </c>
      <c r="BU229" s="95"/>
      <c r="BV229" s="95"/>
      <c r="BW229" s="95"/>
      <c r="BX229" s="95"/>
      <c r="BY229" s="95">
        <v>1</v>
      </c>
      <c r="BZ229" s="95"/>
      <c r="CA229" s="95"/>
      <c r="CB229" s="95"/>
      <c r="CC229" s="95"/>
      <c r="CD229" s="95"/>
      <c r="CE229" s="95"/>
      <c r="CF229" s="95"/>
      <c r="CG229" s="95"/>
      <c r="CH229" s="95"/>
      <c r="CI229" s="95"/>
      <c r="CJ229" s="95"/>
      <c r="CK229" s="95"/>
      <c r="CL229" s="95"/>
      <c r="CM229" s="95"/>
      <c r="CN229" s="95"/>
      <c r="CO229" s="95"/>
      <c r="CP229" s="95"/>
      <c r="CQ229" s="95"/>
      <c r="CR229" s="105"/>
      <c r="CS229" s="95"/>
      <c r="CT229" s="95"/>
      <c r="CU229" s="95"/>
      <c r="CV229" s="95"/>
      <c r="CW229" s="95"/>
      <c r="CX229" s="95"/>
      <c r="CY229" s="95"/>
      <c r="CZ229" s="95"/>
      <c r="DA229" s="95"/>
      <c r="DB229" s="95"/>
      <c r="DC229" s="95"/>
      <c r="DD229" s="95"/>
      <c r="DE229" s="95"/>
      <c r="DF229" s="95"/>
      <c r="DG229" s="96"/>
      <c r="DH229" s="95"/>
      <c r="DI229" s="95"/>
      <c r="DJ229" s="95"/>
      <c r="DK229" s="95"/>
      <c r="DL229" s="95"/>
      <c r="DM229" s="95"/>
      <c r="DN229" s="95"/>
      <c r="DO229" s="95"/>
      <c r="DP229" s="95"/>
      <c r="DQ229" s="95"/>
      <c r="DR229" s="95"/>
      <c r="DS229" s="95"/>
      <c r="DT229" s="95"/>
      <c r="DU229" s="95"/>
      <c r="DV229" s="95"/>
      <c r="DW229" s="95"/>
      <c r="DX229" s="95"/>
      <c r="DY229" s="95"/>
      <c r="DZ229" s="95"/>
      <c r="EA229" s="97"/>
      <c r="EB229" s="97"/>
      <c r="EC229" s="286"/>
      <c r="ED229" s="97"/>
      <c r="EE229" s="97"/>
      <c r="EF229" s="97"/>
      <c r="EG229" s="97"/>
      <c r="EH229" s="97"/>
      <c r="EI229" s="97"/>
      <c r="EJ229" s="97"/>
      <c r="EK229" s="97"/>
      <c r="EL229" s="97"/>
      <c r="EM229" s="97"/>
      <c r="EN229" s="97"/>
      <c r="EO229" s="97"/>
    </row>
    <row r="230" spans="1:145">
      <c r="A230" s="91" t="s">
        <v>697</v>
      </c>
      <c r="B230" s="92" t="s">
        <v>704</v>
      </c>
      <c r="C230" s="93">
        <v>1</v>
      </c>
      <c r="D230" s="93" t="s">
        <v>703</v>
      </c>
      <c r="E230" s="183" t="s">
        <v>378</v>
      </c>
      <c r="F230" s="95"/>
      <c r="G230" s="95">
        <v>1</v>
      </c>
      <c r="H230" s="95"/>
      <c r="I230" s="95"/>
      <c r="J230" s="95"/>
      <c r="K230" s="95">
        <v>1</v>
      </c>
      <c r="L230" s="95"/>
      <c r="M230" s="95"/>
      <c r="N230" s="95"/>
      <c r="O230" s="95"/>
      <c r="P230" s="95"/>
      <c r="Q230" s="95"/>
      <c r="R230" s="94" t="s">
        <v>397</v>
      </c>
      <c r="S230" s="95"/>
      <c r="T230" s="95"/>
      <c r="U230" s="95">
        <v>1</v>
      </c>
      <c r="V230" s="95"/>
      <c r="W230" s="95"/>
      <c r="X230" s="95"/>
      <c r="Y230" s="95"/>
      <c r="Z230" s="95">
        <v>1</v>
      </c>
      <c r="AA230" s="95"/>
      <c r="AB230" s="95"/>
      <c r="AC230" s="95"/>
      <c r="AD230" s="95"/>
      <c r="AE230" s="95"/>
      <c r="AF230" s="95">
        <v>1</v>
      </c>
      <c r="AG230" s="95"/>
      <c r="AH230" s="95"/>
      <c r="AI230" s="95"/>
      <c r="AJ230" s="95"/>
      <c r="AK230" s="95">
        <v>1</v>
      </c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/>
      <c r="BO230" s="95"/>
      <c r="BP230" s="95">
        <v>1</v>
      </c>
      <c r="BQ230" s="95">
        <v>1</v>
      </c>
      <c r="BR230" s="95"/>
      <c r="BS230" s="95"/>
      <c r="BT230" s="95">
        <v>1</v>
      </c>
      <c r="BU230" s="95"/>
      <c r="BV230" s="95"/>
      <c r="BW230" s="95"/>
      <c r="BX230" s="95"/>
      <c r="BY230" s="95">
        <v>1</v>
      </c>
      <c r="BZ230" s="95"/>
      <c r="CA230" s="95"/>
      <c r="CB230" s="95"/>
      <c r="CC230" s="95"/>
      <c r="CD230" s="95"/>
      <c r="CE230" s="95"/>
      <c r="CF230" s="95"/>
      <c r="CG230" s="95"/>
      <c r="CH230" s="95"/>
      <c r="CI230" s="95"/>
      <c r="CJ230" s="95"/>
      <c r="CK230" s="95"/>
      <c r="CL230" s="95"/>
      <c r="CM230" s="95"/>
      <c r="CN230" s="95"/>
      <c r="CO230" s="95"/>
      <c r="CP230" s="95"/>
      <c r="CQ230" s="95"/>
      <c r="CR230" s="105"/>
      <c r="CS230" s="95"/>
      <c r="CT230" s="95"/>
      <c r="CU230" s="95"/>
      <c r="CV230" s="95"/>
      <c r="CW230" s="95"/>
      <c r="CX230" s="95"/>
      <c r="CY230" s="95"/>
      <c r="CZ230" s="95"/>
      <c r="DA230" s="95"/>
      <c r="DB230" s="95"/>
      <c r="DC230" s="95"/>
      <c r="DD230" s="95"/>
      <c r="DE230" s="95"/>
      <c r="DF230" s="95"/>
      <c r="DG230" s="96"/>
      <c r="DH230" s="95"/>
      <c r="DI230" s="95"/>
      <c r="DJ230" s="95"/>
      <c r="DK230" s="95"/>
      <c r="DL230" s="95"/>
      <c r="DM230" s="95"/>
      <c r="DN230" s="95"/>
      <c r="DO230" s="95"/>
      <c r="DP230" s="95"/>
      <c r="DQ230" s="95"/>
      <c r="DR230" s="95"/>
      <c r="DS230" s="95"/>
      <c r="DT230" s="95"/>
      <c r="DU230" s="95"/>
      <c r="DV230" s="95"/>
      <c r="DW230" s="95"/>
      <c r="DX230" s="95"/>
      <c r="DY230" s="95"/>
      <c r="DZ230" s="95"/>
      <c r="EA230" s="97"/>
      <c r="EB230" s="97"/>
      <c r="EC230" s="286"/>
      <c r="ED230" s="97"/>
      <c r="EE230" s="97"/>
      <c r="EF230" s="97"/>
      <c r="EG230" s="97"/>
      <c r="EH230" s="97"/>
      <c r="EI230" s="97"/>
      <c r="EJ230" s="97"/>
      <c r="EK230" s="97"/>
      <c r="EL230" s="97"/>
      <c r="EM230" s="97"/>
      <c r="EN230" s="97"/>
      <c r="EO230" s="97"/>
    </row>
    <row r="231" spans="1:145">
      <c r="A231" s="91" t="s">
        <v>699</v>
      </c>
      <c r="B231" s="92" t="s">
        <v>704</v>
      </c>
      <c r="C231" s="93">
        <v>4</v>
      </c>
      <c r="D231" s="93" t="s">
        <v>703</v>
      </c>
      <c r="E231" s="183" t="s">
        <v>378</v>
      </c>
      <c r="F231" s="95"/>
      <c r="G231" s="95">
        <v>1</v>
      </c>
      <c r="H231" s="95"/>
      <c r="I231" s="95"/>
      <c r="J231" s="95"/>
      <c r="K231" s="95">
        <v>1</v>
      </c>
      <c r="L231" s="95"/>
      <c r="M231" s="95"/>
      <c r="N231" s="95"/>
      <c r="O231" s="95"/>
      <c r="P231" s="95"/>
      <c r="Q231" s="95"/>
      <c r="R231" s="94" t="s">
        <v>397</v>
      </c>
      <c r="S231" s="95"/>
      <c r="T231" s="95"/>
      <c r="U231" s="95">
        <v>1</v>
      </c>
      <c r="V231" s="95"/>
      <c r="W231" s="95"/>
      <c r="X231" s="95"/>
      <c r="Y231" s="95"/>
      <c r="Z231" s="95">
        <v>1</v>
      </c>
      <c r="AA231" s="95"/>
      <c r="AB231" s="95"/>
      <c r="AC231" s="95"/>
      <c r="AD231" s="95"/>
      <c r="AE231" s="95"/>
      <c r="AF231" s="95">
        <v>1</v>
      </c>
      <c r="AG231" s="95"/>
      <c r="AH231" s="95"/>
      <c r="AI231" s="95"/>
      <c r="AJ231" s="95"/>
      <c r="AK231" s="95">
        <v>1</v>
      </c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5"/>
      <c r="BP231" s="95">
        <v>1</v>
      </c>
      <c r="BQ231" s="95">
        <v>1</v>
      </c>
      <c r="BR231" s="95"/>
      <c r="BS231" s="95"/>
      <c r="BT231" s="95">
        <v>1</v>
      </c>
      <c r="BU231" s="95"/>
      <c r="BV231" s="95"/>
      <c r="BW231" s="95"/>
      <c r="BX231" s="95"/>
      <c r="BY231" s="95">
        <v>1</v>
      </c>
      <c r="BZ231" s="95"/>
      <c r="CA231" s="95"/>
      <c r="CB231" s="95"/>
      <c r="CC231" s="95"/>
      <c r="CD231" s="95"/>
      <c r="CE231" s="95"/>
      <c r="CF231" s="95"/>
      <c r="CG231" s="95"/>
      <c r="CH231" s="95"/>
      <c r="CI231" s="95"/>
      <c r="CJ231" s="95"/>
      <c r="CK231" s="95"/>
      <c r="CL231" s="95"/>
      <c r="CM231" s="95"/>
      <c r="CN231" s="95"/>
      <c r="CO231" s="95"/>
      <c r="CP231" s="95"/>
      <c r="CQ231" s="95"/>
      <c r="CR231" s="105"/>
      <c r="CS231" s="95"/>
      <c r="CT231" s="95"/>
      <c r="CU231" s="95"/>
      <c r="CV231" s="95"/>
      <c r="CW231" s="95"/>
      <c r="CX231" s="95"/>
      <c r="CY231" s="95"/>
      <c r="CZ231" s="95"/>
      <c r="DA231" s="95"/>
      <c r="DB231" s="95"/>
      <c r="DC231" s="95"/>
      <c r="DD231" s="95"/>
      <c r="DE231" s="95"/>
      <c r="DF231" s="95"/>
      <c r="DG231" s="96"/>
      <c r="DH231" s="95"/>
      <c r="DI231" s="95"/>
      <c r="DJ231" s="95"/>
      <c r="DK231" s="95"/>
      <c r="DL231" s="95"/>
      <c r="DM231" s="95"/>
      <c r="DN231" s="95"/>
      <c r="DO231" s="95"/>
      <c r="DP231" s="95"/>
      <c r="DQ231" s="95"/>
      <c r="DR231" s="95"/>
      <c r="DS231" s="95"/>
      <c r="DT231" s="95"/>
      <c r="DU231" s="95"/>
      <c r="DV231" s="95"/>
      <c r="DW231" s="95"/>
      <c r="DX231" s="95"/>
      <c r="DY231" s="95"/>
      <c r="DZ231" s="95"/>
      <c r="EA231" s="97"/>
      <c r="EB231" s="97"/>
      <c r="EC231" s="286"/>
      <c r="ED231" s="97"/>
      <c r="EE231" s="97"/>
      <c r="EF231" s="97"/>
      <c r="EG231" s="97"/>
      <c r="EH231" s="97"/>
      <c r="EI231" s="97"/>
      <c r="EJ231" s="97"/>
      <c r="EK231" s="97"/>
      <c r="EL231" s="97"/>
      <c r="EM231" s="97"/>
      <c r="EN231" s="97"/>
      <c r="EO231" s="97"/>
    </row>
    <row r="232" spans="1:145">
      <c r="A232" s="91" t="s">
        <v>701</v>
      </c>
      <c r="B232" s="92" t="s">
        <v>704</v>
      </c>
      <c r="C232" s="93">
        <v>5</v>
      </c>
      <c r="D232" s="93" t="s">
        <v>703</v>
      </c>
      <c r="E232" s="183" t="s">
        <v>378</v>
      </c>
      <c r="F232" s="95"/>
      <c r="G232" s="95">
        <v>1</v>
      </c>
      <c r="H232" s="95"/>
      <c r="I232" s="95"/>
      <c r="J232" s="95"/>
      <c r="K232" s="95">
        <v>1</v>
      </c>
      <c r="L232" s="95"/>
      <c r="M232" s="95"/>
      <c r="N232" s="95"/>
      <c r="O232" s="95"/>
      <c r="P232" s="95"/>
      <c r="Q232" s="95"/>
      <c r="R232" s="94" t="s">
        <v>397</v>
      </c>
      <c r="S232" s="95"/>
      <c r="T232" s="95"/>
      <c r="U232" s="95">
        <v>1</v>
      </c>
      <c r="V232" s="95"/>
      <c r="W232" s="95"/>
      <c r="X232" s="95"/>
      <c r="Y232" s="95"/>
      <c r="Z232" s="95">
        <v>1</v>
      </c>
      <c r="AA232" s="95"/>
      <c r="AB232" s="95"/>
      <c r="AC232" s="95"/>
      <c r="AD232" s="95"/>
      <c r="AE232" s="95"/>
      <c r="AF232" s="95">
        <v>1</v>
      </c>
      <c r="AG232" s="95"/>
      <c r="AH232" s="95"/>
      <c r="AI232" s="95"/>
      <c r="AJ232" s="95"/>
      <c r="AK232" s="95">
        <v>1</v>
      </c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/>
      <c r="BO232" s="95"/>
      <c r="BP232" s="95">
        <v>1</v>
      </c>
      <c r="BQ232" s="95">
        <v>1</v>
      </c>
      <c r="BR232" s="95"/>
      <c r="BS232" s="95"/>
      <c r="BT232" s="95">
        <v>1</v>
      </c>
      <c r="BU232" s="95"/>
      <c r="BV232" s="95"/>
      <c r="BW232" s="95"/>
      <c r="BX232" s="95"/>
      <c r="BY232" s="95">
        <v>1</v>
      </c>
      <c r="BZ232" s="95"/>
      <c r="CA232" s="95"/>
      <c r="CB232" s="95"/>
      <c r="CC232" s="95"/>
      <c r="CD232" s="95"/>
      <c r="CE232" s="95"/>
      <c r="CF232" s="95"/>
      <c r="CG232" s="95"/>
      <c r="CH232" s="95"/>
      <c r="CI232" s="95"/>
      <c r="CJ232" s="95"/>
      <c r="CK232" s="95"/>
      <c r="CL232" s="95"/>
      <c r="CM232" s="95"/>
      <c r="CN232" s="95"/>
      <c r="CO232" s="95"/>
      <c r="CP232" s="95"/>
      <c r="CQ232" s="95"/>
      <c r="CR232" s="109"/>
      <c r="CS232" s="95"/>
      <c r="CT232" s="95"/>
      <c r="CU232" s="95"/>
      <c r="CV232" s="95"/>
      <c r="CW232" s="95"/>
      <c r="CX232" s="95"/>
      <c r="CY232" s="95"/>
      <c r="CZ232" s="95"/>
      <c r="DA232" s="95"/>
      <c r="DB232" s="95"/>
      <c r="DC232" s="95"/>
      <c r="DD232" s="95"/>
      <c r="DE232" s="95"/>
      <c r="DF232" s="95"/>
      <c r="DG232" s="96"/>
      <c r="DH232" s="95"/>
      <c r="DI232" s="95"/>
      <c r="DJ232" s="95"/>
      <c r="DK232" s="95"/>
      <c r="DL232" s="95"/>
      <c r="DM232" s="95"/>
      <c r="DN232" s="95"/>
      <c r="DO232" s="95"/>
      <c r="DP232" s="95"/>
      <c r="DQ232" s="95"/>
      <c r="DR232" s="95"/>
      <c r="DS232" s="95"/>
      <c r="DT232" s="95"/>
      <c r="DU232" s="95"/>
      <c r="DV232" s="95"/>
      <c r="DW232" s="95"/>
      <c r="DX232" s="95"/>
      <c r="DY232" s="95"/>
      <c r="DZ232" s="95"/>
      <c r="EA232" s="97"/>
      <c r="EB232" s="97"/>
      <c r="EC232" s="286"/>
      <c r="ED232" s="97"/>
      <c r="EE232" s="97"/>
      <c r="EF232" s="97"/>
      <c r="EG232" s="97"/>
      <c r="EH232" s="97"/>
      <c r="EI232" s="97"/>
      <c r="EJ232" s="97"/>
      <c r="EK232" s="97"/>
      <c r="EL232" s="97"/>
      <c r="EM232" s="97"/>
      <c r="EN232" s="97"/>
      <c r="EO232" s="97"/>
    </row>
    <row r="233" spans="1:145">
      <c r="A233" s="87" t="s">
        <v>705</v>
      </c>
      <c r="B233" s="83" t="s">
        <v>713</v>
      </c>
      <c r="C233" s="84">
        <v>208</v>
      </c>
      <c r="D233" s="84" t="s">
        <v>703</v>
      </c>
      <c r="E233" s="184" t="s">
        <v>378</v>
      </c>
      <c r="F233" s="85"/>
      <c r="G233" s="85">
        <v>1</v>
      </c>
      <c r="H233" s="85"/>
      <c r="I233" s="85"/>
      <c r="J233" s="85"/>
      <c r="K233" s="85">
        <v>1</v>
      </c>
      <c r="L233" s="85"/>
      <c r="M233" s="85"/>
      <c r="N233" s="85"/>
      <c r="O233" s="85"/>
      <c r="P233" s="85"/>
      <c r="Q233" s="85"/>
      <c r="R233" s="88" t="s">
        <v>397</v>
      </c>
      <c r="S233" s="85"/>
      <c r="T233" s="85"/>
      <c r="U233" s="85">
        <v>1</v>
      </c>
      <c r="V233" s="85"/>
      <c r="W233" s="85"/>
      <c r="X233" s="85"/>
      <c r="Y233" s="85"/>
      <c r="Z233" s="85">
        <v>1</v>
      </c>
      <c r="AA233" s="85"/>
      <c r="AB233" s="85"/>
      <c r="AC233" s="85"/>
      <c r="AD233" s="85"/>
      <c r="AE233" s="85"/>
      <c r="AF233" s="85">
        <v>1</v>
      </c>
      <c r="AG233" s="85"/>
      <c r="AH233" s="85"/>
      <c r="AI233" s="85"/>
      <c r="AJ233" s="85"/>
      <c r="AK233" s="85">
        <v>1</v>
      </c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/>
      <c r="BI233" s="85"/>
      <c r="BJ233" s="85"/>
      <c r="BK233" s="85"/>
      <c r="BL233" s="85"/>
      <c r="BM233" s="85"/>
      <c r="BN233" s="85"/>
      <c r="BO233" s="85"/>
      <c r="BP233" s="85">
        <v>1</v>
      </c>
      <c r="BQ233" s="85"/>
      <c r="BR233" s="85"/>
      <c r="BS233" s="85"/>
      <c r="BT233" s="85">
        <v>1</v>
      </c>
      <c r="BU233" s="85"/>
      <c r="BV233" s="85"/>
      <c r="BW233" s="85"/>
      <c r="BX233" s="85"/>
      <c r="BY233" s="85">
        <v>1</v>
      </c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109"/>
      <c r="CS233" s="85"/>
      <c r="CT233" s="85"/>
      <c r="CU233" s="85"/>
      <c r="CV233" s="85"/>
      <c r="CW233" s="85"/>
      <c r="CX233" s="85"/>
      <c r="CY233" s="85"/>
      <c r="CZ233" s="85"/>
      <c r="DA233" s="85"/>
      <c r="DB233" s="85"/>
      <c r="DC233" s="85"/>
      <c r="DD233" s="85"/>
      <c r="DE233" s="85"/>
      <c r="DF233" s="85"/>
      <c r="DG233" s="86"/>
      <c r="DH233" s="85"/>
      <c r="DI233" s="85"/>
      <c r="DJ233" s="85"/>
      <c r="DK233" s="85"/>
      <c r="DL233" s="85"/>
      <c r="DM233" s="85"/>
      <c r="DN233" s="85"/>
      <c r="DO233" s="85"/>
      <c r="DP233" s="85"/>
      <c r="DQ233" s="85"/>
      <c r="DR233" s="85"/>
      <c r="DS233" s="85"/>
      <c r="DT233" s="85"/>
      <c r="DU233" s="85"/>
      <c r="DV233" s="85"/>
      <c r="DW233" s="85"/>
      <c r="DX233" s="85"/>
      <c r="DY233" s="85"/>
      <c r="DZ233" s="85"/>
    </row>
    <row r="234" spans="1:145">
      <c r="A234" s="87" t="s">
        <v>707</v>
      </c>
      <c r="B234" s="83" t="s">
        <v>713</v>
      </c>
      <c r="C234" s="84">
        <v>1</v>
      </c>
      <c r="D234" s="84" t="s">
        <v>703</v>
      </c>
      <c r="E234" s="184" t="s">
        <v>378</v>
      </c>
      <c r="F234" s="85"/>
      <c r="G234" s="85">
        <v>1</v>
      </c>
      <c r="H234" s="85"/>
      <c r="I234" s="85"/>
      <c r="J234" s="85"/>
      <c r="K234" s="85">
        <v>1</v>
      </c>
      <c r="L234" s="85"/>
      <c r="M234" s="85"/>
      <c r="N234" s="85"/>
      <c r="O234" s="85"/>
      <c r="P234" s="85"/>
      <c r="Q234" s="85"/>
      <c r="R234" s="88" t="s">
        <v>397</v>
      </c>
      <c r="S234" s="85"/>
      <c r="T234" s="85"/>
      <c r="U234" s="85">
        <v>1</v>
      </c>
      <c r="V234" s="85"/>
      <c r="W234" s="85"/>
      <c r="X234" s="85"/>
      <c r="Y234" s="85"/>
      <c r="Z234" s="85">
        <v>1</v>
      </c>
      <c r="AA234" s="85"/>
      <c r="AB234" s="85"/>
      <c r="AC234" s="85"/>
      <c r="AD234" s="85"/>
      <c r="AE234" s="85"/>
      <c r="AF234" s="85">
        <v>1</v>
      </c>
      <c r="AG234" s="85"/>
      <c r="AH234" s="85"/>
      <c r="AI234" s="85"/>
      <c r="AJ234" s="85"/>
      <c r="AK234" s="85">
        <v>1</v>
      </c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  <c r="BG234" s="85"/>
      <c r="BH234" s="85"/>
      <c r="BI234" s="85"/>
      <c r="BJ234" s="85"/>
      <c r="BK234" s="85"/>
      <c r="BL234" s="85"/>
      <c r="BM234" s="85"/>
      <c r="BN234" s="85"/>
      <c r="BO234" s="85"/>
      <c r="BP234" s="85">
        <v>1</v>
      </c>
      <c r="BQ234" s="85"/>
      <c r="BR234" s="85"/>
      <c r="BS234" s="85"/>
      <c r="BT234" s="85">
        <v>1</v>
      </c>
      <c r="BU234" s="85"/>
      <c r="BV234" s="85"/>
      <c r="BW234" s="85"/>
      <c r="BX234" s="85"/>
      <c r="BY234" s="85">
        <v>1</v>
      </c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114">
        <v>1</v>
      </c>
      <c r="CS234" s="85"/>
      <c r="CT234" s="85"/>
      <c r="CU234" s="85"/>
      <c r="CV234" s="85"/>
      <c r="CW234" s="85"/>
      <c r="CX234" s="85"/>
      <c r="CY234" s="85"/>
      <c r="CZ234" s="85"/>
      <c r="DA234" s="85"/>
      <c r="DB234" s="85"/>
      <c r="DC234" s="85"/>
      <c r="DD234" s="85"/>
      <c r="DE234" s="85"/>
      <c r="DF234" s="85"/>
      <c r="DG234" s="86"/>
      <c r="DH234" s="85"/>
      <c r="DI234" s="85"/>
      <c r="DJ234" s="85"/>
      <c r="DK234" s="85"/>
      <c r="DL234" s="85"/>
      <c r="DM234" s="85"/>
      <c r="DN234" s="85"/>
      <c r="DO234" s="85"/>
      <c r="DP234" s="85"/>
      <c r="DQ234" s="85"/>
      <c r="DR234" s="85"/>
      <c r="DS234" s="85"/>
      <c r="DT234" s="85"/>
      <c r="DU234" s="85"/>
      <c r="DV234" s="85"/>
      <c r="DW234" s="85"/>
      <c r="DX234" s="85"/>
      <c r="DY234" s="85"/>
      <c r="DZ234" s="85"/>
    </row>
    <row r="235" spans="1:145">
      <c r="A235" s="87" t="s">
        <v>709</v>
      </c>
      <c r="B235" s="83" t="s">
        <v>713</v>
      </c>
      <c r="C235" s="84">
        <v>4</v>
      </c>
      <c r="D235" s="84" t="s">
        <v>703</v>
      </c>
      <c r="E235" s="184" t="s">
        <v>378</v>
      </c>
      <c r="F235" s="85"/>
      <c r="G235" s="85">
        <v>1</v>
      </c>
      <c r="H235" s="85"/>
      <c r="I235" s="85"/>
      <c r="J235" s="85"/>
      <c r="K235" s="85">
        <v>1</v>
      </c>
      <c r="L235" s="85"/>
      <c r="M235" s="85"/>
      <c r="N235" s="85"/>
      <c r="O235" s="85"/>
      <c r="P235" s="85"/>
      <c r="Q235" s="85"/>
      <c r="R235" s="88" t="s">
        <v>397</v>
      </c>
      <c r="S235" s="85"/>
      <c r="T235" s="85"/>
      <c r="U235" s="85">
        <v>1</v>
      </c>
      <c r="V235" s="85"/>
      <c r="W235" s="85"/>
      <c r="X235" s="85"/>
      <c r="Y235" s="85"/>
      <c r="Z235" s="85">
        <v>1</v>
      </c>
      <c r="AA235" s="85"/>
      <c r="AB235" s="85"/>
      <c r="AC235" s="85"/>
      <c r="AD235" s="85"/>
      <c r="AE235" s="85"/>
      <c r="AF235" s="85">
        <v>1</v>
      </c>
      <c r="AG235" s="85"/>
      <c r="AH235" s="85"/>
      <c r="AI235" s="85"/>
      <c r="AJ235" s="85"/>
      <c r="AK235" s="85">
        <v>1</v>
      </c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/>
      <c r="BI235" s="85"/>
      <c r="BJ235" s="85"/>
      <c r="BK235" s="85"/>
      <c r="BL235" s="85"/>
      <c r="BM235" s="85"/>
      <c r="BN235" s="85"/>
      <c r="BO235" s="85"/>
      <c r="BP235" s="85">
        <v>1</v>
      </c>
      <c r="BQ235" s="85"/>
      <c r="BR235" s="85"/>
      <c r="BS235" s="85"/>
      <c r="BT235" s="85">
        <v>1</v>
      </c>
      <c r="BU235" s="85"/>
      <c r="BV235" s="85"/>
      <c r="BW235" s="85"/>
      <c r="BX235" s="85"/>
      <c r="BY235" s="85">
        <v>1</v>
      </c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114">
        <v>1</v>
      </c>
      <c r="CS235" s="85"/>
      <c r="CT235" s="85"/>
      <c r="CU235" s="85"/>
      <c r="CV235" s="85"/>
      <c r="CW235" s="85"/>
      <c r="CX235" s="85"/>
      <c r="CY235" s="85"/>
      <c r="CZ235" s="85"/>
      <c r="DA235" s="85"/>
      <c r="DB235" s="85"/>
      <c r="DC235" s="85"/>
      <c r="DD235" s="85"/>
      <c r="DE235" s="85"/>
      <c r="DF235" s="85"/>
      <c r="DG235" s="86"/>
      <c r="DH235" s="85"/>
      <c r="DI235" s="85"/>
      <c r="DJ235" s="85"/>
      <c r="DK235" s="85"/>
      <c r="DL235" s="85"/>
      <c r="DM235" s="85"/>
      <c r="DN235" s="85"/>
      <c r="DO235" s="85"/>
      <c r="DP235" s="85"/>
      <c r="DQ235" s="85"/>
      <c r="DR235" s="85"/>
      <c r="DS235" s="85"/>
      <c r="DT235" s="85"/>
      <c r="DU235" s="85"/>
      <c r="DV235" s="85"/>
      <c r="DW235" s="85"/>
      <c r="DX235" s="85"/>
      <c r="DY235" s="85"/>
      <c r="DZ235" s="85"/>
    </row>
    <row r="236" spans="1:145">
      <c r="A236" s="87" t="s">
        <v>711</v>
      </c>
      <c r="B236" s="83" t="s">
        <v>713</v>
      </c>
      <c r="C236" s="84">
        <v>5</v>
      </c>
      <c r="D236" s="84" t="s">
        <v>703</v>
      </c>
      <c r="E236" s="184" t="s">
        <v>378</v>
      </c>
      <c r="F236" s="85"/>
      <c r="G236" s="85">
        <v>1</v>
      </c>
      <c r="H236" s="85"/>
      <c r="I236" s="85"/>
      <c r="J236" s="85"/>
      <c r="K236" s="85">
        <v>1</v>
      </c>
      <c r="L236" s="85"/>
      <c r="M236" s="85"/>
      <c r="N236" s="85"/>
      <c r="O236" s="85"/>
      <c r="P236" s="85"/>
      <c r="Q236" s="85"/>
      <c r="R236" s="88" t="s">
        <v>397</v>
      </c>
      <c r="S236" s="85"/>
      <c r="T236" s="85"/>
      <c r="U236" s="85">
        <v>1</v>
      </c>
      <c r="V236" s="85"/>
      <c r="W236" s="85"/>
      <c r="X236" s="85"/>
      <c r="Y236" s="85"/>
      <c r="Z236" s="85">
        <v>1</v>
      </c>
      <c r="AA236" s="85"/>
      <c r="AB236" s="85"/>
      <c r="AC236" s="85"/>
      <c r="AD236" s="85"/>
      <c r="AE236" s="85"/>
      <c r="AF236" s="85">
        <v>1</v>
      </c>
      <c r="AG236" s="85"/>
      <c r="AH236" s="85"/>
      <c r="AI236" s="85"/>
      <c r="AJ236" s="85"/>
      <c r="AK236" s="85">
        <v>1</v>
      </c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/>
      <c r="BI236" s="85"/>
      <c r="BJ236" s="85"/>
      <c r="BK236" s="85"/>
      <c r="BL236" s="85"/>
      <c r="BM236" s="85"/>
      <c r="BN236" s="85"/>
      <c r="BO236" s="85"/>
      <c r="BP236" s="85">
        <v>1</v>
      </c>
      <c r="BQ236" s="85"/>
      <c r="BR236" s="85"/>
      <c r="BS236" s="85"/>
      <c r="BT236" s="85">
        <v>1</v>
      </c>
      <c r="BU236" s="85"/>
      <c r="BV236" s="85"/>
      <c r="BW236" s="85"/>
      <c r="BX236" s="85"/>
      <c r="BY236" s="85">
        <v>1</v>
      </c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105"/>
      <c r="CS236" s="85"/>
      <c r="CT236" s="85"/>
      <c r="CU236" s="85"/>
      <c r="CV236" s="85"/>
      <c r="CW236" s="85"/>
      <c r="CX236" s="85"/>
      <c r="CY236" s="85"/>
      <c r="CZ236" s="85"/>
      <c r="DA236" s="85"/>
      <c r="DB236" s="85"/>
      <c r="DC236" s="85"/>
      <c r="DD236" s="85"/>
      <c r="DE236" s="85"/>
      <c r="DF236" s="85"/>
      <c r="DG236" s="86"/>
      <c r="DH236" s="85"/>
      <c r="DI236" s="85"/>
      <c r="DJ236" s="85"/>
      <c r="DK236" s="85"/>
      <c r="DL236" s="85"/>
      <c r="DM236" s="85"/>
      <c r="DN236" s="85"/>
      <c r="DO236" s="85"/>
      <c r="DP236" s="85"/>
      <c r="DQ236" s="85"/>
      <c r="DR236" s="85"/>
      <c r="DS236" s="85"/>
      <c r="DT236" s="85"/>
      <c r="DU236" s="85"/>
      <c r="DV236" s="85"/>
      <c r="DW236" s="85"/>
      <c r="DX236" s="85"/>
      <c r="DY236" s="85"/>
      <c r="DZ236" s="85"/>
    </row>
    <row r="237" spans="1:145">
      <c r="A237" s="91" t="s">
        <v>714</v>
      </c>
      <c r="B237" s="98" t="s">
        <v>718</v>
      </c>
      <c r="C237" s="93">
        <v>1</v>
      </c>
      <c r="D237" s="94" t="s">
        <v>395</v>
      </c>
      <c r="E237" s="183" t="s">
        <v>378</v>
      </c>
      <c r="F237" s="93"/>
      <c r="G237" s="93">
        <v>1</v>
      </c>
      <c r="H237" s="93"/>
      <c r="I237" s="93"/>
      <c r="J237" s="93"/>
      <c r="K237" s="93">
        <v>1</v>
      </c>
      <c r="L237" s="93"/>
      <c r="M237" s="93"/>
      <c r="N237" s="93"/>
      <c r="O237" s="93"/>
      <c r="P237" s="93"/>
      <c r="Q237" s="93"/>
      <c r="R237" s="94" t="s">
        <v>397</v>
      </c>
      <c r="S237" s="93"/>
      <c r="T237" s="93"/>
      <c r="U237" s="93">
        <v>1</v>
      </c>
      <c r="V237" s="93"/>
      <c r="W237" s="93"/>
      <c r="X237" s="93"/>
      <c r="Y237" s="93"/>
      <c r="Z237" s="93">
        <v>1</v>
      </c>
      <c r="AA237" s="93"/>
      <c r="AB237" s="93"/>
      <c r="AC237" s="93"/>
      <c r="AD237" s="93"/>
      <c r="AE237" s="93">
        <v>1</v>
      </c>
      <c r="AF237" s="93"/>
      <c r="AG237" s="93"/>
      <c r="AH237" s="84"/>
      <c r="AI237" s="84"/>
      <c r="AJ237" s="84"/>
      <c r="AK237" s="84"/>
      <c r="AL237" s="93"/>
      <c r="AM237" s="84"/>
      <c r="AN237" s="84">
        <v>1</v>
      </c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  <c r="BF237" s="84"/>
      <c r="BG237" s="84"/>
      <c r="BH237" s="84"/>
      <c r="BI237" s="84"/>
      <c r="BJ237" s="84"/>
      <c r="BK237" s="84"/>
      <c r="BL237" s="84"/>
      <c r="BM237" s="84"/>
      <c r="BN237" s="84"/>
      <c r="BO237" s="84"/>
      <c r="BP237" s="84">
        <v>1</v>
      </c>
      <c r="BQ237" s="84">
        <v>1</v>
      </c>
      <c r="BR237" s="84"/>
      <c r="BS237" s="84"/>
      <c r="BT237" s="84"/>
      <c r="BU237" s="84">
        <v>1</v>
      </c>
      <c r="BV237" s="84"/>
      <c r="BW237" s="84"/>
      <c r="BX237" s="84"/>
      <c r="BY237" s="84">
        <v>1</v>
      </c>
      <c r="BZ237" s="84"/>
      <c r="CA237" s="84"/>
      <c r="CB237" s="84"/>
      <c r="CC237" s="84"/>
      <c r="CD237" s="84"/>
      <c r="CE237" s="84"/>
      <c r="CF237" s="84"/>
      <c r="CG237" s="84"/>
      <c r="CH237" s="84"/>
      <c r="CI237" s="84"/>
      <c r="CJ237" s="84"/>
      <c r="CK237" s="84"/>
      <c r="CL237" s="84"/>
      <c r="CM237" s="84"/>
      <c r="CN237" s="84"/>
      <c r="CO237" s="84"/>
      <c r="CP237" s="84"/>
      <c r="CQ237" s="84"/>
      <c r="CR237" s="105">
        <v>1</v>
      </c>
      <c r="CS237" s="84"/>
      <c r="CT237" s="84"/>
      <c r="CU237" s="84"/>
      <c r="CV237" s="84"/>
      <c r="CW237" s="84"/>
      <c r="CX237" s="84"/>
      <c r="CY237" s="84"/>
      <c r="CZ237" s="84"/>
      <c r="DA237" s="84"/>
      <c r="DB237" s="84"/>
      <c r="DC237" s="84"/>
      <c r="DD237" s="84"/>
      <c r="DE237" s="84"/>
      <c r="DF237" s="84"/>
      <c r="DG237" s="89"/>
      <c r="DH237" s="84"/>
      <c r="DI237" s="84"/>
      <c r="DJ237" s="84"/>
      <c r="DK237" s="84"/>
      <c r="DL237" s="84"/>
      <c r="DM237" s="84"/>
      <c r="DN237" s="84"/>
      <c r="DO237" s="84"/>
      <c r="DP237" s="84"/>
      <c r="DQ237" s="84"/>
      <c r="DR237" s="84"/>
      <c r="DS237" s="84"/>
      <c r="DT237" s="84"/>
      <c r="DU237" s="84"/>
      <c r="DV237" s="84"/>
      <c r="DW237" s="84"/>
      <c r="DX237" s="84"/>
      <c r="DY237" s="84"/>
      <c r="DZ237" s="84"/>
    </row>
    <row r="238" spans="1:145">
      <c r="A238" s="91" t="s">
        <v>716</v>
      </c>
      <c r="B238" s="98" t="s">
        <v>718</v>
      </c>
      <c r="C238" s="93">
        <v>5</v>
      </c>
      <c r="D238" s="94" t="s">
        <v>395</v>
      </c>
      <c r="E238" s="183" t="s">
        <v>378</v>
      </c>
      <c r="F238" s="93"/>
      <c r="G238" s="93">
        <v>1</v>
      </c>
      <c r="H238" s="93"/>
      <c r="I238" s="93"/>
      <c r="J238" s="93"/>
      <c r="K238" s="93">
        <v>1</v>
      </c>
      <c r="L238" s="93"/>
      <c r="M238" s="93"/>
      <c r="N238" s="93"/>
      <c r="O238" s="93"/>
      <c r="P238" s="93"/>
      <c r="Q238" s="93"/>
      <c r="R238" s="94" t="s">
        <v>397</v>
      </c>
      <c r="S238" s="93"/>
      <c r="T238" s="93"/>
      <c r="U238" s="93">
        <v>1</v>
      </c>
      <c r="V238" s="93"/>
      <c r="W238" s="93"/>
      <c r="X238" s="93"/>
      <c r="Y238" s="93"/>
      <c r="Z238" s="93">
        <v>1</v>
      </c>
      <c r="AA238" s="93"/>
      <c r="AB238" s="93"/>
      <c r="AC238" s="93"/>
      <c r="AD238" s="93"/>
      <c r="AE238" s="93">
        <v>1</v>
      </c>
      <c r="AF238" s="93"/>
      <c r="AG238" s="93"/>
      <c r="AH238" s="84"/>
      <c r="AI238" s="84"/>
      <c r="AJ238" s="84"/>
      <c r="AK238" s="84"/>
      <c r="AL238" s="93"/>
      <c r="AM238" s="84"/>
      <c r="AN238" s="84">
        <v>1</v>
      </c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  <c r="BF238" s="84"/>
      <c r="BG238" s="84"/>
      <c r="BH238" s="84"/>
      <c r="BI238" s="84"/>
      <c r="BJ238" s="84"/>
      <c r="BK238" s="84"/>
      <c r="BL238" s="84"/>
      <c r="BM238" s="84"/>
      <c r="BN238" s="84"/>
      <c r="BO238" s="84"/>
      <c r="BP238" s="84">
        <v>1</v>
      </c>
      <c r="BQ238" s="84">
        <v>1</v>
      </c>
      <c r="BR238" s="84"/>
      <c r="BS238" s="84"/>
      <c r="BT238" s="84"/>
      <c r="BU238" s="84">
        <v>1</v>
      </c>
      <c r="BV238" s="84"/>
      <c r="BW238" s="84"/>
      <c r="BX238" s="84"/>
      <c r="BY238" s="84">
        <v>1</v>
      </c>
      <c r="BZ238" s="84"/>
      <c r="CA238" s="84"/>
      <c r="CB238" s="84"/>
      <c r="CC238" s="84"/>
      <c r="CD238" s="84"/>
      <c r="CE238" s="84"/>
      <c r="CF238" s="84"/>
      <c r="CG238" s="84"/>
      <c r="CH238" s="84"/>
      <c r="CI238" s="84"/>
      <c r="CJ238" s="84"/>
      <c r="CK238" s="84"/>
      <c r="CL238" s="84"/>
      <c r="CM238" s="84"/>
      <c r="CN238" s="84"/>
      <c r="CO238" s="84"/>
      <c r="CP238" s="84"/>
      <c r="CQ238" s="84"/>
      <c r="CR238" s="84">
        <v>1</v>
      </c>
      <c r="CS238" s="84"/>
      <c r="CT238" s="84"/>
      <c r="CU238" s="84"/>
      <c r="CV238" s="84"/>
      <c r="CW238" s="84"/>
      <c r="CX238" s="84"/>
      <c r="CY238" s="84"/>
      <c r="CZ238" s="84"/>
      <c r="DA238" s="84"/>
      <c r="DB238" s="84"/>
      <c r="DC238" s="84"/>
      <c r="DD238" s="84"/>
      <c r="DE238" s="84"/>
      <c r="DF238" s="84"/>
      <c r="DG238" s="89"/>
      <c r="DH238" s="84"/>
      <c r="DI238" s="84"/>
      <c r="DJ238" s="84"/>
      <c r="DK238" s="84"/>
      <c r="DL238" s="84"/>
      <c r="DM238" s="84"/>
      <c r="DN238" s="84"/>
      <c r="DO238" s="84"/>
      <c r="DP238" s="84"/>
      <c r="DQ238" s="84"/>
      <c r="DR238" s="84"/>
      <c r="DS238" s="84"/>
      <c r="DT238" s="84"/>
      <c r="DU238" s="84"/>
      <c r="DV238" s="84"/>
      <c r="DW238" s="84"/>
      <c r="DX238" s="84"/>
      <c r="DY238" s="84"/>
      <c r="DZ238" s="84"/>
    </row>
    <row r="239" spans="1:145">
      <c r="A239" s="87" t="s">
        <v>719</v>
      </c>
      <c r="B239" s="83" t="s">
        <v>727</v>
      </c>
      <c r="C239" s="84">
        <v>60</v>
      </c>
      <c r="D239" s="88" t="s">
        <v>395</v>
      </c>
      <c r="E239" s="184" t="s">
        <v>378</v>
      </c>
      <c r="F239" s="84"/>
      <c r="G239" s="84">
        <v>1</v>
      </c>
      <c r="H239" s="85"/>
      <c r="I239" s="85"/>
      <c r="J239" s="84"/>
      <c r="K239" s="84">
        <v>1</v>
      </c>
      <c r="L239" s="85"/>
      <c r="M239" s="85"/>
      <c r="N239" s="85"/>
      <c r="O239" s="85"/>
      <c r="P239" s="85"/>
      <c r="Q239" s="85"/>
      <c r="R239" s="84" t="s">
        <v>392</v>
      </c>
      <c r="S239" s="85">
        <v>1</v>
      </c>
      <c r="T239" s="85"/>
      <c r="U239" s="85"/>
      <c r="V239" s="85"/>
      <c r="W239" s="85"/>
      <c r="X239" s="85"/>
      <c r="Y239" s="85"/>
      <c r="Z239" s="85">
        <v>1</v>
      </c>
      <c r="AA239" s="85"/>
      <c r="AB239" s="85"/>
      <c r="AC239" s="85"/>
      <c r="AD239" s="85"/>
      <c r="AE239" s="85">
        <v>1</v>
      </c>
      <c r="AF239" s="85"/>
      <c r="AG239" s="85"/>
      <c r="AH239" s="85"/>
      <c r="AI239" s="85"/>
      <c r="AJ239" s="85"/>
      <c r="AK239" s="85"/>
      <c r="AL239" s="85">
        <v>1</v>
      </c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>
        <v>1</v>
      </c>
      <c r="BV239" s="85"/>
      <c r="BW239" s="85"/>
      <c r="BX239" s="85"/>
      <c r="BY239" s="85">
        <v>1</v>
      </c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>
        <v>1</v>
      </c>
      <c r="CS239" s="85"/>
      <c r="CT239" s="85"/>
      <c r="CU239" s="85"/>
      <c r="CV239" s="85"/>
      <c r="CW239" s="85"/>
      <c r="CX239" s="85"/>
      <c r="CY239" s="85"/>
      <c r="CZ239" s="85"/>
      <c r="DA239" s="85"/>
      <c r="DB239" s="85"/>
      <c r="DC239" s="85"/>
      <c r="DD239" s="85"/>
      <c r="DE239" s="85"/>
      <c r="DF239" s="85"/>
      <c r="DG239" s="86"/>
      <c r="DH239" s="85"/>
      <c r="DI239" s="85"/>
      <c r="DJ239" s="85"/>
      <c r="DK239" s="85"/>
      <c r="DL239" s="85"/>
      <c r="DM239" s="85"/>
      <c r="DN239" s="85"/>
      <c r="DO239" s="85"/>
      <c r="DP239" s="85"/>
      <c r="DQ239" s="85"/>
      <c r="DR239" s="85"/>
      <c r="DS239" s="85"/>
      <c r="DT239" s="85"/>
      <c r="DU239" s="85"/>
      <c r="DV239" s="85"/>
      <c r="DW239" s="85"/>
      <c r="DX239" s="85"/>
      <c r="DY239" s="85"/>
      <c r="DZ239" s="85"/>
    </row>
    <row r="240" spans="1:145">
      <c r="A240" s="87" t="s">
        <v>721</v>
      </c>
      <c r="B240" s="83" t="s">
        <v>727</v>
      </c>
      <c r="C240" s="84">
        <v>1</v>
      </c>
      <c r="D240" s="88" t="s">
        <v>395</v>
      </c>
      <c r="E240" s="184" t="s">
        <v>378</v>
      </c>
      <c r="F240" s="84"/>
      <c r="G240" s="84">
        <v>1</v>
      </c>
      <c r="H240" s="85"/>
      <c r="I240" s="85"/>
      <c r="J240" s="84"/>
      <c r="K240" s="84">
        <v>1</v>
      </c>
      <c r="L240" s="85"/>
      <c r="M240" s="85"/>
      <c r="N240" s="85"/>
      <c r="O240" s="85"/>
      <c r="P240" s="85"/>
      <c r="Q240" s="85"/>
      <c r="R240" s="84" t="s">
        <v>392</v>
      </c>
      <c r="S240" s="85">
        <v>1</v>
      </c>
      <c r="T240" s="85"/>
      <c r="U240" s="85"/>
      <c r="V240" s="85"/>
      <c r="W240" s="85"/>
      <c r="X240" s="85"/>
      <c r="Y240" s="85"/>
      <c r="Z240" s="85">
        <v>1</v>
      </c>
      <c r="AA240" s="85"/>
      <c r="AB240" s="85"/>
      <c r="AC240" s="85"/>
      <c r="AD240" s="85"/>
      <c r="AE240" s="85">
        <v>1</v>
      </c>
      <c r="AF240" s="85"/>
      <c r="AG240" s="85"/>
      <c r="AH240" s="85"/>
      <c r="AI240" s="85"/>
      <c r="AJ240" s="85"/>
      <c r="AK240" s="85"/>
      <c r="AL240" s="85">
        <v>1</v>
      </c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>
        <v>1</v>
      </c>
      <c r="BV240" s="85"/>
      <c r="BW240" s="85"/>
      <c r="BX240" s="85"/>
      <c r="BY240" s="85">
        <v>1</v>
      </c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>
        <v>1</v>
      </c>
      <c r="CS240" s="85"/>
      <c r="CT240" s="85"/>
      <c r="CU240" s="85"/>
      <c r="CV240" s="85"/>
      <c r="CW240" s="85"/>
      <c r="CX240" s="85"/>
      <c r="CY240" s="85"/>
      <c r="CZ240" s="85"/>
      <c r="DA240" s="85"/>
      <c r="DB240" s="85"/>
      <c r="DC240" s="85"/>
      <c r="DD240" s="85"/>
      <c r="DE240" s="85"/>
      <c r="DF240" s="85"/>
      <c r="DG240" s="86"/>
      <c r="DH240" s="85"/>
      <c r="DI240" s="85"/>
      <c r="DJ240" s="85"/>
      <c r="DK240" s="85"/>
      <c r="DL240" s="85"/>
      <c r="DM240" s="85"/>
      <c r="DN240" s="85"/>
      <c r="DO240" s="85"/>
      <c r="DP240" s="85"/>
      <c r="DQ240" s="85"/>
      <c r="DR240" s="85"/>
      <c r="DS240" s="85"/>
      <c r="DT240" s="85"/>
      <c r="DU240" s="85"/>
      <c r="DV240" s="85"/>
      <c r="DW240" s="85"/>
      <c r="DX240" s="85"/>
      <c r="DY240" s="85"/>
      <c r="DZ240" s="85"/>
    </row>
    <row r="241" spans="1:139">
      <c r="A241" s="87" t="s">
        <v>723</v>
      </c>
      <c r="B241" s="83" t="s">
        <v>727</v>
      </c>
      <c r="C241" s="84">
        <v>4</v>
      </c>
      <c r="D241" s="88" t="s">
        <v>395</v>
      </c>
      <c r="E241" s="184" t="s">
        <v>378</v>
      </c>
      <c r="F241" s="84"/>
      <c r="G241" s="84">
        <v>1</v>
      </c>
      <c r="H241" s="85"/>
      <c r="I241" s="85"/>
      <c r="J241" s="84"/>
      <c r="K241" s="84">
        <v>1</v>
      </c>
      <c r="L241" s="85"/>
      <c r="M241" s="85"/>
      <c r="N241" s="85"/>
      <c r="O241" s="85"/>
      <c r="P241" s="85"/>
      <c r="Q241" s="85"/>
      <c r="R241" s="84" t="s">
        <v>392</v>
      </c>
      <c r="S241" s="85">
        <v>1</v>
      </c>
      <c r="T241" s="85"/>
      <c r="U241" s="85"/>
      <c r="V241" s="85"/>
      <c r="W241" s="85"/>
      <c r="X241" s="85"/>
      <c r="Y241" s="85"/>
      <c r="Z241" s="85">
        <v>1</v>
      </c>
      <c r="AA241" s="85"/>
      <c r="AB241" s="85"/>
      <c r="AC241" s="85"/>
      <c r="AD241" s="85"/>
      <c r="AE241" s="85">
        <v>1</v>
      </c>
      <c r="AF241" s="85"/>
      <c r="AG241" s="85"/>
      <c r="AH241" s="85"/>
      <c r="AI241" s="85"/>
      <c r="AJ241" s="85"/>
      <c r="AK241" s="85"/>
      <c r="AL241" s="85">
        <v>1</v>
      </c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>
        <v>1</v>
      </c>
      <c r="BV241" s="85"/>
      <c r="BW241" s="85"/>
      <c r="BX241" s="85"/>
      <c r="BY241" s="85">
        <v>1</v>
      </c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>
        <v>1</v>
      </c>
      <c r="CS241" s="85"/>
      <c r="CT241" s="85"/>
      <c r="CU241" s="85"/>
      <c r="CV241" s="85"/>
      <c r="CW241" s="85"/>
      <c r="CX241" s="85"/>
      <c r="CY241" s="85"/>
      <c r="CZ241" s="85"/>
      <c r="DA241" s="85"/>
      <c r="DB241" s="85"/>
      <c r="DC241" s="85"/>
      <c r="DD241" s="85"/>
      <c r="DE241" s="85"/>
      <c r="DF241" s="85"/>
      <c r="DG241" s="86"/>
      <c r="DH241" s="85"/>
      <c r="DI241" s="85"/>
      <c r="DJ241" s="85"/>
      <c r="DK241" s="85"/>
      <c r="DL241" s="85"/>
      <c r="DM241" s="85"/>
      <c r="DN241" s="85"/>
      <c r="DO241" s="85"/>
      <c r="DP241" s="85"/>
      <c r="DQ241" s="85"/>
      <c r="DR241" s="85"/>
      <c r="DS241" s="85"/>
      <c r="DT241" s="85"/>
      <c r="DU241" s="85"/>
      <c r="DV241" s="85"/>
      <c r="DW241" s="85"/>
      <c r="DX241" s="85"/>
      <c r="DY241" s="85"/>
      <c r="DZ241" s="85"/>
    </row>
    <row r="242" spans="1:139">
      <c r="A242" s="87" t="s">
        <v>725</v>
      </c>
      <c r="B242" s="83" t="s">
        <v>727</v>
      </c>
      <c r="C242" s="84">
        <v>5</v>
      </c>
      <c r="D242" s="88" t="s">
        <v>395</v>
      </c>
      <c r="E242" s="184" t="s">
        <v>378</v>
      </c>
      <c r="F242" s="84"/>
      <c r="G242" s="84">
        <v>1</v>
      </c>
      <c r="H242" s="85"/>
      <c r="I242" s="85"/>
      <c r="J242" s="84"/>
      <c r="K242" s="84">
        <v>1</v>
      </c>
      <c r="L242" s="85"/>
      <c r="M242" s="85"/>
      <c r="N242" s="85"/>
      <c r="O242" s="85"/>
      <c r="P242" s="85"/>
      <c r="Q242" s="85"/>
      <c r="R242" s="84" t="s">
        <v>392</v>
      </c>
      <c r="S242" s="85">
        <v>1</v>
      </c>
      <c r="T242" s="85"/>
      <c r="U242" s="85"/>
      <c r="V242" s="85"/>
      <c r="W242" s="85"/>
      <c r="X242" s="85"/>
      <c r="Y242" s="85"/>
      <c r="Z242" s="85">
        <v>1</v>
      </c>
      <c r="AA242" s="85"/>
      <c r="AB242" s="85"/>
      <c r="AC242" s="85"/>
      <c r="AD242" s="85"/>
      <c r="AE242" s="85">
        <v>1</v>
      </c>
      <c r="AF242" s="85"/>
      <c r="AG242" s="85"/>
      <c r="AH242" s="85"/>
      <c r="AI242" s="85"/>
      <c r="AJ242" s="85"/>
      <c r="AK242" s="85"/>
      <c r="AL242" s="85">
        <v>1</v>
      </c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>
        <v>1</v>
      </c>
      <c r="BV242" s="85"/>
      <c r="BW242" s="85"/>
      <c r="BX242" s="85"/>
      <c r="BY242" s="85">
        <v>1</v>
      </c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>
        <v>1</v>
      </c>
      <c r="CS242" s="85"/>
      <c r="CT242" s="85"/>
      <c r="CU242" s="85"/>
      <c r="CV242" s="85"/>
      <c r="CW242" s="85"/>
      <c r="CX242" s="85"/>
      <c r="CY242" s="85"/>
      <c r="CZ242" s="85"/>
      <c r="DA242" s="85"/>
      <c r="DB242" s="85"/>
      <c r="DC242" s="85"/>
      <c r="DD242" s="85"/>
      <c r="DE242" s="85"/>
      <c r="DF242" s="85"/>
      <c r="DG242" s="86"/>
      <c r="DH242" s="85"/>
      <c r="DI242" s="85"/>
      <c r="DJ242" s="85"/>
      <c r="DK242" s="85"/>
      <c r="DL242" s="85"/>
      <c r="DM242" s="85"/>
      <c r="DN242" s="85"/>
      <c r="DO242" s="85"/>
      <c r="DP242" s="85"/>
      <c r="DQ242" s="85"/>
      <c r="DR242" s="85"/>
      <c r="DS242" s="85"/>
      <c r="DT242" s="85"/>
      <c r="DU242" s="85"/>
      <c r="DV242" s="85"/>
      <c r="DW242" s="85"/>
      <c r="DX242" s="85"/>
      <c r="DY242" s="85"/>
      <c r="DZ242" s="85"/>
    </row>
    <row r="243" spans="1:139">
      <c r="A243" s="101" t="s">
        <v>728</v>
      </c>
      <c r="B243" s="102" t="s">
        <v>743</v>
      </c>
      <c r="C243" s="101">
        <v>1</v>
      </c>
      <c r="D243" s="101" t="s">
        <v>742</v>
      </c>
      <c r="E243" s="185" t="s">
        <v>457</v>
      </c>
      <c r="F243" s="102"/>
      <c r="G243" s="102"/>
      <c r="H243" s="102">
        <v>1</v>
      </c>
      <c r="I243" s="102"/>
      <c r="J243" s="102"/>
      <c r="K243" s="102"/>
      <c r="L243" s="102">
        <v>1</v>
      </c>
      <c r="M243" s="102"/>
      <c r="N243" s="102"/>
      <c r="O243" s="102"/>
      <c r="P243" s="102"/>
      <c r="Q243" s="102"/>
      <c r="R243" s="101" t="s">
        <v>392</v>
      </c>
      <c r="S243" s="102">
        <v>1</v>
      </c>
      <c r="T243" s="102"/>
      <c r="U243" s="102"/>
      <c r="V243" s="102"/>
      <c r="W243" s="102"/>
      <c r="X243" s="102"/>
      <c r="Y243" s="102"/>
      <c r="Z243" s="102">
        <v>1</v>
      </c>
      <c r="AA243" s="102"/>
      <c r="AB243" s="102"/>
      <c r="AC243" s="102"/>
      <c r="AD243" s="102"/>
      <c r="AE243" s="102">
        <v>1</v>
      </c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/>
      <c r="BJ243" s="102"/>
      <c r="BK243" s="102"/>
      <c r="BL243" s="102"/>
      <c r="BM243" s="102"/>
      <c r="BN243" s="102"/>
      <c r="BO243" s="102"/>
      <c r="BP243" s="102"/>
      <c r="BQ243" s="102">
        <v>1</v>
      </c>
      <c r="BR243" s="102"/>
      <c r="BS243" s="102"/>
      <c r="BT243" s="102"/>
      <c r="BU243" s="102"/>
      <c r="BV243" s="102"/>
      <c r="BW243" s="102"/>
      <c r="BX243" s="102"/>
      <c r="BY243" s="102"/>
      <c r="BZ243" s="102"/>
      <c r="CA243" s="102"/>
      <c r="CB243" s="102"/>
      <c r="CC243" s="102"/>
      <c r="CD243" s="102"/>
      <c r="CE243" s="102"/>
      <c r="CF243" s="102"/>
      <c r="CG243" s="102"/>
      <c r="CH243" s="102"/>
      <c r="CI243" s="102"/>
      <c r="CJ243" s="102"/>
      <c r="CK243" s="102"/>
      <c r="CL243" s="102"/>
      <c r="CM243" s="102"/>
      <c r="CN243" s="102"/>
      <c r="CO243" s="102"/>
      <c r="CP243" s="102"/>
      <c r="CQ243" s="102"/>
      <c r="CR243" s="102"/>
      <c r="CS243" s="102"/>
      <c r="CT243" s="102"/>
      <c r="CU243" s="102"/>
      <c r="CV243" s="102"/>
      <c r="CW243" s="102"/>
      <c r="CX243" s="102"/>
      <c r="CY243" s="102"/>
      <c r="CZ243" s="102"/>
      <c r="DA243" s="102"/>
      <c r="DB243" s="102"/>
      <c r="DC243" s="102"/>
      <c r="DD243" s="102"/>
      <c r="DE243" s="102"/>
      <c r="DF243" s="102"/>
      <c r="DG243" s="103"/>
      <c r="DH243" s="102"/>
      <c r="DI243" s="102"/>
      <c r="DJ243" s="102"/>
      <c r="DK243" s="102"/>
      <c r="DL243" s="102"/>
      <c r="DM243" s="102"/>
      <c r="DN243" s="102"/>
      <c r="DO243" s="102"/>
      <c r="DP243" s="102"/>
      <c r="DQ243" s="102"/>
      <c r="DR243" s="102"/>
      <c r="DS243" s="102"/>
      <c r="DT243" s="102"/>
      <c r="DU243" s="102"/>
      <c r="DV243" s="102"/>
      <c r="DW243" s="102"/>
      <c r="DX243" s="102"/>
      <c r="DY243" s="102"/>
      <c r="DZ243" s="102"/>
      <c r="EA243" s="104"/>
      <c r="EB243" s="104"/>
      <c r="EC243" s="287"/>
      <c r="ED243" s="104"/>
      <c r="EE243" s="104"/>
      <c r="EF243" s="104"/>
      <c r="EG243" s="104"/>
      <c r="EH243" s="104"/>
      <c r="EI243" s="104"/>
    </row>
    <row r="244" spans="1:139">
      <c r="A244" s="101" t="s">
        <v>730</v>
      </c>
      <c r="B244" s="102" t="s">
        <v>743</v>
      </c>
      <c r="C244" s="101">
        <v>4</v>
      </c>
      <c r="D244" s="101" t="s">
        <v>742</v>
      </c>
      <c r="E244" s="185" t="s">
        <v>457</v>
      </c>
      <c r="F244" s="102"/>
      <c r="G244" s="102"/>
      <c r="H244" s="102">
        <v>1</v>
      </c>
      <c r="I244" s="102"/>
      <c r="J244" s="102"/>
      <c r="K244" s="102"/>
      <c r="L244" s="102">
        <v>1</v>
      </c>
      <c r="M244" s="102"/>
      <c r="N244" s="102"/>
      <c r="O244" s="102"/>
      <c r="P244" s="102"/>
      <c r="Q244" s="102"/>
      <c r="R244" s="101" t="s">
        <v>392</v>
      </c>
      <c r="S244" s="102">
        <v>1</v>
      </c>
      <c r="T244" s="102"/>
      <c r="U244" s="102"/>
      <c r="V244" s="102"/>
      <c r="W244" s="102"/>
      <c r="X244" s="102"/>
      <c r="Y244" s="102"/>
      <c r="Z244" s="102">
        <v>1</v>
      </c>
      <c r="AA244" s="102"/>
      <c r="AB244" s="102"/>
      <c r="AC244" s="102"/>
      <c r="AD244" s="102"/>
      <c r="AE244" s="102">
        <v>1</v>
      </c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/>
      <c r="BJ244" s="102"/>
      <c r="BK244" s="102"/>
      <c r="BL244" s="102"/>
      <c r="BM244" s="102"/>
      <c r="BN244" s="102"/>
      <c r="BO244" s="102"/>
      <c r="BP244" s="102"/>
      <c r="BQ244" s="102">
        <v>1</v>
      </c>
      <c r="BR244" s="102"/>
      <c r="BS244" s="102"/>
      <c r="BT244" s="102"/>
      <c r="BU244" s="102"/>
      <c r="BV244" s="102"/>
      <c r="BW244" s="102"/>
      <c r="BX244" s="102"/>
      <c r="BY244" s="102"/>
      <c r="BZ244" s="102"/>
      <c r="CA244" s="102"/>
      <c r="CB244" s="102"/>
      <c r="CC244" s="102"/>
      <c r="CD244" s="102"/>
      <c r="CE244" s="102"/>
      <c r="CF244" s="102"/>
      <c r="CG244" s="102"/>
      <c r="CH244" s="102"/>
      <c r="CI244" s="102"/>
      <c r="CJ244" s="102"/>
      <c r="CK244" s="102"/>
      <c r="CL244" s="102"/>
      <c r="CM244" s="102"/>
      <c r="CN244" s="102"/>
      <c r="CO244" s="102"/>
      <c r="CP244" s="102"/>
      <c r="CQ244" s="102"/>
      <c r="CR244" s="102"/>
      <c r="CS244" s="102"/>
      <c r="CT244" s="102"/>
      <c r="CU244" s="102"/>
      <c r="CV244" s="102"/>
      <c r="CW244" s="102"/>
      <c r="CX244" s="102"/>
      <c r="CY244" s="102"/>
      <c r="CZ244" s="102"/>
      <c r="DA244" s="102"/>
      <c r="DB244" s="102"/>
      <c r="DC244" s="102"/>
      <c r="DD244" s="102"/>
      <c r="DE244" s="102"/>
      <c r="DF244" s="102"/>
      <c r="DG244" s="103"/>
      <c r="DH244" s="102"/>
      <c r="DI244" s="102"/>
      <c r="DJ244" s="102"/>
      <c r="DK244" s="102"/>
      <c r="DL244" s="102"/>
      <c r="DM244" s="102"/>
      <c r="DN244" s="102"/>
      <c r="DO244" s="102"/>
      <c r="DP244" s="102"/>
      <c r="DQ244" s="102"/>
      <c r="DR244" s="102"/>
      <c r="DS244" s="102"/>
      <c r="DT244" s="102"/>
      <c r="DU244" s="102"/>
      <c r="DV244" s="102"/>
      <c r="DW244" s="102"/>
      <c r="DX244" s="102"/>
      <c r="DY244" s="102"/>
      <c r="DZ244" s="102"/>
      <c r="EA244" s="104"/>
      <c r="EB244" s="104"/>
      <c r="EC244" s="287"/>
      <c r="ED244" s="104"/>
      <c r="EE244" s="104"/>
      <c r="EF244" s="104"/>
      <c r="EG244" s="104"/>
      <c r="EH244" s="104"/>
      <c r="EI244" s="104"/>
    </row>
    <row r="245" spans="1:139">
      <c r="A245" s="101" t="s">
        <v>732</v>
      </c>
      <c r="B245" s="102" t="s">
        <v>743</v>
      </c>
      <c r="C245" s="101">
        <v>5</v>
      </c>
      <c r="D245" s="101" t="s">
        <v>742</v>
      </c>
      <c r="E245" s="185" t="s">
        <v>457</v>
      </c>
      <c r="F245" s="102"/>
      <c r="G245" s="102"/>
      <c r="H245" s="102">
        <v>1</v>
      </c>
      <c r="I245" s="102"/>
      <c r="J245" s="102"/>
      <c r="K245" s="102"/>
      <c r="L245" s="102">
        <v>1</v>
      </c>
      <c r="M245" s="102"/>
      <c r="N245" s="102"/>
      <c r="O245" s="102"/>
      <c r="P245" s="102"/>
      <c r="Q245" s="102"/>
      <c r="R245" s="101" t="s">
        <v>392</v>
      </c>
      <c r="S245" s="102">
        <v>1</v>
      </c>
      <c r="T245" s="102"/>
      <c r="U245" s="102"/>
      <c r="V245" s="102"/>
      <c r="W245" s="102"/>
      <c r="X245" s="102"/>
      <c r="Y245" s="102"/>
      <c r="Z245" s="102">
        <v>1</v>
      </c>
      <c r="AA245" s="102"/>
      <c r="AB245" s="102"/>
      <c r="AC245" s="102"/>
      <c r="AD245" s="102"/>
      <c r="AE245" s="102">
        <v>1</v>
      </c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/>
      <c r="BJ245" s="102"/>
      <c r="BK245" s="102"/>
      <c r="BL245" s="102"/>
      <c r="BM245" s="102"/>
      <c r="BN245" s="102"/>
      <c r="BO245" s="102"/>
      <c r="BP245" s="102"/>
      <c r="BQ245" s="102">
        <v>1</v>
      </c>
      <c r="BR245" s="102"/>
      <c r="BS245" s="102"/>
      <c r="BT245" s="102"/>
      <c r="BU245" s="102"/>
      <c r="BV245" s="102"/>
      <c r="BW245" s="102"/>
      <c r="BX245" s="102"/>
      <c r="BY245" s="102"/>
      <c r="BZ245" s="102"/>
      <c r="CA245" s="102"/>
      <c r="CB245" s="102"/>
      <c r="CC245" s="102"/>
      <c r="CD245" s="102"/>
      <c r="CE245" s="102"/>
      <c r="CF245" s="102"/>
      <c r="CG245" s="102"/>
      <c r="CH245" s="102"/>
      <c r="CI245" s="102"/>
      <c r="CJ245" s="102"/>
      <c r="CK245" s="102"/>
      <c r="CL245" s="102"/>
      <c r="CM245" s="102"/>
      <c r="CN245" s="102"/>
      <c r="CO245" s="102"/>
      <c r="CP245" s="102"/>
      <c r="CQ245" s="102"/>
      <c r="CR245" s="102"/>
      <c r="CS245" s="102"/>
      <c r="CT245" s="102"/>
      <c r="CU245" s="102"/>
      <c r="CV245" s="102"/>
      <c r="CW245" s="102"/>
      <c r="CX245" s="102"/>
      <c r="CY245" s="102"/>
      <c r="CZ245" s="102"/>
      <c r="DA245" s="102"/>
      <c r="DB245" s="102"/>
      <c r="DC245" s="102"/>
      <c r="DD245" s="102"/>
      <c r="DE245" s="102"/>
      <c r="DF245" s="102"/>
      <c r="DG245" s="103"/>
      <c r="DH245" s="102"/>
      <c r="DI245" s="102"/>
      <c r="DJ245" s="102"/>
      <c r="DK245" s="102"/>
      <c r="DL245" s="102"/>
      <c r="DM245" s="102"/>
      <c r="DN245" s="102"/>
      <c r="DO245" s="102"/>
      <c r="DP245" s="102"/>
      <c r="DQ245" s="102"/>
      <c r="DR245" s="102"/>
      <c r="DS245" s="102"/>
      <c r="DT245" s="102"/>
      <c r="DU245" s="102"/>
      <c r="DV245" s="102"/>
      <c r="DW245" s="102"/>
      <c r="DX245" s="102"/>
      <c r="DY245" s="102"/>
      <c r="DZ245" s="102"/>
      <c r="EA245" s="104"/>
      <c r="EB245" s="104"/>
      <c r="EC245" s="287"/>
      <c r="ED245" s="104"/>
      <c r="EE245" s="104"/>
      <c r="EF245" s="104"/>
      <c r="EG245" s="104"/>
      <c r="EH245" s="104"/>
      <c r="EI245" s="104"/>
    </row>
    <row r="246" spans="1:139">
      <c r="A246" s="99" t="s">
        <v>734</v>
      </c>
      <c r="B246" s="79" t="s">
        <v>750</v>
      </c>
      <c r="C246" s="80">
        <v>60</v>
      </c>
      <c r="D246" s="100" t="s">
        <v>395</v>
      </c>
      <c r="E246" s="186" t="s">
        <v>378</v>
      </c>
      <c r="F246" s="81"/>
      <c r="G246" s="80">
        <v>1</v>
      </c>
      <c r="H246" s="81"/>
      <c r="I246" s="81"/>
      <c r="J246" s="80"/>
      <c r="K246" s="80">
        <v>1</v>
      </c>
      <c r="L246" s="81"/>
      <c r="M246" s="81"/>
      <c r="N246" s="81"/>
      <c r="O246" s="81"/>
      <c r="P246" s="81"/>
      <c r="Q246" s="81"/>
      <c r="R246" s="100" t="s">
        <v>397</v>
      </c>
      <c r="S246" s="80"/>
      <c r="T246" s="80"/>
      <c r="U246" s="80">
        <v>1</v>
      </c>
      <c r="V246" s="80"/>
      <c r="W246" s="80"/>
      <c r="X246" s="80"/>
      <c r="Y246" s="80"/>
      <c r="Z246" s="80">
        <v>1</v>
      </c>
      <c r="AA246" s="80"/>
      <c r="AB246" s="80"/>
      <c r="AC246" s="80"/>
      <c r="AD246" s="80"/>
      <c r="AE246" s="80">
        <v>1</v>
      </c>
      <c r="AF246" s="81"/>
      <c r="AG246" s="81"/>
      <c r="AH246" s="81"/>
      <c r="AI246" s="81"/>
      <c r="AJ246" s="81"/>
      <c r="AK246" s="81"/>
      <c r="AL246" s="81"/>
      <c r="AM246" s="81"/>
      <c r="AN246" s="81"/>
      <c r="AO246" s="81"/>
      <c r="AP246" s="81"/>
      <c r="AQ246" s="81"/>
      <c r="AR246" s="81"/>
      <c r="AS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  <c r="BE246" s="81"/>
      <c r="BF246" s="81"/>
      <c r="BG246" s="81"/>
      <c r="BH246" s="81"/>
      <c r="BI246" s="81"/>
      <c r="BJ246" s="81"/>
      <c r="BK246" s="81"/>
      <c r="BL246" s="81"/>
      <c r="BM246" s="81"/>
      <c r="BN246" s="81"/>
      <c r="BO246" s="81"/>
      <c r="BP246" s="81">
        <v>1</v>
      </c>
      <c r="BQ246" s="81">
        <v>1</v>
      </c>
      <c r="BR246" s="81"/>
      <c r="BS246" s="81"/>
      <c r="BT246" s="81"/>
      <c r="BU246" s="81"/>
      <c r="BV246" s="81"/>
      <c r="BW246" s="81"/>
      <c r="BX246" s="81"/>
      <c r="BY246" s="81"/>
      <c r="BZ246" s="81"/>
      <c r="CA246" s="81"/>
      <c r="CB246" s="81"/>
      <c r="CC246" s="81"/>
      <c r="CD246" s="81"/>
      <c r="CE246" s="81"/>
      <c r="CF246" s="81"/>
      <c r="CG246" s="81"/>
      <c r="CH246" s="81"/>
      <c r="CI246" s="81"/>
      <c r="CJ246" s="81"/>
      <c r="CK246" s="81"/>
      <c r="CL246" s="81"/>
      <c r="CM246" s="81"/>
      <c r="CN246" s="81"/>
      <c r="CO246" s="81"/>
      <c r="CP246" s="81"/>
      <c r="CQ246" s="81"/>
      <c r="CR246" s="81"/>
      <c r="CS246" s="81"/>
      <c r="CT246" s="81"/>
      <c r="CU246" s="81"/>
      <c r="CV246" s="81"/>
      <c r="CW246" s="81"/>
      <c r="CX246" s="81"/>
      <c r="CY246" s="81"/>
      <c r="CZ246" s="81"/>
      <c r="DA246" s="81"/>
      <c r="DB246" s="81"/>
      <c r="DC246" s="81"/>
      <c r="DD246" s="81"/>
      <c r="DE246" s="81"/>
      <c r="DF246" s="81"/>
      <c r="DG246" s="82"/>
      <c r="DH246" s="81"/>
      <c r="DI246" s="81"/>
      <c r="DJ246" s="81"/>
      <c r="DK246" s="81"/>
      <c r="DL246" s="81"/>
      <c r="DM246" s="81"/>
      <c r="DN246" s="81"/>
      <c r="DO246" s="81"/>
      <c r="DP246" s="81"/>
      <c r="DQ246" s="81"/>
      <c r="DR246" s="81"/>
      <c r="DS246" s="81"/>
      <c r="DT246" s="81"/>
      <c r="DU246" s="81"/>
      <c r="DV246" s="81"/>
      <c r="DW246" s="81"/>
      <c r="DX246" s="81"/>
      <c r="DY246" s="81"/>
      <c r="DZ246" s="81"/>
    </row>
    <row r="247" spans="1:139">
      <c r="A247" s="99" t="s">
        <v>736</v>
      </c>
      <c r="B247" s="79" t="s">
        <v>750</v>
      </c>
      <c r="C247" s="80">
        <v>1</v>
      </c>
      <c r="D247" s="100" t="s">
        <v>395</v>
      </c>
      <c r="E247" s="186" t="s">
        <v>378</v>
      </c>
      <c r="F247" s="81"/>
      <c r="G247" s="80">
        <v>1</v>
      </c>
      <c r="H247" s="81"/>
      <c r="I247" s="81"/>
      <c r="J247" s="80"/>
      <c r="K247" s="80">
        <v>1</v>
      </c>
      <c r="L247" s="81"/>
      <c r="M247" s="81"/>
      <c r="N247" s="81"/>
      <c r="O247" s="81"/>
      <c r="P247" s="81"/>
      <c r="Q247" s="81"/>
      <c r="R247" s="100" t="s">
        <v>397</v>
      </c>
      <c r="S247" s="80"/>
      <c r="T247" s="80"/>
      <c r="U247" s="80">
        <v>1</v>
      </c>
      <c r="V247" s="80"/>
      <c r="W247" s="80"/>
      <c r="X247" s="80"/>
      <c r="Y247" s="80"/>
      <c r="Z247" s="80">
        <v>1</v>
      </c>
      <c r="AA247" s="80"/>
      <c r="AB247" s="80"/>
      <c r="AC247" s="80"/>
      <c r="AD247" s="80"/>
      <c r="AE247" s="80">
        <v>1</v>
      </c>
      <c r="AF247" s="81"/>
      <c r="AG247" s="81"/>
      <c r="AH247" s="81"/>
      <c r="AI247" s="81"/>
      <c r="AJ247" s="81"/>
      <c r="AK247" s="81"/>
      <c r="AL247" s="81"/>
      <c r="AM247" s="81"/>
      <c r="AN247" s="81"/>
      <c r="AO247" s="81"/>
      <c r="AP247" s="81"/>
      <c r="AQ247" s="81"/>
      <c r="AR247" s="81"/>
      <c r="AS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  <c r="BE247" s="81"/>
      <c r="BF247" s="81"/>
      <c r="BG247" s="81"/>
      <c r="BH247" s="81"/>
      <c r="BI247" s="81"/>
      <c r="BJ247" s="81"/>
      <c r="BK247" s="81"/>
      <c r="BL247" s="81"/>
      <c r="BM247" s="81"/>
      <c r="BN247" s="81"/>
      <c r="BO247" s="81"/>
      <c r="BP247" s="81">
        <v>1</v>
      </c>
      <c r="BQ247" s="81">
        <v>1</v>
      </c>
      <c r="BR247" s="81"/>
      <c r="BS247" s="81"/>
      <c r="BT247" s="81"/>
      <c r="BU247" s="81"/>
      <c r="BV247" s="81"/>
      <c r="BW247" s="81"/>
      <c r="BX247" s="81"/>
      <c r="BY247" s="81"/>
      <c r="BZ247" s="81"/>
      <c r="CA247" s="81"/>
      <c r="CB247" s="81"/>
      <c r="CC247" s="81"/>
      <c r="CD247" s="81"/>
      <c r="CE247" s="81"/>
      <c r="CF247" s="81"/>
      <c r="CG247" s="81"/>
      <c r="CH247" s="81"/>
      <c r="CI247" s="81"/>
      <c r="CJ247" s="81"/>
      <c r="CK247" s="81"/>
      <c r="CL247" s="81"/>
      <c r="CM247" s="81"/>
      <c r="CN247" s="81"/>
      <c r="CO247" s="81"/>
      <c r="CP247" s="81"/>
      <c r="CQ247" s="81"/>
      <c r="CR247" s="81"/>
      <c r="CS247" s="81"/>
      <c r="CT247" s="81"/>
      <c r="CU247" s="81"/>
      <c r="CV247" s="81"/>
      <c r="CW247" s="81"/>
      <c r="CX247" s="81"/>
      <c r="CY247" s="81"/>
      <c r="CZ247" s="81"/>
      <c r="DA247" s="81"/>
      <c r="DB247" s="81"/>
      <c r="DC247" s="81"/>
      <c r="DD247" s="81"/>
      <c r="DE247" s="81"/>
      <c r="DF247" s="81"/>
      <c r="DG247" s="82"/>
      <c r="DH247" s="81"/>
      <c r="DI247" s="81"/>
      <c r="DJ247" s="81"/>
      <c r="DK247" s="81"/>
      <c r="DL247" s="81"/>
      <c r="DM247" s="81"/>
      <c r="DN247" s="81"/>
      <c r="DO247" s="81"/>
      <c r="DP247" s="81"/>
      <c r="DQ247" s="81"/>
      <c r="DR247" s="81"/>
      <c r="DS247" s="81"/>
      <c r="DT247" s="81"/>
      <c r="DU247" s="81"/>
      <c r="DV247" s="81"/>
      <c r="DW247" s="81"/>
      <c r="DX247" s="81"/>
      <c r="DY247" s="81"/>
      <c r="DZ247" s="81"/>
    </row>
    <row r="248" spans="1:139">
      <c r="A248" s="99" t="s">
        <v>738</v>
      </c>
      <c r="B248" s="79" t="s">
        <v>750</v>
      </c>
      <c r="C248" s="80">
        <v>4</v>
      </c>
      <c r="D248" s="100" t="s">
        <v>395</v>
      </c>
      <c r="E248" s="186" t="s">
        <v>378</v>
      </c>
      <c r="F248" s="81"/>
      <c r="G248" s="80">
        <v>1</v>
      </c>
      <c r="H248" s="81"/>
      <c r="I248" s="81"/>
      <c r="J248" s="80"/>
      <c r="K248" s="80">
        <v>1</v>
      </c>
      <c r="L248" s="81"/>
      <c r="M248" s="81"/>
      <c r="N248" s="81"/>
      <c r="O248" s="81"/>
      <c r="P248" s="81"/>
      <c r="Q248" s="81"/>
      <c r="R248" s="100" t="s">
        <v>397</v>
      </c>
      <c r="S248" s="80"/>
      <c r="T248" s="80"/>
      <c r="U248" s="80">
        <v>1</v>
      </c>
      <c r="V248" s="80"/>
      <c r="W248" s="80"/>
      <c r="X248" s="80"/>
      <c r="Y248" s="80"/>
      <c r="Z248" s="80">
        <v>1</v>
      </c>
      <c r="AA248" s="80"/>
      <c r="AB248" s="80"/>
      <c r="AC248" s="80"/>
      <c r="AD248" s="80"/>
      <c r="AE248" s="80">
        <v>1</v>
      </c>
      <c r="AF248" s="81"/>
      <c r="AG248" s="81"/>
      <c r="AH248" s="81"/>
      <c r="AI248" s="81"/>
      <c r="AJ248" s="81"/>
      <c r="AK248" s="81"/>
      <c r="AL248" s="81"/>
      <c r="AM248" s="81"/>
      <c r="AN248" s="81"/>
      <c r="AO248" s="81"/>
      <c r="AP248" s="81"/>
      <c r="AQ248" s="81"/>
      <c r="AR248" s="81"/>
      <c r="AS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  <c r="BE248" s="81"/>
      <c r="BF248" s="81"/>
      <c r="BG248" s="81"/>
      <c r="BH248" s="81"/>
      <c r="BI248" s="81"/>
      <c r="BJ248" s="81"/>
      <c r="BK248" s="81"/>
      <c r="BL248" s="81"/>
      <c r="BM248" s="81"/>
      <c r="BN248" s="81"/>
      <c r="BO248" s="81"/>
      <c r="BP248" s="81">
        <v>1</v>
      </c>
      <c r="BQ248" s="81">
        <v>1</v>
      </c>
      <c r="BR248" s="81"/>
      <c r="BS248" s="81"/>
      <c r="BT248" s="81"/>
      <c r="BU248" s="81"/>
      <c r="BV248" s="81"/>
      <c r="BW248" s="81"/>
      <c r="BX248" s="81"/>
      <c r="BY248" s="81"/>
      <c r="BZ248" s="81"/>
      <c r="CA248" s="81"/>
      <c r="CB248" s="81"/>
      <c r="CC248" s="81"/>
      <c r="CD248" s="81"/>
      <c r="CE248" s="81"/>
      <c r="CF248" s="81"/>
      <c r="CG248" s="81"/>
      <c r="CH248" s="81"/>
      <c r="CI248" s="81"/>
      <c r="CJ248" s="81"/>
      <c r="CK248" s="81"/>
      <c r="CL248" s="81"/>
      <c r="CM248" s="81"/>
      <c r="CN248" s="81"/>
      <c r="CO248" s="81"/>
      <c r="CP248" s="81"/>
      <c r="CQ248" s="81"/>
      <c r="CR248" s="81"/>
      <c r="CS248" s="81"/>
      <c r="CT248" s="81"/>
      <c r="CU248" s="81"/>
      <c r="CV248" s="81"/>
      <c r="CW248" s="81"/>
      <c r="CX248" s="81"/>
      <c r="CY248" s="81"/>
      <c r="CZ248" s="81"/>
      <c r="DA248" s="81"/>
      <c r="DB248" s="81"/>
      <c r="DC248" s="81"/>
      <c r="DD248" s="81"/>
      <c r="DE248" s="81"/>
      <c r="DF248" s="81"/>
      <c r="DG248" s="82"/>
      <c r="DH248" s="81"/>
      <c r="DI248" s="81"/>
      <c r="DJ248" s="81"/>
      <c r="DK248" s="81"/>
      <c r="DL248" s="81"/>
      <c r="DM248" s="81"/>
      <c r="DN248" s="81"/>
      <c r="DO248" s="81"/>
      <c r="DP248" s="81"/>
      <c r="DQ248" s="81"/>
      <c r="DR248" s="81"/>
      <c r="DS248" s="81"/>
      <c r="DT248" s="81"/>
      <c r="DU248" s="81"/>
      <c r="DV248" s="81"/>
      <c r="DW248" s="81"/>
      <c r="DX248" s="81"/>
      <c r="DY248" s="81"/>
      <c r="DZ248" s="81"/>
    </row>
    <row r="249" spans="1:139">
      <c r="A249" s="99" t="s">
        <v>740</v>
      </c>
      <c r="B249" s="79" t="s">
        <v>750</v>
      </c>
      <c r="C249" s="80">
        <v>5</v>
      </c>
      <c r="D249" s="100" t="s">
        <v>395</v>
      </c>
      <c r="E249" s="186" t="s">
        <v>378</v>
      </c>
      <c r="F249" s="81"/>
      <c r="G249" s="80">
        <v>1</v>
      </c>
      <c r="H249" s="81"/>
      <c r="I249" s="81"/>
      <c r="J249" s="80"/>
      <c r="K249" s="80">
        <v>1</v>
      </c>
      <c r="L249" s="81"/>
      <c r="M249" s="81"/>
      <c r="N249" s="81"/>
      <c r="O249" s="81"/>
      <c r="P249" s="81"/>
      <c r="Q249" s="81"/>
      <c r="R249" s="100" t="s">
        <v>397</v>
      </c>
      <c r="S249" s="80"/>
      <c r="T249" s="80"/>
      <c r="U249" s="80">
        <v>1</v>
      </c>
      <c r="V249" s="80"/>
      <c r="W249" s="80"/>
      <c r="X249" s="80"/>
      <c r="Y249" s="80"/>
      <c r="Z249" s="80">
        <v>1</v>
      </c>
      <c r="AA249" s="80"/>
      <c r="AB249" s="80"/>
      <c r="AC249" s="80"/>
      <c r="AD249" s="80"/>
      <c r="AE249" s="80">
        <v>1</v>
      </c>
      <c r="AF249" s="81"/>
      <c r="AG249" s="81"/>
      <c r="AH249" s="81"/>
      <c r="AI249" s="81"/>
      <c r="AJ249" s="81"/>
      <c r="AK249" s="81"/>
      <c r="AL249" s="81"/>
      <c r="AM249" s="81"/>
      <c r="AN249" s="81"/>
      <c r="AO249" s="81"/>
      <c r="AP249" s="81"/>
      <c r="AQ249" s="81"/>
      <c r="AR249" s="81"/>
      <c r="AS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  <c r="BE249" s="81"/>
      <c r="BF249" s="81"/>
      <c r="BG249" s="81"/>
      <c r="BH249" s="81"/>
      <c r="BI249" s="81"/>
      <c r="BJ249" s="81"/>
      <c r="BK249" s="81"/>
      <c r="BL249" s="81"/>
      <c r="BM249" s="81"/>
      <c r="BN249" s="81"/>
      <c r="BO249" s="81"/>
      <c r="BP249" s="81">
        <v>1</v>
      </c>
      <c r="BQ249" s="81">
        <v>1</v>
      </c>
      <c r="BR249" s="81"/>
      <c r="BS249" s="81"/>
      <c r="BT249" s="81"/>
      <c r="BU249" s="81"/>
      <c r="BV249" s="81"/>
      <c r="BW249" s="81"/>
      <c r="BX249" s="81"/>
      <c r="BY249" s="81"/>
      <c r="BZ249" s="81"/>
      <c r="CA249" s="81"/>
      <c r="CB249" s="81"/>
      <c r="CC249" s="81"/>
      <c r="CD249" s="81"/>
      <c r="CE249" s="81"/>
      <c r="CF249" s="81"/>
      <c r="CG249" s="81"/>
      <c r="CH249" s="81"/>
      <c r="CI249" s="81"/>
      <c r="CJ249" s="81"/>
      <c r="CK249" s="81"/>
      <c r="CL249" s="81"/>
      <c r="CM249" s="81"/>
      <c r="CN249" s="81"/>
      <c r="CO249" s="81"/>
      <c r="CP249" s="81"/>
      <c r="CQ249" s="81"/>
      <c r="CR249" s="81"/>
      <c r="CS249" s="81"/>
      <c r="CT249" s="81"/>
      <c r="CU249" s="81"/>
      <c r="CV249" s="81"/>
      <c r="CW249" s="81"/>
      <c r="CX249" s="81"/>
      <c r="CY249" s="81"/>
      <c r="CZ249" s="81"/>
      <c r="DA249" s="81"/>
      <c r="DB249" s="81"/>
      <c r="DC249" s="81"/>
      <c r="DD249" s="81"/>
      <c r="DE249" s="81"/>
      <c r="DF249" s="81"/>
      <c r="DG249" s="82"/>
      <c r="DH249" s="81"/>
      <c r="DI249" s="81"/>
      <c r="DJ249" s="81"/>
      <c r="DK249" s="81"/>
      <c r="DL249" s="81"/>
      <c r="DM249" s="81"/>
      <c r="DN249" s="81"/>
      <c r="DO249" s="81"/>
      <c r="DP249" s="81"/>
      <c r="DQ249" s="81"/>
      <c r="DR249" s="81"/>
      <c r="DS249" s="81"/>
      <c r="DT249" s="81"/>
      <c r="DU249" s="81"/>
      <c r="DV249" s="81"/>
      <c r="DW249" s="81"/>
      <c r="DX249" s="81"/>
      <c r="DY249" s="81"/>
      <c r="DZ249" s="81"/>
    </row>
    <row r="250" spans="1:139">
      <c r="A250" s="106" t="s">
        <v>744</v>
      </c>
      <c r="B250" s="105" t="s">
        <v>751</v>
      </c>
      <c r="C250" s="106">
        <v>60</v>
      </c>
      <c r="D250" s="106" t="s">
        <v>742</v>
      </c>
      <c r="E250" s="187" t="s">
        <v>288</v>
      </c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>
        <v>1</v>
      </c>
      <c r="Q250" s="105"/>
      <c r="R250" s="106"/>
      <c r="S250" s="105"/>
      <c r="T250" s="105"/>
      <c r="U250" s="105"/>
      <c r="V250" s="105"/>
      <c r="W250" s="105"/>
      <c r="X250" s="105"/>
      <c r="Y250" s="105"/>
      <c r="Z250" s="105"/>
      <c r="AA250" s="105"/>
      <c r="AB250" s="105"/>
      <c r="AC250" s="105"/>
      <c r="AD250" s="105"/>
      <c r="AE250" s="105">
        <v>1</v>
      </c>
      <c r="AF250" s="105"/>
      <c r="AG250" s="105"/>
      <c r="AH250" s="105"/>
      <c r="AI250" s="105"/>
      <c r="AJ250" s="105"/>
      <c r="AK250" s="105"/>
      <c r="AL250" s="105"/>
      <c r="AM250" s="105"/>
      <c r="AN250" s="105"/>
      <c r="AO250" s="105"/>
      <c r="AP250" s="105"/>
      <c r="AQ250" s="105"/>
      <c r="AR250" s="105"/>
      <c r="AS250" s="105"/>
      <c r="AT250" s="105"/>
      <c r="AU250" s="105"/>
      <c r="AV250" s="105"/>
      <c r="AW250" s="105"/>
      <c r="AX250" s="105"/>
      <c r="AY250" s="105"/>
      <c r="AZ250" s="105"/>
      <c r="BA250" s="105"/>
      <c r="BB250" s="105"/>
      <c r="BC250" s="105"/>
      <c r="BD250" s="105"/>
      <c r="BE250" s="105"/>
      <c r="BF250" s="105"/>
      <c r="BG250" s="105"/>
      <c r="BH250" s="105"/>
      <c r="BI250" s="105"/>
      <c r="BJ250" s="105"/>
      <c r="BK250" s="105"/>
      <c r="BL250" s="105"/>
      <c r="BM250" s="105"/>
      <c r="BN250" s="105"/>
      <c r="BO250" s="105"/>
      <c r="BP250" s="105"/>
      <c r="BQ250" s="105"/>
      <c r="BR250" s="105">
        <v>1</v>
      </c>
      <c r="BS250" s="105"/>
      <c r="BT250" s="105"/>
      <c r="BU250" s="105"/>
      <c r="BV250" s="105"/>
      <c r="BW250" s="105"/>
      <c r="BX250" s="105"/>
      <c r="BY250" s="105"/>
      <c r="BZ250" s="105"/>
      <c r="CA250" s="105"/>
      <c r="CB250" s="105"/>
      <c r="CC250" s="105"/>
      <c r="CD250" s="105"/>
      <c r="CE250" s="105"/>
      <c r="CF250" s="105"/>
      <c r="CG250" s="105"/>
      <c r="CH250" s="105"/>
      <c r="CI250" s="105"/>
      <c r="CJ250" s="105"/>
      <c r="CK250" s="105"/>
      <c r="CL250" s="105"/>
      <c r="CM250" s="105"/>
      <c r="CN250" s="105"/>
      <c r="CO250" s="105"/>
      <c r="CP250" s="105"/>
      <c r="CQ250" s="105"/>
      <c r="CR250" s="105"/>
      <c r="CS250" s="105"/>
      <c r="CT250" s="105"/>
      <c r="CU250" s="105"/>
      <c r="CV250" s="105"/>
      <c r="CW250" s="105"/>
      <c r="CX250" s="105"/>
      <c r="CY250" s="105"/>
      <c r="CZ250" s="105"/>
      <c r="DA250" s="105"/>
      <c r="DB250" s="105"/>
      <c r="DC250" s="105"/>
      <c r="DD250" s="105"/>
      <c r="DE250" s="105"/>
      <c r="DF250" s="105"/>
      <c r="DG250" s="107"/>
      <c r="DH250" s="105"/>
      <c r="DI250" s="105"/>
      <c r="DJ250" s="105"/>
      <c r="DK250" s="105"/>
      <c r="DL250" s="105"/>
      <c r="DM250" s="105"/>
      <c r="DN250" s="105"/>
      <c r="DO250" s="105"/>
      <c r="DP250" s="105"/>
      <c r="DQ250" s="105"/>
      <c r="DR250" s="105"/>
      <c r="DS250" s="105"/>
      <c r="DT250" s="105"/>
      <c r="DU250" s="105"/>
      <c r="DV250" s="105"/>
      <c r="DW250" s="105"/>
      <c r="DX250" s="105"/>
      <c r="DY250" s="105"/>
      <c r="DZ250" s="105"/>
    </row>
    <row r="251" spans="1:139">
      <c r="A251" s="106" t="s">
        <v>746</v>
      </c>
      <c r="B251" s="105" t="s">
        <v>751</v>
      </c>
      <c r="C251" s="106">
        <v>1</v>
      </c>
      <c r="D251" s="106" t="s">
        <v>742</v>
      </c>
      <c r="E251" s="187" t="s">
        <v>288</v>
      </c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>
        <v>1</v>
      </c>
      <c r="Q251" s="105"/>
      <c r="R251" s="106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/>
      <c r="AE251" s="105">
        <v>1</v>
      </c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  <c r="AU251" s="105"/>
      <c r="AV251" s="105"/>
      <c r="AW251" s="105"/>
      <c r="AX251" s="105"/>
      <c r="AY251" s="105"/>
      <c r="AZ251" s="105"/>
      <c r="BA251" s="105"/>
      <c r="BB251" s="105"/>
      <c r="BC251" s="105"/>
      <c r="BD251" s="105"/>
      <c r="BE251" s="105"/>
      <c r="BF251" s="105"/>
      <c r="BG251" s="105"/>
      <c r="BH251" s="105"/>
      <c r="BI251" s="105"/>
      <c r="BJ251" s="105"/>
      <c r="BK251" s="105"/>
      <c r="BL251" s="105"/>
      <c r="BM251" s="105"/>
      <c r="BN251" s="105"/>
      <c r="BO251" s="105"/>
      <c r="BP251" s="105"/>
      <c r="BQ251" s="105"/>
      <c r="BR251" s="105">
        <v>1</v>
      </c>
      <c r="BS251" s="105"/>
      <c r="BT251" s="105"/>
      <c r="BU251" s="105"/>
      <c r="BV251" s="105"/>
      <c r="BW251" s="105"/>
      <c r="BX251" s="105"/>
      <c r="BY251" s="105"/>
      <c r="BZ251" s="105"/>
      <c r="CA251" s="105"/>
      <c r="CB251" s="105"/>
      <c r="CC251" s="105"/>
      <c r="CD251" s="105"/>
      <c r="CE251" s="105"/>
      <c r="CF251" s="105"/>
      <c r="CG251" s="105"/>
      <c r="CH251" s="105"/>
      <c r="CI251" s="105"/>
      <c r="CJ251" s="105"/>
      <c r="CK251" s="105"/>
      <c r="CL251" s="105"/>
      <c r="CM251" s="105"/>
      <c r="CN251" s="105"/>
      <c r="CO251" s="105"/>
      <c r="CP251" s="105"/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7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  <c r="DY251" s="105"/>
      <c r="DZ251" s="105"/>
    </row>
    <row r="252" spans="1:139">
      <c r="A252" s="106" t="s">
        <v>748</v>
      </c>
      <c r="B252" s="105" t="s">
        <v>751</v>
      </c>
      <c r="C252" s="106">
        <v>5</v>
      </c>
      <c r="D252" s="106" t="s">
        <v>742</v>
      </c>
      <c r="E252" s="187" t="s">
        <v>288</v>
      </c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>
        <v>1</v>
      </c>
      <c r="Q252" s="105"/>
      <c r="R252" s="106"/>
      <c r="S252" s="105"/>
      <c r="T252" s="105"/>
      <c r="U252" s="105"/>
      <c r="V252" s="105"/>
      <c r="W252" s="105"/>
      <c r="X252" s="105"/>
      <c r="Y252" s="105"/>
      <c r="Z252" s="105"/>
      <c r="AA252" s="105"/>
      <c r="AB252" s="105"/>
      <c r="AC252" s="105"/>
      <c r="AD252" s="105"/>
      <c r="AE252" s="105">
        <v>1</v>
      </c>
      <c r="AF252" s="105"/>
      <c r="AG252" s="105"/>
      <c r="AH252" s="105"/>
      <c r="AI252" s="105"/>
      <c r="AJ252" s="105"/>
      <c r="AK252" s="105"/>
      <c r="AL252" s="105"/>
      <c r="AM252" s="105"/>
      <c r="AN252" s="105"/>
      <c r="AO252" s="105"/>
      <c r="AP252" s="105"/>
      <c r="AQ252" s="105"/>
      <c r="AR252" s="105"/>
      <c r="AS252" s="105"/>
      <c r="AT252" s="105"/>
      <c r="AU252" s="105"/>
      <c r="AV252" s="105"/>
      <c r="AW252" s="105"/>
      <c r="AX252" s="105"/>
      <c r="AY252" s="105"/>
      <c r="AZ252" s="105"/>
      <c r="BA252" s="105"/>
      <c r="BB252" s="105"/>
      <c r="BC252" s="105"/>
      <c r="BD252" s="105"/>
      <c r="BE252" s="105"/>
      <c r="BF252" s="105"/>
      <c r="BG252" s="105"/>
      <c r="BH252" s="105"/>
      <c r="BI252" s="105"/>
      <c r="BJ252" s="105"/>
      <c r="BK252" s="105"/>
      <c r="BL252" s="105"/>
      <c r="BM252" s="105"/>
      <c r="BN252" s="105"/>
      <c r="BO252" s="105"/>
      <c r="BP252" s="105"/>
      <c r="BQ252" s="105"/>
      <c r="BR252" s="105">
        <v>1</v>
      </c>
      <c r="BS252" s="105"/>
      <c r="BT252" s="105"/>
      <c r="BU252" s="105"/>
      <c r="BV252" s="105"/>
      <c r="BW252" s="105"/>
      <c r="BX252" s="105"/>
      <c r="BY252" s="105"/>
      <c r="BZ252" s="105"/>
      <c r="CA252" s="105"/>
      <c r="CB252" s="105"/>
      <c r="CC252" s="105"/>
      <c r="CD252" s="105"/>
      <c r="CE252" s="105"/>
      <c r="CF252" s="105"/>
      <c r="CG252" s="105"/>
      <c r="CH252" s="105"/>
      <c r="CI252" s="105"/>
      <c r="CJ252" s="105"/>
      <c r="CK252" s="105"/>
      <c r="CL252" s="105"/>
      <c r="CM252" s="105"/>
      <c r="CN252" s="105"/>
      <c r="CO252" s="105"/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7"/>
      <c r="DH252" s="105"/>
      <c r="DI252" s="105"/>
      <c r="DJ252" s="105"/>
      <c r="DK252" s="105"/>
      <c r="DL252" s="105"/>
      <c r="DM252" s="105"/>
      <c r="DN252" s="105"/>
      <c r="DO252" s="105"/>
      <c r="DP252" s="105"/>
      <c r="DQ252" s="105"/>
      <c r="DR252" s="105"/>
      <c r="DS252" s="105"/>
      <c r="DT252" s="105"/>
      <c r="DU252" s="105"/>
      <c r="DV252" s="105"/>
      <c r="DW252" s="105"/>
      <c r="DX252" s="105"/>
      <c r="DY252" s="105"/>
      <c r="DZ252" s="105"/>
    </row>
    <row r="253" spans="1:139">
      <c r="A253" s="108" t="s">
        <v>752</v>
      </c>
      <c r="B253" s="109" t="s">
        <v>756</v>
      </c>
      <c r="C253" s="108">
        <v>1</v>
      </c>
      <c r="D253" s="108" t="s">
        <v>742</v>
      </c>
      <c r="E253" s="188" t="s">
        <v>287</v>
      </c>
      <c r="F253" s="109"/>
      <c r="G253" s="109"/>
      <c r="H253" s="109"/>
      <c r="I253" s="109"/>
      <c r="J253" s="109"/>
      <c r="K253" s="109"/>
      <c r="L253" s="109"/>
      <c r="M253" s="109"/>
      <c r="N253" s="109"/>
      <c r="O253" s="109">
        <v>1</v>
      </c>
      <c r="P253" s="109"/>
      <c r="Q253" s="109"/>
      <c r="R253" s="108"/>
      <c r="S253" s="109"/>
      <c r="T253" s="109"/>
      <c r="U253" s="109"/>
      <c r="V253" s="109"/>
      <c r="W253" s="109"/>
      <c r="X253" s="109"/>
      <c r="Y253" s="109"/>
      <c r="Z253" s="109"/>
      <c r="AA253" s="109"/>
      <c r="AB253" s="109"/>
      <c r="AC253" s="109"/>
      <c r="AD253" s="109"/>
      <c r="AE253" s="109">
        <v>1</v>
      </c>
      <c r="AF253" s="109"/>
      <c r="AG253" s="109"/>
      <c r="AH253" s="109"/>
      <c r="AI253" s="109"/>
      <c r="AJ253" s="109"/>
      <c r="AK253" s="109"/>
      <c r="AL253" s="109"/>
      <c r="AM253" s="109"/>
      <c r="AN253" s="109"/>
      <c r="AO253" s="109"/>
      <c r="AP253" s="109"/>
      <c r="AQ253" s="109"/>
      <c r="AR253" s="109"/>
      <c r="AS253" s="109"/>
      <c r="AT253" s="109"/>
      <c r="AU253" s="109"/>
      <c r="AV253" s="109"/>
      <c r="AW253" s="109"/>
      <c r="AX253" s="109"/>
      <c r="AY253" s="109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/>
      <c r="BQ253" s="109"/>
      <c r="BR253" s="109"/>
      <c r="BS253" s="109"/>
      <c r="BT253" s="109"/>
      <c r="BU253" s="109"/>
      <c r="BV253" s="109"/>
      <c r="BW253" s="109"/>
      <c r="BX253" s="109">
        <v>1</v>
      </c>
      <c r="BY253" s="109"/>
      <c r="BZ253" s="109"/>
      <c r="CA253" s="109"/>
      <c r="CB253" s="109"/>
      <c r="CC253" s="109">
        <v>1</v>
      </c>
      <c r="CD253" s="109"/>
      <c r="CE253" s="109"/>
      <c r="CF253" s="109"/>
      <c r="CG253" s="109"/>
      <c r="CH253" s="109"/>
      <c r="CI253" s="109"/>
      <c r="CJ253" s="109"/>
      <c r="CK253" s="109"/>
      <c r="CL253" s="109"/>
      <c r="CM253" s="109"/>
      <c r="CN253" s="109"/>
      <c r="CO253" s="109"/>
      <c r="CP253" s="109"/>
      <c r="CQ253" s="109"/>
      <c r="CR253" s="109"/>
      <c r="CS253" s="109"/>
      <c r="CT253" s="109"/>
      <c r="CU253" s="109"/>
      <c r="CV253" s="109"/>
      <c r="CW253" s="109"/>
      <c r="CX253" s="109"/>
      <c r="CY253" s="109"/>
      <c r="CZ253" s="109"/>
      <c r="DA253" s="109"/>
      <c r="DB253" s="109"/>
      <c r="DC253" s="109"/>
      <c r="DD253" s="109"/>
      <c r="DE253" s="109"/>
      <c r="DF253" s="109"/>
      <c r="DG253" s="110"/>
      <c r="DH253" s="109"/>
      <c r="DI253" s="109"/>
      <c r="DJ253" s="109"/>
      <c r="DK253" s="109"/>
      <c r="DL253" s="109"/>
      <c r="DM253" s="109"/>
      <c r="DN253" s="109"/>
      <c r="DO253" s="109"/>
      <c r="DP253" s="109"/>
      <c r="DQ253" s="109"/>
      <c r="DR253" s="109"/>
      <c r="DS253" s="109"/>
      <c r="DT253" s="109"/>
      <c r="DU253" s="109"/>
      <c r="DV253" s="109"/>
      <c r="DW253" s="109"/>
      <c r="DX253" s="109"/>
      <c r="DY253" s="109"/>
      <c r="DZ253" s="109"/>
    </row>
    <row r="254" spans="1:139">
      <c r="A254" s="108" t="s">
        <v>754</v>
      </c>
      <c r="B254" s="109" t="s">
        <v>756</v>
      </c>
      <c r="C254" s="108">
        <v>5</v>
      </c>
      <c r="D254" s="108" t="s">
        <v>742</v>
      </c>
      <c r="E254" s="188" t="s">
        <v>287</v>
      </c>
      <c r="F254" s="109"/>
      <c r="G254" s="109"/>
      <c r="H254" s="109"/>
      <c r="I254" s="109"/>
      <c r="J254" s="109"/>
      <c r="K254" s="109"/>
      <c r="L254" s="109"/>
      <c r="M254" s="109"/>
      <c r="N254" s="109"/>
      <c r="O254" s="109">
        <v>1</v>
      </c>
      <c r="P254" s="109"/>
      <c r="Q254" s="109"/>
      <c r="R254" s="108"/>
      <c r="S254" s="109"/>
      <c r="T254" s="109"/>
      <c r="U254" s="109"/>
      <c r="V254" s="109"/>
      <c r="W254" s="109"/>
      <c r="X254" s="109"/>
      <c r="Y254" s="109"/>
      <c r="Z254" s="109"/>
      <c r="AA254" s="109"/>
      <c r="AB254" s="109"/>
      <c r="AC254" s="109"/>
      <c r="AD254" s="109"/>
      <c r="AE254" s="109">
        <v>1</v>
      </c>
      <c r="AF254" s="109"/>
      <c r="AG254" s="109"/>
      <c r="AH254" s="109"/>
      <c r="AI254" s="109"/>
      <c r="AJ254" s="109"/>
      <c r="AK254" s="109"/>
      <c r="AL254" s="109"/>
      <c r="AM254" s="109"/>
      <c r="AN254" s="109"/>
      <c r="AO254" s="109"/>
      <c r="AP254" s="109"/>
      <c r="AQ254" s="109"/>
      <c r="AR254" s="109"/>
      <c r="AS254" s="109"/>
      <c r="AT254" s="109"/>
      <c r="AU254" s="109"/>
      <c r="AV254" s="109"/>
      <c r="AW254" s="109"/>
      <c r="AX254" s="109"/>
      <c r="AY254" s="109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/>
      <c r="BQ254" s="109"/>
      <c r="BR254" s="109"/>
      <c r="BS254" s="109"/>
      <c r="BT254" s="109"/>
      <c r="BU254" s="109"/>
      <c r="BV254" s="109"/>
      <c r="BW254" s="109"/>
      <c r="BX254" s="109">
        <v>1</v>
      </c>
      <c r="BY254" s="109"/>
      <c r="BZ254" s="109"/>
      <c r="CA254" s="109"/>
      <c r="CB254" s="109"/>
      <c r="CC254" s="109">
        <v>1</v>
      </c>
      <c r="CD254" s="109"/>
      <c r="CE254" s="109"/>
      <c r="CF254" s="109"/>
      <c r="CG254" s="109"/>
      <c r="CH254" s="109"/>
      <c r="CI254" s="109"/>
      <c r="CJ254" s="109"/>
      <c r="CK254" s="109"/>
      <c r="CL254" s="109"/>
      <c r="CM254" s="109"/>
      <c r="CN254" s="109"/>
      <c r="CO254" s="109"/>
      <c r="CP254" s="109"/>
      <c r="CQ254" s="109"/>
      <c r="CR254" s="109"/>
      <c r="CS254" s="109"/>
      <c r="CT254" s="109"/>
      <c r="CU254" s="109"/>
      <c r="CV254" s="109"/>
      <c r="CW254" s="109"/>
      <c r="CX254" s="109"/>
      <c r="CY254" s="109"/>
      <c r="CZ254" s="109"/>
      <c r="DA254" s="109"/>
      <c r="DB254" s="109"/>
      <c r="DC254" s="109"/>
      <c r="DD254" s="109"/>
      <c r="DE254" s="109"/>
      <c r="DF254" s="109"/>
      <c r="DG254" s="110"/>
      <c r="DH254" s="109"/>
      <c r="DI254" s="109"/>
      <c r="DJ254" s="109"/>
      <c r="DK254" s="109"/>
      <c r="DL254" s="109"/>
      <c r="DM254" s="109"/>
      <c r="DN254" s="109"/>
      <c r="DO254" s="109"/>
      <c r="DP254" s="109"/>
      <c r="DQ254" s="109"/>
      <c r="DR254" s="109"/>
      <c r="DS254" s="109"/>
      <c r="DT254" s="109"/>
      <c r="DU254" s="109"/>
      <c r="DV254" s="109"/>
      <c r="DW254" s="109"/>
      <c r="DX254" s="109"/>
      <c r="DY254" s="109"/>
      <c r="DZ254" s="109"/>
    </row>
    <row r="255" spans="1:139">
      <c r="A255" s="116" t="s">
        <v>757</v>
      </c>
      <c r="B255" s="111" t="s">
        <v>761</v>
      </c>
      <c r="C255" s="112">
        <v>1</v>
      </c>
      <c r="D255" s="113" t="s">
        <v>395</v>
      </c>
      <c r="E255" s="189" t="s">
        <v>287</v>
      </c>
      <c r="F255" s="114"/>
      <c r="G255" s="114"/>
      <c r="H255" s="114"/>
      <c r="I255" s="114"/>
      <c r="J255" s="114"/>
      <c r="K255" s="114"/>
      <c r="L255" s="114"/>
      <c r="M255" s="114"/>
      <c r="N255" s="114"/>
      <c r="O255" s="114">
        <v>1</v>
      </c>
      <c r="P255" s="114"/>
      <c r="Q255" s="114"/>
      <c r="R255" s="112" t="s">
        <v>397</v>
      </c>
      <c r="S255" s="114"/>
      <c r="T255" s="114"/>
      <c r="U255" s="114">
        <v>1</v>
      </c>
      <c r="V255" s="114"/>
      <c r="W255" s="114"/>
      <c r="X255" s="114"/>
      <c r="Y255" s="114"/>
      <c r="Z255" s="114">
        <v>1</v>
      </c>
      <c r="AA255" s="114"/>
      <c r="AB255" s="114"/>
      <c r="AC255" s="114"/>
      <c r="AD255" s="114"/>
      <c r="AE255" s="114">
        <v>1</v>
      </c>
      <c r="AF255" s="114"/>
      <c r="AG255" s="114"/>
      <c r="AH255" s="114"/>
      <c r="AI255" s="114"/>
      <c r="AJ255" s="114"/>
      <c r="AK255" s="114"/>
      <c r="AL255" s="114"/>
      <c r="AM255" s="114">
        <v>1</v>
      </c>
      <c r="AN255" s="114"/>
      <c r="AO255" s="114">
        <v>1</v>
      </c>
      <c r="AP255" s="114"/>
      <c r="AQ255" s="114"/>
      <c r="AR255" s="114"/>
      <c r="AS255" s="114"/>
      <c r="AT255" s="114">
        <v>1</v>
      </c>
      <c r="AU255" s="114"/>
      <c r="AV255" s="114"/>
      <c r="AW255" s="114"/>
      <c r="AX255" s="114"/>
      <c r="AY255" s="114"/>
      <c r="AZ255" s="114"/>
      <c r="BA255" s="114">
        <v>1</v>
      </c>
      <c r="BB255" s="114"/>
      <c r="BC255" s="114"/>
      <c r="BD255" s="114"/>
      <c r="BE255" s="114"/>
      <c r="BF255" s="114"/>
      <c r="BG255" s="114"/>
      <c r="BH255" s="114"/>
      <c r="BI255" s="114"/>
      <c r="BJ255" s="114"/>
      <c r="BK255" s="114"/>
      <c r="BL255" s="114"/>
      <c r="BM255" s="114"/>
      <c r="BN255" s="114"/>
      <c r="BO255" s="114"/>
      <c r="BP255" s="114"/>
      <c r="BQ255" s="114"/>
      <c r="BR255" s="114"/>
      <c r="BS255" s="114"/>
      <c r="BT255" s="114"/>
      <c r="BU255" s="114">
        <v>1</v>
      </c>
      <c r="BV255" s="114"/>
      <c r="BW255" s="114"/>
      <c r="BX255" s="114"/>
      <c r="BY255" s="114"/>
      <c r="BZ255" s="114">
        <v>1</v>
      </c>
      <c r="CA255" s="114"/>
      <c r="CB255" s="114"/>
      <c r="CC255" s="114"/>
      <c r="CD255" s="114"/>
      <c r="CE255" s="114"/>
      <c r="CF255" s="114"/>
      <c r="CG255" s="114"/>
      <c r="CH255" s="114"/>
      <c r="CI255" s="114"/>
      <c r="CJ255" s="114"/>
      <c r="CK255" s="114"/>
      <c r="CL255" s="114"/>
      <c r="CM255" s="114"/>
      <c r="CN255" s="114"/>
      <c r="CO255" s="114"/>
      <c r="CP255" s="114">
        <v>1</v>
      </c>
      <c r="CQ255" s="114"/>
      <c r="CR255" s="114">
        <v>1</v>
      </c>
      <c r="CS255" s="114"/>
      <c r="CT255" s="114"/>
      <c r="CU255" s="114"/>
      <c r="CV255" s="114"/>
      <c r="CW255" s="114"/>
      <c r="CX255" s="114"/>
      <c r="CY255" s="114"/>
      <c r="CZ255" s="114"/>
      <c r="DA255" s="114"/>
      <c r="DB255" s="114">
        <v>1</v>
      </c>
      <c r="DC255" s="114"/>
      <c r="DD255" s="114"/>
      <c r="DE255" s="114"/>
      <c r="DF255" s="114"/>
      <c r="DG255" s="115"/>
      <c r="DH255" s="114"/>
      <c r="DI255" s="114"/>
      <c r="DJ255" s="114"/>
      <c r="DK255" s="114"/>
      <c r="DL255" s="114"/>
      <c r="DM255" s="114"/>
      <c r="DN255" s="114"/>
      <c r="DO255" s="114"/>
      <c r="DP255" s="114"/>
      <c r="DQ255" s="114"/>
      <c r="DR255" s="114"/>
      <c r="DS255" s="114"/>
      <c r="DT255" s="114"/>
      <c r="DU255" s="114"/>
      <c r="DV255" s="114"/>
      <c r="DW255" s="114"/>
      <c r="DX255" s="114"/>
      <c r="DY255" s="114"/>
      <c r="DZ255" s="114"/>
    </row>
    <row r="256" spans="1:139">
      <c r="A256" s="116" t="s">
        <v>759</v>
      </c>
      <c r="B256" s="111" t="s">
        <v>762</v>
      </c>
      <c r="C256" s="112">
        <v>5</v>
      </c>
      <c r="D256" s="113" t="s">
        <v>395</v>
      </c>
      <c r="E256" s="189" t="s">
        <v>287</v>
      </c>
      <c r="F256" s="114"/>
      <c r="G256" s="114"/>
      <c r="H256" s="114"/>
      <c r="I256" s="114"/>
      <c r="J256" s="114"/>
      <c r="K256" s="114"/>
      <c r="L256" s="114"/>
      <c r="M256" s="114"/>
      <c r="N256" s="114"/>
      <c r="O256" s="114">
        <v>1</v>
      </c>
      <c r="P256" s="114"/>
      <c r="Q256" s="114"/>
      <c r="R256" s="112" t="s">
        <v>397</v>
      </c>
      <c r="S256" s="114"/>
      <c r="T256" s="114"/>
      <c r="U256" s="114">
        <v>1</v>
      </c>
      <c r="V256" s="114"/>
      <c r="W256" s="114"/>
      <c r="X256" s="114"/>
      <c r="Y256" s="114"/>
      <c r="Z256" s="114">
        <v>1</v>
      </c>
      <c r="AA256" s="114"/>
      <c r="AB256" s="114"/>
      <c r="AC256" s="114"/>
      <c r="AD256" s="114"/>
      <c r="AE256" s="114">
        <v>1</v>
      </c>
      <c r="AF256" s="114"/>
      <c r="AG256" s="114"/>
      <c r="AH256" s="114"/>
      <c r="AI256" s="114"/>
      <c r="AJ256" s="114"/>
      <c r="AK256" s="114"/>
      <c r="AL256" s="114"/>
      <c r="AM256" s="114">
        <v>1</v>
      </c>
      <c r="AN256" s="114"/>
      <c r="AO256" s="114">
        <v>1</v>
      </c>
      <c r="AP256" s="114"/>
      <c r="AQ256" s="114"/>
      <c r="AR256" s="114"/>
      <c r="AS256" s="114"/>
      <c r="AT256" s="114">
        <v>1</v>
      </c>
      <c r="AU256" s="114"/>
      <c r="AV256" s="114"/>
      <c r="AW256" s="114"/>
      <c r="AX256" s="114"/>
      <c r="AY256" s="114"/>
      <c r="AZ256" s="114"/>
      <c r="BA256" s="114">
        <v>1</v>
      </c>
      <c r="BB256" s="114"/>
      <c r="BC256" s="114"/>
      <c r="BD256" s="114"/>
      <c r="BE256" s="114"/>
      <c r="BF256" s="114"/>
      <c r="BG256" s="114"/>
      <c r="BH256" s="114"/>
      <c r="BI256" s="114"/>
      <c r="BJ256" s="114"/>
      <c r="BK256" s="114"/>
      <c r="BL256" s="114"/>
      <c r="BM256" s="114"/>
      <c r="BN256" s="114"/>
      <c r="BO256" s="114"/>
      <c r="BP256" s="114"/>
      <c r="BQ256" s="114"/>
      <c r="BR256" s="114"/>
      <c r="BS256" s="114"/>
      <c r="BT256" s="114"/>
      <c r="BU256" s="114">
        <v>1</v>
      </c>
      <c r="BV256" s="114"/>
      <c r="BW256" s="114"/>
      <c r="BX256" s="114"/>
      <c r="BY256" s="114"/>
      <c r="BZ256" s="114">
        <v>1</v>
      </c>
      <c r="CA256" s="114"/>
      <c r="CB256" s="114"/>
      <c r="CC256" s="114"/>
      <c r="CD256" s="114"/>
      <c r="CE256" s="114"/>
      <c r="CF256" s="114"/>
      <c r="CG256" s="114"/>
      <c r="CH256" s="114"/>
      <c r="CI256" s="114"/>
      <c r="CJ256" s="114"/>
      <c r="CK256" s="114"/>
      <c r="CL256" s="114"/>
      <c r="CM256" s="114"/>
      <c r="CN256" s="114"/>
      <c r="CO256" s="114"/>
      <c r="CP256" s="114">
        <v>1</v>
      </c>
      <c r="CQ256" s="114"/>
      <c r="CR256" s="114">
        <v>1</v>
      </c>
      <c r="CS256" s="114"/>
      <c r="CT256" s="114"/>
      <c r="CU256" s="114"/>
      <c r="CV256" s="114"/>
      <c r="CW256" s="114"/>
      <c r="CX256" s="114"/>
      <c r="CY256" s="114"/>
      <c r="CZ256" s="114"/>
      <c r="DA256" s="114"/>
      <c r="DB256" s="114">
        <v>1</v>
      </c>
      <c r="DC256" s="114"/>
      <c r="DD256" s="114"/>
      <c r="DE256" s="114"/>
      <c r="DF256" s="114"/>
      <c r="DG256" s="115"/>
      <c r="DH256" s="114"/>
      <c r="DI256" s="114"/>
      <c r="DJ256" s="114"/>
      <c r="DK256" s="114"/>
      <c r="DL256" s="114"/>
      <c r="DM256" s="114"/>
      <c r="DN256" s="114"/>
      <c r="DO256" s="114"/>
      <c r="DP256" s="114"/>
      <c r="DQ256" s="114"/>
      <c r="DR256" s="114"/>
      <c r="DS256" s="114"/>
      <c r="DT256" s="114"/>
      <c r="DU256" s="114"/>
      <c r="DV256" s="114"/>
      <c r="DW256" s="114"/>
      <c r="DX256" s="114"/>
      <c r="DY256" s="114"/>
      <c r="DZ256" s="114"/>
    </row>
    <row r="257" spans="1:130">
      <c r="A257" s="106" t="s">
        <v>763</v>
      </c>
      <c r="B257" s="105" t="s">
        <v>767</v>
      </c>
      <c r="C257" s="106">
        <v>1</v>
      </c>
      <c r="D257" s="106" t="s">
        <v>742</v>
      </c>
      <c r="E257" s="187" t="s">
        <v>287</v>
      </c>
      <c r="F257" s="105"/>
      <c r="G257" s="105"/>
      <c r="H257" s="105"/>
      <c r="I257" s="105"/>
      <c r="J257" s="105"/>
      <c r="K257" s="105"/>
      <c r="L257" s="105"/>
      <c r="M257" s="105"/>
      <c r="N257" s="105"/>
      <c r="O257" s="105">
        <v>1</v>
      </c>
      <c r="P257" s="105"/>
      <c r="Q257" s="105"/>
      <c r="R257" s="106" t="s">
        <v>397</v>
      </c>
      <c r="S257" s="105"/>
      <c r="T257" s="105"/>
      <c r="U257" s="105">
        <v>1</v>
      </c>
      <c r="V257" s="105"/>
      <c r="W257" s="105"/>
      <c r="X257" s="105"/>
      <c r="Y257" s="105"/>
      <c r="Z257" s="105">
        <v>1</v>
      </c>
      <c r="AA257" s="105"/>
      <c r="AB257" s="105"/>
      <c r="AC257" s="105"/>
      <c r="AD257" s="105"/>
      <c r="AE257" s="105">
        <v>1</v>
      </c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>
        <v>1</v>
      </c>
      <c r="AQ257" s="105"/>
      <c r="AR257" s="105"/>
      <c r="AS257" s="105"/>
      <c r="AT257" s="105">
        <v>1</v>
      </c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/>
      <c r="BT257" s="105"/>
      <c r="BU257" s="105">
        <v>1</v>
      </c>
      <c r="BV257" s="105"/>
      <c r="BW257" s="105"/>
      <c r="BX257" s="105"/>
      <c r="BY257" s="105"/>
      <c r="BZ257" s="105">
        <v>1</v>
      </c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/>
      <c r="DA257" s="105"/>
      <c r="DB257" s="105">
        <v>1</v>
      </c>
      <c r="DC257" s="105"/>
      <c r="DD257" s="105"/>
      <c r="DE257" s="105"/>
      <c r="DF257" s="105"/>
      <c r="DG257" s="107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  <c r="DY257" s="105"/>
      <c r="DZ257" s="105"/>
    </row>
    <row r="258" spans="1:130">
      <c r="A258" s="106" t="s">
        <v>765</v>
      </c>
      <c r="B258" s="105" t="s">
        <v>768</v>
      </c>
      <c r="C258" s="106">
        <v>5</v>
      </c>
      <c r="D258" s="106" t="s">
        <v>742</v>
      </c>
      <c r="E258" s="187" t="s">
        <v>287</v>
      </c>
      <c r="F258" s="105"/>
      <c r="G258" s="105"/>
      <c r="H258" s="105"/>
      <c r="I258" s="105"/>
      <c r="J258" s="105"/>
      <c r="K258" s="105"/>
      <c r="L258" s="105"/>
      <c r="M258" s="105"/>
      <c r="N258" s="105"/>
      <c r="O258" s="105">
        <v>1</v>
      </c>
      <c r="P258" s="105"/>
      <c r="Q258" s="105"/>
      <c r="R258" s="106" t="s">
        <v>397</v>
      </c>
      <c r="S258" s="105"/>
      <c r="T258" s="105"/>
      <c r="U258" s="105">
        <v>1</v>
      </c>
      <c r="V258" s="105"/>
      <c r="W258" s="105"/>
      <c r="X258" s="105"/>
      <c r="Y258" s="105"/>
      <c r="Z258" s="105">
        <v>1</v>
      </c>
      <c r="AA258" s="105"/>
      <c r="AB258" s="105"/>
      <c r="AC258" s="105"/>
      <c r="AD258" s="105"/>
      <c r="AE258" s="105">
        <v>1</v>
      </c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>
        <v>1</v>
      </c>
      <c r="AQ258" s="105"/>
      <c r="AR258" s="105"/>
      <c r="AS258" s="105"/>
      <c r="AT258" s="105">
        <v>1</v>
      </c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/>
      <c r="BT258" s="105"/>
      <c r="BU258" s="105">
        <v>1</v>
      </c>
      <c r="BV258" s="105"/>
      <c r="BW258" s="105"/>
      <c r="BX258" s="105"/>
      <c r="BY258" s="105"/>
      <c r="BZ258" s="105">
        <v>1</v>
      </c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/>
      <c r="DA258" s="105"/>
      <c r="DB258" s="105">
        <v>1</v>
      </c>
      <c r="DC258" s="105"/>
      <c r="DD258" s="105"/>
      <c r="DE258" s="105"/>
      <c r="DF258" s="105"/>
      <c r="DG258" s="107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  <c r="DY258" s="105"/>
      <c r="DZ258" s="105"/>
    </row>
    <row r="259" spans="1:130">
      <c r="A259" s="165">
        <v>108304</v>
      </c>
      <c r="B259" s="131" t="s">
        <v>973</v>
      </c>
      <c r="C259" s="132">
        <v>1</v>
      </c>
      <c r="D259" s="133" t="s">
        <v>742</v>
      </c>
      <c r="E259" s="190" t="s">
        <v>378</v>
      </c>
      <c r="F259" s="134"/>
      <c r="G259" s="134">
        <v>1</v>
      </c>
      <c r="H259" s="134"/>
      <c r="I259" s="134"/>
      <c r="J259" s="134">
        <v>1</v>
      </c>
      <c r="K259" s="134"/>
      <c r="L259" s="134"/>
      <c r="M259" s="134"/>
      <c r="N259" s="134"/>
      <c r="O259" s="134"/>
      <c r="P259" s="134"/>
      <c r="Q259" s="134"/>
      <c r="R259" s="134" t="s">
        <v>290</v>
      </c>
      <c r="S259" s="134">
        <v>1</v>
      </c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  <c r="AE259" s="134">
        <v>1</v>
      </c>
      <c r="AF259" s="134"/>
      <c r="AG259" s="134"/>
      <c r="AH259" s="134"/>
      <c r="AI259" s="134"/>
      <c r="AJ259" s="134"/>
      <c r="AK259" s="134"/>
      <c r="AL259" s="134"/>
      <c r="AM259" s="134"/>
      <c r="AN259" s="134"/>
      <c r="AO259" s="134"/>
      <c r="AP259" s="134"/>
      <c r="AQ259" s="134"/>
      <c r="AR259" s="134">
        <v>1</v>
      </c>
      <c r="AS259" s="134"/>
      <c r="AT259" s="134"/>
      <c r="AU259" s="134"/>
      <c r="AV259" s="134"/>
      <c r="AW259" s="134"/>
      <c r="AX259" s="134"/>
      <c r="AY259" s="134"/>
      <c r="AZ259" s="134"/>
      <c r="BA259" s="134"/>
      <c r="BB259" s="134"/>
      <c r="BC259" s="134"/>
      <c r="BD259" s="134"/>
      <c r="BE259" s="134"/>
      <c r="BF259" s="134"/>
      <c r="BG259" s="134"/>
      <c r="BH259" s="134"/>
      <c r="BI259" s="134"/>
      <c r="BJ259" s="134"/>
      <c r="BK259" s="134"/>
      <c r="BL259" s="134"/>
      <c r="BM259" s="134"/>
      <c r="BN259" s="134"/>
      <c r="BO259" s="134"/>
      <c r="BP259" s="134"/>
      <c r="BQ259" s="134"/>
      <c r="BR259" s="134"/>
      <c r="BS259" s="134"/>
      <c r="BT259" s="134"/>
      <c r="BU259" s="134"/>
      <c r="BV259" s="134"/>
      <c r="BW259" s="134"/>
      <c r="BX259" s="134"/>
      <c r="BY259" s="134"/>
      <c r="BZ259" s="134"/>
      <c r="CA259" s="134"/>
      <c r="CB259" s="134"/>
      <c r="CC259" s="134"/>
      <c r="CD259" s="134"/>
      <c r="CE259" s="134"/>
      <c r="CF259" s="134"/>
      <c r="CG259" s="134"/>
      <c r="CH259" s="134"/>
      <c r="CI259" s="134"/>
      <c r="CJ259" s="134"/>
      <c r="CK259" s="134"/>
      <c r="CL259" s="134"/>
      <c r="CM259" s="134"/>
      <c r="CN259" s="134"/>
      <c r="CO259" s="134"/>
      <c r="CP259" s="134"/>
      <c r="CQ259" s="134"/>
      <c r="CR259" s="134"/>
      <c r="CS259" s="134"/>
      <c r="CT259" s="134"/>
      <c r="CU259" s="134"/>
      <c r="CV259" s="134"/>
      <c r="CW259" s="134"/>
      <c r="CX259" s="134"/>
      <c r="CY259" s="134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  <c r="DY259" s="134"/>
      <c r="DZ259" s="134"/>
    </row>
    <row r="260" spans="1:130">
      <c r="A260" s="165">
        <v>107971</v>
      </c>
      <c r="B260" s="131" t="s">
        <v>1012</v>
      </c>
      <c r="C260" s="132">
        <v>4</v>
      </c>
      <c r="D260" s="133" t="s">
        <v>742</v>
      </c>
      <c r="E260" s="190" t="s">
        <v>378</v>
      </c>
      <c r="F260" s="134"/>
      <c r="G260" s="134">
        <v>1</v>
      </c>
      <c r="H260" s="134"/>
      <c r="I260" s="134"/>
      <c r="J260" s="134">
        <v>1</v>
      </c>
      <c r="K260" s="134"/>
      <c r="L260" s="134"/>
      <c r="M260" s="134"/>
      <c r="N260" s="134"/>
      <c r="O260" s="134"/>
      <c r="P260" s="134"/>
      <c r="Q260" s="134"/>
      <c r="R260" s="134" t="s">
        <v>290</v>
      </c>
      <c r="S260" s="134">
        <v>1</v>
      </c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  <c r="AE260" s="134">
        <v>1</v>
      </c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34"/>
      <c r="AQ260" s="134"/>
      <c r="AR260" s="134">
        <v>1</v>
      </c>
      <c r="AS260" s="134"/>
      <c r="AT260" s="134"/>
      <c r="AU260" s="134"/>
      <c r="AV260" s="134"/>
      <c r="AW260" s="134"/>
      <c r="AX260" s="134"/>
      <c r="AY260" s="134"/>
      <c r="AZ260" s="134"/>
      <c r="BA260" s="134"/>
      <c r="BB260" s="134"/>
      <c r="BC260" s="134"/>
      <c r="BD260" s="134"/>
      <c r="BE260" s="134"/>
      <c r="BF260" s="134"/>
      <c r="BG260" s="134"/>
      <c r="BH260" s="134"/>
      <c r="BI260" s="134"/>
      <c r="BJ260" s="134"/>
      <c r="BK260" s="134"/>
      <c r="BL260" s="134"/>
      <c r="BM260" s="134"/>
      <c r="BN260" s="134"/>
      <c r="BO260" s="134"/>
      <c r="BP260" s="134"/>
      <c r="BQ260" s="134"/>
      <c r="BR260" s="134"/>
      <c r="BS260" s="134"/>
      <c r="BT260" s="134"/>
      <c r="BU260" s="134"/>
      <c r="BV260" s="134"/>
      <c r="BW260" s="134"/>
      <c r="BX260" s="134"/>
      <c r="BY260" s="134"/>
      <c r="BZ260" s="134"/>
      <c r="CA260" s="134"/>
      <c r="CB260" s="134"/>
      <c r="CC260" s="134"/>
      <c r="CD260" s="134"/>
      <c r="CE260" s="134"/>
      <c r="CF260" s="134"/>
      <c r="CG260" s="134"/>
      <c r="CH260" s="134"/>
      <c r="CI260" s="134"/>
      <c r="CJ260" s="134"/>
      <c r="CK260" s="134"/>
      <c r="CL260" s="134"/>
      <c r="CM260" s="134"/>
      <c r="CN260" s="134"/>
      <c r="CO260" s="134"/>
      <c r="CP260" s="134"/>
      <c r="CQ260" s="134"/>
      <c r="CR260" s="134"/>
      <c r="CS260" s="134"/>
      <c r="CT260" s="134"/>
      <c r="CU260" s="134"/>
      <c r="CV260" s="134"/>
      <c r="CW260" s="134"/>
      <c r="CX260" s="134"/>
      <c r="CY260" s="134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  <c r="DY260" s="134"/>
      <c r="DZ260" s="134"/>
    </row>
    <row r="261" spans="1:130">
      <c r="A261" s="165">
        <v>108309</v>
      </c>
      <c r="B261" s="131" t="s">
        <v>974</v>
      </c>
      <c r="C261" s="132">
        <v>5</v>
      </c>
      <c r="D261" s="133" t="s">
        <v>742</v>
      </c>
      <c r="E261" s="190" t="s">
        <v>378</v>
      </c>
      <c r="F261" s="134"/>
      <c r="G261" s="134">
        <v>1</v>
      </c>
      <c r="H261" s="134"/>
      <c r="I261" s="134"/>
      <c r="J261" s="134">
        <v>1</v>
      </c>
      <c r="K261" s="134"/>
      <c r="L261" s="134"/>
      <c r="M261" s="134"/>
      <c r="N261" s="134"/>
      <c r="O261" s="134"/>
      <c r="P261" s="134"/>
      <c r="Q261" s="134"/>
      <c r="R261" s="134" t="s">
        <v>290</v>
      </c>
      <c r="S261" s="134">
        <v>1</v>
      </c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  <c r="AE261" s="134">
        <v>1</v>
      </c>
      <c r="AF261" s="134"/>
      <c r="AG261" s="134"/>
      <c r="AH261" s="134"/>
      <c r="AI261" s="134"/>
      <c r="AJ261" s="134"/>
      <c r="AK261" s="134"/>
      <c r="AL261" s="134"/>
      <c r="AM261" s="134"/>
      <c r="AN261" s="134"/>
      <c r="AO261" s="134"/>
      <c r="AP261" s="134"/>
      <c r="AQ261" s="134"/>
      <c r="AR261" s="134">
        <v>1</v>
      </c>
      <c r="AS261" s="134"/>
      <c r="AT261" s="134"/>
      <c r="AU261" s="134"/>
      <c r="AV261" s="134"/>
      <c r="AW261" s="134"/>
      <c r="AX261" s="134"/>
      <c r="AY261" s="134"/>
      <c r="AZ261" s="134"/>
      <c r="BA261" s="134"/>
      <c r="BB261" s="134"/>
      <c r="BC261" s="134"/>
      <c r="BD261" s="134"/>
      <c r="BE261" s="134"/>
      <c r="BF261" s="134"/>
      <c r="BG261" s="134"/>
      <c r="BH261" s="134"/>
      <c r="BI261" s="134"/>
      <c r="BJ261" s="134"/>
      <c r="BK261" s="134"/>
      <c r="BL261" s="134"/>
      <c r="BM261" s="134"/>
      <c r="BN261" s="134"/>
      <c r="BO261" s="134"/>
      <c r="BP261" s="134"/>
      <c r="BQ261" s="134"/>
      <c r="BR261" s="134"/>
      <c r="BS261" s="134"/>
      <c r="BT261" s="134"/>
      <c r="BU261" s="134"/>
      <c r="BV261" s="134"/>
      <c r="BW261" s="134"/>
      <c r="BX261" s="134"/>
      <c r="BY261" s="134"/>
      <c r="BZ261" s="134"/>
      <c r="CA261" s="134"/>
      <c r="CB261" s="134"/>
      <c r="CC261" s="134"/>
      <c r="CD261" s="134"/>
      <c r="CE261" s="134"/>
      <c r="CF261" s="134"/>
      <c r="CG261" s="134"/>
      <c r="CH261" s="134"/>
      <c r="CI261" s="134"/>
      <c r="CJ261" s="134"/>
      <c r="CK261" s="134"/>
      <c r="CL261" s="134"/>
      <c r="CM261" s="134"/>
      <c r="CN261" s="134"/>
      <c r="CO261" s="134"/>
      <c r="CP261" s="134"/>
      <c r="CQ261" s="134"/>
      <c r="CR261" s="134"/>
      <c r="CS261" s="134"/>
      <c r="CT261" s="134"/>
      <c r="CU261" s="134"/>
      <c r="CV261" s="134"/>
      <c r="CW261" s="134"/>
      <c r="CX261" s="134"/>
      <c r="CY261" s="134"/>
      <c r="CZ261" s="134"/>
      <c r="DA261" s="134"/>
      <c r="DB261" s="134"/>
      <c r="DC261" s="134"/>
      <c r="DD261" s="134"/>
      <c r="DE261" s="134"/>
      <c r="DF261" s="134"/>
      <c r="DG261" s="134"/>
      <c r="DH261" s="134"/>
      <c r="DI261" s="134"/>
      <c r="DJ261" s="134"/>
      <c r="DK261" s="134"/>
      <c r="DL261" s="134"/>
      <c r="DM261" s="134"/>
      <c r="DN261" s="134"/>
      <c r="DO261" s="134"/>
      <c r="DP261" s="134"/>
      <c r="DQ261" s="134"/>
      <c r="DR261" s="134"/>
      <c r="DS261" s="134"/>
      <c r="DT261" s="134"/>
      <c r="DU261" s="134"/>
      <c r="DV261" s="134"/>
      <c r="DW261" s="134"/>
      <c r="DX261" s="134"/>
      <c r="DY261" s="134"/>
      <c r="DZ261" s="134"/>
    </row>
    <row r="262" spans="1:130">
      <c r="A262" s="166">
        <v>108310</v>
      </c>
      <c r="B262" s="143" t="s">
        <v>975</v>
      </c>
      <c r="C262" s="144">
        <v>1</v>
      </c>
      <c r="D262" s="145" t="s">
        <v>968</v>
      </c>
      <c r="E262" s="191" t="s">
        <v>378</v>
      </c>
      <c r="F262" s="146"/>
      <c r="G262" s="146">
        <v>1</v>
      </c>
      <c r="H262" s="146"/>
      <c r="I262" s="146"/>
      <c r="J262" s="146"/>
      <c r="K262" s="146">
        <v>1</v>
      </c>
      <c r="L262" s="146"/>
      <c r="M262" s="146"/>
      <c r="N262" s="146"/>
      <c r="O262" s="146"/>
      <c r="P262" s="146"/>
      <c r="Q262" s="146"/>
      <c r="R262" s="146" t="s">
        <v>291</v>
      </c>
      <c r="S262" s="146"/>
      <c r="T262" s="146"/>
      <c r="U262" s="146">
        <v>1</v>
      </c>
      <c r="V262" s="146"/>
      <c r="W262" s="146"/>
      <c r="X262" s="146"/>
      <c r="Y262" s="146"/>
      <c r="Z262" s="146"/>
      <c r="AA262" s="146"/>
      <c r="AB262" s="146"/>
      <c r="AC262" s="146"/>
      <c r="AD262" s="146"/>
      <c r="AE262" s="146">
        <v>1</v>
      </c>
      <c r="AF262" s="146"/>
      <c r="AG262" s="146"/>
      <c r="AH262" s="146"/>
      <c r="AI262" s="146"/>
      <c r="AJ262" s="146"/>
      <c r="AK262" s="146"/>
      <c r="AL262" s="146"/>
      <c r="AM262" s="146"/>
      <c r="AN262" s="146">
        <v>1</v>
      </c>
      <c r="AO262" s="146"/>
      <c r="AP262" s="146"/>
      <c r="AQ262" s="146"/>
      <c r="AR262" s="146"/>
      <c r="AS262" s="146"/>
      <c r="AT262" s="146"/>
      <c r="AU262" s="146"/>
      <c r="AV262" s="146"/>
      <c r="AW262" s="146"/>
      <c r="AX262" s="146"/>
      <c r="AY262" s="146"/>
      <c r="AZ262" s="146"/>
      <c r="BA262" s="146"/>
      <c r="BB262" s="146"/>
      <c r="BC262" s="146"/>
      <c r="BD262" s="146"/>
      <c r="BE262" s="146"/>
      <c r="BF262" s="146"/>
      <c r="BG262" s="146"/>
      <c r="BH262" s="146"/>
      <c r="BI262" s="146"/>
      <c r="BJ262" s="146"/>
      <c r="BK262" s="146"/>
      <c r="BL262" s="146"/>
      <c r="BM262" s="146"/>
      <c r="BN262" s="146"/>
      <c r="BO262" s="146"/>
      <c r="BP262" s="146"/>
      <c r="BQ262" s="146"/>
      <c r="BR262" s="146"/>
      <c r="BS262" s="146"/>
      <c r="BT262" s="146"/>
      <c r="BU262" s="146">
        <v>1</v>
      </c>
      <c r="BV262" s="146"/>
      <c r="BW262" s="146"/>
      <c r="BX262" s="146"/>
      <c r="BY262" s="146">
        <v>1</v>
      </c>
      <c r="BZ262" s="146"/>
      <c r="CA262" s="146"/>
      <c r="CB262" s="146"/>
      <c r="CC262" s="146"/>
      <c r="CD262" s="146"/>
      <c r="CE262" s="146"/>
      <c r="CF262" s="146"/>
      <c r="CG262" s="146"/>
      <c r="CH262" s="146"/>
      <c r="CI262" s="146"/>
      <c r="CJ262" s="146"/>
      <c r="CK262" s="146"/>
      <c r="CL262" s="146"/>
      <c r="CM262" s="146"/>
      <c r="CN262" s="146"/>
      <c r="CO262" s="146"/>
      <c r="CP262" s="146"/>
      <c r="CQ262" s="146"/>
      <c r="CR262" s="146"/>
      <c r="CS262" s="146"/>
      <c r="CT262" s="146"/>
      <c r="CU262" s="146"/>
      <c r="CV262" s="146"/>
      <c r="CW262" s="146"/>
      <c r="CX262" s="146"/>
      <c r="CY262" s="146"/>
      <c r="CZ262" s="146"/>
      <c r="DA262" s="146"/>
      <c r="DB262" s="146"/>
      <c r="DC262" s="146"/>
      <c r="DD262" s="146"/>
      <c r="DE262" s="146"/>
      <c r="DF262" s="146"/>
      <c r="DG262" s="146"/>
      <c r="DH262" s="146"/>
      <c r="DI262" s="146"/>
      <c r="DJ262" s="146"/>
      <c r="DK262" s="146"/>
      <c r="DL262" s="146"/>
      <c r="DM262" s="146"/>
      <c r="DN262" s="146"/>
      <c r="DO262" s="146"/>
      <c r="DP262" s="146"/>
      <c r="DQ262" s="146"/>
      <c r="DR262" s="146"/>
      <c r="DS262" s="146"/>
      <c r="DT262" s="146"/>
      <c r="DU262" s="146"/>
      <c r="DV262" s="146"/>
      <c r="DW262" s="146"/>
      <c r="DX262" s="146"/>
      <c r="DY262" s="146"/>
      <c r="DZ262" s="146"/>
    </row>
    <row r="263" spans="1:130">
      <c r="A263" s="166">
        <v>107978</v>
      </c>
      <c r="B263" s="143" t="s">
        <v>1011</v>
      </c>
      <c r="C263" s="144">
        <v>4</v>
      </c>
      <c r="D263" s="145" t="s">
        <v>968</v>
      </c>
      <c r="E263" s="191" t="s">
        <v>378</v>
      </c>
      <c r="F263" s="146"/>
      <c r="G263" s="146">
        <v>1</v>
      </c>
      <c r="H263" s="146"/>
      <c r="I263" s="146"/>
      <c r="J263" s="146"/>
      <c r="K263" s="146">
        <v>1</v>
      </c>
      <c r="L263" s="146"/>
      <c r="M263" s="146"/>
      <c r="N263" s="146"/>
      <c r="O263" s="146"/>
      <c r="P263" s="146"/>
      <c r="Q263" s="146"/>
      <c r="R263" s="146" t="s">
        <v>291</v>
      </c>
      <c r="S263" s="146"/>
      <c r="T263" s="146"/>
      <c r="U263" s="146">
        <v>1</v>
      </c>
      <c r="V263" s="146"/>
      <c r="W263" s="146"/>
      <c r="X263" s="146"/>
      <c r="Y263" s="146"/>
      <c r="Z263" s="146"/>
      <c r="AA263" s="146"/>
      <c r="AB263" s="146"/>
      <c r="AC263" s="146"/>
      <c r="AD263" s="146"/>
      <c r="AE263" s="146">
        <v>1</v>
      </c>
      <c r="AF263" s="146"/>
      <c r="AG263" s="146"/>
      <c r="AH263" s="146"/>
      <c r="AI263" s="146"/>
      <c r="AJ263" s="146"/>
      <c r="AK263" s="146"/>
      <c r="AL263" s="146"/>
      <c r="AM263" s="146"/>
      <c r="AN263" s="146">
        <v>1</v>
      </c>
      <c r="AO263" s="146"/>
      <c r="AP263" s="146"/>
      <c r="AQ263" s="146"/>
      <c r="AR263" s="146"/>
      <c r="AS263" s="146"/>
      <c r="AT263" s="146"/>
      <c r="AU263" s="146"/>
      <c r="AV263" s="146"/>
      <c r="AW263" s="146"/>
      <c r="AX263" s="146"/>
      <c r="AY263" s="146"/>
      <c r="AZ263" s="146"/>
      <c r="BA263" s="146"/>
      <c r="BB263" s="146"/>
      <c r="BC263" s="146"/>
      <c r="BD263" s="146"/>
      <c r="BE263" s="146"/>
      <c r="BF263" s="146"/>
      <c r="BG263" s="146"/>
      <c r="BH263" s="146"/>
      <c r="BI263" s="146"/>
      <c r="BJ263" s="146"/>
      <c r="BK263" s="146"/>
      <c r="BL263" s="146"/>
      <c r="BM263" s="146"/>
      <c r="BN263" s="146"/>
      <c r="BO263" s="146"/>
      <c r="BP263" s="146"/>
      <c r="BQ263" s="146"/>
      <c r="BR263" s="146"/>
      <c r="BS263" s="146"/>
      <c r="BT263" s="146"/>
      <c r="BU263" s="146">
        <v>1</v>
      </c>
      <c r="BV263" s="146"/>
      <c r="BW263" s="146"/>
      <c r="BX263" s="146"/>
      <c r="BY263" s="146">
        <v>1</v>
      </c>
      <c r="BZ263" s="146"/>
      <c r="CA263" s="146"/>
      <c r="CB263" s="146"/>
      <c r="CC263" s="146"/>
      <c r="CD263" s="146"/>
      <c r="CE263" s="146"/>
      <c r="CF263" s="146"/>
      <c r="CG263" s="146"/>
      <c r="CH263" s="146"/>
      <c r="CI263" s="146"/>
      <c r="CJ263" s="146"/>
      <c r="CK263" s="146"/>
      <c r="CL263" s="146"/>
      <c r="CM263" s="146"/>
      <c r="CN263" s="146"/>
      <c r="CO263" s="146"/>
      <c r="CP263" s="146"/>
      <c r="CQ263" s="146"/>
      <c r="CR263" s="146"/>
      <c r="CS263" s="146"/>
      <c r="CT263" s="146"/>
      <c r="CU263" s="146"/>
      <c r="CV263" s="146"/>
      <c r="CW263" s="146"/>
      <c r="CX263" s="146"/>
      <c r="CY263" s="146"/>
      <c r="CZ263" s="146"/>
      <c r="DA263" s="146"/>
      <c r="DB263" s="146"/>
      <c r="DC263" s="146"/>
      <c r="DD263" s="146"/>
      <c r="DE263" s="146"/>
      <c r="DF263" s="146"/>
      <c r="DG263" s="146"/>
      <c r="DH263" s="146"/>
      <c r="DI263" s="146"/>
      <c r="DJ263" s="146"/>
      <c r="DK263" s="146"/>
      <c r="DL263" s="146"/>
      <c r="DM263" s="146"/>
      <c r="DN263" s="146"/>
      <c r="DO263" s="146"/>
      <c r="DP263" s="146"/>
      <c r="DQ263" s="146"/>
      <c r="DR263" s="146"/>
      <c r="DS263" s="146"/>
      <c r="DT263" s="146"/>
      <c r="DU263" s="146"/>
      <c r="DV263" s="146"/>
      <c r="DW263" s="146"/>
      <c r="DX263" s="146"/>
      <c r="DY263" s="146"/>
      <c r="DZ263" s="146"/>
    </row>
    <row r="264" spans="1:130">
      <c r="A264" s="166">
        <v>108312</v>
      </c>
      <c r="B264" s="143" t="s">
        <v>976</v>
      </c>
      <c r="C264" s="144">
        <v>5</v>
      </c>
      <c r="D264" s="145" t="s">
        <v>968</v>
      </c>
      <c r="E264" s="191" t="s">
        <v>378</v>
      </c>
      <c r="F264" s="146"/>
      <c r="G264" s="146">
        <v>1</v>
      </c>
      <c r="H264" s="146"/>
      <c r="I264" s="146"/>
      <c r="J264" s="146"/>
      <c r="K264" s="146">
        <v>1</v>
      </c>
      <c r="L264" s="146"/>
      <c r="M264" s="146"/>
      <c r="N264" s="146"/>
      <c r="O264" s="146"/>
      <c r="P264" s="146"/>
      <c r="Q264" s="146"/>
      <c r="R264" s="146" t="s">
        <v>291</v>
      </c>
      <c r="S264" s="146"/>
      <c r="T264" s="146"/>
      <c r="U264" s="146">
        <v>1</v>
      </c>
      <c r="V264" s="146"/>
      <c r="W264" s="146"/>
      <c r="X264" s="146"/>
      <c r="Y264" s="146"/>
      <c r="Z264" s="146"/>
      <c r="AA264" s="146"/>
      <c r="AB264" s="146"/>
      <c r="AC264" s="146"/>
      <c r="AD264" s="146"/>
      <c r="AE264" s="146">
        <v>1</v>
      </c>
      <c r="AF264" s="146"/>
      <c r="AG264" s="146"/>
      <c r="AH264" s="146"/>
      <c r="AI264" s="146"/>
      <c r="AJ264" s="146"/>
      <c r="AK264" s="146"/>
      <c r="AL264" s="146"/>
      <c r="AM264" s="146"/>
      <c r="AN264" s="146">
        <v>1</v>
      </c>
      <c r="AO264" s="146"/>
      <c r="AP264" s="146"/>
      <c r="AQ264" s="146"/>
      <c r="AR264" s="146"/>
      <c r="AS264" s="146"/>
      <c r="AT264" s="146"/>
      <c r="AU264" s="146"/>
      <c r="AV264" s="146"/>
      <c r="AW264" s="146"/>
      <c r="AX264" s="146"/>
      <c r="AY264" s="146"/>
      <c r="AZ264" s="146"/>
      <c r="BA264" s="146"/>
      <c r="BB264" s="146"/>
      <c r="BC264" s="146"/>
      <c r="BD264" s="146"/>
      <c r="BE264" s="146"/>
      <c r="BF264" s="146"/>
      <c r="BG264" s="146"/>
      <c r="BH264" s="146"/>
      <c r="BI264" s="146"/>
      <c r="BJ264" s="146"/>
      <c r="BK264" s="146"/>
      <c r="BL264" s="146"/>
      <c r="BM264" s="146"/>
      <c r="BN264" s="146"/>
      <c r="BO264" s="146"/>
      <c r="BP264" s="146"/>
      <c r="BQ264" s="146"/>
      <c r="BR264" s="146"/>
      <c r="BS264" s="146"/>
      <c r="BT264" s="146"/>
      <c r="BU264" s="146">
        <v>1</v>
      </c>
      <c r="BV264" s="146"/>
      <c r="BW264" s="146"/>
      <c r="BX264" s="146"/>
      <c r="BY264" s="146">
        <v>1</v>
      </c>
      <c r="BZ264" s="146"/>
      <c r="CA264" s="146"/>
      <c r="CB264" s="146"/>
      <c r="CC264" s="146"/>
      <c r="CD264" s="146"/>
      <c r="CE264" s="146"/>
      <c r="CF264" s="146"/>
      <c r="CG264" s="146"/>
      <c r="CH264" s="146"/>
      <c r="CI264" s="146"/>
      <c r="CJ264" s="146"/>
      <c r="CK264" s="146"/>
      <c r="CL264" s="146"/>
      <c r="CM264" s="146"/>
      <c r="CN264" s="146"/>
      <c r="CO264" s="146"/>
      <c r="CP264" s="146"/>
      <c r="CQ264" s="146"/>
      <c r="CR264" s="146"/>
      <c r="CS264" s="146"/>
      <c r="CT264" s="146"/>
      <c r="CU264" s="146"/>
      <c r="CV264" s="146"/>
      <c r="CW264" s="146"/>
      <c r="CX264" s="146"/>
      <c r="CY264" s="146"/>
      <c r="CZ264" s="146"/>
      <c r="DA264" s="146"/>
      <c r="DB264" s="146"/>
      <c r="DC264" s="146"/>
      <c r="DD264" s="146"/>
      <c r="DE264" s="146"/>
      <c r="DF264" s="146"/>
      <c r="DG264" s="146"/>
      <c r="DH264" s="146"/>
      <c r="DI264" s="146"/>
      <c r="DJ264" s="146"/>
      <c r="DK264" s="146"/>
      <c r="DL264" s="146"/>
      <c r="DM264" s="146"/>
      <c r="DN264" s="146"/>
      <c r="DO264" s="146"/>
      <c r="DP264" s="146"/>
      <c r="DQ264" s="146"/>
      <c r="DR264" s="146"/>
      <c r="DS264" s="146"/>
      <c r="DT264" s="146"/>
      <c r="DU264" s="146"/>
      <c r="DV264" s="146"/>
      <c r="DW264" s="146"/>
      <c r="DX264" s="146"/>
      <c r="DY264" s="146"/>
      <c r="DZ264" s="146"/>
    </row>
    <row r="265" spans="1:130">
      <c r="A265" s="167">
        <v>839411</v>
      </c>
      <c r="B265" s="150" t="s">
        <v>977</v>
      </c>
      <c r="C265" s="151">
        <v>1</v>
      </c>
      <c r="D265" s="152" t="s">
        <v>703</v>
      </c>
      <c r="E265" s="192" t="s">
        <v>378</v>
      </c>
      <c r="F265" s="153"/>
      <c r="G265" s="153">
        <v>1</v>
      </c>
      <c r="H265" s="153"/>
      <c r="I265" s="153"/>
      <c r="J265" s="153"/>
      <c r="K265" s="153">
        <v>1</v>
      </c>
      <c r="L265" s="153"/>
      <c r="M265" s="153"/>
      <c r="N265" s="153"/>
      <c r="O265" s="153"/>
      <c r="P265" s="153"/>
      <c r="Q265" s="153"/>
      <c r="R265" s="153" t="s">
        <v>397</v>
      </c>
      <c r="S265" s="153"/>
      <c r="T265" s="153"/>
      <c r="U265" s="153">
        <v>1</v>
      </c>
      <c r="V265" s="153"/>
      <c r="W265" s="153"/>
      <c r="X265" s="153"/>
      <c r="Y265" s="153"/>
      <c r="Z265" s="153">
        <v>1</v>
      </c>
      <c r="AA265" s="153"/>
      <c r="AB265" s="153"/>
      <c r="AC265" s="153"/>
      <c r="AD265" s="153"/>
      <c r="AE265" s="153">
        <v>1</v>
      </c>
      <c r="AF265" s="153"/>
      <c r="AG265" s="153"/>
      <c r="AH265" s="153"/>
      <c r="AI265" s="153"/>
      <c r="AJ265" s="153"/>
      <c r="AK265" s="153"/>
      <c r="AL265" s="153">
        <v>1</v>
      </c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153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>
        <v>1</v>
      </c>
      <c r="BQ265" s="153">
        <v>1</v>
      </c>
      <c r="BR265" s="153"/>
      <c r="BS265" s="153"/>
      <c r="BT265" s="153"/>
      <c r="BU265" s="153">
        <v>1</v>
      </c>
      <c r="BV265" s="153"/>
      <c r="BW265" s="153"/>
      <c r="BX265" s="153"/>
      <c r="BY265" s="153">
        <v>1</v>
      </c>
      <c r="BZ265" s="153"/>
      <c r="CA265" s="153"/>
      <c r="CB265" s="153"/>
      <c r="CC265" s="153"/>
      <c r="CD265" s="153"/>
      <c r="CE265" s="153"/>
      <c r="CF265" s="153"/>
      <c r="CG265" s="153"/>
      <c r="CH265" s="153"/>
      <c r="CI265" s="153"/>
      <c r="CJ265" s="153"/>
      <c r="CK265" s="153"/>
      <c r="CL265" s="153"/>
      <c r="CM265" s="153"/>
      <c r="CN265" s="153"/>
      <c r="CO265" s="153"/>
      <c r="CP265" s="153"/>
      <c r="CQ265" s="153"/>
      <c r="CR265" s="153"/>
      <c r="CS265" s="153"/>
      <c r="CT265" s="153"/>
      <c r="CU265" s="153"/>
      <c r="CV265" s="153"/>
      <c r="CW265" s="153"/>
      <c r="CX265" s="153"/>
      <c r="CY265" s="153"/>
      <c r="CZ265" s="153"/>
      <c r="DA265" s="153"/>
      <c r="DB265" s="153"/>
      <c r="DC265" s="153"/>
      <c r="DD265" s="153"/>
      <c r="DE265" s="153"/>
      <c r="DF265" s="153"/>
      <c r="DG265" s="153"/>
      <c r="DH265" s="153"/>
      <c r="DI265" s="153"/>
      <c r="DJ265" s="153"/>
      <c r="DK265" s="153"/>
      <c r="DL265" s="153"/>
      <c r="DM265" s="153"/>
      <c r="DN265" s="153"/>
      <c r="DO265" s="153"/>
      <c r="DP265" s="153"/>
      <c r="DQ265" s="153"/>
      <c r="DR265" s="153"/>
      <c r="DS265" s="153"/>
      <c r="DT265" s="153"/>
      <c r="DU265" s="153"/>
      <c r="DV265" s="153"/>
      <c r="DW265" s="153"/>
      <c r="DX265" s="153"/>
      <c r="DY265" s="153"/>
      <c r="DZ265" s="153"/>
    </row>
    <row r="266" spans="1:130">
      <c r="A266" s="152">
        <v>839421</v>
      </c>
      <c r="B266" s="150" t="s">
        <v>1010</v>
      </c>
      <c r="C266" s="151">
        <v>4</v>
      </c>
      <c r="D266" s="152" t="s">
        <v>703</v>
      </c>
      <c r="E266" s="192" t="s">
        <v>378</v>
      </c>
      <c r="F266" s="153"/>
      <c r="G266" s="153">
        <v>1</v>
      </c>
      <c r="H266" s="153"/>
      <c r="I266" s="153"/>
      <c r="J266" s="153"/>
      <c r="K266" s="153">
        <v>1</v>
      </c>
      <c r="L266" s="153"/>
      <c r="M266" s="153"/>
      <c r="N266" s="153"/>
      <c r="O266" s="153"/>
      <c r="P266" s="153"/>
      <c r="Q266" s="153"/>
      <c r="R266" s="153" t="s">
        <v>397</v>
      </c>
      <c r="S266" s="153"/>
      <c r="T266" s="153"/>
      <c r="U266" s="153">
        <v>1</v>
      </c>
      <c r="V266" s="153"/>
      <c r="W266" s="153"/>
      <c r="X266" s="153"/>
      <c r="Y266" s="153"/>
      <c r="Z266" s="153">
        <v>1</v>
      </c>
      <c r="AA266" s="153"/>
      <c r="AB266" s="153"/>
      <c r="AC266" s="153"/>
      <c r="AD266" s="153"/>
      <c r="AE266" s="153">
        <v>1</v>
      </c>
      <c r="AF266" s="153"/>
      <c r="AG266" s="153"/>
      <c r="AH266" s="153"/>
      <c r="AI266" s="153"/>
      <c r="AJ266" s="153"/>
      <c r="AK266" s="153"/>
      <c r="AL266" s="153">
        <v>1</v>
      </c>
      <c r="AM266" s="153"/>
      <c r="AN266" s="153"/>
      <c r="AO266" s="153"/>
      <c r="AP266" s="153"/>
      <c r="AQ266" s="153"/>
      <c r="AR266" s="153"/>
      <c r="AS266" s="153"/>
      <c r="AT266" s="153"/>
      <c r="AU266" s="153"/>
      <c r="AV266" s="153"/>
      <c r="AW266" s="153"/>
      <c r="AX266" s="153"/>
      <c r="AY266" s="153"/>
      <c r="AZ266" s="153"/>
      <c r="BA266" s="153"/>
      <c r="BB266" s="153"/>
      <c r="BC266" s="153"/>
      <c r="BD266" s="153"/>
      <c r="BE266" s="153"/>
      <c r="BF266" s="153"/>
      <c r="BG266" s="153"/>
      <c r="BH266" s="153"/>
      <c r="BI266" s="153"/>
      <c r="BJ266" s="153"/>
      <c r="BK266" s="153"/>
      <c r="BL266" s="153"/>
      <c r="BM266" s="153"/>
      <c r="BN266" s="153"/>
      <c r="BO266" s="153"/>
      <c r="BP266" s="153">
        <v>1</v>
      </c>
      <c r="BQ266" s="153">
        <v>1</v>
      </c>
      <c r="BR266" s="153"/>
      <c r="BS266" s="153"/>
      <c r="BT266" s="153"/>
      <c r="BU266" s="153">
        <v>1</v>
      </c>
      <c r="BV266" s="153"/>
      <c r="BW266" s="153"/>
      <c r="BX266" s="153"/>
      <c r="BY266" s="153">
        <v>1</v>
      </c>
      <c r="BZ266" s="153"/>
      <c r="CA266" s="153"/>
      <c r="CB266" s="153"/>
      <c r="CC266" s="153"/>
      <c r="CD266" s="153"/>
      <c r="CE266" s="153"/>
      <c r="CF266" s="153"/>
      <c r="CG266" s="153"/>
      <c r="CH266" s="153"/>
      <c r="CI266" s="153"/>
      <c r="CJ266" s="153"/>
      <c r="CK266" s="153"/>
      <c r="CL266" s="153"/>
      <c r="CM266" s="153"/>
      <c r="CN266" s="153"/>
      <c r="CO266" s="153"/>
      <c r="CP266" s="153"/>
      <c r="CQ266" s="153"/>
      <c r="CR266" s="153"/>
      <c r="CS266" s="153"/>
      <c r="CT266" s="153"/>
      <c r="CU266" s="153"/>
      <c r="CV266" s="153"/>
      <c r="CW266" s="153"/>
      <c r="CX266" s="153"/>
      <c r="CY266" s="153"/>
      <c r="CZ266" s="153"/>
      <c r="DA266" s="153"/>
      <c r="DB266" s="153"/>
      <c r="DC266" s="153"/>
      <c r="DD266" s="153"/>
      <c r="DE266" s="153"/>
      <c r="DF266" s="153"/>
      <c r="DG266" s="153"/>
      <c r="DH266" s="153"/>
      <c r="DI266" s="153"/>
      <c r="DJ266" s="153"/>
      <c r="DK266" s="153"/>
      <c r="DL266" s="153"/>
      <c r="DM266" s="153"/>
      <c r="DN266" s="153"/>
      <c r="DO266" s="153"/>
      <c r="DP266" s="153"/>
      <c r="DQ266" s="153"/>
      <c r="DR266" s="153"/>
      <c r="DS266" s="153"/>
      <c r="DT266" s="153"/>
      <c r="DU266" s="153"/>
      <c r="DV266" s="153"/>
      <c r="DW266" s="153"/>
      <c r="DX266" s="153"/>
      <c r="DY266" s="153"/>
      <c r="DZ266" s="153"/>
    </row>
    <row r="267" spans="1:130">
      <c r="A267" s="167">
        <v>101493</v>
      </c>
      <c r="B267" s="150" t="s">
        <v>1098</v>
      </c>
      <c r="C267" s="152">
        <v>5</v>
      </c>
      <c r="D267" s="152" t="s">
        <v>703</v>
      </c>
      <c r="E267" s="192" t="s">
        <v>378</v>
      </c>
      <c r="F267" s="153"/>
      <c r="G267" s="153">
        <v>1</v>
      </c>
      <c r="H267" s="153"/>
      <c r="I267" s="153"/>
      <c r="J267" s="153"/>
      <c r="K267" s="153">
        <v>1</v>
      </c>
      <c r="L267" s="153"/>
      <c r="M267" s="153"/>
      <c r="N267" s="153"/>
      <c r="O267" s="153"/>
      <c r="P267" s="153"/>
      <c r="Q267" s="153"/>
      <c r="R267" s="153" t="s">
        <v>397</v>
      </c>
      <c r="S267" s="153"/>
      <c r="T267" s="153"/>
      <c r="U267" s="153">
        <v>1</v>
      </c>
      <c r="V267" s="153"/>
      <c r="W267" s="153"/>
      <c r="X267" s="153"/>
      <c r="Y267" s="153"/>
      <c r="Z267" s="153">
        <v>1</v>
      </c>
      <c r="AA267" s="153"/>
      <c r="AB267" s="153"/>
      <c r="AC267" s="153"/>
      <c r="AD267" s="153"/>
      <c r="AE267" s="153">
        <v>1</v>
      </c>
      <c r="AF267" s="153"/>
      <c r="AG267" s="153"/>
      <c r="AH267" s="153"/>
      <c r="AI267" s="153"/>
      <c r="AJ267" s="153"/>
      <c r="AK267" s="153"/>
      <c r="AL267" s="153">
        <v>1</v>
      </c>
      <c r="AM267" s="153"/>
      <c r="AN267" s="153"/>
      <c r="AO267" s="153"/>
      <c r="AP267" s="153"/>
      <c r="AQ267" s="153"/>
      <c r="AR267" s="153"/>
      <c r="AS267" s="153"/>
      <c r="AT267" s="153"/>
      <c r="AU267" s="153"/>
      <c r="AV267" s="153"/>
      <c r="AW267" s="153"/>
      <c r="AX267" s="153"/>
      <c r="AY267" s="153"/>
      <c r="AZ267" s="153"/>
      <c r="BA267" s="153"/>
      <c r="BB267" s="153"/>
      <c r="BC267" s="153"/>
      <c r="BD267" s="153"/>
      <c r="BE267" s="153"/>
      <c r="BF267" s="153"/>
      <c r="BG267" s="153"/>
      <c r="BH267" s="153"/>
      <c r="BI267" s="153"/>
      <c r="BJ267" s="153"/>
      <c r="BK267" s="153"/>
      <c r="BL267" s="153"/>
      <c r="BM267" s="153"/>
      <c r="BN267" s="153"/>
      <c r="BO267" s="153"/>
      <c r="BP267" s="153">
        <v>1</v>
      </c>
      <c r="BQ267" s="153">
        <v>1</v>
      </c>
      <c r="BR267" s="153"/>
      <c r="BS267" s="153"/>
      <c r="BT267" s="153"/>
      <c r="BU267" s="153">
        <v>1</v>
      </c>
      <c r="BV267" s="153"/>
      <c r="BW267" s="153"/>
      <c r="BX267" s="153"/>
      <c r="BY267" s="153">
        <v>1</v>
      </c>
      <c r="BZ267" s="153"/>
      <c r="CA267" s="153"/>
      <c r="CB267" s="153"/>
      <c r="CC267" s="153"/>
      <c r="CD267" s="153"/>
      <c r="CE267" s="153"/>
      <c r="CF267" s="153"/>
      <c r="CG267" s="153"/>
      <c r="CH267" s="153"/>
      <c r="CI267" s="153"/>
      <c r="CJ267" s="153"/>
      <c r="CK267" s="153"/>
      <c r="CL267" s="153"/>
      <c r="CM267" s="153"/>
      <c r="CN267" s="153"/>
      <c r="CO267" s="153"/>
      <c r="CP267" s="153"/>
      <c r="CQ267" s="153"/>
      <c r="CR267" s="153"/>
      <c r="CS267" s="153"/>
      <c r="CT267" s="153"/>
      <c r="CU267" s="153"/>
      <c r="CV267" s="153"/>
      <c r="CW267" s="153"/>
      <c r="CX267" s="153"/>
      <c r="CY267" s="153"/>
      <c r="CZ267" s="153"/>
      <c r="DA267" s="153"/>
      <c r="DB267" s="153"/>
      <c r="DC267" s="153"/>
      <c r="DD267" s="153"/>
      <c r="DE267" s="153"/>
      <c r="DF267" s="153"/>
      <c r="DG267" s="153"/>
      <c r="DH267" s="153"/>
      <c r="DI267" s="153"/>
      <c r="DJ267" s="153"/>
      <c r="DK267" s="153"/>
      <c r="DL267" s="153"/>
      <c r="DM267" s="153"/>
      <c r="DN267" s="153"/>
      <c r="DO267" s="153"/>
      <c r="DP267" s="153"/>
      <c r="DQ267" s="153"/>
      <c r="DR267" s="153"/>
      <c r="DS267" s="153"/>
      <c r="DT267" s="153"/>
      <c r="DU267" s="153"/>
      <c r="DV267" s="153"/>
      <c r="DW267" s="153"/>
      <c r="DX267" s="153"/>
      <c r="DY267" s="153"/>
      <c r="DZ267" s="153"/>
    </row>
    <row r="268" spans="1:130">
      <c r="A268" s="148">
        <v>841511</v>
      </c>
      <c r="B268" s="124" t="s">
        <v>978</v>
      </c>
      <c r="C268" s="148">
        <v>1</v>
      </c>
      <c r="D268" s="148" t="s">
        <v>742</v>
      </c>
      <c r="E268" s="193" t="s">
        <v>286</v>
      </c>
      <c r="F268" s="149"/>
      <c r="G268" s="149"/>
      <c r="H268" s="149"/>
      <c r="I268" s="149"/>
      <c r="J268" s="149"/>
      <c r="K268" s="149"/>
      <c r="L268" s="149"/>
      <c r="M268" s="149"/>
      <c r="N268" s="149">
        <v>1</v>
      </c>
      <c r="O268" s="149"/>
      <c r="P268" s="149"/>
      <c r="Q268" s="149"/>
      <c r="R268" s="149" t="s">
        <v>291</v>
      </c>
      <c r="S268" s="149"/>
      <c r="T268" s="149"/>
      <c r="U268" s="149">
        <v>1</v>
      </c>
      <c r="V268" s="149"/>
      <c r="W268" s="149"/>
      <c r="X268" s="149"/>
      <c r="Y268" s="149"/>
      <c r="Z268" s="149"/>
      <c r="AA268" s="149"/>
      <c r="AB268" s="149"/>
      <c r="AC268" s="149"/>
      <c r="AD268" s="149"/>
      <c r="AE268" s="149">
        <v>1</v>
      </c>
      <c r="AF268" s="149"/>
      <c r="AG268" s="149"/>
      <c r="AH268" s="149"/>
      <c r="AI268" s="149"/>
      <c r="AJ268" s="149"/>
      <c r="AK268" s="149"/>
      <c r="AL268" s="149"/>
      <c r="AM268" s="149"/>
      <c r="AN268" s="149"/>
      <c r="AO268" s="149"/>
      <c r="AP268" s="149"/>
      <c r="AQ268" s="149"/>
      <c r="AR268" s="149"/>
      <c r="AS268" s="149"/>
      <c r="AT268" s="149"/>
      <c r="AU268" s="149"/>
      <c r="AV268" s="149"/>
      <c r="AW268" s="149"/>
      <c r="AX268" s="149"/>
      <c r="AY268" s="149"/>
      <c r="AZ268" s="149"/>
      <c r="BA268" s="149"/>
      <c r="BB268" s="149"/>
      <c r="BC268" s="149"/>
      <c r="BD268" s="149"/>
      <c r="BE268" s="149"/>
      <c r="BF268" s="149"/>
      <c r="BG268" s="149"/>
      <c r="BH268" s="149"/>
      <c r="BI268" s="149"/>
      <c r="BJ268" s="149"/>
      <c r="BK268" s="149"/>
      <c r="BL268" s="149"/>
      <c r="BM268" s="149"/>
      <c r="BN268" s="149"/>
      <c r="BO268" s="149"/>
      <c r="BP268" s="149"/>
      <c r="BQ268" s="149"/>
      <c r="BR268" s="149"/>
      <c r="BS268" s="149"/>
      <c r="BT268" s="149"/>
      <c r="BU268" s="149"/>
      <c r="BV268" s="149"/>
      <c r="BW268" s="149"/>
      <c r="BX268" s="149"/>
      <c r="BY268" s="149"/>
      <c r="BZ268" s="149"/>
      <c r="CA268" s="149"/>
      <c r="CB268" s="149"/>
      <c r="CC268" s="149"/>
      <c r="CD268" s="149"/>
      <c r="CE268" s="149"/>
      <c r="CF268" s="149"/>
      <c r="CG268" s="149"/>
      <c r="CH268" s="149"/>
      <c r="CI268" s="149"/>
      <c r="CJ268" s="149"/>
      <c r="CK268" s="149"/>
      <c r="CL268" s="149"/>
      <c r="CM268" s="149"/>
      <c r="CN268" s="149"/>
      <c r="CO268" s="149">
        <v>1</v>
      </c>
      <c r="CP268" s="149"/>
      <c r="CQ268" s="149"/>
      <c r="CR268" s="149"/>
      <c r="CS268" s="149"/>
      <c r="CT268" s="149"/>
      <c r="CU268" s="149"/>
      <c r="CV268" s="149"/>
      <c r="CW268" s="149"/>
      <c r="CX268" s="149"/>
      <c r="CY268" s="149"/>
      <c r="CZ268" s="149"/>
      <c r="DA268" s="149"/>
      <c r="DB268" s="149"/>
      <c r="DC268" s="149"/>
      <c r="DD268" s="149"/>
      <c r="DE268" s="149"/>
      <c r="DF268" s="149"/>
      <c r="DG268" s="149"/>
      <c r="DH268" s="149"/>
      <c r="DI268" s="149"/>
      <c r="DJ268" s="149"/>
      <c r="DK268" s="149"/>
      <c r="DL268" s="149"/>
      <c r="DM268" s="149"/>
      <c r="DN268" s="149"/>
      <c r="DO268" s="149"/>
      <c r="DP268" s="149"/>
      <c r="DQ268" s="149"/>
      <c r="DR268" s="149"/>
      <c r="DS268" s="149"/>
      <c r="DT268" s="149"/>
      <c r="DU268" s="149"/>
      <c r="DV268" s="149"/>
      <c r="DW268" s="149"/>
      <c r="DX268" s="149"/>
      <c r="DY268" s="149"/>
      <c r="DZ268" s="149"/>
    </row>
    <row r="269" spans="1:130">
      <c r="A269" s="168">
        <v>841551</v>
      </c>
      <c r="B269" s="124" t="s">
        <v>1009</v>
      </c>
      <c r="C269" s="148">
        <v>5</v>
      </c>
      <c r="D269" s="148" t="s">
        <v>742</v>
      </c>
      <c r="E269" s="193" t="s">
        <v>286</v>
      </c>
      <c r="F269" s="149"/>
      <c r="G269" s="149"/>
      <c r="H269" s="149"/>
      <c r="I269" s="149"/>
      <c r="J269" s="149"/>
      <c r="K269" s="149"/>
      <c r="L269" s="149"/>
      <c r="M269" s="149"/>
      <c r="N269" s="149">
        <v>1</v>
      </c>
      <c r="O269" s="149"/>
      <c r="P269" s="149"/>
      <c r="Q269" s="149"/>
      <c r="R269" s="149" t="s">
        <v>291</v>
      </c>
      <c r="S269" s="149"/>
      <c r="T269" s="149"/>
      <c r="U269" s="149">
        <v>1</v>
      </c>
      <c r="V269" s="149"/>
      <c r="W269" s="149"/>
      <c r="X269" s="149"/>
      <c r="Y269" s="149"/>
      <c r="Z269" s="149"/>
      <c r="AA269" s="149"/>
      <c r="AB269" s="149"/>
      <c r="AC269" s="149"/>
      <c r="AD269" s="149"/>
      <c r="AE269" s="149">
        <v>1</v>
      </c>
      <c r="AF269" s="149"/>
      <c r="AG269" s="149"/>
      <c r="AH269" s="149"/>
      <c r="AI269" s="149"/>
      <c r="AJ269" s="149"/>
      <c r="AK269" s="149"/>
      <c r="AL269" s="149"/>
      <c r="AM269" s="149"/>
      <c r="AN269" s="149"/>
      <c r="AO269" s="149"/>
      <c r="AP269" s="149"/>
      <c r="AQ269" s="149"/>
      <c r="AR269" s="149"/>
      <c r="AS269" s="149"/>
      <c r="AT269" s="149"/>
      <c r="AU269" s="149"/>
      <c r="AV269" s="149"/>
      <c r="AW269" s="149"/>
      <c r="AX269" s="149"/>
      <c r="AY269" s="149"/>
      <c r="AZ269" s="149"/>
      <c r="BA269" s="149"/>
      <c r="BB269" s="149"/>
      <c r="BC269" s="149"/>
      <c r="BD269" s="149"/>
      <c r="BE269" s="149"/>
      <c r="BF269" s="149"/>
      <c r="BG269" s="149"/>
      <c r="BH269" s="149"/>
      <c r="BI269" s="149"/>
      <c r="BJ269" s="149"/>
      <c r="BK269" s="149"/>
      <c r="BL269" s="149"/>
      <c r="BM269" s="149"/>
      <c r="BN269" s="149"/>
      <c r="BO269" s="149"/>
      <c r="BP269" s="149"/>
      <c r="BQ269" s="149"/>
      <c r="BR269" s="149"/>
      <c r="BS269" s="149"/>
      <c r="BT269" s="149"/>
      <c r="BU269" s="149"/>
      <c r="BV269" s="149"/>
      <c r="BW269" s="149"/>
      <c r="BX269" s="149"/>
      <c r="BY269" s="149"/>
      <c r="BZ269" s="149"/>
      <c r="CA269" s="149"/>
      <c r="CB269" s="149"/>
      <c r="CC269" s="149"/>
      <c r="CD269" s="149"/>
      <c r="CE269" s="149"/>
      <c r="CF269" s="149"/>
      <c r="CG269" s="149"/>
      <c r="CH269" s="149"/>
      <c r="CI269" s="149"/>
      <c r="CJ269" s="149"/>
      <c r="CK269" s="149"/>
      <c r="CL269" s="149"/>
      <c r="CM269" s="149"/>
      <c r="CN269" s="149"/>
      <c r="CO269" s="149">
        <v>1</v>
      </c>
      <c r="CP269" s="149"/>
      <c r="CQ269" s="149"/>
      <c r="CR269" s="149"/>
      <c r="CS269" s="149"/>
      <c r="CT269" s="149"/>
      <c r="CU269" s="149"/>
      <c r="CV269" s="149"/>
      <c r="CW269" s="149"/>
      <c r="CX269" s="149"/>
      <c r="CY269" s="149"/>
      <c r="CZ269" s="149"/>
      <c r="DA269" s="149"/>
      <c r="DB269" s="149"/>
      <c r="DC269" s="149"/>
      <c r="DD269" s="149"/>
      <c r="DE269" s="149"/>
      <c r="DF269" s="149"/>
      <c r="DG269" s="149"/>
      <c r="DH269" s="149"/>
      <c r="DI269" s="149"/>
      <c r="DJ269" s="149"/>
      <c r="DK269" s="149"/>
      <c r="DL269" s="149"/>
      <c r="DM269" s="149"/>
      <c r="DN269" s="149"/>
      <c r="DO269" s="149"/>
      <c r="DP269" s="149"/>
      <c r="DQ269" s="149"/>
      <c r="DR269" s="149"/>
      <c r="DS269" s="149"/>
      <c r="DT269" s="149"/>
      <c r="DU269" s="149"/>
      <c r="DV269" s="149"/>
      <c r="DW269" s="149"/>
      <c r="DX269" s="149"/>
      <c r="DY269" s="149"/>
      <c r="DZ269" s="149"/>
    </row>
    <row r="270" spans="1:130">
      <c r="A270" s="169">
        <v>854711</v>
      </c>
      <c r="B270" s="127" t="s">
        <v>1007</v>
      </c>
      <c r="C270" s="128">
        <v>1</v>
      </c>
      <c r="D270" s="129" t="s">
        <v>742</v>
      </c>
      <c r="E270" s="194" t="s">
        <v>287</v>
      </c>
      <c r="F270" s="130"/>
      <c r="G270" s="130"/>
      <c r="H270" s="130"/>
      <c r="I270" s="130"/>
      <c r="J270" s="130"/>
      <c r="K270" s="130"/>
      <c r="L270" s="130"/>
      <c r="M270" s="130"/>
      <c r="N270" s="130"/>
      <c r="O270" s="130">
        <v>1</v>
      </c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  <c r="AA270" s="130"/>
      <c r="AB270" s="130"/>
      <c r="AC270" s="130"/>
      <c r="AD270" s="130"/>
      <c r="AE270" s="130">
        <v>1</v>
      </c>
      <c r="AF270" s="130"/>
      <c r="AG270" s="130"/>
      <c r="AH270" s="130"/>
      <c r="AI270" s="130"/>
      <c r="AJ270" s="130"/>
      <c r="AK270" s="130"/>
      <c r="AL270" s="130"/>
      <c r="AM270" s="130"/>
      <c r="AN270" s="130"/>
      <c r="AO270" s="130">
        <v>1</v>
      </c>
      <c r="AP270" s="130"/>
      <c r="AQ270" s="130"/>
      <c r="AR270" s="130"/>
      <c r="AS270" s="130"/>
      <c r="AT270" s="130">
        <v>1</v>
      </c>
      <c r="AU270" s="130"/>
      <c r="AV270" s="130"/>
      <c r="AW270" s="130"/>
      <c r="AX270" s="130"/>
      <c r="AY270" s="130"/>
      <c r="AZ270" s="130"/>
      <c r="BA270" s="130"/>
      <c r="BB270" s="130"/>
      <c r="BC270" s="130"/>
      <c r="BD270" s="130"/>
      <c r="BE270" s="130"/>
      <c r="BF270" s="130"/>
      <c r="BG270" s="130"/>
      <c r="BH270" s="130"/>
      <c r="BI270" s="130"/>
      <c r="BJ270" s="130"/>
      <c r="BK270" s="130"/>
      <c r="BL270" s="130"/>
      <c r="BM270" s="130"/>
      <c r="BN270" s="130"/>
      <c r="BO270" s="130"/>
      <c r="BP270" s="130"/>
      <c r="BQ270" s="130"/>
      <c r="BR270" s="130"/>
      <c r="BS270" s="130"/>
      <c r="BT270" s="130"/>
      <c r="BU270" s="130"/>
      <c r="BV270" s="130"/>
      <c r="BW270" s="130"/>
      <c r="BX270" s="130">
        <v>1</v>
      </c>
      <c r="BY270" s="130"/>
      <c r="BZ270" s="130"/>
      <c r="CA270" s="130"/>
      <c r="CB270" s="130"/>
      <c r="CC270" s="130">
        <v>1</v>
      </c>
      <c r="CD270" s="130"/>
      <c r="CE270" s="130"/>
      <c r="CF270" s="130"/>
      <c r="CG270" s="130"/>
      <c r="CH270" s="130"/>
      <c r="CI270" s="130"/>
      <c r="CJ270" s="130"/>
      <c r="CK270" s="130"/>
      <c r="CL270" s="130"/>
      <c r="CM270" s="130"/>
      <c r="CN270" s="130"/>
      <c r="CO270" s="130"/>
      <c r="CP270" s="130"/>
      <c r="CQ270" s="130"/>
      <c r="CR270" s="130"/>
      <c r="CS270" s="130"/>
      <c r="CT270" s="130">
        <v>1</v>
      </c>
      <c r="CU270" s="130"/>
      <c r="CV270" s="130"/>
      <c r="CW270" s="130"/>
      <c r="CX270" s="130"/>
      <c r="CY270" s="130"/>
      <c r="CZ270" s="130"/>
      <c r="DA270" s="130"/>
      <c r="DB270" s="130"/>
      <c r="DC270" s="130"/>
      <c r="DD270" s="130"/>
      <c r="DE270" s="130"/>
      <c r="DF270" s="130"/>
      <c r="DG270" s="130"/>
      <c r="DH270" s="130"/>
      <c r="DI270" s="130"/>
      <c r="DJ270" s="130"/>
      <c r="DK270" s="130"/>
      <c r="DL270" s="130"/>
      <c r="DM270" s="130"/>
      <c r="DN270" s="130"/>
      <c r="DO270" s="130"/>
      <c r="DP270" s="130"/>
      <c r="DQ270" s="130"/>
      <c r="DR270" s="130"/>
      <c r="DS270" s="130"/>
      <c r="DT270" s="130"/>
      <c r="DU270" s="130"/>
      <c r="DV270" s="130"/>
      <c r="DW270" s="130"/>
      <c r="DX270" s="130"/>
      <c r="DY270" s="130"/>
      <c r="DZ270" s="130"/>
    </row>
    <row r="271" spans="1:130">
      <c r="A271" s="169">
        <v>854751</v>
      </c>
      <c r="B271" s="127" t="s">
        <v>1008</v>
      </c>
      <c r="C271" s="128">
        <v>5</v>
      </c>
      <c r="D271" s="129" t="s">
        <v>742</v>
      </c>
      <c r="E271" s="194" t="s">
        <v>287</v>
      </c>
      <c r="F271" s="130"/>
      <c r="G271" s="130"/>
      <c r="H271" s="130"/>
      <c r="I271" s="130"/>
      <c r="J271" s="130"/>
      <c r="K271" s="130"/>
      <c r="L271" s="130"/>
      <c r="M271" s="130"/>
      <c r="N271" s="130"/>
      <c r="O271" s="130">
        <v>1</v>
      </c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  <c r="AA271" s="130"/>
      <c r="AB271" s="130"/>
      <c r="AC271" s="130"/>
      <c r="AD271" s="130"/>
      <c r="AE271" s="130">
        <v>1</v>
      </c>
      <c r="AF271" s="130"/>
      <c r="AG271" s="130"/>
      <c r="AH271" s="130"/>
      <c r="AI271" s="130"/>
      <c r="AJ271" s="130"/>
      <c r="AK271" s="130"/>
      <c r="AL271" s="130"/>
      <c r="AM271" s="130"/>
      <c r="AN271" s="130"/>
      <c r="AO271" s="130">
        <v>1</v>
      </c>
      <c r="AP271" s="130"/>
      <c r="AQ271" s="130"/>
      <c r="AR271" s="130"/>
      <c r="AS271" s="130"/>
      <c r="AT271" s="130">
        <v>1</v>
      </c>
      <c r="AU271" s="130"/>
      <c r="AV271" s="130"/>
      <c r="AW271" s="130"/>
      <c r="AX271" s="130"/>
      <c r="AY271" s="130"/>
      <c r="AZ271" s="130"/>
      <c r="BA271" s="130"/>
      <c r="BB271" s="130"/>
      <c r="BC271" s="130"/>
      <c r="BD271" s="130"/>
      <c r="BE271" s="130"/>
      <c r="BF271" s="130"/>
      <c r="BG271" s="130"/>
      <c r="BH271" s="130"/>
      <c r="BI271" s="130"/>
      <c r="BJ271" s="130"/>
      <c r="BK271" s="130"/>
      <c r="BL271" s="130"/>
      <c r="BM271" s="130"/>
      <c r="BN271" s="130"/>
      <c r="BO271" s="130"/>
      <c r="BP271" s="130"/>
      <c r="BQ271" s="130"/>
      <c r="BR271" s="130"/>
      <c r="BS271" s="130"/>
      <c r="BT271" s="130"/>
      <c r="BU271" s="130"/>
      <c r="BV271" s="130"/>
      <c r="BW271" s="130"/>
      <c r="BX271" s="130">
        <v>1</v>
      </c>
      <c r="BY271" s="130"/>
      <c r="BZ271" s="130"/>
      <c r="CA271" s="130"/>
      <c r="CB271" s="130"/>
      <c r="CC271" s="130">
        <v>1</v>
      </c>
      <c r="CD271" s="130"/>
      <c r="CE271" s="130"/>
      <c r="CF271" s="130"/>
      <c r="CG271" s="130"/>
      <c r="CH271" s="130"/>
      <c r="CI271" s="130"/>
      <c r="CJ271" s="130"/>
      <c r="CK271" s="130"/>
      <c r="CL271" s="130"/>
      <c r="CM271" s="130"/>
      <c r="CN271" s="130"/>
      <c r="CO271" s="130"/>
      <c r="CP271" s="130"/>
      <c r="CQ271" s="130"/>
      <c r="CR271" s="130"/>
      <c r="CS271" s="130"/>
      <c r="CT271" s="130">
        <v>1</v>
      </c>
      <c r="CU271" s="130"/>
      <c r="CV271" s="130"/>
      <c r="CW271" s="130"/>
      <c r="CX271" s="130"/>
      <c r="CY271" s="130"/>
      <c r="CZ271" s="130"/>
      <c r="DA271" s="130"/>
      <c r="DB271" s="130"/>
      <c r="DC271" s="130"/>
      <c r="DD271" s="130"/>
      <c r="DE271" s="130"/>
      <c r="DF271" s="130"/>
      <c r="DG271" s="130"/>
      <c r="DH271" s="130"/>
      <c r="DI271" s="130"/>
      <c r="DJ271" s="130"/>
      <c r="DK271" s="130"/>
      <c r="DL271" s="130"/>
      <c r="DM271" s="130"/>
      <c r="DN271" s="130"/>
      <c r="DO271" s="130"/>
      <c r="DP271" s="130"/>
      <c r="DQ271" s="130"/>
      <c r="DR271" s="130"/>
      <c r="DS271" s="130"/>
      <c r="DT271" s="130"/>
      <c r="DU271" s="130"/>
      <c r="DV271" s="130"/>
      <c r="DW271" s="130"/>
      <c r="DX271" s="130"/>
      <c r="DY271" s="130"/>
      <c r="DZ271" s="130"/>
    </row>
    <row r="272" spans="1:130">
      <c r="A272" s="170">
        <v>814051</v>
      </c>
      <c r="B272" s="139" t="s">
        <v>1006</v>
      </c>
      <c r="C272" s="140">
        <v>5</v>
      </c>
      <c r="D272" s="141" t="s">
        <v>742</v>
      </c>
      <c r="E272" s="195" t="s">
        <v>422</v>
      </c>
      <c r="F272" s="142"/>
      <c r="G272" s="142"/>
      <c r="H272" s="142"/>
      <c r="I272" s="142"/>
      <c r="J272" s="142"/>
      <c r="K272" s="142"/>
      <c r="L272" s="142"/>
      <c r="M272" s="142"/>
      <c r="N272" s="142">
        <v>1</v>
      </c>
      <c r="O272" s="142">
        <v>1</v>
      </c>
      <c r="P272" s="142"/>
      <c r="Q272" s="142"/>
      <c r="R272" s="142" t="s">
        <v>291</v>
      </c>
      <c r="S272" s="142"/>
      <c r="T272" s="142"/>
      <c r="U272" s="142">
        <v>1</v>
      </c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>
        <v>1</v>
      </c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>
        <v>1</v>
      </c>
      <c r="AQ272" s="142"/>
      <c r="AR272" s="142"/>
      <c r="AS272" s="142"/>
      <c r="AT272" s="142">
        <v>1</v>
      </c>
      <c r="AU272" s="142"/>
      <c r="AV272" s="142"/>
      <c r="AW272" s="142"/>
      <c r="AX272" s="142"/>
      <c r="AY272" s="142"/>
      <c r="AZ272" s="142"/>
      <c r="BA272" s="14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Q272" s="142"/>
      <c r="BR272" s="142"/>
      <c r="BS272" s="142"/>
      <c r="BT272" s="142"/>
      <c r="BU272" s="142"/>
      <c r="BV272" s="142"/>
      <c r="BW272" s="142"/>
      <c r="BX272" s="142"/>
      <c r="BY272" s="142"/>
      <c r="BZ272" s="142">
        <v>1</v>
      </c>
      <c r="CA272" s="142"/>
      <c r="CB272" s="142"/>
      <c r="CC272" s="142"/>
      <c r="CD272" s="142"/>
      <c r="CE272" s="142"/>
      <c r="CF272" s="142"/>
      <c r="CG272" s="142"/>
      <c r="CH272" s="142"/>
      <c r="CI272" s="142"/>
      <c r="CJ272" s="142"/>
      <c r="CK272" s="142"/>
      <c r="CL272" s="142"/>
      <c r="CM272" s="142"/>
      <c r="CN272" s="142"/>
      <c r="CO272" s="142"/>
      <c r="CP272" s="142"/>
      <c r="CQ272" s="142"/>
      <c r="CR272" s="142"/>
      <c r="CS272" s="142"/>
      <c r="CT272" s="142"/>
      <c r="CU272" s="142"/>
      <c r="CV272" s="142"/>
      <c r="CW272" s="142"/>
      <c r="CX272" s="142"/>
      <c r="CY272" s="142"/>
      <c r="CZ272" s="142"/>
      <c r="DA272" s="142"/>
      <c r="DB272" s="142">
        <v>1</v>
      </c>
      <c r="DC272" s="142"/>
      <c r="DD272" s="142"/>
      <c r="DE272" s="142"/>
      <c r="DF272" s="142"/>
      <c r="DG272" s="142"/>
      <c r="DH272" s="142"/>
      <c r="DI272" s="142"/>
      <c r="DJ272" s="142"/>
      <c r="DK272" s="142"/>
      <c r="DL272" s="142"/>
      <c r="DM272" s="142"/>
      <c r="DN272" s="142"/>
      <c r="DO272" s="142"/>
      <c r="DP272" s="142"/>
      <c r="DQ272" s="142"/>
      <c r="DR272" s="142"/>
      <c r="DS272" s="142"/>
      <c r="DT272" s="142"/>
      <c r="DU272" s="142"/>
      <c r="DV272" s="142"/>
      <c r="DW272" s="142"/>
      <c r="DX272" s="142"/>
      <c r="DY272" s="142"/>
      <c r="DZ272" s="142"/>
    </row>
    <row r="273" spans="1:130">
      <c r="A273" s="165">
        <v>854151</v>
      </c>
      <c r="B273" s="131" t="s">
        <v>997</v>
      </c>
      <c r="C273" s="132">
        <v>5</v>
      </c>
      <c r="D273" s="133" t="s">
        <v>968</v>
      </c>
      <c r="E273" s="190" t="s">
        <v>287</v>
      </c>
      <c r="F273" s="134"/>
      <c r="G273" s="134"/>
      <c r="H273" s="134"/>
      <c r="I273" s="134"/>
      <c r="J273" s="134"/>
      <c r="K273" s="134"/>
      <c r="L273" s="134"/>
      <c r="M273" s="134"/>
      <c r="N273" s="134"/>
      <c r="O273" s="134">
        <v>1</v>
      </c>
      <c r="P273" s="134"/>
      <c r="Q273" s="134"/>
      <c r="R273" s="134" t="s">
        <v>291</v>
      </c>
      <c r="S273" s="134"/>
      <c r="T273" s="134"/>
      <c r="U273" s="134">
        <v>1</v>
      </c>
      <c r="V273" s="134"/>
      <c r="W273" s="134"/>
      <c r="X273" s="134"/>
      <c r="Y273" s="134"/>
      <c r="Z273" s="134"/>
      <c r="AA273" s="134"/>
      <c r="AB273" s="134"/>
      <c r="AC273" s="134"/>
      <c r="AD273" s="134"/>
      <c r="AE273" s="134">
        <v>1</v>
      </c>
      <c r="AF273" s="134"/>
      <c r="AG273" s="134"/>
      <c r="AH273" s="134"/>
      <c r="AI273" s="134"/>
      <c r="AJ273" s="134"/>
      <c r="AK273" s="134"/>
      <c r="AL273" s="134"/>
      <c r="AM273" s="134"/>
      <c r="AN273" s="134"/>
      <c r="AO273" s="134">
        <v>1</v>
      </c>
      <c r="AP273" s="134"/>
      <c r="AQ273" s="134"/>
      <c r="AR273" s="134"/>
      <c r="AS273" s="134"/>
      <c r="AT273" s="134"/>
      <c r="AU273" s="134"/>
      <c r="AV273" s="134"/>
      <c r="AW273" s="134"/>
      <c r="AX273" s="134"/>
      <c r="AY273" s="134"/>
      <c r="AZ273" s="134"/>
      <c r="BA273" s="134">
        <v>1</v>
      </c>
      <c r="BB273" s="134"/>
      <c r="BC273" s="134"/>
      <c r="BD273" s="134"/>
      <c r="BE273" s="134"/>
      <c r="BF273" s="134"/>
      <c r="BG273" s="134"/>
      <c r="BH273" s="134"/>
      <c r="BI273" s="134"/>
      <c r="BJ273" s="134"/>
      <c r="BK273" s="134"/>
      <c r="BL273" s="134"/>
      <c r="BM273" s="134"/>
      <c r="BN273" s="134"/>
      <c r="BO273" s="134"/>
      <c r="BP273" s="134">
        <v>1</v>
      </c>
      <c r="BQ273" s="134">
        <v>1</v>
      </c>
      <c r="BR273" s="134"/>
      <c r="BS273" s="134"/>
      <c r="BT273" s="134"/>
      <c r="BU273" s="134">
        <v>1</v>
      </c>
      <c r="BV273" s="134"/>
      <c r="BW273" s="134"/>
      <c r="BX273" s="134"/>
      <c r="BY273" s="134">
        <v>1</v>
      </c>
      <c r="BZ273" s="134">
        <v>1</v>
      </c>
      <c r="CA273" s="134"/>
      <c r="CB273" s="134"/>
      <c r="CC273" s="134"/>
      <c r="CD273" s="134"/>
      <c r="CE273" s="134"/>
      <c r="CF273" s="134"/>
      <c r="CG273" s="134"/>
      <c r="CH273" s="134"/>
      <c r="CI273" s="134"/>
      <c r="CJ273" s="134"/>
      <c r="CK273" s="134"/>
      <c r="CL273" s="134"/>
      <c r="CM273" s="134"/>
      <c r="CN273" s="134"/>
      <c r="CO273" s="134"/>
      <c r="CP273" s="134"/>
      <c r="CQ273" s="134"/>
      <c r="CR273" s="134">
        <v>1</v>
      </c>
      <c r="CS273" s="134"/>
      <c r="CT273" s="134"/>
      <c r="CU273" s="134"/>
      <c r="CV273" s="134"/>
      <c r="CW273" s="134"/>
      <c r="CX273" s="134"/>
      <c r="CY273" s="134"/>
      <c r="CZ273" s="134"/>
      <c r="DA273" s="134"/>
      <c r="DB273" s="134">
        <v>1</v>
      </c>
      <c r="DC273" s="134"/>
      <c r="DD273" s="134"/>
      <c r="DE273" s="134"/>
      <c r="DF273" s="134"/>
      <c r="DG273" s="134"/>
      <c r="DH273" s="134"/>
      <c r="DI273" s="134"/>
      <c r="DJ273" s="134"/>
      <c r="DK273" s="134"/>
      <c r="DL273" s="134"/>
      <c r="DM273" s="134"/>
      <c r="DN273" s="134"/>
      <c r="DO273" s="134"/>
      <c r="DP273" s="134"/>
      <c r="DQ273" s="134"/>
      <c r="DR273" s="134"/>
      <c r="DS273" s="134"/>
      <c r="DT273" s="134"/>
      <c r="DU273" s="134"/>
      <c r="DV273" s="134"/>
      <c r="DW273" s="134"/>
      <c r="DX273" s="134"/>
      <c r="DY273" s="134"/>
      <c r="DZ273" s="134"/>
    </row>
    <row r="274" spans="1:130">
      <c r="A274" s="165">
        <v>854111</v>
      </c>
      <c r="B274" s="131" t="s">
        <v>996</v>
      </c>
      <c r="C274" s="132">
        <v>1</v>
      </c>
      <c r="D274" s="133" t="s">
        <v>968</v>
      </c>
      <c r="E274" s="190" t="s">
        <v>287</v>
      </c>
      <c r="F274" s="134"/>
      <c r="G274" s="134"/>
      <c r="H274" s="134"/>
      <c r="I274" s="134"/>
      <c r="J274" s="134"/>
      <c r="K274" s="134"/>
      <c r="L274" s="134"/>
      <c r="M274" s="134"/>
      <c r="N274" s="134"/>
      <c r="O274" s="134">
        <v>1</v>
      </c>
      <c r="P274" s="134"/>
      <c r="Q274" s="134"/>
      <c r="R274" s="134" t="s">
        <v>291</v>
      </c>
      <c r="S274" s="134"/>
      <c r="T274" s="134"/>
      <c r="U274" s="134">
        <v>1</v>
      </c>
      <c r="V274" s="134"/>
      <c r="W274" s="134"/>
      <c r="X274" s="134"/>
      <c r="Y274" s="134"/>
      <c r="Z274" s="134"/>
      <c r="AA274" s="134"/>
      <c r="AB274" s="134"/>
      <c r="AC274" s="134"/>
      <c r="AD274" s="134"/>
      <c r="AE274" s="134">
        <v>1</v>
      </c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>
        <v>1</v>
      </c>
      <c r="AP274" s="134"/>
      <c r="AQ274" s="134"/>
      <c r="AR274" s="134"/>
      <c r="AS274" s="134"/>
      <c r="AT274" s="134"/>
      <c r="AU274" s="134"/>
      <c r="AV274" s="134"/>
      <c r="AW274" s="134"/>
      <c r="AX274" s="134"/>
      <c r="AY274" s="134"/>
      <c r="AZ274" s="134"/>
      <c r="BA274" s="134">
        <v>1</v>
      </c>
      <c r="BB274" s="134"/>
      <c r="BC274" s="134"/>
      <c r="BD274" s="134"/>
      <c r="BE274" s="134"/>
      <c r="BF274" s="134"/>
      <c r="BG274" s="134"/>
      <c r="BH274" s="134"/>
      <c r="BI274" s="134"/>
      <c r="BJ274" s="134"/>
      <c r="BK274" s="134"/>
      <c r="BL274" s="134"/>
      <c r="BM274" s="134"/>
      <c r="BN274" s="134"/>
      <c r="BO274" s="134"/>
      <c r="BP274" s="134">
        <v>1</v>
      </c>
      <c r="BQ274" s="134">
        <v>1</v>
      </c>
      <c r="BR274" s="134"/>
      <c r="BS274" s="134"/>
      <c r="BT274" s="134"/>
      <c r="BU274" s="134">
        <v>1</v>
      </c>
      <c r="BV274" s="134"/>
      <c r="BW274" s="134"/>
      <c r="BX274" s="134"/>
      <c r="BY274" s="134">
        <v>1</v>
      </c>
      <c r="BZ274" s="134">
        <v>1</v>
      </c>
      <c r="CA274" s="134"/>
      <c r="CB274" s="134"/>
      <c r="CC274" s="134"/>
      <c r="CD274" s="134"/>
      <c r="CE274" s="134"/>
      <c r="CF274" s="134"/>
      <c r="CG274" s="134"/>
      <c r="CH274" s="134"/>
      <c r="CI274" s="134"/>
      <c r="CJ274" s="134"/>
      <c r="CK274" s="134"/>
      <c r="CL274" s="134"/>
      <c r="CM274" s="134"/>
      <c r="CN274" s="134"/>
      <c r="CO274" s="134"/>
      <c r="CP274" s="134"/>
      <c r="CQ274" s="134"/>
      <c r="CR274" s="134">
        <v>1</v>
      </c>
      <c r="CS274" s="134"/>
      <c r="CT274" s="134"/>
      <c r="CU274" s="134"/>
      <c r="CV274" s="134"/>
      <c r="CW274" s="134"/>
      <c r="CX274" s="134"/>
      <c r="CY274" s="134"/>
      <c r="CZ274" s="134"/>
      <c r="DA274" s="134"/>
      <c r="DB274" s="134">
        <v>1</v>
      </c>
      <c r="DC274" s="134"/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  <c r="DY274" s="134"/>
      <c r="DZ274" s="134"/>
    </row>
    <row r="275" spans="1:130">
      <c r="A275" s="168">
        <v>812301</v>
      </c>
      <c r="B275" s="124" t="s">
        <v>979</v>
      </c>
      <c r="C275" s="147">
        <v>1</v>
      </c>
      <c r="D275" s="148" t="s">
        <v>742</v>
      </c>
      <c r="E275" s="196" t="s">
        <v>457</v>
      </c>
      <c r="F275" s="149"/>
      <c r="G275" s="149"/>
      <c r="H275" s="149">
        <v>1</v>
      </c>
      <c r="I275" s="149"/>
      <c r="J275" s="149"/>
      <c r="K275" s="149"/>
      <c r="L275" s="149">
        <v>1</v>
      </c>
      <c r="M275" s="149"/>
      <c r="N275" s="149"/>
      <c r="O275" s="149"/>
      <c r="P275" s="149"/>
      <c r="Q275" s="149"/>
      <c r="R275" s="149" t="s">
        <v>392</v>
      </c>
      <c r="S275" s="149">
        <v>1</v>
      </c>
      <c r="T275" s="149"/>
      <c r="U275" s="149"/>
      <c r="V275" s="149"/>
      <c r="W275" s="149"/>
      <c r="X275" s="149"/>
      <c r="Y275" s="149"/>
      <c r="Z275" s="149">
        <v>1</v>
      </c>
      <c r="AA275" s="149"/>
      <c r="AB275" s="149"/>
      <c r="AC275" s="149"/>
      <c r="AD275" s="149"/>
      <c r="AE275" s="149">
        <v>1</v>
      </c>
      <c r="AF275" s="149"/>
      <c r="AG275" s="149"/>
      <c r="AH275" s="149"/>
      <c r="AI275" s="149"/>
      <c r="AJ275" s="149"/>
      <c r="AK275" s="149"/>
      <c r="AL275" s="149"/>
      <c r="AM275" s="149"/>
      <c r="AN275" s="149"/>
      <c r="AO275" s="149"/>
      <c r="AP275" s="149"/>
      <c r="AQ275" s="149"/>
      <c r="AR275" s="149"/>
      <c r="AS275" s="149"/>
      <c r="AT275" s="149"/>
      <c r="AU275" s="149"/>
      <c r="AV275" s="149"/>
      <c r="AW275" s="149"/>
      <c r="AX275" s="149"/>
      <c r="AY275" s="149"/>
      <c r="AZ275" s="149">
        <v>1</v>
      </c>
      <c r="BA275" s="149"/>
      <c r="BB275" s="149"/>
      <c r="BC275" s="149"/>
      <c r="BD275" s="149"/>
      <c r="BE275" s="149"/>
      <c r="BF275" s="149"/>
      <c r="BG275" s="149"/>
      <c r="BH275" s="149"/>
      <c r="BI275" s="149"/>
      <c r="BJ275" s="149"/>
      <c r="BK275" s="149"/>
      <c r="BL275" s="149"/>
      <c r="BM275" s="149"/>
      <c r="BN275" s="149"/>
      <c r="BO275" s="149"/>
      <c r="BP275" s="149"/>
      <c r="BQ275" s="149">
        <v>1</v>
      </c>
      <c r="BR275" s="149"/>
      <c r="BS275" s="149"/>
      <c r="BT275" s="149"/>
      <c r="BU275" s="149"/>
      <c r="BV275" s="149"/>
      <c r="BW275" s="149"/>
      <c r="BX275" s="149"/>
      <c r="BY275" s="149"/>
      <c r="BZ275" s="149"/>
      <c r="CA275" s="149"/>
      <c r="CB275" s="149"/>
      <c r="CC275" s="149"/>
      <c r="CD275" s="149"/>
      <c r="CE275" s="149"/>
      <c r="CF275" s="149"/>
      <c r="CG275" s="149"/>
      <c r="CH275" s="149"/>
      <c r="CI275" s="149"/>
      <c r="CJ275" s="149"/>
      <c r="CK275" s="149"/>
      <c r="CL275" s="149"/>
      <c r="CM275" s="149"/>
      <c r="CN275" s="149"/>
      <c r="CO275" s="149"/>
      <c r="CP275" s="149"/>
      <c r="CQ275" s="149"/>
      <c r="CR275" s="149"/>
      <c r="CS275" s="149"/>
      <c r="CT275" s="149"/>
      <c r="CU275" s="149"/>
      <c r="CV275" s="149"/>
      <c r="CW275" s="149"/>
      <c r="CX275" s="149"/>
      <c r="CY275" s="149"/>
      <c r="CZ275" s="149"/>
      <c r="DA275" s="149"/>
      <c r="DB275" s="149"/>
      <c r="DC275" s="149"/>
      <c r="DD275" s="149"/>
      <c r="DE275" s="149"/>
      <c r="DF275" s="149"/>
      <c r="DG275" s="149"/>
      <c r="DH275" s="149"/>
      <c r="DI275" s="149"/>
      <c r="DJ275" s="149"/>
      <c r="DK275" s="149"/>
      <c r="DL275" s="149"/>
      <c r="DM275" s="149">
        <v>1</v>
      </c>
      <c r="DN275" s="149"/>
      <c r="DO275" s="149"/>
      <c r="DP275" s="149"/>
      <c r="DQ275" s="149"/>
      <c r="DR275" s="149"/>
      <c r="DS275" s="149"/>
      <c r="DT275" s="149"/>
      <c r="DU275" s="149"/>
      <c r="DV275" s="149"/>
      <c r="DW275" s="149"/>
      <c r="DX275" s="149"/>
      <c r="DY275" s="149"/>
      <c r="DZ275" s="149"/>
    </row>
    <row r="276" spans="1:130">
      <c r="A276" s="168">
        <v>812307</v>
      </c>
      <c r="B276" s="124" t="s">
        <v>986</v>
      </c>
      <c r="C276" s="147">
        <v>4</v>
      </c>
      <c r="D276" s="148" t="s">
        <v>742</v>
      </c>
      <c r="E276" s="196" t="s">
        <v>457</v>
      </c>
      <c r="F276" s="149"/>
      <c r="G276" s="149"/>
      <c r="H276" s="149">
        <v>1</v>
      </c>
      <c r="I276" s="149"/>
      <c r="J276" s="149"/>
      <c r="K276" s="149"/>
      <c r="L276" s="149">
        <v>1</v>
      </c>
      <c r="M276" s="149"/>
      <c r="N276" s="149"/>
      <c r="O276" s="149"/>
      <c r="P276" s="149"/>
      <c r="Q276" s="149"/>
      <c r="R276" s="149" t="s">
        <v>392</v>
      </c>
      <c r="S276" s="149">
        <v>1</v>
      </c>
      <c r="T276" s="149"/>
      <c r="U276" s="149"/>
      <c r="V276" s="149"/>
      <c r="W276" s="149"/>
      <c r="X276" s="149"/>
      <c r="Y276" s="149"/>
      <c r="Z276" s="149">
        <v>1</v>
      </c>
      <c r="AA276" s="149"/>
      <c r="AB276" s="149"/>
      <c r="AC276" s="149"/>
      <c r="AD276" s="149"/>
      <c r="AE276" s="149">
        <v>1</v>
      </c>
      <c r="AF276" s="149"/>
      <c r="AG276" s="149"/>
      <c r="AH276" s="149"/>
      <c r="AI276" s="149"/>
      <c r="AJ276" s="149"/>
      <c r="AK276" s="149"/>
      <c r="AL276" s="149"/>
      <c r="AM276" s="149"/>
      <c r="AN276" s="149"/>
      <c r="AO276" s="149"/>
      <c r="AP276" s="149"/>
      <c r="AQ276" s="149"/>
      <c r="AR276" s="149"/>
      <c r="AS276" s="149"/>
      <c r="AT276" s="149"/>
      <c r="AU276" s="149"/>
      <c r="AV276" s="149"/>
      <c r="AW276" s="149"/>
      <c r="AX276" s="149"/>
      <c r="AY276" s="149"/>
      <c r="AZ276" s="149">
        <v>1</v>
      </c>
      <c r="BA276" s="149"/>
      <c r="BB276" s="149"/>
      <c r="BC276" s="149"/>
      <c r="BD276" s="149"/>
      <c r="BE276" s="149"/>
      <c r="BF276" s="149"/>
      <c r="BG276" s="149"/>
      <c r="BH276" s="149"/>
      <c r="BI276" s="149"/>
      <c r="BJ276" s="149"/>
      <c r="BK276" s="149"/>
      <c r="BL276" s="149"/>
      <c r="BM276" s="149"/>
      <c r="BN276" s="149"/>
      <c r="BO276" s="149"/>
      <c r="BP276" s="149"/>
      <c r="BQ276" s="149">
        <v>1</v>
      </c>
      <c r="BR276" s="149"/>
      <c r="BS276" s="149"/>
      <c r="BT276" s="149"/>
      <c r="BU276" s="149"/>
      <c r="BV276" s="149"/>
      <c r="BW276" s="149"/>
      <c r="BX276" s="149"/>
      <c r="BY276" s="149"/>
      <c r="BZ276" s="149"/>
      <c r="CA276" s="149"/>
      <c r="CB276" s="149"/>
      <c r="CC276" s="149"/>
      <c r="CD276" s="149"/>
      <c r="CE276" s="149"/>
      <c r="CF276" s="149"/>
      <c r="CG276" s="149"/>
      <c r="CH276" s="149"/>
      <c r="CI276" s="149"/>
      <c r="CJ276" s="149"/>
      <c r="CK276" s="149"/>
      <c r="CL276" s="149"/>
      <c r="CM276" s="149"/>
      <c r="CN276" s="149"/>
      <c r="CO276" s="149"/>
      <c r="CP276" s="149"/>
      <c r="CQ276" s="149"/>
      <c r="CR276" s="149"/>
      <c r="CS276" s="149"/>
      <c r="CT276" s="149"/>
      <c r="CU276" s="149"/>
      <c r="CV276" s="149"/>
      <c r="CW276" s="149"/>
      <c r="CX276" s="149"/>
      <c r="CY276" s="149"/>
      <c r="CZ276" s="149"/>
      <c r="DA276" s="149"/>
      <c r="DB276" s="149"/>
      <c r="DC276" s="149"/>
      <c r="DD276" s="149"/>
      <c r="DE276" s="149"/>
      <c r="DF276" s="149"/>
      <c r="DG276" s="149"/>
      <c r="DH276" s="149"/>
      <c r="DI276" s="149"/>
      <c r="DJ276" s="149"/>
      <c r="DK276" s="149"/>
      <c r="DL276" s="149"/>
      <c r="DM276" s="149">
        <v>1</v>
      </c>
      <c r="DN276" s="149"/>
      <c r="DO276" s="149"/>
      <c r="DP276" s="149"/>
      <c r="DQ276" s="149"/>
      <c r="DR276" s="149"/>
      <c r="DS276" s="149"/>
      <c r="DT276" s="149"/>
      <c r="DU276" s="149"/>
      <c r="DV276" s="149"/>
      <c r="DW276" s="149"/>
      <c r="DX276" s="149"/>
      <c r="DY276" s="149"/>
      <c r="DZ276" s="149"/>
    </row>
    <row r="277" spans="1:130">
      <c r="A277" s="168">
        <v>812306</v>
      </c>
      <c r="B277" s="124" t="s">
        <v>998</v>
      </c>
      <c r="C277" s="147">
        <v>5</v>
      </c>
      <c r="D277" s="148" t="s">
        <v>742</v>
      </c>
      <c r="E277" s="196" t="s">
        <v>457</v>
      </c>
      <c r="F277" s="149"/>
      <c r="G277" s="149"/>
      <c r="H277" s="149">
        <v>1</v>
      </c>
      <c r="I277" s="149"/>
      <c r="J277" s="149"/>
      <c r="K277" s="149"/>
      <c r="L277" s="149">
        <v>1</v>
      </c>
      <c r="M277" s="149"/>
      <c r="N277" s="149"/>
      <c r="O277" s="149"/>
      <c r="P277" s="149"/>
      <c r="Q277" s="149"/>
      <c r="R277" s="149" t="s">
        <v>392</v>
      </c>
      <c r="S277" s="149">
        <v>1</v>
      </c>
      <c r="T277" s="149"/>
      <c r="U277" s="149"/>
      <c r="V277" s="149"/>
      <c r="W277" s="149"/>
      <c r="X277" s="149"/>
      <c r="Y277" s="149"/>
      <c r="Z277" s="149">
        <v>1</v>
      </c>
      <c r="AA277" s="149"/>
      <c r="AB277" s="149"/>
      <c r="AC277" s="149"/>
      <c r="AD277" s="149"/>
      <c r="AE277" s="149">
        <v>1</v>
      </c>
      <c r="AF277" s="149"/>
      <c r="AG277" s="149"/>
      <c r="AH277" s="149"/>
      <c r="AI277" s="149"/>
      <c r="AJ277" s="149"/>
      <c r="AK277" s="149"/>
      <c r="AL277" s="149"/>
      <c r="AM277" s="149"/>
      <c r="AN277" s="149"/>
      <c r="AO277" s="149"/>
      <c r="AP277" s="149"/>
      <c r="AQ277" s="149"/>
      <c r="AR277" s="149"/>
      <c r="AS277" s="149"/>
      <c r="AT277" s="149"/>
      <c r="AU277" s="149"/>
      <c r="AV277" s="149"/>
      <c r="AW277" s="149"/>
      <c r="AX277" s="149"/>
      <c r="AY277" s="149"/>
      <c r="AZ277" s="149">
        <v>1</v>
      </c>
      <c r="BA277" s="149"/>
      <c r="BB277" s="149"/>
      <c r="BC277" s="149"/>
      <c r="BD277" s="149"/>
      <c r="BE277" s="149"/>
      <c r="BF277" s="149"/>
      <c r="BG277" s="149"/>
      <c r="BH277" s="149"/>
      <c r="BI277" s="149"/>
      <c r="BJ277" s="149"/>
      <c r="BK277" s="149"/>
      <c r="BL277" s="149"/>
      <c r="BM277" s="149"/>
      <c r="BN277" s="149"/>
      <c r="BO277" s="149"/>
      <c r="BP277" s="149"/>
      <c r="BQ277" s="149">
        <v>1</v>
      </c>
      <c r="BR277" s="149"/>
      <c r="BS277" s="149"/>
      <c r="BT277" s="149"/>
      <c r="BU277" s="149"/>
      <c r="BV277" s="149"/>
      <c r="BW277" s="149"/>
      <c r="BX277" s="149"/>
      <c r="BY277" s="149"/>
      <c r="BZ277" s="149"/>
      <c r="CA277" s="149"/>
      <c r="CB277" s="149"/>
      <c r="CC277" s="149"/>
      <c r="CD277" s="149"/>
      <c r="CE277" s="149"/>
      <c r="CF277" s="149"/>
      <c r="CG277" s="149"/>
      <c r="CH277" s="149"/>
      <c r="CI277" s="149"/>
      <c r="CJ277" s="149"/>
      <c r="CK277" s="149"/>
      <c r="CL277" s="149"/>
      <c r="CM277" s="149"/>
      <c r="CN277" s="149"/>
      <c r="CO277" s="149"/>
      <c r="CP277" s="149"/>
      <c r="CQ277" s="149"/>
      <c r="CR277" s="149"/>
      <c r="CS277" s="149"/>
      <c r="CT277" s="149"/>
      <c r="CU277" s="149"/>
      <c r="CV277" s="149"/>
      <c r="CW277" s="149"/>
      <c r="CX277" s="149"/>
      <c r="CY277" s="149"/>
      <c r="CZ277" s="149"/>
      <c r="DA277" s="149"/>
      <c r="DB277" s="149"/>
      <c r="DC277" s="149"/>
      <c r="DD277" s="149"/>
      <c r="DE277" s="149"/>
      <c r="DF277" s="149"/>
      <c r="DG277" s="149"/>
      <c r="DH277" s="149"/>
      <c r="DI277" s="149"/>
      <c r="DJ277" s="149"/>
      <c r="DK277" s="149"/>
      <c r="DL277" s="149"/>
      <c r="DM277" s="149">
        <v>1</v>
      </c>
      <c r="DN277" s="149"/>
      <c r="DO277" s="149"/>
      <c r="DP277" s="149"/>
      <c r="DQ277" s="149"/>
      <c r="DR277" s="149"/>
      <c r="DS277" s="149"/>
      <c r="DT277" s="149"/>
      <c r="DU277" s="149"/>
      <c r="DV277" s="149"/>
      <c r="DW277" s="149"/>
      <c r="DX277" s="149"/>
      <c r="DY277" s="149"/>
      <c r="DZ277" s="149"/>
    </row>
    <row r="278" spans="1:130">
      <c r="A278" s="171">
        <v>872011</v>
      </c>
      <c r="B278" s="122" t="s">
        <v>981</v>
      </c>
      <c r="C278" s="123">
        <v>1</v>
      </c>
      <c r="D278" s="137" t="s">
        <v>969</v>
      </c>
      <c r="E278" s="197" t="s">
        <v>457</v>
      </c>
      <c r="F278" s="138"/>
      <c r="G278" s="138"/>
      <c r="H278" s="138">
        <v>1</v>
      </c>
      <c r="I278" s="138"/>
      <c r="J278" s="138"/>
      <c r="K278" s="138"/>
      <c r="L278" s="138">
        <v>1</v>
      </c>
      <c r="M278" s="138"/>
      <c r="N278" s="138"/>
      <c r="O278" s="138"/>
      <c r="P278" s="138"/>
      <c r="Q278" s="138"/>
      <c r="R278" s="138" t="s">
        <v>392</v>
      </c>
      <c r="S278" s="138">
        <v>1</v>
      </c>
      <c r="T278" s="138"/>
      <c r="U278" s="138"/>
      <c r="V278" s="138"/>
      <c r="W278" s="138"/>
      <c r="X278" s="138"/>
      <c r="Y278" s="138"/>
      <c r="Z278" s="138">
        <v>1</v>
      </c>
      <c r="AA278" s="138"/>
      <c r="AB278" s="138"/>
      <c r="AC278" s="138"/>
      <c r="AD278" s="138"/>
      <c r="AE278" s="138">
        <v>1</v>
      </c>
      <c r="AF278" s="138"/>
      <c r="AG278" s="138"/>
      <c r="AH278" s="138"/>
      <c r="AI278" s="138"/>
      <c r="AJ278" s="138"/>
      <c r="AK278" s="138"/>
      <c r="AL278" s="138"/>
      <c r="AM278" s="138"/>
      <c r="AN278" s="138"/>
      <c r="AO278" s="138"/>
      <c r="AP278" s="138"/>
      <c r="AQ278" s="138"/>
      <c r="AR278" s="138"/>
      <c r="AS278" s="138"/>
      <c r="AT278" s="138"/>
      <c r="AU278" s="138"/>
      <c r="AV278" s="138"/>
      <c r="AW278" s="138"/>
      <c r="AX278" s="138"/>
      <c r="AY278" s="138"/>
      <c r="AZ278" s="138"/>
      <c r="BA278" s="138"/>
      <c r="BB278" s="138"/>
      <c r="BC278" s="138"/>
      <c r="BD278" s="138"/>
      <c r="BE278" s="138"/>
      <c r="BF278" s="138"/>
      <c r="BG278" s="138"/>
      <c r="BH278" s="138"/>
      <c r="BI278" s="138"/>
      <c r="BJ278" s="138"/>
      <c r="BK278" s="138"/>
      <c r="BL278" s="138"/>
      <c r="BM278" s="138"/>
      <c r="BN278" s="138"/>
      <c r="BO278" s="138"/>
      <c r="BP278" s="138"/>
      <c r="BQ278" s="138"/>
      <c r="BR278" s="138"/>
      <c r="BS278" s="138"/>
      <c r="BT278" s="138"/>
      <c r="BU278" s="138"/>
      <c r="BV278" s="138"/>
      <c r="BW278" s="138"/>
      <c r="BX278" s="138"/>
      <c r="BY278" s="138"/>
      <c r="BZ278" s="138"/>
      <c r="CA278" s="138"/>
      <c r="CB278" s="138"/>
      <c r="CC278" s="138"/>
      <c r="CD278" s="138"/>
      <c r="CE278" s="138"/>
      <c r="CF278" s="138"/>
      <c r="CG278" s="138"/>
      <c r="CH278" s="138"/>
      <c r="CI278" s="138"/>
      <c r="CJ278" s="138"/>
      <c r="CK278" s="138"/>
      <c r="CL278" s="138"/>
      <c r="CM278" s="138"/>
      <c r="CN278" s="138"/>
      <c r="CO278" s="138"/>
      <c r="CP278" s="138"/>
      <c r="CQ278" s="138"/>
      <c r="CR278" s="138"/>
      <c r="CS278" s="138"/>
      <c r="CT278" s="138"/>
      <c r="CU278" s="138"/>
      <c r="CV278" s="138"/>
      <c r="CW278" s="138"/>
      <c r="CX278" s="138"/>
      <c r="CY278" s="138"/>
      <c r="CZ278" s="138"/>
      <c r="DA278" s="138"/>
      <c r="DB278" s="138"/>
      <c r="DC278" s="138"/>
      <c r="DD278" s="138"/>
      <c r="DE278" s="138"/>
      <c r="DF278" s="138"/>
      <c r="DG278" s="138"/>
      <c r="DH278" s="138"/>
      <c r="DI278" s="138"/>
      <c r="DJ278" s="138"/>
      <c r="DK278" s="138"/>
      <c r="DL278" s="138">
        <v>1</v>
      </c>
      <c r="DM278" s="138"/>
      <c r="DN278" s="138"/>
      <c r="DO278" s="138"/>
      <c r="DP278" s="138"/>
      <c r="DQ278" s="138"/>
      <c r="DR278" s="138"/>
      <c r="DS278" s="138"/>
      <c r="DT278" s="138"/>
      <c r="DU278" s="138"/>
      <c r="DV278" s="138"/>
      <c r="DW278" s="138"/>
      <c r="DX278" s="138"/>
      <c r="DY278" s="138"/>
      <c r="DZ278" s="138"/>
    </row>
    <row r="279" spans="1:130">
      <c r="A279" s="171">
        <v>872051</v>
      </c>
      <c r="B279" s="122" t="s">
        <v>982</v>
      </c>
      <c r="C279" s="123">
        <v>5</v>
      </c>
      <c r="D279" s="137" t="s">
        <v>969</v>
      </c>
      <c r="E279" s="197" t="s">
        <v>457</v>
      </c>
      <c r="F279" s="138"/>
      <c r="G279" s="138"/>
      <c r="H279" s="138">
        <v>1</v>
      </c>
      <c r="I279" s="138"/>
      <c r="J279" s="138"/>
      <c r="K279" s="138"/>
      <c r="L279" s="138">
        <v>1</v>
      </c>
      <c r="M279" s="138"/>
      <c r="N279" s="138"/>
      <c r="O279" s="138"/>
      <c r="P279" s="138"/>
      <c r="Q279" s="138"/>
      <c r="R279" s="138" t="s">
        <v>392</v>
      </c>
      <c r="S279" s="138">
        <v>1</v>
      </c>
      <c r="T279" s="138"/>
      <c r="U279" s="138"/>
      <c r="V279" s="138"/>
      <c r="W279" s="138"/>
      <c r="X279" s="138"/>
      <c r="Y279" s="138"/>
      <c r="Z279" s="138">
        <v>1</v>
      </c>
      <c r="AA279" s="138"/>
      <c r="AB279" s="138"/>
      <c r="AC279" s="138"/>
      <c r="AD279" s="138"/>
      <c r="AE279" s="138">
        <v>1</v>
      </c>
      <c r="AF279" s="138"/>
      <c r="AG279" s="138"/>
      <c r="AH279" s="138"/>
      <c r="AI279" s="138"/>
      <c r="AJ279" s="138"/>
      <c r="AK279" s="138"/>
      <c r="AL279" s="138"/>
      <c r="AM279" s="138"/>
      <c r="AN279" s="138"/>
      <c r="AO279" s="138"/>
      <c r="AP279" s="138"/>
      <c r="AQ279" s="138"/>
      <c r="AR279" s="138"/>
      <c r="AS279" s="138"/>
      <c r="AT279" s="138"/>
      <c r="AU279" s="138"/>
      <c r="AV279" s="138"/>
      <c r="AW279" s="138"/>
      <c r="AX279" s="138"/>
      <c r="AY279" s="138"/>
      <c r="AZ279" s="138"/>
      <c r="BA279" s="138"/>
      <c r="BB279" s="138"/>
      <c r="BC279" s="138"/>
      <c r="BD279" s="138"/>
      <c r="BE279" s="138"/>
      <c r="BF279" s="138"/>
      <c r="BG279" s="138"/>
      <c r="BH279" s="138"/>
      <c r="BI279" s="138"/>
      <c r="BJ279" s="138"/>
      <c r="BK279" s="138"/>
      <c r="BL279" s="138"/>
      <c r="BM279" s="138"/>
      <c r="BN279" s="138"/>
      <c r="BO279" s="138"/>
      <c r="BP279" s="138"/>
      <c r="BQ279" s="138"/>
      <c r="BR279" s="138"/>
      <c r="BS279" s="138"/>
      <c r="BT279" s="138"/>
      <c r="BU279" s="138"/>
      <c r="BV279" s="138"/>
      <c r="BW279" s="138"/>
      <c r="BX279" s="138"/>
      <c r="BY279" s="138"/>
      <c r="BZ279" s="138"/>
      <c r="CA279" s="138"/>
      <c r="CB279" s="138"/>
      <c r="CC279" s="138"/>
      <c r="CD279" s="138"/>
      <c r="CE279" s="138"/>
      <c r="CF279" s="138"/>
      <c r="CG279" s="138"/>
      <c r="CH279" s="138"/>
      <c r="CI279" s="138"/>
      <c r="CJ279" s="138"/>
      <c r="CK279" s="138"/>
      <c r="CL279" s="138"/>
      <c r="CM279" s="138"/>
      <c r="CN279" s="138"/>
      <c r="CO279" s="138"/>
      <c r="CP279" s="138"/>
      <c r="CQ279" s="138"/>
      <c r="CR279" s="138"/>
      <c r="CS279" s="138"/>
      <c r="CT279" s="138"/>
      <c r="CU279" s="138"/>
      <c r="CV279" s="138"/>
      <c r="CW279" s="138"/>
      <c r="CX279" s="138"/>
      <c r="CY279" s="138"/>
      <c r="CZ279" s="138"/>
      <c r="DA279" s="138"/>
      <c r="DB279" s="138"/>
      <c r="DC279" s="138"/>
      <c r="DD279" s="138"/>
      <c r="DE279" s="138"/>
      <c r="DF279" s="138"/>
      <c r="DG279" s="138"/>
      <c r="DH279" s="138"/>
      <c r="DI279" s="138"/>
      <c r="DJ279" s="138"/>
      <c r="DK279" s="138"/>
      <c r="DL279" s="138">
        <v>1</v>
      </c>
      <c r="DM279" s="138"/>
      <c r="DN279" s="138"/>
      <c r="DO279" s="138"/>
      <c r="DP279" s="138"/>
      <c r="DQ279" s="138"/>
      <c r="DR279" s="138"/>
      <c r="DS279" s="138"/>
      <c r="DT279" s="138"/>
      <c r="DU279" s="138"/>
      <c r="DV279" s="138"/>
      <c r="DW279" s="138"/>
      <c r="DX279" s="138"/>
      <c r="DY279" s="138"/>
      <c r="DZ279" s="138"/>
    </row>
    <row r="280" spans="1:130">
      <c r="A280" s="169">
        <v>368201</v>
      </c>
      <c r="B280" s="127" t="s">
        <v>980</v>
      </c>
      <c r="C280" s="128">
        <v>1</v>
      </c>
      <c r="D280" s="129" t="s">
        <v>968</v>
      </c>
      <c r="E280" s="194" t="s">
        <v>378</v>
      </c>
      <c r="F280" s="130"/>
      <c r="G280" s="130">
        <v>1</v>
      </c>
      <c r="H280" s="130"/>
      <c r="I280" s="130"/>
      <c r="J280" s="130"/>
      <c r="K280" s="130">
        <v>1</v>
      </c>
      <c r="L280" s="130"/>
      <c r="M280" s="130"/>
      <c r="N280" s="130"/>
      <c r="O280" s="130"/>
      <c r="P280" s="130"/>
      <c r="Q280" s="130"/>
      <c r="R280" s="130" t="s">
        <v>291</v>
      </c>
      <c r="S280" s="130"/>
      <c r="T280" s="130"/>
      <c r="U280" s="130">
        <v>1</v>
      </c>
      <c r="V280" s="130"/>
      <c r="W280" s="130"/>
      <c r="X280" s="130"/>
      <c r="Y280" s="130"/>
      <c r="Z280" s="130"/>
      <c r="AA280" s="130"/>
      <c r="AB280" s="130"/>
      <c r="AC280" s="130"/>
      <c r="AD280" s="130"/>
      <c r="AE280" s="130">
        <v>1</v>
      </c>
      <c r="AF280" s="130"/>
      <c r="AG280" s="130"/>
      <c r="AH280" s="130">
        <v>1</v>
      </c>
      <c r="AI280" s="130"/>
      <c r="AJ280" s="130"/>
      <c r="AK280" s="130"/>
      <c r="AL280" s="130"/>
      <c r="AM280" s="130"/>
      <c r="AN280" s="130">
        <v>1</v>
      </c>
      <c r="AO280" s="130"/>
      <c r="AP280" s="130"/>
      <c r="AQ280" s="130"/>
      <c r="AR280" s="130"/>
      <c r="AS280" s="130"/>
      <c r="AT280" s="130"/>
      <c r="AU280" s="130"/>
      <c r="AV280" s="130"/>
      <c r="AW280" s="130"/>
      <c r="AX280" s="130"/>
      <c r="AY280" s="130"/>
      <c r="AZ280" s="130"/>
      <c r="BA280" s="130"/>
      <c r="BB280" s="130"/>
      <c r="BC280" s="130"/>
      <c r="BD280" s="130"/>
      <c r="BE280" s="130"/>
      <c r="BF280" s="130"/>
      <c r="BG280" s="130"/>
      <c r="BH280" s="130"/>
      <c r="BI280" s="130"/>
      <c r="BJ280" s="130"/>
      <c r="BK280" s="130"/>
      <c r="BL280" s="130"/>
      <c r="BM280" s="130"/>
      <c r="BN280" s="130"/>
      <c r="BO280" s="130"/>
      <c r="BP280" s="130">
        <v>1</v>
      </c>
      <c r="BQ280" s="130">
        <v>1</v>
      </c>
      <c r="BR280" s="130"/>
      <c r="BS280" s="130"/>
      <c r="BT280" s="130"/>
      <c r="BU280" s="130">
        <v>1</v>
      </c>
      <c r="BV280" s="130"/>
      <c r="BW280" s="130"/>
      <c r="BX280" s="130"/>
      <c r="BY280" s="130">
        <v>1</v>
      </c>
      <c r="BZ280" s="130"/>
      <c r="CA280" s="130"/>
      <c r="CB280" s="130"/>
      <c r="CC280" s="130"/>
      <c r="CD280" s="130"/>
      <c r="CE280" s="130"/>
      <c r="CF280" s="130"/>
      <c r="CG280" s="130"/>
      <c r="CH280" s="130"/>
      <c r="CI280" s="130"/>
      <c r="CJ280" s="130"/>
      <c r="CK280" s="130"/>
      <c r="CL280" s="130"/>
      <c r="CM280" s="130"/>
      <c r="CN280" s="130"/>
      <c r="CO280" s="130"/>
      <c r="CP280" s="130"/>
      <c r="CQ280" s="130"/>
      <c r="CR280" s="130"/>
      <c r="CS280" s="130"/>
      <c r="CT280" s="130"/>
      <c r="CU280" s="130"/>
      <c r="CV280" s="130"/>
      <c r="CW280" s="130"/>
      <c r="CX280" s="130"/>
      <c r="CY280" s="130"/>
      <c r="CZ280" s="130"/>
      <c r="DA280" s="130"/>
      <c r="DB280" s="130"/>
      <c r="DC280" s="130"/>
      <c r="DD280" s="130"/>
      <c r="DE280" s="130"/>
      <c r="DF280" s="130"/>
      <c r="DG280" s="130"/>
      <c r="DH280" s="130"/>
      <c r="DI280" s="130"/>
      <c r="DJ280" s="130"/>
      <c r="DK280" s="130"/>
      <c r="DL280" s="130"/>
      <c r="DM280" s="130"/>
      <c r="DN280" s="130"/>
      <c r="DO280" s="130"/>
      <c r="DP280" s="130"/>
      <c r="DQ280" s="130"/>
      <c r="DR280" s="130"/>
      <c r="DS280" s="130"/>
      <c r="DT280" s="130"/>
      <c r="DU280" s="130"/>
      <c r="DV280" s="130"/>
      <c r="DW280" s="130"/>
      <c r="DX280" s="130"/>
      <c r="DY280" s="130"/>
      <c r="DZ280" s="130"/>
    </row>
    <row r="281" spans="1:130">
      <c r="A281" s="169">
        <v>368202</v>
      </c>
      <c r="B281" s="127" t="s">
        <v>983</v>
      </c>
      <c r="C281" s="128">
        <v>2</v>
      </c>
      <c r="D281" s="129" t="s">
        <v>968</v>
      </c>
      <c r="E281" s="194" t="s">
        <v>378</v>
      </c>
      <c r="F281" s="130"/>
      <c r="G281" s="130">
        <v>1</v>
      </c>
      <c r="H281" s="130"/>
      <c r="I281" s="130"/>
      <c r="J281" s="130"/>
      <c r="K281" s="130">
        <v>1</v>
      </c>
      <c r="L281" s="130"/>
      <c r="M281" s="130"/>
      <c r="N281" s="130"/>
      <c r="O281" s="130"/>
      <c r="P281" s="130"/>
      <c r="Q281" s="130"/>
      <c r="R281" s="130" t="s">
        <v>291</v>
      </c>
      <c r="S281" s="130"/>
      <c r="T281" s="130"/>
      <c r="U281" s="130">
        <v>1</v>
      </c>
      <c r="V281" s="130"/>
      <c r="W281" s="130"/>
      <c r="X281" s="130"/>
      <c r="Y281" s="130"/>
      <c r="Z281" s="130"/>
      <c r="AA281" s="130"/>
      <c r="AB281" s="130"/>
      <c r="AC281" s="130"/>
      <c r="AD281" s="130"/>
      <c r="AE281" s="130">
        <v>1</v>
      </c>
      <c r="AF281" s="130"/>
      <c r="AG281" s="130"/>
      <c r="AH281" s="130">
        <v>1</v>
      </c>
      <c r="AI281" s="130"/>
      <c r="AJ281" s="130"/>
      <c r="AK281" s="130"/>
      <c r="AL281" s="130"/>
      <c r="AM281" s="130"/>
      <c r="AN281" s="130">
        <v>1</v>
      </c>
      <c r="AO281" s="130"/>
      <c r="AP281" s="130"/>
      <c r="AQ281" s="130"/>
      <c r="AR281" s="130"/>
      <c r="AS281" s="130"/>
      <c r="AT281" s="130"/>
      <c r="AU281" s="130"/>
      <c r="AV281" s="130"/>
      <c r="AW281" s="130"/>
      <c r="AX281" s="130"/>
      <c r="AY281" s="130"/>
      <c r="AZ281" s="130"/>
      <c r="BA281" s="130"/>
      <c r="BB281" s="130"/>
      <c r="BC281" s="130"/>
      <c r="BD281" s="130"/>
      <c r="BE281" s="130"/>
      <c r="BF281" s="130"/>
      <c r="BG281" s="130"/>
      <c r="BH281" s="130"/>
      <c r="BI281" s="130"/>
      <c r="BJ281" s="130"/>
      <c r="BK281" s="130"/>
      <c r="BL281" s="130"/>
      <c r="BM281" s="130"/>
      <c r="BN281" s="130"/>
      <c r="BO281" s="130"/>
      <c r="BP281" s="130">
        <v>1</v>
      </c>
      <c r="BQ281" s="130">
        <v>1</v>
      </c>
      <c r="BR281" s="130"/>
      <c r="BS281" s="130"/>
      <c r="BT281" s="130"/>
      <c r="BU281" s="130">
        <v>1</v>
      </c>
      <c r="BV281" s="130"/>
      <c r="BW281" s="130"/>
      <c r="BX281" s="130"/>
      <c r="BY281" s="130">
        <v>1</v>
      </c>
      <c r="BZ281" s="130"/>
      <c r="CA281" s="130"/>
      <c r="CB281" s="130"/>
      <c r="CC281" s="130"/>
      <c r="CD281" s="130"/>
      <c r="CE281" s="130"/>
      <c r="CF281" s="130"/>
      <c r="CG281" s="130"/>
      <c r="CH281" s="130"/>
      <c r="CI281" s="130"/>
      <c r="CJ281" s="130"/>
      <c r="CK281" s="130"/>
      <c r="CL281" s="130"/>
      <c r="CM281" s="130"/>
      <c r="CN281" s="130"/>
      <c r="CO281" s="130"/>
      <c r="CP281" s="130"/>
      <c r="CQ281" s="130"/>
      <c r="CR281" s="130"/>
      <c r="CS281" s="130"/>
      <c r="CT281" s="130"/>
      <c r="CU281" s="130"/>
      <c r="CV281" s="130"/>
      <c r="CW281" s="130"/>
      <c r="CX281" s="130"/>
      <c r="CY281" s="130"/>
      <c r="CZ281" s="130"/>
      <c r="DA281" s="130"/>
      <c r="DB281" s="130"/>
      <c r="DC281" s="130"/>
      <c r="DD281" s="130"/>
      <c r="DE281" s="130"/>
      <c r="DF281" s="130"/>
      <c r="DG281" s="130"/>
      <c r="DH281" s="130"/>
      <c r="DI281" s="130"/>
      <c r="DJ281" s="130"/>
      <c r="DK281" s="130"/>
      <c r="DL281" s="130"/>
      <c r="DM281" s="130"/>
      <c r="DN281" s="130"/>
      <c r="DO281" s="130"/>
      <c r="DP281" s="130"/>
      <c r="DQ281" s="130"/>
      <c r="DR281" s="130"/>
      <c r="DS281" s="130"/>
      <c r="DT281" s="130"/>
      <c r="DU281" s="130"/>
      <c r="DV281" s="130"/>
      <c r="DW281" s="130"/>
      <c r="DX281" s="130"/>
      <c r="DY281" s="130"/>
      <c r="DZ281" s="130"/>
    </row>
    <row r="282" spans="1:130">
      <c r="A282" s="169">
        <v>368207</v>
      </c>
      <c r="B282" s="127" t="s">
        <v>985</v>
      </c>
      <c r="C282" s="128">
        <v>4</v>
      </c>
      <c r="D282" s="129" t="s">
        <v>968</v>
      </c>
      <c r="E282" s="194" t="s">
        <v>378</v>
      </c>
      <c r="F282" s="130"/>
      <c r="G282" s="130">
        <v>1</v>
      </c>
      <c r="H282" s="130"/>
      <c r="I282" s="130"/>
      <c r="J282" s="130"/>
      <c r="K282" s="130">
        <v>1</v>
      </c>
      <c r="L282" s="130"/>
      <c r="M282" s="130"/>
      <c r="N282" s="130"/>
      <c r="O282" s="130"/>
      <c r="P282" s="130"/>
      <c r="Q282" s="130"/>
      <c r="R282" s="130" t="s">
        <v>291</v>
      </c>
      <c r="S282" s="130"/>
      <c r="T282" s="130"/>
      <c r="U282" s="130">
        <v>1</v>
      </c>
      <c r="V282" s="130"/>
      <c r="W282" s="130"/>
      <c r="X282" s="130"/>
      <c r="Y282" s="130"/>
      <c r="Z282" s="130"/>
      <c r="AA282" s="130"/>
      <c r="AB282" s="130"/>
      <c r="AC282" s="130"/>
      <c r="AD282" s="130"/>
      <c r="AE282" s="130">
        <v>1</v>
      </c>
      <c r="AF282" s="130"/>
      <c r="AG282" s="130"/>
      <c r="AH282" s="130">
        <v>1</v>
      </c>
      <c r="AI282" s="130"/>
      <c r="AJ282" s="130"/>
      <c r="AK282" s="130"/>
      <c r="AL282" s="130"/>
      <c r="AM282" s="130"/>
      <c r="AN282" s="130">
        <v>1</v>
      </c>
      <c r="AO282" s="130"/>
      <c r="AP282" s="130"/>
      <c r="AQ282" s="130"/>
      <c r="AR282" s="130"/>
      <c r="AS282" s="130"/>
      <c r="AT282" s="130"/>
      <c r="AU282" s="130"/>
      <c r="AV282" s="130"/>
      <c r="AW282" s="130"/>
      <c r="AX282" s="130"/>
      <c r="AY282" s="130"/>
      <c r="AZ282" s="130"/>
      <c r="BA282" s="130"/>
      <c r="BB282" s="130"/>
      <c r="BC282" s="130"/>
      <c r="BD282" s="130"/>
      <c r="BE282" s="130"/>
      <c r="BF282" s="130"/>
      <c r="BG282" s="130"/>
      <c r="BH282" s="130"/>
      <c r="BI282" s="130"/>
      <c r="BJ282" s="130"/>
      <c r="BK282" s="130"/>
      <c r="BL282" s="130"/>
      <c r="BM282" s="130"/>
      <c r="BN282" s="130"/>
      <c r="BO282" s="130"/>
      <c r="BP282" s="130">
        <v>1</v>
      </c>
      <c r="BQ282" s="130">
        <v>1</v>
      </c>
      <c r="BR282" s="130"/>
      <c r="BS282" s="130"/>
      <c r="BT282" s="130"/>
      <c r="BU282" s="130">
        <v>1</v>
      </c>
      <c r="BV282" s="130"/>
      <c r="BW282" s="130"/>
      <c r="BX282" s="130"/>
      <c r="BY282" s="130">
        <v>1</v>
      </c>
      <c r="BZ282" s="130"/>
      <c r="CA282" s="130"/>
      <c r="CB282" s="130"/>
      <c r="CC282" s="130"/>
      <c r="CD282" s="130"/>
      <c r="CE282" s="130"/>
      <c r="CF282" s="130"/>
      <c r="CG282" s="130"/>
      <c r="CH282" s="130"/>
      <c r="CI282" s="130"/>
      <c r="CJ282" s="130"/>
      <c r="CK282" s="130"/>
      <c r="CL282" s="130"/>
      <c r="CM282" s="130"/>
      <c r="CN282" s="130"/>
      <c r="CO282" s="130"/>
      <c r="CP282" s="130"/>
      <c r="CQ282" s="130"/>
      <c r="CR282" s="130"/>
      <c r="CS282" s="130"/>
      <c r="CT282" s="130"/>
      <c r="CU282" s="130"/>
      <c r="CV282" s="130"/>
      <c r="CW282" s="130"/>
      <c r="CX282" s="130"/>
      <c r="CY282" s="130"/>
      <c r="CZ282" s="130"/>
      <c r="DA282" s="130"/>
      <c r="DB282" s="130"/>
      <c r="DC282" s="130"/>
      <c r="DD282" s="130"/>
      <c r="DE282" s="130"/>
      <c r="DF282" s="130"/>
      <c r="DG282" s="130"/>
      <c r="DH282" s="130"/>
      <c r="DI282" s="130"/>
      <c r="DJ282" s="130"/>
      <c r="DK282" s="130"/>
      <c r="DL282" s="130"/>
      <c r="DM282" s="130"/>
      <c r="DN282" s="130"/>
      <c r="DO282" s="130"/>
      <c r="DP282" s="130"/>
      <c r="DQ282" s="130"/>
      <c r="DR282" s="130"/>
      <c r="DS282" s="130"/>
      <c r="DT282" s="130"/>
      <c r="DU282" s="130"/>
      <c r="DV282" s="130"/>
      <c r="DW282" s="130"/>
      <c r="DX282" s="130"/>
      <c r="DY282" s="130"/>
      <c r="DZ282" s="130"/>
    </row>
    <row r="283" spans="1:130">
      <c r="A283" s="169">
        <v>368206</v>
      </c>
      <c r="B283" s="127" t="s">
        <v>984</v>
      </c>
      <c r="C283" s="128">
        <v>5</v>
      </c>
      <c r="D283" s="129" t="s">
        <v>968</v>
      </c>
      <c r="E283" s="194" t="s">
        <v>378</v>
      </c>
      <c r="F283" s="130"/>
      <c r="G283" s="130">
        <v>1</v>
      </c>
      <c r="H283" s="130"/>
      <c r="I283" s="130"/>
      <c r="J283" s="130"/>
      <c r="K283" s="130">
        <v>1</v>
      </c>
      <c r="L283" s="130"/>
      <c r="M283" s="130"/>
      <c r="N283" s="130"/>
      <c r="O283" s="130"/>
      <c r="P283" s="130"/>
      <c r="Q283" s="130"/>
      <c r="R283" s="130" t="s">
        <v>291</v>
      </c>
      <c r="S283" s="130"/>
      <c r="T283" s="130"/>
      <c r="U283" s="130">
        <v>1</v>
      </c>
      <c r="V283" s="130"/>
      <c r="W283" s="130"/>
      <c r="X283" s="130"/>
      <c r="Y283" s="130"/>
      <c r="Z283" s="130"/>
      <c r="AA283" s="130"/>
      <c r="AB283" s="130"/>
      <c r="AC283" s="130"/>
      <c r="AD283" s="130"/>
      <c r="AE283" s="130">
        <v>1</v>
      </c>
      <c r="AF283" s="130"/>
      <c r="AG283" s="130"/>
      <c r="AH283" s="130">
        <v>1</v>
      </c>
      <c r="AI283" s="130"/>
      <c r="AJ283" s="130"/>
      <c r="AK283" s="130"/>
      <c r="AL283" s="130"/>
      <c r="AM283" s="130"/>
      <c r="AN283" s="130">
        <v>1</v>
      </c>
      <c r="AO283" s="130"/>
      <c r="AP283" s="130"/>
      <c r="AQ283" s="130"/>
      <c r="AR283" s="130"/>
      <c r="AS283" s="130"/>
      <c r="AT283" s="130"/>
      <c r="AU283" s="130"/>
      <c r="AV283" s="130"/>
      <c r="AW283" s="130"/>
      <c r="AX283" s="130"/>
      <c r="AY283" s="130"/>
      <c r="AZ283" s="130"/>
      <c r="BA283" s="130"/>
      <c r="BB283" s="130"/>
      <c r="BC283" s="130"/>
      <c r="BD283" s="130"/>
      <c r="BE283" s="130"/>
      <c r="BF283" s="130"/>
      <c r="BG283" s="130"/>
      <c r="BH283" s="130"/>
      <c r="BI283" s="130"/>
      <c r="BJ283" s="130"/>
      <c r="BK283" s="130"/>
      <c r="BL283" s="130"/>
      <c r="BM283" s="130"/>
      <c r="BN283" s="130"/>
      <c r="BO283" s="130"/>
      <c r="BP283" s="130">
        <v>1</v>
      </c>
      <c r="BQ283" s="130">
        <v>1</v>
      </c>
      <c r="BR283" s="130"/>
      <c r="BS283" s="130"/>
      <c r="BT283" s="130"/>
      <c r="BU283" s="130">
        <v>1</v>
      </c>
      <c r="BV283" s="130"/>
      <c r="BW283" s="130"/>
      <c r="BX283" s="130"/>
      <c r="BY283" s="130">
        <v>1</v>
      </c>
      <c r="BZ283" s="130"/>
      <c r="CA283" s="130"/>
      <c r="CB283" s="130"/>
      <c r="CC283" s="130"/>
      <c r="CD283" s="130"/>
      <c r="CE283" s="130"/>
      <c r="CF283" s="130"/>
      <c r="CG283" s="130"/>
      <c r="CH283" s="130"/>
      <c r="CI283" s="130"/>
      <c r="CJ283" s="130"/>
      <c r="CK283" s="130"/>
      <c r="CL283" s="130"/>
      <c r="CM283" s="130"/>
      <c r="CN283" s="130"/>
      <c r="CO283" s="130"/>
      <c r="CP283" s="130"/>
      <c r="CQ283" s="130"/>
      <c r="CR283" s="130"/>
      <c r="CS283" s="130"/>
      <c r="CT283" s="130"/>
      <c r="CU283" s="130"/>
      <c r="CV283" s="130"/>
      <c r="CW283" s="130"/>
      <c r="CX283" s="130"/>
      <c r="CY283" s="130"/>
      <c r="CZ283" s="130"/>
      <c r="DA283" s="130"/>
      <c r="DB283" s="130"/>
      <c r="DC283" s="130"/>
      <c r="DD283" s="130"/>
      <c r="DE283" s="130"/>
      <c r="DF283" s="130"/>
      <c r="DG283" s="130"/>
      <c r="DH283" s="130"/>
      <c r="DI283" s="130"/>
      <c r="DJ283" s="130"/>
      <c r="DK283" s="130"/>
      <c r="DL283" s="130"/>
      <c r="DM283" s="130"/>
      <c r="DN283" s="130"/>
      <c r="DO283" s="130"/>
      <c r="DP283" s="130"/>
      <c r="DQ283" s="130"/>
      <c r="DR283" s="130"/>
      <c r="DS283" s="130"/>
      <c r="DT283" s="130"/>
      <c r="DU283" s="130"/>
      <c r="DV283" s="130"/>
      <c r="DW283" s="130"/>
      <c r="DX283" s="130"/>
      <c r="DY283" s="130"/>
      <c r="DZ283" s="130"/>
    </row>
    <row r="284" spans="1:130">
      <c r="A284" s="165">
        <v>368101</v>
      </c>
      <c r="B284" s="131" t="s">
        <v>987</v>
      </c>
      <c r="C284" s="132">
        <v>1</v>
      </c>
      <c r="D284" s="133" t="s">
        <v>972</v>
      </c>
      <c r="E284" s="190" t="s">
        <v>378</v>
      </c>
      <c r="F284" s="134"/>
      <c r="G284" s="134">
        <v>1</v>
      </c>
      <c r="H284" s="134"/>
      <c r="I284" s="134"/>
      <c r="J284" s="134"/>
      <c r="K284" s="134">
        <v>1</v>
      </c>
      <c r="L284" s="134"/>
      <c r="M284" s="134"/>
      <c r="N284" s="134"/>
      <c r="O284" s="134"/>
      <c r="P284" s="134"/>
      <c r="Q284" s="134"/>
      <c r="R284" s="134" t="s">
        <v>397</v>
      </c>
      <c r="S284" s="134"/>
      <c r="T284" s="134"/>
      <c r="U284" s="134">
        <v>1</v>
      </c>
      <c r="V284" s="134"/>
      <c r="W284" s="134"/>
      <c r="X284" s="134"/>
      <c r="Y284" s="134"/>
      <c r="Z284" s="134">
        <v>1</v>
      </c>
      <c r="AA284" s="134"/>
      <c r="AB284" s="134"/>
      <c r="AC284" s="134"/>
      <c r="AD284" s="134"/>
      <c r="AE284" s="134">
        <v>1</v>
      </c>
      <c r="AF284" s="134"/>
      <c r="AG284" s="134"/>
      <c r="AH284" s="134"/>
      <c r="AI284" s="134"/>
      <c r="AJ284" s="134"/>
      <c r="AK284" s="134"/>
      <c r="AL284" s="134"/>
      <c r="AM284" s="134"/>
      <c r="AN284" s="134">
        <v>1</v>
      </c>
      <c r="AO284" s="134"/>
      <c r="AP284" s="134"/>
      <c r="AQ284" s="134"/>
      <c r="AR284" s="134"/>
      <c r="AS284" s="134"/>
      <c r="AT284" s="134"/>
      <c r="AU284" s="134"/>
      <c r="AV284" s="134"/>
      <c r="AW284" s="134"/>
      <c r="AX284" s="134"/>
      <c r="AY284" s="134"/>
      <c r="AZ284" s="134"/>
      <c r="BA284" s="134"/>
      <c r="BB284" s="134"/>
      <c r="BC284" s="134"/>
      <c r="BD284" s="134"/>
      <c r="BE284" s="134"/>
      <c r="BF284" s="134"/>
      <c r="BG284" s="134"/>
      <c r="BH284" s="134">
        <v>1</v>
      </c>
      <c r="BI284" s="134"/>
      <c r="BJ284" s="134"/>
      <c r="BK284" s="134"/>
      <c r="BL284" s="134"/>
      <c r="BM284" s="134"/>
      <c r="BN284" s="134"/>
      <c r="BO284" s="134"/>
      <c r="BP284" s="134"/>
      <c r="BQ284" s="134"/>
      <c r="BR284" s="134"/>
      <c r="BS284" s="134"/>
      <c r="BT284" s="134"/>
      <c r="BU284" s="134">
        <v>1</v>
      </c>
      <c r="BV284" s="134"/>
      <c r="BW284" s="134"/>
      <c r="BX284" s="134"/>
      <c r="BY284" s="134">
        <v>1</v>
      </c>
      <c r="BZ284" s="134"/>
      <c r="CA284" s="134"/>
      <c r="CB284" s="134"/>
      <c r="CC284" s="134"/>
      <c r="CD284" s="134"/>
      <c r="CE284" s="134"/>
      <c r="CF284" s="134"/>
      <c r="CG284" s="134"/>
      <c r="CH284" s="134"/>
      <c r="CI284" s="134"/>
      <c r="CJ284" s="134"/>
      <c r="CK284" s="134"/>
      <c r="CL284" s="134"/>
      <c r="CM284" s="134"/>
      <c r="CN284" s="134"/>
      <c r="CO284" s="134"/>
      <c r="CP284" s="134"/>
      <c r="CQ284" s="134"/>
      <c r="CR284" s="134">
        <v>1</v>
      </c>
      <c r="CS284" s="134"/>
      <c r="CT284" s="134"/>
      <c r="CU284" s="134"/>
      <c r="CV284" s="134"/>
      <c r="CW284" s="134"/>
      <c r="CX284" s="134"/>
      <c r="CY284" s="134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  <c r="DY284" s="134"/>
      <c r="DZ284" s="134"/>
    </row>
    <row r="285" spans="1:130">
      <c r="A285" s="177">
        <v>839511</v>
      </c>
      <c r="B285" s="125" t="s">
        <v>999</v>
      </c>
      <c r="C285" s="126">
        <v>1</v>
      </c>
      <c r="D285" s="135" t="s">
        <v>742</v>
      </c>
      <c r="E285" s="198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 t="s">
        <v>1002</v>
      </c>
      <c r="S285" s="136"/>
      <c r="T285" s="136"/>
      <c r="U285" s="136"/>
      <c r="V285" s="136"/>
      <c r="W285" s="136"/>
      <c r="X285" s="136">
        <v>1</v>
      </c>
      <c r="Y285" s="136"/>
      <c r="Z285" s="136"/>
      <c r="AA285" s="136"/>
      <c r="AB285" s="136"/>
      <c r="AC285" s="136"/>
      <c r="AD285" s="136">
        <v>1</v>
      </c>
      <c r="AE285" s="136">
        <v>1</v>
      </c>
      <c r="AF285" s="136"/>
      <c r="AG285" s="136"/>
      <c r="AH285" s="136"/>
      <c r="AI285" s="136"/>
      <c r="AJ285" s="136"/>
      <c r="AK285" s="136"/>
      <c r="AL285" s="136"/>
      <c r="AM285" s="136"/>
      <c r="AN285" s="136"/>
      <c r="AO285" s="136"/>
      <c r="AP285" s="136"/>
      <c r="AQ285" s="136"/>
      <c r="AR285" s="136"/>
      <c r="AS285" s="136"/>
      <c r="AT285" s="136"/>
      <c r="AU285" s="136"/>
      <c r="AV285" s="136"/>
      <c r="AW285" s="136"/>
      <c r="AX285" s="136"/>
      <c r="AY285" s="136"/>
      <c r="AZ285" s="136"/>
      <c r="BA285" s="136"/>
      <c r="BB285" s="136"/>
      <c r="BC285" s="136"/>
      <c r="BD285" s="136"/>
      <c r="BE285" s="136"/>
      <c r="BF285" s="136"/>
      <c r="BG285" s="136"/>
      <c r="BH285" s="136"/>
      <c r="BI285" s="136"/>
      <c r="BJ285" s="136"/>
      <c r="BK285" s="136"/>
      <c r="BL285" s="136"/>
      <c r="BM285" s="136"/>
      <c r="BN285" s="136"/>
      <c r="BO285" s="136"/>
      <c r="BP285" s="136"/>
      <c r="BQ285" s="136"/>
      <c r="BR285" s="136"/>
      <c r="BS285" s="136"/>
      <c r="BT285" s="136"/>
      <c r="BU285" s="136"/>
      <c r="BV285" s="136"/>
      <c r="BW285" s="136"/>
      <c r="BX285" s="136"/>
      <c r="BY285" s="136"/>
      <c r="BZ285" s="136"/>
      <c r="CA285" s="136"/>
      <c r="CB285" s="136"/>
      <c r="CC285" s="136"/>
      <c r="CD285" s="136"/>
      <c r="CE285" s="136"/>
      <c r="CF285" s="136"/>
      <c r="CG285" s="136"/>
      <c r="CH285" s="136"/>
      <c r="CI285" s="136"/>
      <c r="CJ285" s="136"/>
      <c r="CK285" s="136"/>
      <c r="CL285" s="136"/>
      <c r="CM285" s="136"/>
      <c r="CN285" s="136"/>
      <c r="CO285" s="136"/>
      <c r="CP285" s="136"/>
      <c r="CQ285" s="136"/>
      <c r="CR285" s="136"/>
      <c r="CS285" s="136"/>
      <c r="CT285" s="136"/>
      <c r="CU285" s="136"/>
      <c r="CV285" s="136"/>
      <c r="CW285" s="136"/>
      <c r="CX285" s="136"/>
      <c r="CY285" s="136">
        <v>1</v>
      </c>
      <c r="CZ285" s="136"/>
      <c r="DA285" s="136"/>
      <c r="DB285" s="136"/>
      <c r="DC285" s="136"/>
      <c r="DD285" s="136"/>
      <c r="DE285" s="136"/>
      <c r="DF285" s="136"/>
      <c r="DG285" s="136"/>
      <c r="DH285" s="136"/>
      <c r="DI285" s="136"/>
      <c r="DJ285" s="136"/>
      <c r="DK285" s="136"/>
      <c r="DL285" s="136"/>
      <c r="DM285" s="136"/>
      <c r="DN285" s="136"/>
      <c r="DO285" s="136"/>
      <c r="DP285" s="136"/>
      <c r="DQ285" s="136"/>
      <c r="DR285" s="136"/>
      <c r="DS285" s="136"/>
      <c r="DT285" s="136"/>
      <c r="DU285" s="136"/>
      <c r="DV285" s="136"/>
      <c r="DW285" s="136"/>
      <c r="DX285" s="136"/>
      <c r="DY285" s="136"/>
      <c r="DZ285" s="136"/>
    </row>
    <row r="286" spans="1:130">
      <c r="A286" s="177">
        <v>839554</v>
      </c>
      <c r="B286" s="125" t="s">
        <v>988</v>
      </c>
      <c r="C286" s="126">
        <v>4</v>
      </c>
      <c r="D286" s="135" t="s">
        <v>742</v>
      </c>
      <c r="E286" s="198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 t="s">
        <v>1002</v>
      </c>
      <c r="S286" s="136"/>
      <c r="T286" s="136"/>
      <c r="U286" s="136"/>
      <c r="V286" s="136"/>
      <c r="W286" s="136"/>
      <c r="X286" s="136">
        <v>1</v>
      </c>
      <c r="Y286" s="136"/>
      <c r="Z286" s="136"/>
      <c r="AA286" s="136"/>
      <c r="AB286" s="136"/>
      <c r="AC286" s="136"/>
      <c r="AD286" s="136">
        <v>1</v>
      </c>
      <c r="AE286" s="136">
        <v>1</v>
      </c>
      <c r="AF286" s="136"/>
      <c r="AG286" s="136"/>
      <c r="AH286" s="136"/>
      <c r="AI286" s="136"/>
      <c r="AJ286" s="136"/>
      <c r="AK286" s="136"/>
      <c r="AL286" s="136"/>
      <c r="AM286" s="136"/>
      <c r="AN286" s="136"/>
      <c r="AO286" s="136"/>
      <c r="AP286" s="136"/>
      <c r="AQ286" s="136"/>
      <c r="AR286" s="136"/>
      <c r="AS286" s="136"/>
      <c r="AT286" s="136"/>
      <c r="AU286" s="136"/>
      <c r="AV286" s="136"/>
      <c r="AW286" s="136"/>
      <c r="AX286" s="136"/>
      <c r="AY286" s="136"/>
      <c r="AZ286" s="136"/>
      <c r="BA286" s="136"/>
      <c r="BB286" s="136"/>
      <c r="BC286" s="136"/>
      <c r="BD286" s="136"/>
      <c r="BE286" s="136"/>
      <c r="BF286" s="136"/>
      <c r="BG286" s="136"/>
      <c r="BH286" s="136"/>
      <c r="BI286" s="136"/>
      <c r="BJ286" s="136"/>
      <c r="BK286" s="136"/>
      <c r="BL286" s="136"/>
      <c r="BM286" s="136"/>
      <c r="BN286" s="136"/>
      <c r="BO286" s="136"/>
      <c r="BP286" s="136"/>
      <c r="BQ286" s="136"/>
      <c r="BR286" s="136"/>
      <c r="BS286" s="136"/>
      <c r="BT286" s="136"/>
      <c r="BU286" s="136"/>
      <c r="BV286" s="136"/>
      <c r="BW286" s="136"/>
      <c r="BX286" s="136"/>
      <c r="BY286" s="136"/>
      <c r="BZ286" s="136"/>
      <c r="CA286" s="136"/>
      <c r="CB286" s="136"/>
      <c r="CC286" s="136"/>
      <c r="CD286" s="136"/>
      <c r="CE286" s="136"/>
      <c r="CF286" s="136"/>
      <c r="CG286" s="136"/>
      <c r="CH286" s="136"/>
      <c r="CI286" s="136"/>
      <c r="CJ286" s="136"/>
      <c r="CK286" s="136"/>
      <c r="CL286" s="136"/>
      <c r="CM286" s="136"/>
      <c r="CN286" s="136"/>
      <c r="CO286" s="136"/>
      <c r="CP286" s="136"/>
      <c r="CQ286" s="136"/>
      <c r="CR286" s="136"/>
      <c r="CS286" s="136"/>
      <c r="CT286" s="136"/>
      <c r="CU286" s="136"/>
      <c r="CV286" s="136"/>
      <c r="CW286" s="136"/>
      <c r="CX286" s="136"/>
      <c r="CY286" s="136">
        <v>1</v>
      </c>
      <c r="CZ286" s="136"/>
      <c r="DA286" s="136"/>
      <c r="DB286" s="136"/>
      <c r="DC286" s="136"/>
      <c r="DD286" s="136"/>
      <c r="DE286" s="136"/>
      <c r="DF286" s="136"/>
      <c r="DG286" s="136"/>
      <c r="DH286" s="136"/>
      <c r="DI286" s="136"/>
      <c r="DJ286" s="136"/>
      <c r="DK286" s="136"/>
      <c r="DL286" s="136"/>
      <c r="DM286" s="136"/>
      <c r="DN286" s="136"/>
      <c r="DO286" s="136"/>
      <c r="DP286" s="136"/>
      <c r="DQ286" s="136"/>
      <c r="DR286" s="136"/>
      <c r="DS286" s="136"/>
      <c r="DT286" s="136"/>
      <c r="DU286" s="136"/>
      <c r="DV286" s="136"/>
      <c r="DW286" s="136"/>
      <c r="DX286" s="136"/>
      <c r="DY286" s="136"/>
      <c r="DZ286" s="136"/>
    </row>
    <row r="287" spans="1:130">
      <c r="A287" s="177">
        <v>839551</v>
      </c>
      <c r="B287" s="125" t="s">
        <v>989</v>
      </c>
      <c r="C287" s="126">
        <v>5</v>
      </c>
      <c r="D287" s="135" t="s">
        <v>742</v>
      </c>
      <c r="E287" s="198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 t="s">
        <v>1002</v>
      </c>
      <c r="S287" s="136"/>
      <c r="T287" s="136"/>
      <c r="U287" s="136"/>
      <c r="V287" s="136"/>
      <c r="W287" s="136"/>
      <c r="X287" s="136">
        <v>1</v>
      </c>
      <c r="Y287" s="136"/>
      <c r="Z287" s="136"/>
      <c r="AA287" s="136"/>
      <c r="AB287" s="136"/>
      <c r="AC287" s="136"/>
      <c r="AD287" s="136">
        <v>1</v>
      </c>
      <c r="AE287" s="136">
        <v>1</v>
      </c>
      <c r="AF287" s="136"/>
      <c r="AG287" s="136"/>
      <c r="AH287" s="136"/>
      <c r="AI287" s="136"/>
      <c r="AJ287" s="136"/>
      <c r="AK287" s="136"/>
      <c r="AL287" s="136"/>
      <c r="AM287" s="136"/>
      <c r="AN287" s="136"/>
      <c r="AO287" s="136"/>
      <c r="AP287" s="136"/>
      <c r="AQ287" s="136"/>
      <c r="AR287" s="136"/>
      <c r="AS287" s="136"/>
      <c r="AT287" s="136"/>
      <c r="AU287" s="136"/>
      <c r="AV287" s="136"/>
      <c r="AW287" s="136"/>
      <c r="AX287" s="136"/>
      <c r="AY287" s="136"/>
      <c r="AZ287" s="136"/>
      <c r="BA287" s="136"/>
      <c r="BB287" s="136"/>
      <c r="BC287" s="136"/>
      <c r="BD287" s="136"/>
      <c r="BE287" s="136"/>
      <c r="BF287" s="136"/>
      <c r="BG287" s="136"/>
      <c r="BH287" s="136"/>
      <c r="BI287" s="136"/>
      <c r="BJ287" s="136"/>
      <c r="BK287" s="136"/>
      <c r="BL287" s="136"/>
      <c r="BM287" s="136"/>
      <c r="BN287" s="136"/>
      <c r="BO287" s="136"/>
      <c r="BP287" s="136"/>
      <c r="BQ287" s="136"/>
      <c r="BR287" s="136"/>
      <c r="BS287" s="136"/>
      <c r="BT287" s="136"/>
      <c r="BU287" s="136"/>
      <c r="BV287" s="136"/>
      <c r="BW287" s="136"/>
      <c r="BX287" s="136"/>
      <c r="BY287" s="136"/>
      <c r="BZ287" s="136"/>
      <c r="CA287" s="136"/>
      <c r="CB287" s="136"/>
      <c r="CC287" s="136"/>
      <c r="CD287" s="136"/>
      <c r="CE287" s="136"/>
      <c r="CF287" s="136"/>
      <c r="CG287" s="136"/>
      <c r="CH287" s="136"/>
      <c r="CI287" s="136"/>
      <c r="CJ287" s="136"/>
      <c r="CK287" s="136"/>
      <c r="CL287" s="136"/>
      <c r="CM287" s="136"/>
      <c r="CN287" s="136"/>
      <c r="CO287" s="136"/>
      <c r="CP287" s="136"/>
      <c r="CQ287" s="136"/>
      <c r="CR287" s="136"/>
      <c r="CS287" s="136"/>
      <c r="CT287" s="136"/>
      <c r="CU287" s="136"/>
      <c r="CV287" s="136"/>
      <c r="CW287" s="136"/>
      <c r="CX287" s="136"/>
      <c r="CY287" s="136">
        <v>1</v>
      </c>
      <c r="CZ287" s="136"/>
      <c r="DA287" s="136"/>
      <c r="DB287" s="136"/>
      <c r="DC287" s="136"/>
      <c r="DD287" s="136"/>
      <c r="DE287" s="136"/>
      <c r="DF287" s="136"/>
      <c r="DG287" s="136"/>
      <c r="DH287" s="136"/>
      <c r="DI287" s="136"/>
      <c r="DJ287" s="136"/>
      <c r="DK287" s="136"/>
      <c r="DL287" s="136"/>
      <c r="DM287" s="136"/>
      <c r="DN287" s="136"/>
      <c r="DO287" s="136"/>
      <c r="DP287" s="136"/>
      <c r="DQ287" s="136"/>
      <c r="DR287" s="136"/>
      <c r="DS287" s="136"/>
      <c r="DT287" s="136"/>
      <c r="DU287" s="136"/>
      <c r="DV287" s="136"/>
      <c r="DW287" s="136"/>
      <c r="DX287" s="136"/>
      <c r="DY287" s="136"/>
      <c r="DZ287" s="136"/>
    </row>
    <row r="288" spans="1:130">
      <c r="A288" s="178">
        <v>841111</v>
      </c>
      <c r="B288" s="122" t="s">
        <v>990</v>
      </c>
      <c r="C288" s="123">
        <v>1</v>
      </c>
      <c r="D288" s="137" t="s">
        <v>970</v>
      </c>
      <c r="E288" s="197"/>
      <c r="F288" s="138"/>
      <c r="G288" s="138"/>
      <c r="H288" s="138"/>
      <c r="I288" s="138"/>
      <c r="J288" s="138"/>
      <c r="K288" s="138"/>
      <c r="L288" s="138"/>
      <c r="M288" s="138"/>
      <c r="N288" s="138"/>
      <c r="O288" s="138"/>
      <c r="P288" s="138"/>
      <c r="Q288" s="138"/>
      <c r="R288" s="138" t="s">
        <v>1002</v>
      </c>
      <c r="S288" s="138"/>
      <c r="T288" s="138"/>
      <c r="U288" s="138"/>
      <c r="V288" s="138"/>
      <c r="W288" s="138"/>
      <c r="X288" s="138">
        <v>1</v>
      </c>
      <c r="Y288" s="138"/>
      <c r="Z288" s="138"/>
      <c r="AA288" s="138"/>
      <c r="AB288" s="138"/>
      <c r="AC288" s="138"/>
      <c r="AD288" s="138">
        <v>1</v>
      </c>
      <c r="AE288" s="138">
        <v>1</v>
      </c>
      <c r="AF288" s="138"/>
      <c r="AG288" s="138"/>
      <c r="AH288" s="138"/>
      <c r="AI288" s="138"/>
      <c r="AJ288" s="138"/>
      <c r="AK288" s="138"/>
      <c r="AL288" s="138"/>
      <c r="AM288" s="138"/>
      <c r="AN288" s="138"/>
      <c r="AO288" s="138"/>
      <c r="AP288" s="138"/>
      <c r="AQ288" s="138"/>
      <c r="AR288" s="138"/>
      <c r="AS288" s="138"/>
      <c r="AT288" s="138"/>
      <c r="AU288" s="138"/>
      <c r="AV288" s="138"/>
      <c r="AW288" s="138"/>
      <c r="AX288" s="138"/>
      <c r="AY288" s="138"/>
      <c r="AZ288" s="138"/>
      <c r="BA288" s="138"/>
      <c r="BB288" s="138"/>
      <c r="BC288" s="138"/>
      <c r="BD288" s="138"/>
      <c r="BE288" s="138"/>
      <c r="BF288" s="138"/>
      <c r="BG288" s="138"/>
      <c r="BH288" s="138"/>
      <c r="BI288" s="138"/>
      <c r="BJ288" s="138"/>
      <c r="BK288" s="138"/>
      <c r="BL288" s="138"/>
      <c r="BM288" s="138"/>
      <c r="BN288" s="138"/>
      <c r="BO288" s="138"/>
      <c r="BP288" s="138"/>
      <c r="BQ288" s="138"/>
      <c r="BR288" s="138"/>
      <c r="BS288" s="138"/>
      <c r="BT288" s="138"/>
      <c r="BU288" s="138"/>
      <c r="BV288" s="138"/>
      <c r="BW288" s="138"/>
      <c r="BX288" s="138"/>
      <c r="BY288" s="138"/>
      <c r="BZ288" s="138"/>
      <c r="CA288" s="138"/>
      <c r="CB288" s="138"/>
      <c r="CC288" s="138"/>
      <c r="CD288" s="138"/>
      <c r="CE288" s="138"/>
      <c r="CF288" s="138"/>
      <c r="CG288" s="138"/>
      <c r="CH288" s="138"/>
      <c r="CI288" s="138"/>
      <c r="CJ288" s="138"/>
      <c r="CK288" s="138"/>
      <c r="CL288" s="138"/>
      <c r="CM288" s="138"/>
      <c r="CN288" s="138"/>
      <c r="CO288" s="138"/>
      <c r="CP288" s="138"/>
      <c r="CQ288" s="138"/>
      <c r="CR288" s="138"/>
      <c r="CS288" s="138"/>
      <c r="CT288" s="138"/>
      <c r="CU288" s="138"/>
      <c r="CV288" s="138"/>
      <c r="CW288" s="138"/>
      <c r="CX288" s="138"/>
      <c r="CY288" s="138"/>
      <c r="CZ288" s="138">
        <v>1</v>
      </c>
      <c r="DA288" s="138"/>
      <c r="DB288" s="138"/>
      <c r="DC288" s="138"/>
      <c r="DD288" s="138"/>
      <c r="DE288" s="138"/>
      <c r="DF288" s="138"/>
      <c r="DG288" s="138"/>
      <c r="DH288" s="138"/>
      <c r="DI288" s="138"/>
      <c r="DJ288" s="138"/>
      <c r="DK288" s="138"/>
      <c r="DL288" s="138"/>
      <c r="DM288" s="138"/>
      <c r="DN288" s="138"/>
      <c r="DO288" s="138"/>
      <c r="DP288" s="138"/>
      <c r="DQ288" s="138"/>
      <c r="DR288" s="138"/>
      <c r="DS288" s="138"/>
      <c r="DT288" s="138"/>
      <c r="DU288" s="138"/>
      <c r="DV288" s="138"/>
      <c r="DW288" s="138"/>
      <c r="DX288" s="138"/>
      <c r="DY288" s="138"/>
      <c r="DZ288" s="138"/>
    </row>
    <row r="289" spans="1:130">
      <c r="A289" s="171">
        <v>841151</v>
      </c>
      <c r="B289" s="122" t="s">
        <v>991</v>
      </c>
      <c r="C289" s="123">
        <v>5</v>
      </c>
      <c r="D289" s="137" t="s">
        <v>970</v>
      </c>
      <c r="E289" s="197"/>
      <c r="F289" s="138"/>
      <c r="G289" s="138"/>
      <c r="H289" s="138"/>
      <c r="I289" s="138"/>
      <c r="J289" s="138"/>
      <c r="K289" s="138"/>
      <c r="L289" s="138"/>
      <c r="M289" s="138"/>
      <c r="N289" s="138"/>
      <c r="O289" s="138"/>
      <c r="P289" s="138"/>
      <c r="Q289" s="138"/>
      <c r="R289" s="138" t="s">
        <v>1002</v>
      </c>
      <c r="S289" s="138"/>
      <c r="T289" s="138"/>
      <c r="U289" s="138"/>
      <c r="V289" s="138"/>
      <c r="W289" s="138"/>
      <c r="X289" s="138">
        <v>1</v>
      </c>
      <c r="Y289" s="138"/>
      <c r="Z289" s="138"/>
      <c r="AA289" s="138"/>
      <c r="AB289" s="138"/>
      <c r="AC289" s="138"/>
      <c r="AD289" s="138">
        <v>1</v>
      </c>
      <c r="AE289" s="138">
        <v>1</v>
      </c>
      <c r="AF289" s="138"/>
      <c r="AG289" s="138"/>
      <c r="AH289" s="138"/>
      <c r="AI289" s="138"/>
      <c r="AJ289" s="138"/>
      <c r="AK289" s="138"/>
      <c r="AL289" s="138"/>
      <c r="AM289" s="138"/>
      <c r="AN289" s="138"/>
      <c r="AO289" s="138"/>
      <c r="AP289" s="138"/>
      <c r="AQ289" s="138"/>
      <c r="AR289" s="138"/>
      <c r="AS289" s="138"/>
      <c r="AT289" s="138"/>
      <c r="AU289" s="138"/>
      <c r="AV289" s="138"/>
      <c r="AW289" s="138"/>
      <c r="AX289" s="138"/>
      <c r="AY289" s="138"/>
      <c r="AZ289" s="138"/>
      <c r="BA289" s="138"/>
      <c r="BB289" s="138"/>
      <c r="BC289" s="138"/>
      <c r="BD289" s="138"/>
      <c r="BE289" s="138"/>
      <c r="BF289" s="138"/>
      <c r="BG289" s="138"/>
      <c r="BH289" s="138"/>
      <c r="BI289" s="138"/>
      <c r="BJ289" s="138"/>
      <c r="BK289" s="138"/>
      <c r="BL289" s="138"/>
      <c r="BM289" s="138"/>
      <c r="BN289" s="138"/>
      <c r="BO289" s="138"/>
      <c r="BP289" s="138"/>
      <c r="BQ289" s="138"/>
      <c r="BR289" s="138"/>
      <c r="BS289" s="138"/>
      <c r="BT289" s="138"/>
      <c r="BU289" s="138"/>
      <c r="BV289" s="138"/>
      <c r="BW289" s="138"/>
      <c r="BX289" s="138"/>
      <c r="BY289" s="138"/>
      <c r="BZ289" s="138"/>
      <c r="CA289" s="138"/>
      <c r="CB289" s="138"/>
      <c r="CC289" s="138"/>
      <c r="CD289" s="138"/>
      <c r="CE289" s="138"/>
      <c r="CF289" s="138"/>
      <c r="CG289" s="138"/>
      <c r="CH289" s="138"/>
      <c r="CI289" s="138"/>
      <c r="CJ289" s="138"/>
      <c r="CK289" s="138"/>
      <c r="CL289" s="138"/>
      <c r="CM289" s="138"/>
      <c r="CN289" s="138"/>
      <c r="CO289" s="138"/>
      <c r="CP289" s="138"/>
      <c r="CQ289" s="138"/>
      <c r="CR289" s="138"/>
      <c r="CS289" s="138"/>
      <c r="CT289" s="138"/>
      <c r="CU289" s="138"/>
      <c r="CV289" s="138"/>
      <c r="CW289" s="138"/>
      <c r="CX289" s="138"/>
      <c r="CY289" s="138"/>
      <c r="CZ289" s="138">
        <v>1</v>
      </c>
      <c r="DA289" s="138"/>
      <c r="DB289" s="138"/>
      <c r="DC289" s="138"/>
      <c r="DD289" s="138"/>
      <c r="DE289" s="138"/>
      <c r="DF289" s="138"/>
      <c r="DG289" s="138"/>
      <c r="DH289" s="138"/>
      <c r="DI289" s="138"/>
      <c r="DJ289" s="138"/>
      <c r="DK289" s="138"/>
      <c r="DL289" s="138"/>
      <c r="DM289" s="138"/>
      <c r="DN289" s="138"/>
      <c r="DO289" s="138"/>
      <c r="DP289" s="138"/>
      <c r="DQ289" s="138"/>
      <c r="DR289" s="138"/>
      <c r="DS289" s="138"/>
      <c r="DT289" s="138"/>
      <c r="DU289" s="138"/>
      <c r="DV289" s="138"/>
      <c r="DW289" s="138"/>
      <c r="DX289" s="138"/>
      <c r="DY289" s="138"/>
      <c r="DZ289" s="138"/>
    </row>
    <row r="290" spans="1:130">
      <c r="A290" s="179">
        <v>838711</v>
      </c>
      <c r="B290" s="155" t="s">
        <v>1092</v>
      </c>
      <c r="C290" s="156">
        <v>1</v>
      </c>
      <c r="D290" s="157" t="s">
        <v>742</v>
      </c>
      <c r="E290" s="199" t="s">
        <v>287</v>
      </c>
      <c r="F290" s="158"/>
      <c r="G290" s="158"/>
      <c r="H290" s="158"/>
      <c r="I290" s="158"/>
      <c r="J290" s="158"/>
      <c r="K290" s="158"/>
      <c r="L290" s="158"/>
      <c r="M290" s="158"/>
      <c r="N290" s="158"/>
      <c r="O290" s="158">
        <v>1</v>
      </c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  <c r="AA290" s="158"/>
      <c r="AB290" s="158"/>
      <c r="AC290" s="158"/>
      <c r="AD290" s="158"/>
      <c r="AE290" s="158">
        <v>1</v>
      </c>
      <c r="AF290" s="158"/>
      <c r="AG290" s="158"/>
      <c r="AH290" s="158"/>
      <c r="AI290" s="158"/>
      <c r="AJ290" s="158"/>
      <c r="AK290" s="158"/>
      <c r="AL290" s="158"/>
      <c r="AM290" s="158"/>
      <c r="AN290" s="158"/>
      <c r="AO290" s="158"/>
      <c r="AP290" s="158"/>
      <c r="AQ290" s="158"/>
      <c r="AR290" s="158"/>
      <c r="AS290" s="158"/>
      <c r="AT290" s="158"/>
      <c r="AU290" s="158"/>
      <c r="AV290" s="158"/>
      <c r="AW290" s="158"/>
      <c r="AX290" s="158"/>
      <c r="AY290" s="158"/>
      <c r="AZ290" s="158"/>
      <c r="BA290" s="158"/>
      <c r="BB290" s="158"/>
      <c r="BC290" s="158"/>
      <c r="BD290" s="158"/>
      <c r="BE290" s="158"/>
      <c r="BF290" s="158"/>
      <c r="BG290" s="158"/>
      <c r="BH290" s="158"/>
      <c r="BI290" s="158"/>
      <c r="BJ290" s="158"/>
      <c r="BK290" s="158"/>
      <c r="BL290" s="158"/>
      <c r="BM290" s="158"/>
      <c r="BN290" s="158"/>
      <c r="BO290" s="158"/>
      <c r="BP290" s="158"/>
      <c r="BQ290" s="158"/>
      <c r="BR290" s="158"/>
      <c r="BS290" s="158"/>
      <c r="BT290" s="158"/>
      <c r="BU290" s="158"/>
      <c r="BV290" s="158"/>
      <c r="BW290" s="158"/>
      <c r="BX290" s="158">
        <v>1</v>
      </c>
      <c r="BY290" s="158"/>
      <c r="BZ290" s="158"/>
      <c r="CA290" s="158"/>
      <c r="CB290" s="158"/>
      <c r="CC290" s="158">
        <v>1</v>
      </c>
      <c r="CD290" s="158"/>
      <c r="CE290" s="158"/>
      <c r="CF290" s="158"/>
      <c r="CG290" s="158"/>
      <c r="CH290" s="158"/>
      <c r="CI290" s="158"/>
      <c r="CJ290" s="158"/>
      <c r="CK290" s="158"/>
      <c r="CL290" s="158"/>
      <c r="CM290" s="158"/>
      <c r="CN290" s="158"/>
      <c r="CO290" s="158"/>
      <c r="CP290" s="158"/>
      <c r="CQ290" s="158"/>
      <c r="CR290" s="158"/>
      <c r="CS290" s="158"/>
      <c r="CT290" s="158"/>
      <c r="CU290" s="158"/>
      <c r="CV290" s="158"/>
      <c r="CW290" s="158"/>
      <c r="CX290" s="158"/>
      <c r="CY290" s="158"/>
      <c r="CZ290" s="158"/>
      <c r="DA290" s="158"/>
      <c r="DB290" s="158"/>
      <c r="DC290" s="158"/>
      <c r="DD290" s="158"/>
      <c r="DE290" s="158"/>
      <c r="DF290" s="158"/>
      <c r="DG290" s="158"/>
      <c r="DH290" s="158"/>
      <c r="DI290" s="158"/>
      <c r="DJ290" s="158"/>
      <c r="DK290" s="158"/>
      <c r="DL290" s="158"/>
      <c r="DM290" s="158"/>
      <c r="DN290" s="158"/>
      <c r="DO290" s="158"/>
      <c r="DP290" s="158"/>
      <c r="DQ290" s="158"/>
      <c r="DR290" s="158"/>
      <c r="DS290" s="158"/>
      <c r="DT290" s="158"/>
      <c r="DU290" s="158"/>
      <c r="DV290" s="158"/>
      <c r="DW290" s="158"/>
      <c r="DX290" s="158"/>
      <c r="DY290" s="158"/>
      <c r="DZ290" s="158"/>
    </row>
    <row r="291" spans="1:130">
      <c r="A291" s="179">
        <v>838751</v>
      </c>
      <c r="B291" s="155" t="s">
        <v>995</v>
      </c>
      <c r="C291" s="156">
        <v>5</v>
      </c>
      <c r="D291" s="157" t="s">
        <v>742</v>
      </c>
      <c r="E291" s="199" t="s">
        <v>287</v>
      </c>
      <c r="F291" s="158"/>
      <c r="G291" s="158"/>
      <c r="H291" s="158"/>
      <c r="I291" s="158"/>
      <c r="J291" s="158"/>
      <c r="K291" s="158"/>
      <c r="L291" s="158"/>
      <c r="M291" s="158"/>
      <c r="N291" s="158"/>
      <c r="O291" s="158">
        <v>1</v>
      </c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  <c r="AA291" s="158"/>
      <c r="AB291" s="158"/>
      <c r="AC291" s="158"/>
      <c r="AD291" s="158"/>
      <c r="AE291" s="158">
        <v>1</v>
      </c>
      <c r="AF291" s="158"/>
      <c r="AG291" s="158"/>
      <c r="AH291" s="158"/>
      <c r="AI291" s="158"/>
      <c r="AJ291" s="158"/>
      <c r="AK291" s="158"/>
      <c r="AL291" s="158"/>
      <c r="AM291" s="158"/>
      <c r="AN291" s="158"/>
      <c r="AO291" s="158"/>
      <c r="AP291" s="158"/>
      <c r="AQ291" s="158"/>
      <c r="AR291" s="158"/>
      <c r="AS291" s="158"/>
      <c r="AT291" s="158"/>
      <c r="AU291" s="158"/>
      <c r="AV291" s="158"/>
      <c r="AW291" s="158"/>
      <c r="AX291" s="158"/>
      <c r="AY291" s="158"/>
      <c r="AZ291" s="158"/>
      <c r="BA291" s="158"/>
      <c r="BB291" s="158"/>
      <c r="BC291" s="158"/>
      <c r="BD291" s="158"/>
      <c r="BE291" s="158"/>
      <c r="BF291" s="158"/>
      <c r="BG291" s="158"/>
      <c r="BH291" s="158"/>
      <c r="BI291" s="158"/>
      <c r="BJ291" s="158"/>
      <c r="BK291" s="158"/>
      <c r="BL291" s="158"/>
      <c r="BM291" s="158"/>
      <c r="BN291" s="158"/>
      <c r="BO291" s="158"/>
      <c r="BP291" s="158"/>
      <c r="BQ291" s="158"/>
      <c r="BR291" s="158"/>
      <c r="BS291" s="158"/>
      <c r="BT291" s="158"/>
      <c r="BU291" s="158"/>
      <c r="BV291" s="158"/>
      <c r="BW291" s="158"/>
      <c r="BX291" s="158">
        <v>1</v>
      </c>
      <c r="BY291" s="158"/>
      <c r="BZ291" s="158"/>
      <c r="CA291" s="158"/>
      <c r="CB291" s="158"/>
      <c r="CC291" s="158">
        <v>1</v>
      </c>
      <c r="CD291" s="158"/>
      <c r="CE291" s="158"/>
      <c r="CF291" s="158"/>
      <c r="CG291" s="158"/>
      <c r="CH291" s="158"/>
      <c r="CI291" s="158"/>
      <c r="CJ291" s="158"/>
      <c r="CK291" s="158"/>
      <c r="CL291" s="158"/>
      <c r="CM291" s="158"/>
      <c r="CN291" s="158"/>
      <c r="CO291" s="158"/>
      <c r="CP291" s="158"/>
      <c r="CQ291" s="158"/>
      <c r="CR291" s="158"/>
      <c r="CS291" s="158"/>
      <c r="CT291" s="158"/>
      <c r="CU291" s="158"/>
      <c r="CV291" s="158"/>
      <c r="CW291" s="158"/>
      <c r="CX291" s="158"/>
      <c r="CY291" s="158"/>
      <c r="CZ291" s="158"/>
      <c r="DA291" s="158"/>
      <c r="DB291" s="158"/>
      <c r="DC291" s="158"/>
      <c r="DD291" s="158"/>
      <c r="DE291" s="158"/>
      <c r="DF291" s="158"/>
      <c r="DG291" s="158"/>
      <c r="DH291" s="158"/>
      <c r="DI291" s="158"/>
      <c r="DJ291" s="158"/>
      <c r="DK291" s="158"/>
      <c r="DL291" s="158"/>
      <c r="DM291" s="158"/>
      <c r="DN291" s="158"/>
      <c r="DO291" s="158"/>
      <c r="DP291" s="158"/>
      <c r="DQ291" s="158"/>
      <c r="DR291" s="158"/>
      <c r="DS291" s="158"/>
      <c r="DT291" s="158"/>
      <c r="DU291" s="158"/>
      <c r="DV291" s="158"/>
      <c r="DW291" s="158"/>
      <c r="DX291" s="158"/>
      <c r="DY291" s="158"/>
      <c r="DZ291" s="158"/>
    </row>
    <row r="292" spans="1:130">
      <c r="A292" s="180">
        <v>842411</v>
      </c>
      <c r="B292" s="159" t="s">
        <v>1095</v>
      </c>
      <c r="C292" s="160">
        <v>1</v>
      </c>
      <c r="D292" s="160" t="s">
        <v>968</v>
      </c>
      <c r="E292" s="200" t="s">
        <v>287</v>
      </c>
      <c r="F292" s="161"/>
      <c r="G292" s="161"/>
      <c r="H292" s="161"/>
      <c r="I292" s="161"/>
      <c r="J292" s="161"/>
      <c r="K292" s="161"/>
      <c r="L292" s="161"/>
      <c r="M292" s="161"/>
      <c r="N292" s="161"/>
      <c r="O292" s="161">
        <v>1</v>
      </c>
      <c r="P292" s="161"/>
      <c r="Q292" s="161"/>
      <c r="R292" s="161"/>
      <c r="S292" s="161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>
        <v>1</v>
      </c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>
        <v>1</v>
      </c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>
        <v>1</v>
      </c>
      <c r="BV292" s="161"/>
      <c r="BW292" s="161"/>
      <c r="BX292" s="161"/>
      <c r="BY292" s="161">
        <v>1</v>
      </c>
      <c r="BZ292" s="161">
        <v>1</v>
      </c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</row>
    <row r="293" spans="1:130">
      <c r="A293" s="180">
        <v>842451</v>
      </c>
      <c r="B293" s="159" t="s">
        <v>1096</v>
      </c>
      <c r="C293" s="162">
        <v>5</v>
      </c>
      <c r="D293" s="160" t="s">
        <v>968</v>
      </c>
      <c r="E293" s="201" t="s">
        <v>287</v>
      </c>
      <c r="F293" s="161"/>
      <c r="G293" s="161"/>
      <c r="H293" s="161"/>
      <c r="I293" s="161"/>
      <c r="J293" s="161"/>
      <c r="K293" s="161"/>
      <c r="L293" s="161"/>
      <c r="M293" s="161"/>
      <c r="N293" s="161"/>
      <c r="O293" s="161">
        <v>1</v>
      </c>
      <c r="P293" s="161"/>
      <c r="Q293" s="161"/>
      <c r="R293" s="161"/>
      <c r="S293" s="161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>
        <v>1</v>
      </c>
      <c r="AF293" s="161"/>
      <c r="AG293" s="161"/>
      <c r="AH293" s="161"/>
      <c r="AI293" s="161"/>
      <c r="AJ293" s="161"/>
      <c r="AK293" s="161"/>
      <c r="AL293" s="161"/>
      <c r="AM293" s="161"/>
      <c r="AN293" s="161"/>
      <c r="AO293" s="161"/>
      <c r="AP293" s="161"/>
      <c r="AQ293" s="161"/>
      <c r="AR293" s="161"/>
      <c r="AS293" s="161"/>
      <c r="AT293" s="161"/>
      <c r="AU293" s="161"/>
      <c r="AV293" s="161"/>
      <c r="AW293" s="161"/>
      <c r="AX293" s="161"/>
      <c r="AY293" s="161"/>
      <c r="AZ293" s="161"/>
      <c r="BA293" s="161">
        <v>1</v>
      </c>
      <c r="BB293" s="161"/>
      <c r="BC293" s="161"/>
      <c r="BD293" s="161"/>
      <c r="BE293" s="161"/>
      <c r="BF293" s="161"/>
      <c r="BG293" s="161"/>
      <c r="BH293" s="161"/>
      <c r="BI293" s="161"/>
      <c r="BJ293" s="161"/>
      <c r="BK293" s="161"/>
      <c r="BL293" s="161"/>
      <c r="BM293" s="161"/>
      <c r="BN293" s="161"/>
      <c r="BO293" s="161"/>
      <c r="BP293" s="161"/>
      <c r="BQ293" s="161"/>
      <c r="BR293" s="161"/>
      <c r="BS293" s="161"/>
      <c r="BT293" s="161"/>
      <c r="BU293" s="161">
        <v>1</v>
      </c>
      <c r="BV293" s="161"/>
      <c r="BW293" s="161"/>
      <c r="BX293" s="161"/>
      <c r="BY293" s="161">
        <v>1</v>
      </c>
      <c r="BZ293" s="161">
        <v>1</v>
      </c>
      <c r="CA293" s="161"/>
      <c r="CB293" s="161"/>
      <c r="CC293" s="161"/>
      <c r="CD293" s="161"/>
      <c r="CE293" s="161"/>
      <c r="CF293" s="161"/>
      <c r="CG293" s="161"/>
      <c r="CH293" s="161"/>
      <c r="CI293" s="161"/>
      <c r="CJ293" s="161"/>
      <c r="CK293" s="161"/>
      <c r="CL293" s="161"/>
      <c r="CM293" s="161"/>
      <c r="CN293" s="161"/>
      <c r="CO293" s="161"/>
      <c r="CP293" s="161"/>
      <c r="CQ293" s="161"/>
      <c r="CR293" s="161"/>
      <c r="CS293" s="161"/>
      <c r="CT293" s="161"/>
      <c r="CU293" s="161"/>
      <c r="CV293" s="161"/>
      <c r="CW293" s="161"/>
      <c r="CX293" s="161"/>
      <c r="CY293" s="161"/>
      <c r="CZ293" s="161"/>
      <c r="DA293" s="161"/>
      <c r="DB293" s="161"/>
      <c r="DC293" s="161"/>
      <c r="DD293" s="161"/>
      <c r="DE293" s="161"/>
      <c r="DF293" s="161"/>
      <c r="DG293" s="161"/>
      <c r="DH293" s="161"/>
      <c r="DI293" s="161"/>
      <c r="DJ293" s="161"/>
      <c r="DK293" s="161"/>
      <c r="DL293" s="161"/>
      <c r="DM293" s="161"/>
      <c r="DN293" s="161"/>
      <c r="DO293" s="161"/>
      <c r="DP293" s="161"/>
      <c r="DQ293" s="161"/>
      <c r="DR293" s="161"/>
      <c r="DS293" s="161"/>
      <c r="DT293" s="161"/>
      <c r="DU293" s="161"/>
      <c r="DV293" s="161"/>
      <c r="DW293" s="161"/>
      <c r="DX293" s="161"/>
      <c r="DY293" s="161"/>
      <c r="DZ293" s="161"/>
    </row>
    <row r="294" spans="1:130">
      <c r="A294" s="177">
        <v>856311</v>
      </c>
      <c r="B294" s="125" t="s">
        <v>1093</v>
      </c>
      <c r="C294" s="126">
        <v>1</v>
      </c>
      <c r="D294" s="135" t="s">
        <v>742</v>
      </c>
      <c r="E294" s="198" t="s">
        <v>457</v>
      </c>
      <c r="F294" s="136"/>
      <c r="G294" s="136"/>
      <c r="H294" s="136">
        <v>1</v>
      </c>
      <c r="I294" s="136"/>
      <c r="J294" s="136"/>
      <c r="K294" s="136"/>
      <c r="L294" s="136">
        <v>1</v>
      </c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  <c r="AA294" s="136"/>
      <c r="AB294" s="136"/>
      <c r="AC294" s="136"/>
      <c r="AD294" s="136"/>
      <c r="AE294" s="136">
        <v>1</v>
      </c>
      <c r="AF294" s="136"/>
      <c r="AG294" s="136"/>
      <c r="AH294" s="136"/>
      <c r="AI294" s="136"/>
      <c r="AJ294" s="136"/>
      <c r="AK294" s="136"/>
      <c r="AL294" s="136"/>
      <c r="AM294" s="136"/>
      <c r="AN294" s="136"/>
      <c r="AO294" s="136"/>
      <c r="AP294" s="136"/>
      <c r="AQ294" s="136"/>
      <c r="AR294" s="136"/>
      <c r="AS294" s="136"/>
      <c r="AT294" s="136"/>
      <c r="AU294" s="136"/>
      <c r="AV294" s="136"/>
      <c r="AW294" s="136"/>
      <c r="AX294" s="136"/>
      <c r="AY294" s="136"/>
      <c r="AZ294" s="136">
        <v>1</v>
      </c>
      <c r="BA294" s="136"/>
      <c r="BB294" s="136"/>
      <c r="BC294" s="136"/>
      <c r="BD294" s="136"/>
      <c r="BE294" s="136"/>
      <c r="BF294" s="136"/>
      <c r="BG294" s="136"/>
      <c r="BH294" s="136"/>
      <c r="BI294" s="136"/>
      <c r="BJ294" s="136"/>
      <c r="BK294" s="136"/>
      <c r="BL294" s="136"/>
      <c r="BM294" s="136"/>
      <c r="BN294" s="136"/>
      <c r="BO294" s="136"/>
      <c r="BP294" s="136"/>
      <c r="BQ294" s="136"/>
      <c r="BR294" s="136"/>
      <c r="BS294" s="136"/>
      <c r="BT294" s="136"/>
      <c r="BU294" s="136"/>
      <c r="BV294" s="136"/>
      <c r="BW294" s="136"/>
      <c r="BX294" s="136"/>
      <c r="BY294" s="136"/>
      <c r="BZ294" s="136"/>
      <c r="CA294" s="136"/>
      <c r="CB294" s="136"/>
      <c r="CC294" s="136"/>
      <c r="CD294" s="136"/>
      <c r="CE294" s="136"/>
      <c r="CF294" s="136"/>
      <c r="CG294" s="136"/>
      <c r="CH294" s="136"/>
      <c r="CI294" s="136"/>
      <c r="CJ294" s="136"/>
      <c r="CK294" s="136"/>
      <c r="CL294" s="136"/>
      <c r="CM294" s="136"/>
      <c r="CN294" s="136"/>
      <c r="CO294" s="136"/>
      <c r="CP294" s="136"/>
      <c r="CQ294" s="136"/>
      <c r="CR294" s="136"/>
      <c r="CS294" s="136"/>
      <c r="CT294" s="136"/>
      <c r="CU294" s="136"/>
      <c r="CV294" s="136"/>
      <c r="CW294" s="136"/>
      <c r="CX294" s="136"/>
      <c r="CY294" s="136"/>
      <c r="CZ294" s="136"/>
      <c r="DA294" s="136"/>
      <c r="DB294" s="136"/>
      <c r="DC294" s="136"/>
      <c r="DD294" s="136"/>
      <c r="DE294" s="136"/>
      <c r="DF294" s="136"/>
      <c r="DG294" s="136"/>
      <c r="DH294" s="136"/>
      <c r="DI294" s="136"/>
      <c r="DJ294" s="136"/>
      <c r="DK294" s="136"/>
      <c r="DL294" s="136"/>
      <c r="DM294" s="136"/>
      <c r="DN294" s="136"/>
      <c r="DO294" s="136"/>
      <c r="DP294" s="136"/>
      <c r="DQ294" s="136"/>
      <c r="DR294" s="136"/>
      <c r="DS294" s="136"/>
      <c r="DT294" s="136"/>
      <c r="DU294" s="136"/>
      <c r="DV294" s="136"/>
      <c r="DW294" s="136"/>
      <c r="DX294" s="136"/>
      <c r="DY294" s="136"/>
      <c r="DZ294" s="136"/>
    </row>
    <row r="295" spans="1:130">
      <c r="A295" s="177">
        <v>856322</v>
      </c>
      <c r="B295" s="125" t="s">
        <v>993</v>
      </c>
      <c r="C295" s="126">
        <v>5</v>
      </c>
      <c r="D295" s="135" t="s">
        <v>742</v>
      </c>
      <c r="E295" s="198" t="s">
        <v>457</v>
      </c>
      <c r="F295" s="136"/>
      <c r="G295" s="136"/>
      <c r="H295" s="136">
        <v>1</v>
      </c>
      <c r="I295" s="136"/>
      <c r="J295" s="136"/>
      <c r="K295" s="136"/>
      <c r="L295" s="136">
        <v>1</v>
      </c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  <c r="AA295" s="136"/>
      <c r="AB295" s="136"/>
      <c r="AC295" s="136"/>
      <c r="AD295" s="136"/>
      <c r="AE295" s="136">
        <v>1</v>
      </c>
      <c r="AF295" s="136"/>
      <c r="AG295" s="136"/>
      <c r="AH295" s="136"/>
      <c r="AI295" s="136"/>
      <c r="AJ295" s="136"/>
      <c r="AK295" s="136"/>
      <c r="AL295" s="136"/>
      <c r="AM295" s="136"/>
      <c r="AN295" s="136"/>
      <c r="AO295" s="136"/>
      <c r="AP295" s="136"/>
      <c r="AQ295" s="136"/>
      <c r="AR295" s="136"/>
      <c r="AS295" s="136"/>
      <c r="AT295" s="136"/>
      <c r="AU295" s="136"/>
      <c r="AV295" s="136"/>
      <c r="AW295" s="136"/>
      <c r="AX295" s="136"/>
      <c r="AY295" s="136"/>
      <c r="AZ295" s="136">
        <v>1</v>
      </c>
      <c r="BA295" s="136"/>
      <c r="BB295" s="136"/>
      <c r="BC295" s="136"/>
      <c r="BD295" s="136"/>
      <c r="BE295" s="136"/>
      <c r="BF295" s="136"/>
      <c r="BG295" s="136"/>
      <c r="BH295" s="136"/>
      <c r="BI295" s="136"/>
      <c r="BJ295" s="136"/>
      <c r="BK295" s="136"/>
      <c r="BL295" s="136"/>
      <c r="BM295" s="136"/>
      <c r="BN295" s="136"/>
      <c r="BO295" s="136"/>
      <c r="BP295" s="136"/>
      <c r="BQ295" s="136"/>
      <c r="BR295" s="136"/>
      <c r="BS295" s="136"/>
      <c r="BT295" s="136"/>
      <c r="BU295" s="136"/>
      <c r="BV295" s="136"/>
      <c r="BW295" s="136"/>
      <c r="BX295" s="136"/>
      <c r="BY295" s="136"/>
      <c r="BZ295" s="136"/>
      <c r="CA295" s="136"/>
      <c r="CB295" s="136"/>
      <c r="CC295" s="136"/>
      <c r="CD295" s="136"/>
      <c r="CE295" s="136"/>
      <c r="CF295" s="136"/>
      <c r="CG295" s="136"/>
      <c r="CH295" s="136"/>
      <c r="CI295" s="136"/>
      <c r="CJ295" s="136"/>
      <c r="CK295" s="136"/>
      <c r="CL295" s="136"/>
      <c r="CM295" s="136"/>
      <c r="CN295" s="136"/>
      <c r="CO295" s="136"/>
      <c r="CP295" s="136"/>
      <c r="CQ295" s="136"/>
      <c r="CR295" s="136"/>
      <c r="CS295" s="136"/>
      <c r="CT295" s="136"/>
      <c r="CU295" s="136"/>
      <c r="CV295" s="136"/>
      <c r="CW295" s="136"/>
      <c r="CX295" s="136"/>
      <c r="CY295" s="136"/>
      <c r="CZ295" s="136"/>
      <c r="DA295" s="136"/>
      <c r="DB295" s="136"/>
      <c r="DC295" s="136"/>
      <c r="DD295" s="136"/>
      <c r="DE295" s="136"/>
      <c r="DF295" s="136"/>
      <c r="DG295" s="136"/>
      <c r="DH295" s="136"/>
      <c r="DI295" s="136"/>
      <c r="DJ295" s="136"/>
      <c r="DK295" s="136"/>
      <c r="DL295" s="136"/>
      <c r="DM295" s="136"/>
      <c r="DN295" s="136"/>
      <c r="DO295" s="136"/>
      <c r="DP295" s="136"/>
      <c r="DQ295" s="136"/>
      <c r="DR295" s="136"/>
      <c r="DS295" s="136"/>
      <c r="DT295" s="136"/>
      <c r="DU295" s="136"/>
      <c r="DV295" s="136"/>
      <c r="DW295" s="136"/>
      <c r="DX295" s="136"/>
      <c r="DY295" s="136"/>
      <c r="DZ295" s="136"/>
    </row>
    <row r="296" spans="1:130">
      <c r="A296" s="166">
        <v>867311</v>
      </c>
      <c r="B296" s="143" t="s">
        <v>994</v>
      </c>
      <c r="C296" s="144">
        <v>1</v>
      </c>
      <c r="D296" s="145" t="s">
        <v>971</v>
      </c>
      <c r="E296" s="191" t="s">
        <v>289</v>
      </c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>
        <v>1</v>
      </c>
      <c r="R296" s="146"/>
      <c r="S296" s="146"/>
      <c r="T296" s="146"/>
      <c r="U296" s="146"/>
      <c r="V296" s="146"/>
      <c r="W296" s="146"/>
      <c r="X296" s="146"/>
      <c r="Y296" s="146"/>
      <c r="Z296" s="146"/>
      <c r="AA296" s="146"/>
      <c r="AB296" s="146"/>
      <c r="AC296" s="146"/>
      <c r="AD296" s="146"/>
      <c r="AE296" s="146">
        <v>1</v>
      </c>
      <c r="AF296" s="146"/>
      <c r="AG296" s="146"/>
      <c r="AH296" s="146"/>
      <c r="AI296" s="146"/>
      <c r="AJ296" s="146"/>
      <c r="AK296" s="146"/>
      <c r="AL296" s="146"/>
      <c r="AM296" s="146"/>
      <c r="AN296" s="146"/>
      <c r="AO296" s="146"/>
      <c r="AP296" s="146"/>
      <c r="AQ296" s="146"/>
      <c r="AR296" s="146"/>
      <c r="AS296" s="146"/>
      <c r="AT296" s="146"/>
      <c r="AU296" s="146"/>
      <c r="AV296" s="146"/>
      <c r="AW296" s="146"/>
      <c r="AX296" s="146"/>
      <c r="AY296" s="146"/>
      <c r="AZ296" s="146"/>
      <c r="BA296" s="146"/>
      <c r="BB296" s="146"/>
      <c r="BC296" s="146"/>
      <c r="BD296" s="146"/>
      <c r="BE296" s="146"/>
      <c r="BF296" s="146"/>
      <c r="BG296" s="146"/>
      <c r="BH296" s="146"/>
      <c r="BI296" s="146"/>
      <c r="BJ296" s="146"/>
      <c r="BK296" s="146"/>
      <c r="BL296" s="146"/>
      <c r="BM296" s="146"/>
      <c r="BN296" s="146">
        <v>1</v>
      </c>
      <c r="BO296" s="146"/>
      <c r="BP296" s="146"/>
      <c r="BQ296" s="146"/>
      <c r="BR296" s="146"/>
      <c r="BS296" s="146"/>
      <c r="BT296" s="146"/>
      <c r="BU296" s="146"/>
      <c r="BV296" s="146"/>
      <c r="BW296" s="146"/>
      <c r="BX296" s="146"/>
      <c r="BY296" s="146"/>
      <c r="BZ296" s="146"/>
      <c r="CA296" s="146"/>
      <c r="CB296" s="146"/>
      <c r="CC296" s="146"/>
      <c r="CD296" s="146"/>
      <c r="CE296" s="146"/>
      <c r="CF296" s="146"/>
      <c r="CG296" s="146"/>
      <c r="CH296" s="146"/>
      <c r="CI296" s="146"/>
      <c r="CJ296" s="146"/>
      <c r="CK296" s="146"/>
      <c r="CL296" s="146"/>
      <c r="CM296" s="146"/>
      <c r="CN296" s="146"/>
      <c r="CO296" s="146"/>
      <c r="CP296" s="146"/>
      <c r="CQ296" s="146"/>
      <c r="CR296" s="146"/>
      <c r="CS296" s="146"/>
      <c r="CT296" s="146"/>
      <c r="CU296" s="146"/>
      <c r="CV296" s="146"/>
      <c r="CW296" s="146"/>
      <c r="CX296" s="146"/>
      <c r="CY296" s="146"/>
      <c r="CZ296" s="146"/>
      <c r="DA296" s="146"/>
      <c r="DB296" s="146"/>
      <c r="DC296" s="146"/>
      <c r="DD296" s="146"/>
      <c r="DE296" s="146"/>
      <c r="DF296" s="146"/>
      <c r="DG296" s="146"/>
      <c r="DH296" s="146"/>
      <c r="DI296" s="146"/>
      <c r="DJ296" s="146"/>
      <c r="DK296" s="146"/>
      <c r="DL296" s="146"/>
      <c r="DM296" s="146"/>
      <c r="DN296" s="146">
        <v>1</v>
      </c>
      <c r="DO296" s="146"/>
      <c r="DP296" s="146"/>
      <c r="DQ296" s="146"/>
      <c r="DR296" s="146"/>
      <c r="DS296" s="146"/>
      <c r="DT296" s="146"/>
      <c r="DU296" s="146"/>
      <c r="DV296" s="146"/>
      <c r="DW296" s="146"/>
      <c r="DX296" s="146"/>
      <c r="DY296" s="146"/>
      <c r="DZ296" s="146"/>
    </row>
    <row r="297" spans="1:130">
      <c r="A297" s="171">
        <v>854011</v>
      </c>
      <c r="B297" s="122" t="s">
        <v>992</v>
      </c>
      <c r="C297" s="123">
        <v>1</v>
      </c>
      <c r="D297" s="137" t="s">
        <v>968</v>
      </c>
      <c r="E297" s="197" t="s">
        <v>287</v>
      </c>
      <c r="F297" s="138"/>
      <c r="G297" s="138"/>
      <c r="H297" s="138"/>
      <c r="I297" s="138"/>
      <c r="J297" s="138"/>
      <c r="K297" s="138"/>
      <c r="L297" s="138"/>
      <c r="M297" s="138"/>
      <c r="N297" s="138"/>
      <c r="O297" s="138">
        <v>1</v>
      </c>
      <c r="P297" s="138"/>
      <c r="Q297" s="138"/>
      <c r="R297" s="138" t="s">
        <v>1097</v>
      </c>
      <c r="S297" s="138"/>
      <c r="T297" s="138">
        <v>1</v>
      </c>
      <c r="U297" s="138"/>
      <c r="V297" s="138"/>
      <c r="W297" s="138"/>
      <c r="X297" s="138"/>
      <c r="Y297" s="138"/>
      <c r="Z297" s="138">
        <v>1</v>
      </c>
      <c r="AA297" s="138"/>
      <c r="AB297" s="138"/>
      <c r="AC297" s="138"/>
      <c r="AD297" s="138"/>
      <c r="AE297" s="138">
        <v>1</v>
      </c>
      <c r="AF297" s="138"/>
      <c r="AG297" s="138"/>
      <c r="AH297" s="138"/>
      <c r="AI297" s="138"/>
      <c r="AJ297" s="138"/>
      <c r="AK297" s="138"/>
      <c r="AL297" s="138"/>
      <c r="AM297" s="138"/>
      <c r="AN297" s="138"/>
      <c r="AO297" s="138"/>
      <c r="AP297" s="138"/>
      <c r="AQ297" s="138"/>
      <c r="AR297" s="138"/>
      <c r="AS297" s="138"/>
      <c r="AT297" s="138">
        <v>1</v>
      </c>
      <c r="AU297" s="138"/>
      <c r="AV297" s="138"/>
      <c r="AW297" s="138"/>
      <c r="AX297" s="138"/>
      <c r="AY297" s="138"/>
      <c r="AZ297" s="138"/>
      <c r="BA297" s="138"/>
      <c r="BB297" s="138"/>
      <c r="BC297" s="138"/>
      <c r="BD297" s="138"/>
      <c r="BE297" s="138"/>
      <c r="BF297" s="138"/>
      <c r="BG297" s="138"/>
      <c r="BH297" s="138"/>
      <c r="BI297" s="138"/>
      <c r="BJ297" s="138"/>
      <c r="BK297" s="138"/>
      <c r="BL297" s="138"/>
      <c r="BM297" s="138"/>
      <c r="BN297" s="138"/>
      <c r="BO297" s="138"/>
      <c r="BP297" s="138"/>
      <c r="BQ297" s="138"/>
      <c r="BR297" s="138"/>
      <c r="BS297" s="138"/>
      <c r="BT297" s="138"/>
      <c r="BU297" s="138"/>
      <c r="BV297" s="138"/>
      <c r="BW297" s="138"/>
      <c r="BX297" s="138"/>
      <c r="BY297" s="138"/>
      <c r="BZ297" s="138"/>
      <c r="CA297" s="138"/>
      <c r="CB297" s="138"/>
      <c r="CC297" s="138"/>
      <c r="CD297" s="138"/>
      <c r="CE297" s="138"/>
      <c r="CF297" s="138"/>
      <c r="CG297" s="138"/>
      <c r="CH297" s="138"/>
      <c r="CI297" s="138"/>
      <c r="CJ297" s="138"/>
      <c r="CK297" s="138"/>
      <c r="CL297" s="138"/>
      <c r="CM297" s="138"/>
      <c r="CN297" s="138"/>
      <c r="CO297" s="138"/>
      <c r="CP297" s="138"/>
      <c r="CQ297" s="138"/>
      <c r="CR297" s="138"/>
      <c r="CS297" s="138"/>
      <c r="CT297" s="138"/>
      <c r="CU297" s="138"/>
      <c r="CV297" s="138"/>
      <c r="CW297" s="138"/>
      <c r="CX297" s="138"/>
      <c r="CY297" s="138"/>
      <c r="CZ297" s="138"/>
      <c r="DA297" s="138"/>
      <c r="DB297" s="138"/>
      <c r="DC297" s="138"/>
      <c r="DD297" s="138"/>
      <c r="DE297" s="138"/>
      <c r="DF297" s="138"/>
      <c r="DG297" s="138"/>
      <c r="DH297" s="138"/>
      <c r="DI297" s="138"/>
      <c r="DJ297" s="138"/>
      <c r="DK297" s="138"/>
      <c r="DL297" s="138"/>
      <c r="DM297" s="138"/>
      <c r="DN297" s="138"/>
      <c r="DO297" s="138"/>
      <c r="DP297" s="138"/>
      <c r="DQ297" s="138"/>
      <c r="DR297" s="138"/>
      <c r="DS297" s="138"/>
      <c r="DT297" s="138"/>
      <c r="DU297" s="138"/>
      <c r="DV297" s="138"/>
      <c r="DW297" s="138"/>
      <c r="DX297" s="138"/>
      <c r="DY297" s="138"/>
      <c r="DZ297" s="138"/>
    </row>
    <row r="298" spans="1:130">
      <c r="A298" s="171">
        <v>854051</v>
      </c>
      <c r="B298" s="122" t="s">
        <v>1094</v>
      </c>
      <c r="C298" s="123">
        <v>5</v>
      </c>
      <c r="D298" s="137" t="s">
        <v>968</v>
      </c>
      <c r="E298" s="197" t="s">
        <v>287</v>
      </c>
      <c r="F298" s="138"/>
      <c r="G298" s="138"/>
      <c r="H298" s="138"/>
      <c r="I298" s="138"/>
      <c r="J298" s="138"/>
      <c r="K298" s="138"/>
      <c r="L298" s="138"/>
      <c r="M298" s="138"/>
      <c r="N298" s="138"/>
      <c r="O298" s="138">
        <v>1</v>
      </c>
      <c r="P298" s="138"/>
      <c r="Q298" s="138"/>
      <c r="R298" s="138" t="s">
        <v>1097</v>
      </c>
      <c r="S298" s="138"/>
      <c r="T298" s="138">
        <v>1</v>
      </c>
      <c r="U298" s="138"/>
      <c r="V298" s="138"/>
      <c r="W298" s="138"/>
      <c r="X298" s="138"/>
      <c r="Y298" s="138"/>
      <c r="Z298" s="138">
        <v>1</v>
      </c>
      <c r="AA298" s="138"/>
      <c r="AB298" s="138"/>
      <c r="AC298" s="138"/>
      <c r="AD298" s="138"/>
      <c r="AE298" s="138">
        <v>1</v>
      </c>
      <c r="AF298" s="138"/>
      <c r="AG298" s="138"/>
      <c r="AH298" s="138"/>
      <c r="AI298" s="138"/>
      <c r="AJ298" s="138"/>
      <c r="AK298" s="138"/>
      <c r="AL298" s="138"/>
      <c r="AM298" s="138"/>
      <c r="AN298" s="138"/>
      <c r="AO298" s="138"/>
      <c r="AP298" s="138"/>
      <c r="AQ298" s="138"/>
      <c r="AR298" s="138"/>
      <c r="AS298" s="138"/>
      <c r="AT298" s="138">
        <v>1</v>
      </c>
      <c r="AU298" s="138"/>
      <c r="AV298" s="138"/>
      <c r="AW298" s="138"/>
      <c r="AX298" s="138"/>
      <c r="AY298" s="138"/>
      <c r="AZ298" s="138"/>
      <c r="BA298" s="138"/>
      <c r="BB298" s="138"/>
      <c r="BC298" s="138"/>
      <c r="BD298" s="138"/>
      <c r="BE298" s="138"/>
      <c r="BF298" s="138"/>
      <c r="BG298" s="138"/>
      <c r="BH298" s="138"/>
      <c r="BI298" s="138"/>
      <c r="BJ298" s="138"/>
      <c r="BK298" s="138"/>
      <c r="BL298" s="138"/>
      <c r="BM298" s="138"/>
      <c r="BN298" s="138"/>
      <c r="BO298" s="138"/>
      <c r="BP298" s="138"/>
      <c r="BQ298" s="138"/>
      <c r="BR298" s="138"/>
      <c r="BS298" s="138"/>
      <c r="BT298" s="138"/>
      <c r="BU298" s="138"/>
      <c r="BV298" s="138"/>
      <c r="BW298" s="138"/>
      <c r="BX298" s="138"/>
      <c r="BY298" s="138"/>
      <c r="BZ298" s="138"/>
      <c r="CA298" s="138"/>
      <c r="CB298" s="138"/>
      <c r="CC298" s="138"/>
      <c r="CD298" s="138"/>
      <c r="CE298" s="138"/>
      <c r="CF298" s="138"/>
      <c r="CG298" s="138"/>
      <c r="CH298" s="138"/>
      <c r="CI298" s="138"/>
      <c r="CJ298" s="138"/>
      <c r="CK298" s="138"/>
      <c r="CL298" s="138"/>
      <c r="CM298" s="138"/>
      <c r="CN298" s="138"/>
      <c r="CO298" s="138"/>
      <c r="CP298" s="138"/>
      <c r="CQ298" s="138"/>
      <c r="CR298" s="138"/>
      <c r="CS298" s="138"/>
      <c r="CT298" s="138"/>
      <c r="CU298" s="138"/>
      <c r="CV298" s="138"/>
      <c r="CW298" s="138"/>
      <c r="CX298" s="138"/>
      <c r="CY298" s="138"/>
      <c r="CZ298" s="138"/>
      <c r="DA298" s="138"/>
      <c r="DB298" s="138"/>
      <c r="DC298" s="138"/>
      <c r="DD298" s="138"/>
      <c r="DE298" s="138"/>
      <c r="DF298" s="138"/>
      <c r="DG298" s="138"/>
      <c r="DH298" s="138"/>
      <c r="DI298" s="138"/>
      <c r="DJ298" s="138"/>
      <c r="DK298" s="138"/>
      <c r="DL298" s="138"/>
      <c r="DM298" s="138"/>
      <c r="DN298" s="138"/>
      <c r="DO298" s="138"/>
      <c r="DP298" s="138"/>
      <c r="DQ298" s="138"/>
      <c r="DR298" s="138"/>
      <c r="DS298" s="138"/>
      <c r="DT298" s="138"/>
      <c r="DU298" s="138"/>
      <c r="DV298" s="138"/>
      <c r="DW298" s="138"/>
      <c r="DX298" s="138"/>
      <c r="DY298" s="138"/>
      <c r="DZ298" s="138"/>
    </row>
    <row r="299" spans="1:130" ht="15">
      <c r="A299" s="209" t="s">
        <v>1103</v>
      </c>
      <c r="B299" s="210" t="s">
        <v>1186</v>
      </c>
      <c r="C299" s="209">
        <v>1</v>
      </c>
      <c r="D299" s="209" t="s">
        <v>742</v>
      </c>
      <c r="E299" s="210"/>
      <c r="F299" s="210"/>
      <c r="G299" s="210"/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 t="s">
        <v>291</v>
      </c>
      <c r="S299" s="210"/>
      <c r="T299" s="210"/>
      <c r="U299" s="210">
        <v>1</v>
      </c>
      <c r="V299" s="210"/>
      <c r="W299" s="210"/>
      <c r="X299" s="210"/>
      <c r="Y299" s="210"/>
      <c r="Z299" s="210"/>
      <c r="AA299" s="210"/>
      <c r="AB299" s="210"/>
      <c r="AC299" s="210">
        <v>1</v>
      </c>
      <c r="AD299" s="210"/>
      <c r="AE299" s="210">
        <v>1</v>
      </c>
      <c r="AF299" s="210"/>
      <c r="AG299" s="210"/>
      <c r="AH299" s="210"/>
      <c r="AI299" s="210"/>
      <c r="AJ299" s="210"/>
      <c r="AK299" s="210"/>
      <c r="AL299" s="210"/>
      <c r="AM299" s="210"/>
      <c r="AN299" s="210"/>
      <c r="AO299" s="210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  <c r="BQ299" s="210"/>
      <c r="BR299" s="210"/>
      <c r="BS299" s="210"/>
      <c r="BT299" s="210"/>
      <c r="BU299" s="210"/>
      <c r="BV299" s="210"/>
      <c r="BW299" s="210"/>
      <c r="BX299" s="210"/>
      <c r="BY299" s="210"/>
      <c r="BZ299" s="210"/>
      <c r="CA299" s="210"/>
      <c r="CB299" s="210"/>
      <c r="CC299" s="210"/>
      <c r="CD299" s="210"/>
      <c r="CE299" s="210"/>
      <c r="CF299" s="210"/>
      <c r="CG299" s="210"/>
      <c r="CH299" s="210"/>
      <c r="CI299" s="210"/>
      <c r="CJ299" s="210"/>
      <c r="CK299" s="210"/>
      <c r="CL299" s="210"/>
      <c r="CM299" s="210"/>
      <c r="CN299" s="210"/>
      <c r="CO299" s="210"/>
      <c r="CP299" s="210"/>
      <c r="CQ299" s="210"/>
      <c r="CR299" s="210"/>
      <c r="CS299" s="210"/>
      <c r="CT299" s="210"/>
      <c r="CU299" s="210"/>
      <c r="CV299" s="210"/>
      <c r="CW299" s="210"/>
      <c r="CX299" s="210"/>
      <c r="CY299" s="210"/>
      <c r="CZ299" s="210"/>
      <c r="DA299" s="210"/>
      <c r="DB299" s="210"/>
      <c r="DC299" s="210"/>
      <c r="DD299" s="210"/>
      <c r="DE299" s="210"/>
      <c r="DF299" s="210"/>
      <c r="DG299" s="210"/>
      <c r="DH299" s="210"/>
      <c r="DI299" s="210"/>
      <c r="DJ299" s="210"/>
      <c r="DK299" s="210"/>
      <c r="DL299" s="210"/>
      <c r="DM299" s="210"/>
      <c r="DN299" s="210"/>
      <c r="DO299" s="210"/>
      <c r="DP299" s="210"/>
      <c r="DQ299" s="210"/>
      <c r="DR299" s="210"/>
      <c r="DS299" s="210"/>
      <c r="DT299" s="210"/>
      <c r="DU299" s="210"/>
      <c r="DV299" s="210"/>
      <c r="DW299" s="210"/>
      <c r="DX299" s="210"/>
      <c r="DY299" s="210"/>
      <c r="DZ299" s="210"/>
    </row>
    <row r="300" spans="1:130" ht="15">
      <c r="A300" s="209" t="s">
        <v>1104</v>
      </c>
      <c r="B300" s="210" t="s">
        <v>1187</v>
      </c>
      <c r="C300" s="209">
        <v>4</v>
      </c>
      <c r="D300" s="209" t="s">
        <v>742</v>
      </c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10"/>
      <c r="Q300" s="210"/>
      <c r="R300" s="210" t="s">
        <v>291</v>
      </c>
      <c r="S300" s="210"/>
      <c r="T300" s="210"/>
      <c r="U300" s="210">
        <v>1</v>
      </c>
      <c r="V300" s="210"/>
      <c r="W300" s="210"/>
      <c r="X300" s="210"/>
      <c r="Y300" s="210"/>
      <c r="Z300" s="210"/>
      <c r="AA300" s="210"/>
      <c r="AB300" s="210"/>
      <c r="AC300" s="210">
        <v>1</v>
      </c>
      <c r="AD300" s="210"/>
      <c r="AE300" s="210">
        <v>1</v>
      </c>
      <c r="AF300" s="210"/>
      <c r="AG300" s="210"/>
      <c r="AH300" s="210"/>
      <c r="AI300" s="210"/>
      <c r="AJ300" s="210"/>
      <c r="AK300" s="210"/>
      <c r="AL300" s="210"/>
      <c r="AM300" s="210"/>
      <c r="AN300" s="210"/>
      <c r="AO300" s="210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  <c r="BQ300" s="210"/>
      <c r="BR300" s="210"/>
      <c r="BS300" s="210"/>
      <c r="BT300" s="210"/>
      <c r="BU300" s="210"/>
      <c r="BV300" s="210"/>
      <c r="BW300" s="210"/>
      <c r="BX300" s="210"/>
      <c r="BY300" s="210"/>
      <c r="BZ300" s="210"/>
      <c r="CA300" s="210"/>
      <c r="CB300" s="210"/>
      <c r="CC300" s="210"/>
      <c r="CD300" s="210"/>
      <c r="CE300" s="210"/>
      <c r="CF300" s="210"/>
      <c r="CG300" s="210"/>
      <c r="CH300" s="210"/>
      <c r="CI300" s="210"/>
      <c r="CJ300" s="210"/>
      <c r="CK300" s="210"/>
      <c r="CL300" s="210"/>
      <c r="CM300" s="210"/>
      <c r="CN300" s="210"/>
      <c r="CO300" s="210"/>
      <c r="CP300" s="210"/>
      <c r="CQ300" s="210"/>
      <c r="CR300" s="210"/>
      <c r="CS300" s="210"/>
      <c r="CT300" s="210"/>
      <c r="CU300" s="210"/>
      <c r="CV300" s="210"/>
      <c r="CW300" s="210"/>
      <c r="CX300" s="210"/>
      <c r="CY300" s="210"/>
      <c r="CZ300" s="210"/>
      <c r="DA300" s="210"/>
      <c r="DB300" s="210"/>
      <c r="DC300" s="210"/>
      <c r="DD300" s="210"/>
      <c r="DE300" s="210"/>
      <c r="DF300" s="210"/>
      <c r="DG300" s="210"/>
      <c r="DH300" s="210"/>
      <c r="DI300" s="210"/>
      <c r="DJ300" s="210"/>
      <c r="DK300" s="210"/>
      <c r="DL300" s="210"/>
      <c r="DM300" s="210"/>
      <c r="DN300" s="210"/>
      <c r="DO300" s="210"/>
      <c r="DP300" s="210"/>
      <c r="DQ300" s="210"/>
      <c r="DR300" s="210"/>
      <c r="DS300" s="210"/>
      <c r="DT300" s="210"/>
      <c r="DU300" s="210"/>
      <c r="DV300" s="210"/>
      <c r="DW300" s="210"/>
      <c r="DX300" s="210"/>
      <c r="DY300" s="210"/>
      <c r="DZ300" s="210"/>
    </row>
    <row r="301" spans="1:130" ht="15">
      <c r="A301" s="211" t="s">
        <v>1105</v>
      </c>
      <c r="B301" s="212" t="s">
        <v>1106</v>
      </c>
      <c r="C301" s="211">
        <v>1</v>
      </c>
      <c r="D301" s="211" t="s">
        <v>968</v>
      </c>
      <c r="E301" s="212" t="s">
        <v>378</v>
      </c>
      <c r="F301" s="212"/>
      <c r="G301" s="212">
        <v>1</v>
      </c>
      <c r="H301" s="212"/>
      <c r="I301" s="212"/>
      <c r="J301" s="212"/>
      <c r="K301" s="212">
        <v>1</v>
      </c>
      <c r="L301" s="212"/>
      <c r="M301" s="212"/>
      <c r="N301" s="212"/>
      <c r="O301" s="212"/>
      <c r="P301" s="212"/>
      <c r="Q301" s="212"/>
      <c r="R301" s="212" t="s">
        <v>291</v>
      </c>
      <c r="S301" s="212"/>
      <c r="T301" s="212"/>
      <c r="U301" s="212">
        <v>1</v>
      </c>
      <c r="V301" s="212"/>
      <c r="W301" s="212"/>
      <c r="X301" s="212"/>
      <c r="Y301" s="212"/>
      <c r="Z301" s="212"/>
      <c r="AA301" s="212"/>
      <c r="AB301" s="212"/>
      <c r="AC301" s="212"/>
      <c r="AD301" s="212"/>
      <c r="AE301" s="212">
        <v>1</v>
      </c>
      <c r="AF301" s="212"/>
      <c r="AG301" s="212"/>
      <c r="AH301" s="212"/>
      <c r="AI301" s="212"/>
      <c r="AJ301" s="212"/>
      <c r="AK301" s="212"/>
      <c r="AL301" s="212">
        <v>1</v>
      </c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212"/>
      <c r="BD301" s="212"/>
      <c r="BE301" s="212"/>
      <c r="BF301" s="212"/>
      <c r="BG301" s="212"/>
      <c r="BH301" s="212"/>
      <c r="BI301" s="212"/>
      <c r="BJ301" s="212"/>
      <c r="BK301" s="212"/>
      <c r="BL301" s="212"/>
      <c r="BM301" s="212"/>
      <c r="BN301" s="212"/>
      <c r="BO301" s="212"/>
      <c r="BP301" s="212">
        <v>1</v>
      </c>
      <c r="BQ301" s="212">
        <v>1</v>
      </c>
      <c r="BR301" s="212"/>
      <c r="BS301" s="212"/>
      <c r="BT301" s="212"/>
      <c r="BU301" s="212">
        <v>1</v>
      </c>
      <c r="BV301" s="212"/>
      <c r="BW301" s="212"/>
      <c r="BX301" s="212"/>
      <c r="BY301" s="212">
        <v>1</v>
      </c>
      <c r="BZ301" s="212"/>
      <c r="CA301" s="212"/>
      <c r="CB301" s="212"/>
      <c r="CC301" s="212"/>
      <c r="CD301" s="212"/>
      <c r="CE301" s="212"/>
      <c r="CF301" s="212"/>
      <c r="CG301" s="212"/>
      <c r="CH301" s="212"/>
      <c r="CI301" s="212"/>
      <c r="CJ301" s="212"/>
      <c r="CK301" s="212"/>
      <c r="CL301" s="212"/>
      <c r="CM301" s="212"/>
      <c r="CN301" s="212"/>
      <c r="CO301" s="212"/>
      <c r="CP301" s="212"/>
      <c r="CQ301" s="212"/>
      <c r="CR301" s="212"/>
      <c r="CS301" s="212"/>
      <c r="CT301" s="212"/>
      <c r="CU301" s="212"/>
      <c r="CV301" s="212"/>
      <c r="CW301" s="212"/>
      <c r="CX301" s="212"/>
      <c r="CY301" s="212"/>
      <c r="CZ301" s="212"/>
      <c r="DA301" s="212"/>
      <c r="DB301" s="212"/>
      <c r="DC301" s="212"/>
      <c r="DD301" s="212"/>
      <c r="DE301" s="212"/>
      <c r="DF301" s="212"/>
      <c r="DG301" s="212"/>
      <c r="DH301" s="212"/>
      <c r="DI301" s="212"/>
      <c r="DJ301" s="212"/>
      <c r="DK301" s="212"/>
      <c r="DL301" s="212"/>
      <c r="DM301" s="212"/>
      <c r="DN301" s="212"/>
      <c r="DO301" s="212"/>
      <c r="DP301" s="212"/>
      <c r="DQ301" s="212"/>
      <c r="DR301" s="212"/>
      <c r="DS301" s="212"/>
      <c r="DT301" s="212"/>
      <c r="DU301" s="212"/>
      <c r="DV301" s="212"/>
      <c r="DW301" s="212"/>
      <c r="DX301" s="212"/>
      <c r="DY301" s="212"/>
      <c r="DZ301" s="212"/>
    </row>
    <row r="302" spans="1:130" ht="15">
      <c r="A302" s="211" t="s">
        <v>1173</v>
      </c>
      <c r="B302" s="212" t="s">
        <v>1174</v>
      </c>
      <c r="C302" s="211">
        <v>4</v>
      </c>
      <c r="D302" s="211" t="s">
        <v>968</v>
      </c>
      <c r="E302" s="212" t="s">
        <v>378</v>
      </c>
      <c r="F302" s="212"/>
      <c r="G302" s="228">
        <v>1</v>
      </c>
      <c r="H302" s="212"/>
      <c r="I302" s="212"/>
      <c r="J302" s="212"/>
      <c r="K302" s="212">
        <v>1</v>
      </c>
      <c r="L302" s="212"/>
      <c r="M302" s="212"/>
      <c r="N302" s="212"/>
      <c r="O302" s="212"/>
      <c r="P302" s="212"/>
      <c r="Q302" s="212"/>
      <c r="R302" s="212" t="s">
        <v>291</v>
      </c>
      <c r="S302" s="212"/>
      <c r="T302" s="212"/>
      <c r="U302" s="212">
        <v>1</v>
      </c>
      <c r="V302" s="212"/>
      <c r="W302" s="212"/>
      <c r="X302" s="212"/>
      <c r="Y302" s="212"/>
      <c r="Z302" s="212"/>
      <c r="AA302" s="212"/>
      <c r="AB302" s="212"/>
      <c r="AC302" s="212"/>
      <c r="AD302" s="212"/>
      <c r="AE302" s="212">
        <v>1</v>
      </c>
      <c r="AF302" s="212"/>
      <c r="AG302" s="212"/>
      <c r="AH302" s="212"/>
      <c r="AI302" s="212"/>
      <c r="AJ302" s="212"/>
      <c r="AK302" s="212"/>
      <c r="AL302" s="212">
        <v>1</v>
      </c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212"/>
      <c r="BD302" s="212"/>
      <c r="BE302" s="212"/>
      <c r="BF302" s="212"/>
      <c r="BG302" s="212"/>
      <c r="BH302" s="212"/>
      <c r="BI302" s="212"/>
      <c r="BJ302" s="212"/>
      <c r="BK302" s="212"/>
      <c r="BL302" s="212"/>
      <c r="BM302" s="212"/>
      <c r="BN302" s="212"/>
      <c r="BO302" s="212"/>
      <c r="BP302" s="212">
        <v>1</v>
      </c>
      <c r="BQ302" s="212">
        <v>1</v>
      </c>
      <c r="BR302" s="212"/>
      <c r="BS302" s="212"/>
      <c r="BT302" s="212"/>
      <c r="BU302" s="212">
        <v>1</v>
      </c>
      <c r="BV302" s="212"/>
      <c r="BW302" s="212"/>
      <c r="BX302" s="212"/>
      <c r="BY302" s="212">
        <v>1</v>
      </c>
      <c r="BZ302" s="212"/>
      <c r="CA302" s="212"/>
      <c r="CB302" s="212"/>
      <c r="CC302" s="212"/>
      <c r="CD302" s="212"/>
      <c r="CE302" s="212"/>
      <c r="CF302" s="212"/>
      <c r="CG302" s="212"/>
      <c r="CH302" s="212"/>
      <c r="CI302" s="212"/>
      <c r="CJ302" s="212"/>
      <c r="CK302" s="212"/>
      <c r="CL302" s="212"/>
      <c r="CM302" s="212"/>
      <c r="CN302" s="212"/>
      <c r="CO302" s="212"/>
      <c r="CP302" s="212"/>
      <c r="CQ302" s="212"/>
      <c r="CR302" s="212"/>
      <c r="CS302" s="212"/>
      <c r="CT302" s="212"/>
      <c r="CU302" s="212"/>
      <c r="CV302" s="212"/>
      <c r="CW302" s="212"/>
      <c r="CX302" s="212"/>
      <c r="CY302" s="212"/>
      <c r="CZ302" s="212"/>
      <c r="DA302" s="212"/>
      <c r="DB302" s="212"/>
      <c r="DC302" s="212"/>
      <c r="DD302" s="212"/>
      <c r="DE302" s="212"/>
      <c r="DF302" s="212"/>
      <c r="DG302" s="212"/>
      <c r="DH302" s="212"/>
      <c r="DI302" s="212"/>
      <c r="DJ302" s="212"/>
      <c r="DK302" s="212"/>
      <c r="DL302" s="212"/>
      <c r="DM302" s="212"/>
      <c r="DN302" s="212"/>
      <c r="DO302" s="212"/>
      <c r="DP302" s="212"/>
      <c r="DQ302" s="212"/>
      <c r="DR302" s="212"/>
      <c r="DS302" s="212"/>
      <c r="DT302" s="212"/>
      <c r="DU302" s="212"/>
      <c r="DV302" s="212"/>
      <c r="DW302" s="212"/>
      <c r="DX302" s="212"/>
      <c r="DY302" s="212"/>
      <c r="DZ302" s="212"/>
    </row>
    <row r="303" spans="1:130" ht="15">
      <c r="A303" s="213" t="s">
        <v>1107</v>
      </c>
      <c r="B303" s="214" t="s">
        <v>1108</v>
      </c>
      <c r="C303" s="213">
        <v>1</v>
      </c>
      <c r="D303" s="213" t="s">
        <v>742</v>
      </c>
      <c r="E303" s="214" t="s">
        <v>378</v>
      </c>
      <c r="F303" s="214"/>
      <c r="G303" s="214">
        <v>1</v>
      </c>
      <c r="H303" s="214"/>
      <c r="I303" s="214"/>
      <c r="J303" s="214"/>
      <c r="K303" s="214">
        <v>1</v>
      </c>
      <c r="L303" s="214"/>
      <c r="M303" s="214"/>
      <c r="N303" s="214"/>
      <c r="O303" s="214"/>
      <c r="P303" s="214"/>
      <c r="Q303" s="214"/>
      <c r="R303" s="214" t="s">
        <v>290</v>
      </c>
      <c r="S303" s="214">
        <v>1</v>
      </c>
      <c r="T303" s="214"/>
      <c r="U303" s="214"/>
      <c r="V303" s="214"/>
      <c r="W303" s="214"/>
      <c r="X303" s="214"/>
      <c r="Y303" s="214"/>
      <c r="Z303" s="214"/>
      <c r="AA303" s="214"/>
      <c r="AB303" s="214"/>
      <c r="AC303" s="214"/>
      <c r="AD303" s="214"/>
      <c r="AE303" s="214">
        <v>1</v>
      </c>
      <c r="AF303" s="214"/>
      <c r="AG303" s="214"/>
      <c r="AH303" s="214">
        <v>1</v>
      </c>
      <c r="AI303" s="214"/>
      <c r="AJ303" s="214"/>
      <c r="AK303" s="214"/>
      <c r="AL303" s="214">
        <v>1</v>
      </c>
      <c r="AM303" s="214"/>
      <c r="AN303" s="214">
        <v>1</v>
      </c>
      <c r="AO303" s="214"/>
      <c r="AP303" s="214"/>
      <c r="AQ303" s="214"/>
      <c r="AR303" s="214"/>
      <c r="AS303" s="214"/>
      <c r="AT303" s="214"/>
      <c r="AU303" s="214"/>
      <c r="AV303" s="214"/>
      <c r="AW303" s="214"/>
      <c r="AX303" s="214"/>
      <c r="AY303" s="214"/>
      <c r="AZ303" s="214"/>
      <c r="BA303" s="214"/>
      <c r="BB303" s="214"/>
      <c r="BC303" s="214"/>
      <c r="BD303" s="214"/>
      <c r="BE303" s="214"/>
      <c r="BF303" s="214"/>
      <c r="BG303" s="214"/>
      <c r="BH303" s="214"/>
      <c r="BI303" s="214"/>
      <c r="BJ303" s="214"/>
      <c r="BK303" s="214"/>
      <c r="BL303" s="214"/>
      <c r="BM303" s="214"/>
      <c r="BN303" s="214"/>
      <c r="BO303" s="214"/>
      <c r="BP303" s="214">
        <v>1</v>
      </c>
      <c r="BQ303" s="214">
        <v>1</v>
      </c>
      <c r="BR303" s="214"/>
      <c r="BS303" s="214"/>
      <c r="BT303" s="214"/>
      <c r="BU303" s="214">
        <v>1</v>
      </c>
      <c r="BV303" s="214"/>
      <c r="BW303" s="214"/>
      <c r="BX303" s="214"/>
      <c r="BY303" s="214">
        <v>1</v>
      </c>
      <c r="BZ303" s="214"/>
      <c r="CA303" s="214"/>
      <c r="CB303" s="214"/>
      <c r="CC303" s="214"/>
      <c r="CD303" s="214"/>
      <c r="CE303" s="214"/>
      <c r="CF303" s="214"/>
      <c r="CG303" s="214"/>
      <c r="CH303" s="214"/>
      <c r="CI303" s="214"/>
      <c r="CJ303" s="214"/>
      <c r="CK303" s="214"/>
      <c r="CL303" s="214"/>
      <c r="CM303" s="214"/>
      <c r="CN303" s="214"/>
      <c r="CO303" s="214"/>
      <c r="CP303" s="214"/>
      <c r="CQ303" s="214"/>
      <c r="CR303" s="214"/>
      <c r="CS303" s="214"/>
      <c r="CT303" s="214"/>
      <c r="CU303" s="214"/>
      <c r="CV303" s="214"/>
      <c r="CW303" s="214"/>
      <c r="CX303" s="214"/>
      <c r="CY303" s="214"/>
      <c r="CZ303" s="214"/>
      <c r="DA303" s="214"/>
      <c r="DB303" s="214"/>
      <c r="DC303" s="214"/>
      <c r="DD303" s="214"/>
      <c r="DE303" s="214"/>
      <c r="DF303" s="214"/>
      <c r="DG303" s="214"/>
      <c r="DH303" s="214"/>
      <c r="DI303" s="214"/>
      <c r="DJ303" s="214"/>
      <c r="DK303" s="214"/>
      <c r="DL303" s="214"/>
      <c r="DM303" s="214"/>
      <c r="DN303" s="214"/>
      <c r="DO303" s="214"/>
      <c r="DP303" s="214"/>
      <c r="DQ303" s="214"/>
      <c r="DR303" s="214"/>
      <c r="DS303" s="214"/>
      <c r="DT303" s="214"/>
      <c r="DU303" s="214"/>
      <c r="DV303" s="214"/>
      <c r="DW303" s="214"/>
      <c r="DX303" s="214"/>
      <c r="DY303" s="214"/>
      <c r="DZ303" s="214"/>
    </row>
    <row r="304" spans="1:130" ht="15">
      <c r="A304" s="213" t="s">
        <v>1109</v>
      </c>
      <c r="B304" s="214" t="s">
        <v>1110</v>
      </c>
      <c r="C304" s="213">
        <v>4</v>
      </c>
      <c r="D304" s="213" t="s">
        <v>742</v>
      </c>
      <c r="E304" s="214" t="s">
        <v>378</v>
      </c>
      <c r="F304" s="214"/>
      <c r="G304" s="214">
        <v>1</v>
      </c>
      <c r="H304" s="214"/>
      <c r="I304" s="214"/>
      <c r="J304" s="214"/>
      <c r="K304" s="214">
        <v>1</v>
      </c>
      <c r="L304" s="214"/>
      <c r="M304" s="214"/>
      <c r="N304" s="214"/>
      <c r="O304" s="214"/>
      <c r="P304" s="214"/>
      <c r="Q304" s="214"/>
      <c r="R304" s="214" t="s">
        <v>290</v>
      </c>
      <c r="S304" s="214">
        <v>1</v>
      </c>
      <c r="T304" s="214"/>
      <c r="U304" s="214"/>
      <c r="V304" s="214"/>
      <c r="W304" s="214"/>
      <c r="X304" s="214"/>
      <c r="Y304" s="214"/>
      <c r="Z304" s="214"/>
      <c r="AA304" s="214"/>
      <c r="AB304" s="214"/>
      <c r="AC304" s="214"/>
      <c r="AD304" s="214"/>
      <c r="AE304" s="214">
        <v>1</v>
      </c>
      <c r="AF304" s="214"/>
      <c r="AG304" s="214"/>
      <c r="AH304" s="214">
        <v>1</v>
      </c>
      <c r="AI304" s="214"/>
      <c r="AJ304" s="214"/>
      <c r="AK304" s="214"/>
      <c r="AL304" s="214">
        <v>1</v>
      </c>
      <c r="AM304" s="214"/>
      <c r="AN304" s="214">
        <v>1</v>
      </c>
      <c r="AO304" s="214"/>
      <c r="AP304" s="214"/>
      <c r="AQ304" s="214"/>
      <c r="AR304" s="214"/>
      <c r="AS304" s="214"/>
      <c r="AT304" s="214"/>
      <c r="AU304" s="214"/>
      <c r="AV304" s="214"/>
      <c r="AW304" s="214"/>
      <c r="AX304" s="214"/>
      <c r="AY304" s="214"/>
      <c r="AZ304" s="214"/>
      <c r="BA304" s="214"/>
      <c r="BB304" s="214"/>
      <c r="BC304" s="214"/>
      <c r="BD304" s="214"/>
      <c r="BE304" s="214"/>
      <c r="BF304" s="214"/>
      <c r="BG304" s="214"/>
      <c r="BH304" s="214"/>
      <c r="BI304" s="214"/>
      <c r="BJ304" s="214"/>
      <c r="BK304" s="214"/>
      <c r="BL304" s="214"/>
      <c r="BM304" s="214"/>
      <c r="BN304" s="214"/>
      <c r="BO304" s="214"/>
      <c r="BP304" s="214">
        <v>1</v>
      </c>
      <c r="BQ304" s="214">
        <v>1</v>
      </c>
      <c r="BR304" s="214"/>
      <c r="BS304" s="214"/>
      <c r="BT304" s="214"/>
      <c r="BU304" s="214">
        <v>1</v>
      </c>
      <c r="BV304" s="214"/>
      <c r="BW304" s="214"/>
      <c r="BX304" s="214"/>
      <c r="BY304" s="214">
        <v>1</v>
      </c>
      <c r="BZ304" s="214"/>
      <c r="CA304" s="214"/>
      <c r="CB304" s="214"/>
      <c r="CC304" s="214"/>
      <c r="CD304" s="214"/>
      <c r="CE304" s="214"/>
      <c r="CF304" s="214"/>
      <c r="CG304" s="214"/>
      <c r="CH304" s="214"/>
      <c r="CI304" s="214"/>
      <c r="CJ304" s="214"/>
      <c r="CK304" s="214"/>
      <c r="CL304" s="214"/>
      <c r="CM304" s="214"/>
      <c r="CN304" s="214"/>
      <c r="CO304" s="214"/>
      <c r="CP304" s="214"/>
      <c r="CQ304" s="214"/>
      <c r="CR304" s="214"/>
      <c r="CS304" s="214"/>
      <c r="CT304" s="214"/>
      <c r="CU304" s="214"/>
      <c r="CV304" s="214"/>
      <c r="CW304" s="214"/>
      <c r="CX304" s="214"/>
      <c r="CY304" s="214"/>
      <c r="CZ304" s="214"/>
      <c r="DA304" s="214"/>
      <c r="DB304" s="214"/>
      <c r="DC304" s="214"/>
      <c r="DD304" s="214"/>
      <c r="DE304" s="214"/>
      <c r="DF304" s="214"/>
      <c r="DG304" s="214"/>
      <c r="DH304" s="214"/>
      <c r="DI304" s="214"/>
      <c r="DJ304" s="214"/>
      <c r="DK304" s="214"/>
      <c r="DL304" s="214"/>
      <c r="DM304" s="214"/>
      <c r="DN304" s="214"/>
      <c r="DO304" s="214"/>
      <c r="DP304" s="214"/>
      <c r="DQ304" s="214"/>
      <c r="DR304" s="214"/>
      <c r="DS304" s="214"/>
      <c r="DT304" s="214"/>
      <c r="DU304" s="214"/>
      <c r="DV304" s="214"/>
      <c r="DW304" s="214"/>
      <c r="DX304" s="214"/>
      <c r="DY304" s="214"/>
      <c r="DZ304" s="214"/>
    </row>
    <row r="305" spans="1:130" ht="15">
      <c r="A305" s="215" t="s">
        <v>1111</v>
      </c>
      <c r="B305" s="216" t="s">
        <v>1112</v>
      </c>
      <c r="C305" s="215">
        <v>1</v>
      </c>
      <c r="D305" s="215" t="s">
        <v>742</v>
      </c>
      <c r="E305" s="216" t="s">
        <v>406</v>
      </c>
      <c r="F305" s="216">
        <v>1</v>
      </c>
      <c r="G305" s="216"/>
      <c r="H305" s="216">
        <v>1</v>
      </c>
      <c r="I305" s="216">
        <v>1</v>
      </c>
      <c r="J305" s="216"/>
      <c r="K305" s="216"/>
      <c r="L305" s="216">
        <v>1</v>
      </c>
      <c r="M305" s="216"/>
      <c r="N305" s="216"/>
      <c r="O305" s="216"/>
      <c r="P305" s="216"/>
      <c r="Q305" s="216"/>
      <c r="R305" s="216"/>
      <c r="S305" s="216"/>
      <c r="T305" s="216"/>
      <c r="U305" s="216"/>
      <c r="V305" s="216"/>
      <c r="W305" s="216"/>
      <c r="X305" s="216"/>
      <c r="Y305" s="216"/>
      <c r="Z305" s="216"/>
      <c r="AA305" s="216"/>
      <c r="AB305" s="216"/>
      <c r="AC305" s="216">
        <v>1</v>
      </c>
      <c r="AD305" s="216"/>
      <c r="AE305" s="216"/>
      <c r="AF305" s="216"/>
      <c r="AG305" s="216"/>
      <c r="AH305" s="216"/>
      <c r="AI305" s="216"/>
      <c r="AJ305" s="216"/>
      <c r="AK305" s="216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>
        <v>1</v>
      </c>
      <c r="AX305" s="216">
        <v>1</v>
      </c>
      <c r="AY305" s="216">
        <v>1</v>
      </c>
      <c r="AZ305" s="216">
        <v>1</v>
      </c>
      <c r="BA305" s="216"/>
      <c r="BB305" s="216"/>
      <c r="BC305" s="216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216"/>
      <c r="BV305" s="216"/>
      <c r="BW305" s="216"/>
      <c r="BX305" s="216"/>
      <c r="BY305" s="216"/>
      <c r="BZ305" s="216"/>
      <c r="CA305" s="216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216"/>
      <c r="CR305" s="216"/>
      <c r="CS305" s="216"/>
      <c r="CT305" s="216"/>
      <c r="CU305" s="216"/>
      <c r="CV305" s="216"/>
      <c r="CW305" s="216"/>
      <c r="CX305" s="216"/>
      <c r="CY305" s="216"/>
      <c r="CZ305" s="216"/>
      <c r="DA305" s="216"/>
      <c r="DB305" s="216"/>
      <c r="DC305" s="216"/>
      <c r="DD305" s="216"/>
      <c r="DE305" s="216"/>
      <c r="DF305" s="216"/>
      <c r="DG305" s="216"/>
      <c r="DH305" s="216"/>
      <c r="DI305" s="216"/>
      <c r="DJ305" s="216"/>
      <c r="DK305" s="216"/>
      <c r="DL305" s="216"/>
      <c r="DM305" s="216"/>
      <c r="DN305" s="216"/>
      <c r="DO305" s="216"/>
      <c r="DP305" s="216"/>
      <c r="DQ305" s="216"/>
      <c r="DR305" s="216"/>
      <c r="DS305" s="216"/>
      <c r="DT305" s="216"/>
      <c r="DU305" s="216"/>
      <c r="DV305" s="216"/>
      <c r="DW305" s="216"/>
      <c r="DX305" s="216"/>
      <c r="DY305" s="216"/>
      <c r="DZ305" s="216"/>
    </row>
    <row r="306" spans="1:130" ht="15">
      <c r="A306" s="215" t="s">
        <v>1165</v>
      </c>
      <c r="B306" s="216" t="s">
        <v>1166</v>
      </c>
      <c r="C306" s="215">
        <v>4</v>
      </c>
      <c r="D306" s="215" t="s">
        <v>742</v>
      </c>
      <c r="E306" s="216" t="s">
        <v>406</v>
      </c>
      <c r="F306" s="216">
        <v>1</v>
      </c>
      <c r="G306" s="229"/>
      <c r="H306" s="216">
        <v>1</v>
      </c>
      <c r="I306" s="216">
        <v>1</v>
      </c>
      <c r="J306" s="216"/>
      <c r="K306" s="216"/>
      <c r="L306" s="216">
        <v>1</v>
      </c>
      <c r="M306" s="216"/>
      <c r="N306" s="216"/>
      <c r="O306" s="216"/>
      <c r="P306" s="216"/>
      <c r="Q306" s="216"/>
      <c r="R306" s="216"/>
      <c r="S306" s="216"/>
      <c r="T306" s="216"/>
      <c r="U306" s="216"/>
      <c r="V306" s="216"/>
      <c r="W306" s="216"/>
      <c r="X306" s="216"/>
      <c r="Y306" s="216"/>
      <c r="Z306" s="216"/>
      <c r="AA306" s="216"/>
      <c r="AB306" s="216"/>
      <c r="AC306" s="216">
        <v>1</v>
      </c>
      <c r="AD306" s="216"/>
      <c r="AE306" s="216"/>
      <c r="AF306" s="216"/>
      <c r="AG306" s="216"/>
      <c r="AH306" s="216"/>
      <c r="AI306" s="216"/>
      <c r="AJ306" s="216"/>
      <c r="AK306" s="216"/>
      <c r="AL306" s="216"/>
      <c r="AM306" s="216"/>
      <c r="AN306" s="216"/>
      <c r="AO306" s="216"/>
      <c r="AP306" s="216"/>
      <c r="AQ306" s="216"/>
      <c r="AR306" s="216"/>
      <c r="AS306" s="216"/>
      <c r="AT306" s="216"/>
      <c r="AU306" s="216"/>
      <c r="AV306" s="216"/>
      <c r="AW306" s="216">
        <v>1</v>
      </c>
      <c r="AX306" s="216">
        <v>1</v>
      </c>
      <c r="AY306" s="216">
        <v>1</v>
      </c>
      <c r="AZ306" s="216">
        <v>1</v>
      </c>
      <c r="BA306" s="216"/>
      <c r="BB306" s="216"/>
      <c r="BC306" s="216"/>
      <c r="BD306" s="216"/>
      <c r="BE306" s="216"/>
      <c r="BF306" s="216"/>
      <c r="BG306" s="216"/>
      <c r="BH306" s="216"/>
      <c r="BI306" s="216"/>
      <c r="BJ306" s="216"/>
      <c r="BK306" s="216"/>
      <c r="BL306" s="216"/>
      <c r="BM306" s="216"/>
      <c r="BN306" s="216"/>
      <c r="BO306" s="216"/>
      <c r="BP306" s="216"/>
      <c r="BQ306" s="216"/>
      <c r="BR306" s="216"/>
      <c r="BS306" s="216"/>
      <c r="BT306" s="216"/>
      <c r="BU306" s="216"/>
      <c r="BV306" s="216"/>
      <c r="BW306" s="216"/>
      <c r="BX306" s="216"/>
      <c r="BY306" s="216"/>
      <c r="BZ306" s="216"/>
      <c r="CA306" s="216"/>
      <c r="CB306" s="216"/>
      <c r="CC306" s="216"/>
      <c r="CD306" s="216"/>
      <c r="CE306" s="216"/>
      <c r="CF306" s="216"/>
      <c r="CG306" s="216"/>
      <c r="CH306" s="216"/>
      <c r="CI306" s="216"/>
      <c r="CJ306" s="216"/>
      <c r="CK306" s="216"/>
      <c r="CL306" s="216"/>
      <c r="CM306" s="216"/>
      <c r="CN306" s="216"/>
      <c r="CO306" s="216"/>
      <c r="CP306" s="216"/>
      <c r="CQ306" s="216"/>
      <c r="CR306" s="216"/>
      <c r="CS306" s="216"/>
      <c r="CT306" s="216"/>
      <c r="CU306" s="216"/>
      <c r="CV306" s="216"/>
      <c r="CW306" s="216"/>
      <c r="CX306" s="216"/>
      <c r="CY306" s="216"/>
      <c r="CZ306" s="216"/>
      <c r="DA306" s="216"/>
      <c r="DB306" s="216"/>
      <c r="DC306" s="216"/>
      <c r="DD306" s="216"/>
      <c r="DE306" s="216"/>
      <c r="DF306" s="216"/>
      <c r="DG306" s="216"/>
      <c r="DH306" s="216"/>
      <c r="DI306" s="216"/>
      <c r="DJ306" s="216"/>
      <c r="DK306" s="216"/>
      <c r="DL306" s="216"/>
      <c r="DM306" s="216"/>
      <c r="DN306" s="216"/>
      <c r="DO306" s="216"/>
      <c r="DP306" s="216"/>
      <c r="DQ306" s="216"/>
      <c r="DR306" s="216"/>
      <c r="DS306" s="216"/>
      <c r="DT306" s="216"/>
      <c r="DU306" s="216"/>
      <c r="DV306" s="216"/>
      <c r="DW306" s="216"/>
      <c r="DX306" s="216"/>
      <c r="DY306" s="216"/>
      <c r="DZ306" s="216"/>
    </row>
    <row r="307" spans="1:130" ht="15">
      <c r="A307" s="217" t="s">
        <v>1113</v>
      </c>
      <c r="B307" s="218" t="s">
        <v>1114</v>
      </c>
      <c r="C307" s="217">
        <v>1</v>
      </c>
      <c r="D307" s="217" t="s">
        <v>972</v>
      </c>
      <c r="E307" s="218" t="s">
        <v>378</v>
      </c>
      <c r="F307" s="218"/>
      <c r="G307" s="218">
        <v>1</v>
      </c>
      <c r="H307" s="218"/>
      <c r="I307" s="218"/>
      <c r="J307" s="218"/>
      <c r="K307" s="218">
        <v>1</v>
      </c>
      <c r="L307" s="218"/>
      <c r="M307" s="218"/>
      <c r="N307" s="218"/>
      <c r="O307" s="218"/>
      <c r="P307" s="218"/>
      <c r="Q307" s="218"/>
      <c r="R307" s="218" t="s">
        <v>397</v>
      </c>
      <c r="S307" s="218"/>
      <c r="T307" s="218"/>
      <c r="U307" s="218">
        <v>1</v>
      </c>
      <c r="V307" s="218"/>
      <c r="W307" s="218"/>
      <c r="X307" s="218"/>
      <c r="Y307" s="218"/>
      <c r="Z307" s="218">
        <v>1</v>
      </c>
      <c r="AA307" s="218"/>
      <c r="AB307" s="218"/>
      <c r="AC307" s="218"/>
      <c r="AD307" s="218"/>
      <c r="AE307" s="218">
        <v>1</v>
      </c>
      <c r="AF307" s="218"/>
      <c r="AG307" s="218"/>
      <c r="AH307" s="218"/>
      <c r="AI307" s="218"/>
      <c r="AJ307" s="218"/>
      <c r="AK307" s="218"/>
      <c r="AL307" s="218">
        <v>1</v>
      </c>
      <c r="AM307" s="218"/>
      <c r="AN307" s="218">
        <v>1</v>
      </c>
      <c r="AO307" s="218"/>
      <c r="AP307" s="218"/>
      <c r="AQ307" s="218"/>
      <c r="AR307" s="218"/>
      <c r="AS307" s="218"/>
      <c r="AT307" s="218"/>
      <c r="AU307" s="218"/>
      <c r="AV307" s="218"/>
      <c r="AW307" s="218"/>
      <c r="AX307" s="218"/>
      <c r="AY307" s="218"/>
      <c r="AZ307" s="218"/>
      <c r="BA307" s="218"/>
      <c r="BB307" s="218"/>
      <c r="BC307" s="218"/>
      <c r="BD307" s="218"/>
      <c r="BE307" s="218"/>
      <c r="BF307" s="218"/>
      <c r="BG307" s="218"/>
      <c r="BH307" s="218">
        <v>1</v>
      </c>
      <c r="BI307" s="218"/>
      <c r="BJ307" s="218"/>
      <c r="BK307" s="218"/>
      <c r="BL307" s="218"/>
      <c r="BM307" s="218"/>
      <c r="BN307" s="218"/>
      <c r="BO307" s="218"/>
      <c r="BP307" s="218"/>
      <c r="BQ307" s="218"/>
      <c r="BR307" s="218"/>
      <c r="BS307" s="218"/>
      <c r="BT307" s="218"/>
      <c r="BU307" s="218">
        <v>1</v>
      </c>
      <c r="BV307" s="218"/>
      <c r="BW307" s="218"/>
      <c r="BX307" s="218"/>
      <c r="BY307" s="218">
        <v>1</v>
      </c>
      <c r="BZ307" s="218"/>
      <c r="CA307" s="218"/>
      <c r="CB307" s="218"/>
      <c r="CC307" s="218"/>
      <c r="CD307" s="218"/>
      <c r="CE307" s="218"/>
      <c r="CF307" s="218"/>
      <c r="CG307" s="218"/>
      <c r="CH307" s="218"/>
      <c r="CI307" s="218"/>
      <c r="CJ307" s="218"/>
      <c r="CK307" s="218"/>
      <c r="CL307" s="218"/>
      <c r="CM307" s="218"/>
      <c r="CN307" s="218"/>
      <c r="CO307" s="218"/>
      <c r="CP307" s="218"/>
      <c r="CQ307" s="218"/>
      <c r="CR307" s="218">
        <v>1</v>
      </c>
      <c r="CS307" s="218"/>
      <c r="CT307" s="218"/>
      <c r="CU307" s="218"/>
      <c r="CV307" s="218"/>
      <c r="CW307" s="218"/>
      <c r="CX307" s="218"/>
      <c r="CY307" s="218"/>
      <c r="CZ307" s="218"/>
      <c r="DA307" s="218"/>
      <c r="DB307" s="218"/>
      <c r="DC307" s="218"/>
      <c r="DD307" s="218"/>
      <c r="DE307" s="218"/>
      <c r="DF307" s="218"/>
      <c r="DG307" s="218"/>
      <c r="DH307" s="218"/>
      <c r="DI307" s="218"/>
      <c r="DJ307" s="218"/>
      <c r="DK307" s="218"/>
      <c r="DL307" s="218"/>
      <c r="DM307" s="218"/>
      <c r="DN307" s="218"/>
      <c r="DO307" s="218"/>
      <c r="DP307" s="218"/>
      <c r="DQ307" s="218"/>
      <c r="DR307" s="218"/>
      <c r="DS307" s="218"/>
      <c r="DT307" s="218"/>
      <c r="DU307" s="218"/>
      <c r="DV307" s="218"/>
      <c r="DW307" s="218"/>
      <c r="DX307" s="218"/>
      <c r="DY307" s="218"/>
      <c r="DZ307" s="218"/>
    </row>
    <row r="308" spans="1:130" ht="15">
      <c r="A308" s="217" t="s">
        <v>1115</v>
      </c>
      <c r="B308" s="218" t="s">
        <v>1116</v>
      </c>
      <c r="C308" s="217">
        <v>4</v>
      </c>
      <c r="D308" s="217" t="s">
        <v>972</v>
      </c>
      <c r="E308" s="218" t="s">
        <v>378</v>
      </c>
      <c r="F308" s="218"/>
      <c r="G308" s="218">
        <v>1</v>
      </c>
      <c r="H308" s="218"/>
      <c r="I308" s="218"/>
      <c r="J308" s="218"/>
      <c r="K308" s="218">
        <v>1</v>
      </c>
      <c r="L308" s="218"/>
      <c r="M308" s="218"/>
      <c r="N308" s="218"/>
      <c r="O308" s="218"/>
      <c r="P308" s="218"/>
      <c r="Q308" s="218"/>
      <c r="R308" s="218" t="s">
        <v>397</v>
      </c>
      <c r="S308" s="218"/>
      <c r="T308" s="218"/>
      <c r="U308" s="218">
        <v>1</v>
      </c>
      <c r="V308" s="218"/>
      <c r="W308" s="218"/>
      <c r="X308" s="218"/>
      <c r="Y308" s="218"/>
      <c r="Z308" s="218">
        <v>1</v>
      </c>
      <c r="AA308" s="218"/>
      <c r="AB308" s="218"/>
      <c r="AC308" s="218"/>
      <c r="AD308" s="218"/>
      <c r="AE308" s="218">
        <v>1</v>
      </c>
      <c r="AF308" s="218"/>
      <c r="AG308" s="218"/>
      <c r="AH308" s="218"/>
      <c r="AI308" s="218"/>
      <c r="AJ308" s="218"/>
      <c r="AK308" s="218"/>
      <c r="AL308" s="218">
        <v>1</v>
      </c>
      <c r="AM308" s="218"/>
      <c r="AN308" s="218">
        <v>1</v>
      </c>
      <c r="AO308" s="218"/>
      <c r="AP308" s="218"/>
      <c r="AQ308" s="218"/>
      <c r="AR308" s="218"/>
      <c r="AS308" s="218"/>
      <c r="AT308" s="218"/>
      <c r="AU308" s="218"/>
      <c r="AV308" s="218"/>
      <c r="AW308" s="218"/>
      <c r="AX308" s="218"/>
      <c r="AY308" s="218"/>
      <c r="AZ308" s="218"/>
      <c r="BA308" s="218"/>
      <c r="BB308" s="218"/>
      <c r="BC308" s="218"/>
      <c r="BD308" s="218"/>
      <c r="BE308" s="218"/>
      <c r="BF308" s="218"/>
      <c r="BG308" s="218"/>
      <c r="BH308" s="218">
        <v>1</v>
      </c>
      <c r="BI308" s="218"/>
      <c r="BJ308" s="218"/>
      <c r="BK308" s="218"/>
      <c r="BL308" s="218"/>
      <c r="BM308" s="218"/>
      <c r="BN308" s="218"/>
      <c r="BO308" s="218"/>
      <c r="BP308" s="218"/>
      <c r="BQ308" s="218"/>
      <c r="BR308" s="218"/>
      <c r="BS308" s="218"/>
      <c r="BT308" s="218"/>
      <c r="BU308" s="218">
        <v>1</v>
      </c>
      <c r="BV308" s="218"/>
      <c r="BW308" s="218"/>
      <c r="BX308" s="218"/>
      <c r="BY308" s="218">
        <v>1</v>
      </c>
      <c r="BZ308" s="218"/>
      <c r="CA308" s="218"/>
      <c r="CB308" s="218"/>
      <c r="CC308" s="218"/>
      <c r="CD308" s="218"/>
      <c r="CE308" s="218"/>
      <c r="CF308" s="218"/>
      <c r="CG308" s="218"/>
      <c r="CH308" s="218"/>
      <c r="CI308" s="218"/>
      <c r="CJ308" s="218"/>
      <c r="CK308" s="218"/>
      <c r="CL308" s="218"/>
      <c r="CM308" s="218"/>
      <c r="CN308" s="218"/>
      <c r="CO308" s="218"/>
      <c r="CP308" s="218"/>
      <c r="CQ308" s="218"/>
      <c r="CR308" s="218">
        <v>1</v>
      </c>
      <c r="CS308" s="218"/>
      <c r="CT308" s="218"/>
      <c r="CU308" s="218"/>
      <c r="CV308" s="218"/>
      <c r="CW308" s="218"/>
      <c r="CX308" s="218"/>
      <c r="CY308" s="218"/>
      <c r="CZ308" s="218"/>
      <c r="DA308" s="218"/>
      <c r="DB308" s="218"/>
      <c r="DC308" s="218"/>
      <c r="DD308" s="218"/>
      <c r="DE308" s="218"/>
      <c r="DF308" s="218"/>
      <c r="DG308" s="218"/>
      <c r="DH308" s="218"/>
      <c r="DI308" s="218"/>
      <c r="DJ308" s="218"/>
      <c r="DK308" s="218"/>
      <c r="DL308" s="218"/>
      <c r="DM308" s="218"/>
      <c r="DN308" s="218"/>
      <c r="DO308" s="218"/>
      <c r="DP308" s="218"/>
      <c r="DQ308" s="218"/>
      <c r="DR308" s="218"/>
      <c r="DS308" s="218"/>
      <c r="DT308" s="218"/>
      <c r="DU308" s="218"/>
      <c r="DV308" s="218"/>
      <c r="DW308" s="218"/>
      <c r="DX308" s="218"/>
      <c r="DY308" s="218"/>
      <c r="DZ308" s="218"/>
    </row>
    <row r="309" spans="1:130" ht="15">
      <c r="A309" s="215" t="s">
        <v>1117</v>
      </c>
      <c r="B309" s="216" t="s">
        <v>1118</v>
      </c>
      <c r="C309" s="215">
        <v>1</v>
      </c>
      <c r="D309" s="215" t="s">
        <v>969</v>
      </c>
      <c r="E309" s="216" t="s">
        <v>378</v>
      </c>
      <c r="F309" s="216"/>
      <c r="G309" s="216">
        <v>1</v>
      </c>
      <c r="H309" s="216"/>
      <c r="I309" s="216"/>
      <c r="J309" s="216"/>
      <c r="K309" s="216">
        <v>1</v>
      </c>
      <c r="L309" s="216"/>
      <c r="M309" s="216"/>
      <c r="N309" s="216"/>
      <c r="O309" s="216"/>
      <c r="P309" s="216"/>
      <c r="Q309" s="216"/>
      <c r="R309" s="216" t="s">
        <v>392</v>
      </c>
      <c r="S309" s="216">
        <v>1</v>
      </c>
      <c r="T309" s="216"/>
      <c r="U309" s="216"/>
      <c r="V309" s="216"/>
      <c r="W309" s="216"/>
      <c r="X309" s="216"/>
      <c r="Y309" s="216"/>
      <c r="Z309" s="216">
        <v>1</v>
      </c>
      <c r="AA309" s="216"/>
      <c r="AB309" s="216"/>
      <c r="AC309" s="216"/>
      <c r="AD309" s="216"/>
      <c r="AE309" s="216">
        <v>1</v>
      </c>
      <c r="AF309" s="216"/>
      <c r="AG309" s="216"/>
      <c r="AH309" s="216"/>
      <c r="AI309" s="216"/>
      <c r="AJ309" s="216"/>
      <c r="AK309" s="216"/>
      <c r="AL309" s="216">
        <v>1</v>
      </c>
      <c r="AM309" s="216"/>
      <c r="AN309" s="216">
        <v>1</v>
      </c>
      <c r="AO309" s="216"/>
      <c r="AP309" s="216"/>
      <c r="AQ309" s="216"/>
      <c r="AR309" s="216"/>
      <c r="AS309" s="216"/>
      <c r="AT309" s="216"/>
      <c r="AU309" s="216"/>
      <c r="AV309" s="216"/>
      <c r="AW309" s="216"/>
      <c r="AX309" s="216"/>
      <c r="AY309" s="216"/>
      <c r="AZ309" s="216"/>
      <c r="BA309" s="216"/>
      <c r="BB309" s="216"/>
      <c r="BC309" s="216"/>
      <c r="BD309" s="216"/>
      <c r="BE309" s="216"/>
      <c r="BF309" s="216"/>
      <c r="BG309" s="216"/>
      <c r="BH309" s="216"/>
      <c r="BI309" s="216"/>
      <c r="BJ309" s="216"/>
      <c r="BK309" s="216"/>
      <c r="BL309" s="216"/>
      <c r="BM309" s="216"/>
      <c r="BN309" s="216"/>
      <c r="BO309" s="216"/>
      <c r="BP309" s="216"/>
      <c r="BQ309" s="216"/>
      <c r="BR309" s="216"/>
      <c r="BS309" s="216"/>
      <c r="BT309" s="216"/>
      <c r="BU309" s="216">
        <v>1</v>
      </c>
      <c r="BV309" s="216"/>
      <c r="BW309" s="216"/>
      <c r="BX309" s="216"/>
      <c r="BY309" s="216">
        <v>1</v>
      </c>
      <c r="BZ309" s="216"/>
      <c r="CA309" s="216"/>
      <c r="CB309" s="216"/>
      <c r="CC309" s="216"/>
      <c r="CD309" s="216"/>
      <c r="CE309" s="216"/>
      <c r="CF309" s="216"/>
      <c r="CG309" s="216"/>
      <c r="CH309" s="216"/>
      <c r="CI309" s="216"/>
      <c r="CJ309" s="216"/>
      <c r="CK309" s="216"/>
      <c r="CL309" s="216"/>
      <c r="CM309" s="216"/>
      <c r="CN309" s="216"/>
      <c r="CO309" s="216"/>
      <c r="CP309" s="216"/>
      <c r="CQ309" s="216"/>
      <c r="CR309" s="216"/>
      <c r="CS309" s="216"/>
      <c r="CT309" s="216"/>
      <c r="CU309" s="216"/>
      <c r="CV309" s="216"/>
      <c r="CW309" s="216"/>
      <c r="CX309" s="216"/>
      <c r="CY309" s="216"/>
      <c r="CZ309" s="216"/>
      <c r="DA309" s="216"/>
      <c r="DB309" s="216"/>
      <c r="DC309" s="216"/>
      <c r="DD309" s="216"/>
      <c r="DE309" s="216"/>
      <c r="DF309" s="216"/>
      <c r="DG309" s="216"/>
      <c r="DH309" s="216"/>
      <c r="DI309" s="216"/>
      <c r="DJ309" s="216"/>
      <c r="DK309" s="216"/>
      <c r="DL309" s="216"/>
      <c r="DM309" s="216"/>
      <c r="DN309" s="216"/>
      <c r="DO309" s="216"/>
      <c r="DP309" s="216"/>
      <c r="DQ309" s="216"/>
      <c r="DR309" s="216"/>
      <c r="DS309" s="216"/>
      <c r="DT309" s="216"/>
      <c r="DU309" s="216"/>
      <c r="DV309" s="216"/>
      <c r="DW309" s="216"/>
      <c r="DX309" s="216"/>
      <c r="DY309" s="216"/>
      <c r="DZ309" s="216"/>
    </row>
    <row r="310" spans="1:130" ht="15.75">
      <c r="A310" s="215" t="s">
        <v>1119</v>
      </c>
      <c r="B310" s="216" t="s">
        <v>1120</v>
      </c>
      <c r="C310" s="219">
        <v>4</v>
      </c>
      <c r="D310" s="215" t="s">
        <v>969</v>
      </c>
      <c r="E310" s="230" t="s">
        <v>378</v>
      </c>
      <c r="F310" s="216"/>
      <c r="G310" s="230">
        <v>1</v>
      </c>
      <c r="H310" s="216"/>
      <c r="I310" s="216"/>
      <c r="J310" s="230"/>
      <c r="K310" s="216">
        <v>1</v>
      </c>
      <c r="L310" s="216"/>
      <c r="M310" s="216"/>
      <c r="N310" s="216"/>
      <c r="O310" s="216"/>
      <c r="P310" s="216"/>
      <c r="Q310" s="216"/>
      <c r="R310" s="216" t="s">
        <v>392</v>
      </c>
      <c r="S310" s="216">
        <v>1</v>
      </c>
      <c r="T310" s="216"/>
      <c r="U310" s="216"/>
      <c r="V310" s="216"/>
      <c r="W310" s="216"/>
      <c r="X310" s="216"/>
      <c r="Y310" s="216"/>
      <c r="Z310" s="216">
        <v>1</v>
      </c>
      <c r="AA310" s="216"/>
      <c r="AB310" s="216"/>
      <c r="AC310" s="216"/>
      <c r="AD310" s="216"/>
      <c r="AE310" s="216">
        <v>1</v>
      </c>
      <c r="AF310" s="216"/>
      <c r="AG310" s="216"/>
      <c r="AH310" s="216"/>
      <c r="AI310" s="216"/>
      <c r="AJ310" s="216"/>
      <c r="AK310" s="216"/>
      <c r="AL310" s="216">
        <v>1</v>
      </c>
      <c r="AM310" s="216"/>
      <c r="AN310" s="216">
        <v>1</v>
      </c>
      <c r="AO310" s="216"/>
      <c r="AP310" s="216"/>
      <c r="AQ310" s="216"/>
      <c r="AR310" s="216"/>
      <c r="AS310" s="216"/>
      <c r="AT310" s="216"/>
      <c r="AU310" s="216"/>
      <c r="AV310" s="216"/>
      <c r="AW310" s="216"/>
      <c r="AX310" s="216"/>
      <c r="AY310" s="216"/>
      <c r="AZ310" s="216"/>
      <c r="BA310" s="216"/>
      <c r="BB310" s="216"/>
      <c r="BC310" s="216"/>
      <c r="BD310" s="216"/>
      <c r="BE310" s="216"/>
      <c r="BF310" s="216"/>
      <c r="BG310" s="216"/>
      <c r="BH310" s="216"/>
      <c r="BI310" s="216"/>
      <c r="BJ310" s="216"/>
      <c r="BK310" s="216"/>
      <c r="BL310" s="216"/>
      <c r="BM310" s="216"/>
      <c r="BN310" s="216"/>
      <c r="BO310" s="216"/>
      <c r="BP310" s="216"/>
      <c r="BQ310" s="216"/>
      <c r="BR310" s="216"/>
      <c r="BS310" s="216"/>
      <c r="BT310" s="216"/>
      <c r="BU310" s="216">
        <v>1</v>
      </c>
      <c r="BV310" s="216"/>
      <c r="BW310" s="216"/>
      <c r="BX310" s="216"/>
      <c r="BY310" s="216">
        <v>1</v>
      </c>
      <c r="BZ310" s="216"/>
      <c r="CA310" s="216"/>
      <c r="CB310" s="216"/>
      <c r="CC310" s="216"/>
      <c r="CD310" s="216"/>
      <c r="CE310" s="216"/>
      <c r="CF310" s="216"/>
      <c r="CG310" s="216"/>
      <c r="CH310" s="216"/>
      <c r="CI310" s="216"/>
      <c r="CJ310" s="216"/>
      <c r="CK310" s="216"/>
      <c r="CL310" s="216"/>
      <c r="CM310" s="216"/>
      <c r="CN310" s="216"/>
      <c r="CO310" s="216"/>
      <c r="CP310" s="216"/>
      <c r="CQ310" s="216"/>
      <c r="CR310" s="216"/>
      <c r="CS310" s="216"/>
      <c r="CT310" s="216"/>
      <c r="CU310" s="216"/>
      <c r="CV310" s="216"/>
      <c r="CW310" s="216"/>
      <c r="CX310" s="216"/>
      <c r="CY310" s="216"/>
      <c r="CZ310" s="216"/>
      <c r="DA310" s="216"/>
      <c r="DB310" s="216"/>
      <c r="DC310" s="216"/>
      <c r="DD310" s="216"/>
      <c r="DE310" s="216"/>
      <c r="DF310" s="216"/>
      <c r="DG310" s="216"/>
      <c r="DH310" s="216"/>
      <c r="DI310" s="216"/>
      <c r="DJ310" s="216"/>
      <c r="DK310" s="216"/>
      <c r="DL310" s="216"/>
      <c r="DM310" s="216"/>
      <c r="DN310" s="216"/>
      <c r="DO310" s="216"/>
      <c r="DP310" s="216"/>
      <c r="DQ310" s="216"/>
      <c r="DR310" s="216"/>
      <c r="DS310" s="216"/>
      <c r="DT310" s="216"/>
      <c r="DU310" s="216"/>
      <c r="DV310" s="216"/>
      <c r="DW310" s="216"/>
      <c r="DX310" s="216"/>
      <c r="DY310" s="216"/>
      <c r="DZ310" s="216"/>
    </row>
    <row r="311" spans="1:130" ht="15">
      <c r="A311" s="213" t="s">
        <v>1121</v>
      </c>
      <c r="B311" s="214" t="s">
        <v>1122</v>
      </c>
      <c r="C311" s="213">
        <v>1</v>
      </c>
      <c r="D311" s="213" t="s">
        <v>969</v>
      </c>
      <c r="E311" s="214" t="s">
        <v>406</v>
      </c>
      <c r="F311" s="214">
        <v>1</v>
      </c>
      <c r="G311" s="231"/>
      <c r="H311" s="214">
        <v>1</v>
      </c>
      <c r="I311" s="214">
        <v>1</v>
      </c>
      <c r="J311" s="214"/>
      <c r="K311" s="214"/>
      <c r="L311" s="214">
        <v>1</v>
      </c>
      <c r="M311" s="214"/>
      <c r="N311" s="214"/>
      <c r="O311" s="214"/>
      <c r="P311" s="214"/>
      <c r="Q311" s="214"/>
      <c r="R311" s="214" t="s">
        <v>392</v>
      </c>
      <c r="S311" s="214">
        <v>1</v>
      </c>
      <c r="T311" s="214"/>
      <c r="U311" s="214"/>
      <c r="V311" s="214"/>
      <c r="W311" s="214"/>
      <c r="X311" s="214"/>
      <c r="Y311" s="214"/>
      <c r="Z311" s="214">
        <v>1</v>
      </c>
      <c r="AA311" s="214"/>
      <c r="AB311" s="214"/>
      <c r="AC311" s="214"/>
      <c r="AD311" s="214"/>
      <c r="AE311" s="214">
        <v>1</v>
      </c>
      <c r="AF311" s="214"/>
      <c r="AG311" s="214"/>
      <c r="AH311" s="214"/>
      <c r="AI311" s="214"/>
      <c r="AJ311" s="214"/>
      <c r="AK311" s="214"/>
      <c r="AL311" s="214"/>
      <c r="AM311" s="214"/>
      <c r="AN311" s="214"/>
      <c r="AO311" s="214"/>
      <c r="AP311" s="214"/>
      <c r="AQ311" s="214"/>
      <c r="AR311" s="214"/>
      <c r="AS311" s="214"/>
      <c r="AT311" s="214"/>
      <c r="AU311" s="214"/>
      <c r="AV311" s="214"/>
      <c r="AW311" s="214"/>
      <c r="AX311" s="214"/>
      <c r="AY311" s="214"/>
      <c r="AZ311" s="214"/>
      <c r="BA311" s="214"/>
      <c r="BB311" s="214"/>
      <c r="BC311" s="214"/>
      <c r="BD311" s="214"/>
      <c r="BE311" s="214"/>
      <c r="BF311" s="214"/>
      <c r="BG311" s="214"/>
      <c r="BH311" s="214"/>
      <c r="BI311" s="214"/>
      <c r="BJ311" s="214"/>
      <c r="BK311" s="214"/>
      <c r="BL311" s="214"/>
      <c r="BM311" s="214"/>
      <c r="BN311" s="214"/>
      <c r="BO311" s="214"/>
      <c r="BP311" s="214"/>
      <c r="BQ311" s="214"/>
      <c r="BR311" s="214"/>
      <c r="BS311" s="214"/>
      <c r="BT311" s="214"/>
      <c r="BU311" s="214"/>
      <c r="BV311" s="214"/>
      <c r="BW311" s="214"/>
      <c r="BX311" s="214"/>
      <c r="BY311" s="214"/>
      <c r="BZ311" s="214"/>
      <c r="CA311" s="214"/>
      <c r="CB311" s="214"/>
      <c r="CC311" s="214"/>
      <c r="CD311" s="214"/>
      <c r="CE311" s="214"/>
      <c r="CF311" s="214"/>
      <c r="CG311" s="214"/>
      <c r="CH311" s="214"/>
      <c r="CI311" s="214"/>
      <c r="CJ311" s="214"/>
      <c r="CK311" s="214"/>
      <c r="CL311" s="214"/>
      <c r="CM311" s="214"/>
      <c r="CN311" s="214"/>
      <c r="CO311" s="214"/>
      <c r="CP311" s="214"/>
      <c r="CQ311" s="214"/>
      <c r="CR311" s="214"/>
      <c r="CS311" s="214"/>
      <c r="CT311" s="214"/>
      <c r="CU311" s="214"/>
      <c r="CV311" s="214"/>
      <c r="CW311" s="214"/>
      <c r="CX311" s="214"/>
      <c r="CY311" s="214"/>
      <c r="CZ311" s="214"/>
      <c r="DA311" s="214"/>
      <c r="DB311" s="214"/>
      <c r="DC311" s="214"/>
      <c r="DD311" s="214"/>
      <c r="DE311" s="214"/>
      <c r="DF311" s="214"/>
      <c r="DG311" s="214"/>
      <c r="DH311" s="214"/>
      <c r="DI311" s="214"/>
      <c r="DJ311" s="214"/>
      <c r="DK311" s="214"/>
      <c r="DL311" s="214">
        <v>1</v>
      </c>
      <c r="DM311" s="214"/>
      <c r="DN311" s="214"/>
      <c r="DO311" s="214"/>
      <c r="DP311" s="214"/>
      <c r="DQ311" s="214"/>
      <c r="DR311" s="214"/>
      <c r="DS311" s="214"/>
      <c r="DT311" s="214"/>
      <c r="DU311" s="214"/>
      <c r="DV311" s="214"/>
      <c r="DW311" s="214"/>
      <c r="DX311" s="214"/>
      <c r="DY311" s="214"/>
      <c r="DZ311" s="214"/>
    </row>
    <row r="312" spans="1:130" ht="15">
      <c r="A312" s="213" t="s">
        <v>1123</v>
      </c>
      <c r="B312" s="214" t="s">
        <v>1124</v>
      </c>
      <c r="C312" s="213">
        <v>4</v>
      </c>
      <c r="D312" s="213" t="s">
        <v>969</v>
      </c>
      <c r="E312" s="214" t="s">
        <v>406</v>
      </c>
      <c r="F312" s="214">
        <v>1</v>
      </c>
      <c r="G312" s="231"/>
      <c r="H312" s="214">
        <v>1</v>
      </c>
      <c r="I312" s="214">
        <v>1</v>
      </c>
      <c r="J312" s="214"/>
      <c r="K312" s="214"/>
      <c r="L312" s="214">
        <v>1</v>
      </c>
      <c r="M312" s="214"/>
      <c r="N312" s="214"/>
      <c r="O312" s="214"/>
      <c r="P312" s="214"/>
      <c r="Q312" s="214"/>
      <c r="R312" s="214" t="s">
        <v>392</v>
      </c>
      <c r="S312" s="214">
        <v>1</v>
      </c>
      <c r="T312" s="214"/>
      <c r="U312" s="214"/>
      <c r="V312" s="214"/>
      <c r="W312" s="214"/>
      <c r="X312" s="214"/>
      <c r="Y312" s="214"/>
      <c r="Z312" s="214">
        <v>1</v>
      </c>
      <c r="AA312" s="214"/>
      <c r="AB312" s="214"/>
      <c r="AC312" s="214"/>
      <c r="AD312" s="214"/>
      <c r="AE312" s="214">
        <v>1</v>
      </c>
      <c r="AF312" s="214"/>
      <c r="AG312" s="214"/>
      <c r="AH312" s="214"/>
      <c r="AI312" s="214"/>
      <c r="AJ312" s="214"/>
      <c r="AK312" s="214"/>
      <c r="AL312" s="214"/>
      <c r="AM312" s="214"/>
      <c r="AN312" s="214"/>
      <c r="AO312" s="214"/>
      <c r="AP312" s="214"/>
      <c r="AQ312" s="214"/>
      <c r="AR312" s="214"/>
      <c r="AS312" s="214"/>
      <c r="AT312" s="214"/>
      <c r="AU312" s="214"/>
      <c r="AV312" s="214"/>
      <c r="AW312" s="214"/>
      <c r="AX312" s="214"/>
      <c r="AY312" s="214"/>
      <c r="AZ312" s="214"/>
      <c r="BA312" s="214"/>
      <c r="BB312" s="214"/>
      <c r="BC312" s="214"/>
      <c r="BD312" s="214"/>
      <c r="BE312" s="214"/>
      <c r="BF312" s="214"/>
      <c r="BG312" s="214"/>
      <c r="BH312" s="214"/>
      <c r="BI312" s="214"/>
      <c r="BJ312" s="214"/>
      <c r="BK312" s="214"/>
      <c r="BL312" s="214"/>
      <c r="BM312" s="214"/>
      <c r="BN312" s="214"/>
      <c r="BO312" s="214"/>
      <c r="BP312" s="214"/>
      <c r="BQ312" s="214"/>
      <c r="BR312" s="214"/>
      <c r="BS312" s="214"/>
      <c r="BT312" s="214"/>
      <c r="BU312" s="214"/>
      <c r="BV312" s="214"/>
      <c r="BW312" s="214"/>
      <c r="BX312" s="214"/>
      <c r="BY312" s="214"/>
      <c r="BZ312" s="214"/>
      <c r="CA312" s="214"/>
      <c r="CB312" s="214"/>
      <c r="CC312" s="214"/>
      <c r="CD312" s="214"/>
      <c r="CE312" s="214"/>
      <c r="CF312" s="214"/>
      <c r="CG312" s="214"/>
      <c r="CH312" s="214"/>
      <c r="CI312" s="214"/>
      <c r="CJ312" s="214"/>
      <c r="CK312" s="214"/>
      <c r="CL312" s="214"/>
      <c r="CM312" s="214"/>
      <c r="CN312" s="214"/>
      <c r="CO312" s="214"/>
      <c r="CP312" s="214"/>
      <c r="CQ312" s="214"/>
      <c r="CR312" s="214"/>
      <c r="CS312" s="214"/>
      <c r="CT312" s="214"/>
      <c r="CU312" s="214"/>
      <c r="CV312" s="214"/>
      <c r="CW312" s="214"/>
      <c r="CX312" s="214"/>
      <c r="CY312" s="214"/>
      <c r="CZ312" s="214"/>
      <c r="DA312" s="214"/>
      <c r="DB312" s="214"/>
      <c r="DC312" s="214"/>
      <c r="DD312" s="214"/>
      <c r="DE312" s="214"/>
      <c r="DF312" s="214"/>
      <c r="DG312" s="214"/>
      <c r="DH312" s="214"/>
      <c r="DI312" s="214"/>
      <c r="DJ312" s="214"/>
      <c r="DK312" s="214"/>
      <c r="DL312" s="214">
        <v>1</v>
      </c>
      <c r="DM312" s="214"/>
      <c r="DN312" s="214"/>
      <c r="DO312" s="214"/>
      <c r="DP312" s="214"/>
      <c r="DQ312" s="214"/>
      <c r="DR312" s="214"/>
      <c r="DS312" s="214"/>
      <c r="DT312" s="214"/>
      <c r="DU312" s="214"/>
      <c r="DV312" s="214"/>
      <c r="DW312" s="214"/>
      <c r="DX312" s="214"/>
      <c r="DY312" s="214"/>
      <c r="DZ312" s="214"/>
    </row>
    <row r="313" spans="1:130" ht="15">
      <c r="A313" s="220" t="s">
        <v>1125</v>
      </c>
      <c r="B313" s="221" t="s">
        <v>1126</v>
      </c>
      <c r="C313" s="220">
        <v>1</v>
      </c>
      <c r="D313" s="220" t="s">
        <v>969</v>
      </c>
      <c r="E313" s="221" t="s">
        <v>287</v>
      </c>
      <c r="F313" s="221"/>
      <c r="G313" s="232"/>
      <c r="H313" s="221"/>
      <c r="I313" s="221"/>
      <c r="J313" s="221"/>
      <c r="K313" s="221"/>
      <c r="L313" s="221"/>
      <c r="M313" s="221"/>
      <c r="N313" s="221"/>
      <c r="O313" s="221">
        <v>1</v>
      </c>
      <c r="P313" s="221"/>
      <c r="Q313" s="221"/>
      <c r="R313" s="221" t="s">
        <v>291</v>
      </c>
      <c r="S313" s="221"/>
      <c r="T313" s="221"/>
      <c r="U313" s="221">
        <v>1</v>
      </c>
      <c r="V313" s="221"/>
      <c r="W313" s="221"/>
      <c r="X313" s="221"/>
      <c r="Y313" s="221"/>
      <c r="Z313" s="221"/>
      <c r="AA313" s="221"/>
      <c r="AB313" s="221"/>
      <c r="AC313" s="221"/>
      <c r="AD313" s="221"/>
      <c r="AE313" s="221">
        <v>1</v>
      </c>
      <c r="AF313" s="221"/>
      <c r="AG313" s="221"/>
      <c r="AH313" s="221"/>
      <c r="AI313" s="221"/>
      <c r="AJ313" s="221"/>
      <c r="AK313" s="221"/>
      <c r="AL313" s="221"/>
      <c r="AM313" s="221">
        <v>1</v>
      </c>
      <c r="AN313" s="221"/>
      <c r="AO313" s="221">
        <v>1</v>
      </c>
      <c r="AP313" s="221"/>
      <c r="AQ313" s="221"/>
      <c r="AR313" s="221"/>
      <c r="AS313" s="221"/>
      <c r="AT313" s="221"/>
      <c r="AU313" s="221"/>
      <c r="AV313" s="221"/>
      <c r="AW313" s="221"/>
      <c r="AX313" s="221"/>
      <c r="AY313" s="221"/>
      <c r="AZ313" s="221"/>
      <c r="BA313" s="221"/>
      <c r="BB313" s="221"/>
      <c r="BC313" s="221"/>
      <c r="BD313" s="221"/>
      <c r="BE313" s="221"/>
      <c r="BF313" s="221"/>
      <c r="BG313" s="221"/>
      <c r="BH313" s="221"/>
      <c r="BI313" s="221"/>
      <c r="BJ313" s="221"/>
      <c r="BK313" s="221"/>
      <c r="BL313" s="221"/>
      <c r="BM313" s="221"/>
      <c r="BN313" s="221"/>
      <c r="BO313" s="221"/>
      <c r="BP313" s="221">
        <v>1</v>
      </c>
      <c r="BQ313" s="221">
        <v>1</v>
      </c>
      <c r="BR313" s="221"/>
      <c r="BS313" s="221"/>
      <c r="BT313" s="221"/>
      <c r="BU313" s="221"/>
      <c r="BV313" s="221"/>
      <c r="BW313" s="221"/>
      <c r="BX313" s="221"/>
      <c r="BY313" s="221"/>
      <c r="BZ313" s="221"/>
      <c r="CA313" s="221"/>
      <c r="CB313" s="221"/>
      <c r="CC313" s="221"/>
      <c r="CD313" s="221"/>
      <c r="CE313" s="221"/>
      <c r="CF313" s="221"/>
      <c r="CG313" s="221"/>
      <c r="CH313" s="221"/>
      <c r="CI313" s="221"/>
      <c r="CJ313" s="221"/>
      <c r="CK313" s="221"/>
      <c r="CL313" s="221"/>
      <c r="CM313" s="221"/>
      <c r="CN313" s="221"/>
      <c r="CO313" s="221"/>
      <c r="CP313" s="221"/>
      <c r="CQ313" s="221"/>
      <c r="CR313" s="221"/>
      <c r="CS313" s="221"/>
      <c r="CT313" s="221"/>
      <c r="CU313" s="221"/>
      <c r="CV313" s="221"/>
      <c r="CW313" s="221"/>
      <c r="CX313" s="221"/>
      <c r="CY313" s="221"/>
      <c r="CZ313" s="221"/>
      <c r="DA313" s="221"/>
      <c r="DB313" s="221">
        <v>1</v>
      </c>
      <c r="DC313" s="221"/>
      <c r="DD313" s="221"/>
      <c r="DE313" s="221"/>
      <c r="DF313" s="221"/>
      <c r="DG313" s="221"/>
      <c r="DH313" s="221"/>
      <c r="DI313" s="221"/>
      <c r="DJ313" s="221"/>
      <c r="DK313" s="221"/>
      <c r="DL313" s="221"/>
      <c r="DM313" s="221"/>
      <c r="DN313" s="221"/>
      <c r="DO313" s="221"/>
      <c r="DP313" s="221"/>
      <c r="DQ313" s="221"/>
      <c r="DR313" s="221"/>
      <c r="DS313" s="221"/>
      <c r="DT313" s="221"/>
      <c r="DU313" s="221"/>
      <c r="DV313" s="221"/>
      <c r="DW313" s="221"/>
      <c r="DX313" s="221"/>
      <c r="DY313" s="221"/>
      <c r="DZ313" s="221"/>
    </row>
    <row r="314" spans="1:130" ht="15">
      <c r="A314" s="220" t="s">
        <v>1127</v>
      </c>
      <c r="B314" s="221" t="s">
        <v>1128</v>
      </c>
      <c r="C314" s="220">
        <v>4</v>
      </c>
      <c r="D314" s="220" t="s">
        <v>969</v>
      </c>
      <c r="E314" s="221" t="s">
        <v>287</v>
      </c>
      <c r="F314" s="221"/>
      <c r="G314" s="232"/>
      <c r="H314" s="221"/>
      <c r="I314" s="221"/>
      <c r="J314" s="221"/>
      <c r="K314" s="221"/>
      <c r="L314" s="221"/>
      <c r="M314" s="221"/>
      <c r="N314" s="221"/>
      <c r="O314" s="221">
        <v>1</v>
      </c>
      <c r="P314" s="221"/>
      <c r="Q314" s="221"/>
      <c r="R314" s="221" t="s">
        <v>291</v>
      </c>
      <c r="S314" s="221"/>
      <c r="T314" s="221"/>
      <c r="U314" s="221">
        <v>1</v>
      </c>
      <c r="V314" s="221"/>
      <c r="W314" s="221"/>
      <c r="X314" s="221"/>
      <c r="Y314" s="221"/>
      <c r="Z314" s="221"/>
      <c r="AA314" s="221"/>
      <c r="AB314" s="221"/>
      <c r="AC314" s="221"/>
      <c r="AD314" s="221"/>
      <c r="AE314" s="221">
        <v>1</v>
      </c>
      <c r="AF314" s="221"/>
      <c r="AG314" s="221"/>
      <c r="AH314" s="221"/>
      <c r="AI314" s="221"/>
      <c r="AJ314" s="221"/>
      <c r="AK314" s="221"/>
      <c r="AL314" s="221"/>
      <c r="AM314" s="221">
        <v>1</v>
      </c>
      <c r="AN314" s="221"/>
      <c r="AO314" s="221">
        <v>1</v>
      </c>
      <c r="AP314" s="221"/>
      <c r="AQ314" s="221"/>
      <c r="AR314" s="221"/>
      <c r="AS314" s="221"/>
      <c r="AT314" s="221"/>
      <c r="AU314" s="221"/>
      <c r="AV314" s="221"/>
      <c r="AW314" s="221"/>
      <c r="AX314" s="221"/>
      <c r="AY314" s="221"/>
      <c r="AZ314" s="221"/>
      <c r="BA314" s="221"/>
      <c r="BB314" s="221"/>
      <c r="BC314" s="221"/>
      <c r="BD314" s="221"/>
      <c r="BE314" s="221"/>
      <c r="BF314" s="221"/>
      <c r="BG314" s="221"/>
      <c r="BH314" s="221"/>
      <c r="BI314" s="221"/>
      <c r="BJ314" s="221"/>
      <c r="BK314" s="221"/>
      <c r="BL314" s="221"/>
      <c r="BM314" s="221"/>
      <c r="BN314" s="221"/>
      <c r="BO314" s="221"/>
      <c r="BP314" s="221">
        <v>1</v>
      </c>
      <c r="BQ314" s="221">
        <v>1</v>
      </c>
      <c r="BR314" s="221"/>
      <c r="BS314" s="221"/>
      <c r="BT314" s="221"/>
      <c r="BU314" s="221"/>
      <c r="BV314" s="221"/>
      <c r="BW314" s="221"/>
      <c r="BX314" s="221"/>
      <c r="BY314" s="221"/>
      <c r="BZ314" s="221"/>
      <c r="CA314" s="221"/>
      <c r="CB314" s="221"/>
      <c r="CC314" s="221"/>
      <c r="CD314" s="221"/>
      <c r="CE314" s="221"/>
      <c r="CF314" s="221"/>
      <c r="CG314" s="221"/>
      <c r="CH314" s="221"/>
      <c r="CI314" s="221"/>
      <c r="CJ314" s="221"/>
      <c r="CK314" s="221"/>
      <c r="CL314" s="221"/>
      <c r="CM314" s="221"/>
      <c r="CN314" s="221"/>
      <c r="CO314" s="221"/>
      <c r="CP314" s="221"/>
      <c r="CQ314" s="221"/>
      <c r="CR314" s="221"/>
      <c r="CS314" s="221"/>
      <c r="CT314" s="221"/>
      <c r="CU314" s="221"/>
      <c r="CV314" s="221"/>
      <c r="CW314" s="221"/>
      <c r="CX314" s="221"/>
      <c r="CY314" s="221"/>
      <c r="CZ314" s="221"/>
      <c r="DA314" s="221"/>
      <c r="DB314" s="221">
        <v>1</v>
      </c>
      <c r="DC314" s="221"/>
      <c r="DD314" s="221"/>
      <c r="DE314" s="221"/>
      <c r="DF314" s="221"/>
      <c r="DG314" s="221"/>
      <c r="DH314" s="221"/>
      <c r="DI314" s="221"/>
      <c r="DJ314" s="221"/>
      <c r="DK314" s="221"/>
      <c r="DL314" s="221"/>
      <c r="DM314" s="221"/>
      <c r="DN314" s="221"/>
      <c r="DO314" s="221"/>
      <c r="DP314" s="221"/>
      <c r="DQ314" s="221"/>
      <c r="DR314" s="221"/>
      <c r="DS314" s="221"/>
      <c r="DT314" s="221"/>
      <c r="DU314" s="221"/>
      <c r="DV314" s="221"/>
      <c r="DW314" s="221"/>
      <c r="DX314" s="221"/>
      <c r="DY314" s="221"/>
      <c r="DZ314" s="221"/>
    </row>
    <row r="315" spans="1:130" ht="15">
      <c r="A315" s="222" t="s">
        <v>1129</v>
      </c>
      <c r="B315" s="223" t="s">
        <v>1130</v>
      </c>
      <c r="C315" s="222">
        <v>1</v>
      </c>
      <c r="D315" s="222" t="s">
        <v>742</v>
      </c>
      <c r="E315" s="223" t="s">
        <v>287</v>
      </c>
      <c r="F315" s="223"/>
      <c r="G315" s="233"/>
      <c r="H315" s="223"/>
      <c r="I315" s="223"/>
      <c r="J315" s="223"/>
      <c r="K315" s="223"/>
      <c r="L315" s="223"/>
      <c r="M315" s="223"/>
      <c r="N315" s="223"/>
      <c r="O315" s="223">
        <v>1</v>
      </c>
      <c r="P315" s="223"/>
      <c r="Q315" s="223"/>
      <c r="R315" s="223" t="s">
        <v>397</v>
      </c>
      <c r="S315" s="223"/>
      <c r="T315" s="223"/>
      <c r="U315" s="223">
        <v>1</v>
      </c>
      <c r="V315" s="223"/>
      <c r="W315" s="223"/>
      <c r="X315" s="223"/>
      <c r="Y315" s="223"/>
      <c r="Z315" s="223">
        <v>1</v>
      </c>
      <c r="AA315" s="223"/>
      <c r="AB315" s="223"/>
      <c r="AC315" s="223"/>
      <c r="AD315" s="223"/>
      <c r="AE315" s="223">
        <v>1</v>
      </c>
      <c r="AF315" s="223"/>
      <c r="AG315" s="223"/>
      <c r="AH315" s="223"/>
      <c r="AI315" s="223"/>
      <c r="AJ315" s="223"/>
      <c r="AK315" s="223"/>
      <c r="AL315" s="223"/>
      <c r="AM315" s="223">
        <v>1</v>
      </c>
      <c r="AN315" s="223"/>
      <c r="AO315" s="223">
        <v>1</v>
      </c>
      <c r="AP315" s="223"/>
      <c r="AQ315" s="223"/>
      <c r="AR315" s="223"/>
      <c r="AS315" s="223"/>
      <c r="AT315" s="223"/>
      <c r="AU315" s="223"/>
      <c r="AV315" s="223"/>
      <c r="AW315" s="223"/>
      <c r="AX315" s="223"/>
      <c r="AY315" s="223"/>
      <c r="AZ315" s="223"/>
      <c r="BA315" s="223"/>
      <c r="BB315" s="223"/>
      <c r="BC315" s="223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>
        <v>1</v>
      </c>
      <c r="BQ315" s="223">
        <v>1</v>
      </c>
      <c r="BR315" s="223"/>
      <c r="BS315" s="223"/>
      <c r="BT315" s="223"/>
      <c r="BU315" s="223"/>
      <c r="BV315" s="223"/>
      <c r="BW315" s="223"/>
      <c r="BX315" s="223"/>
      <c r="BY315" s="223">
        <v>1</v>
      </c>
      <c r="BZ315" s="223">
        <v>1</v>
      </c>
      <c r="CA315" s="223"/>
      <c r="CB315" s="223"/>
      <c r="CC315" s="223"/>
      <c r="CD315" s="223"/>
      <c r="CE315" s="223"/>
      <c r="CF315" s="223"/>
      <c r="CG315" s="223"/>
      <c r="CH315" s="223"/>
      <c r="CI315" s="223"/>
      <c r="CJ315" s="223"/>
      <c r="CK315" s="223"/>
      <c r="CL315" s="223"/>
      <c r="CM315" s="223"/>
      <c r="CN315" s="223"/>
      <c r="CO315" s="223"/>
      <c r="CP315" s="223"/>
      <c r="CQ315" s="223"/>
      <c r="CR315" s="223"/>
      <c r="CS315" s="223"/>
      <c r="CT315" s="223"/>
      <c r="CU315" s="223"/>
      <c r="CV315" s="223"/>
      <c r="CW315" s="223"/>
      <c r="CX315" s="223"/>
      <c r="CY315" s="223"/>
      <c r="CZ315" s="223"/>
      <c r="DA315" s="223"/>
      <c r="DB315" s="223">
        <v>1</v>
      </c>
      <c r="DC315" s="223"/>
      <c r="DD315" s="223"/>
      <c r="DE315" s="223"/>
      <c r="DF315" s="223"/>
      <c r="DG315" s="223"/>
      <c r="DH315" s="223"/>
      <c r="DI315" s="223"/>
      <c r="DJ315" s="223"/>
      <c r="DK315" s="223"/>
      <c r="DL315" s="223"/>
      <c r="DM315" s="223"/>
      <c r="DN315" s="223"/>
      <c r="DO315" s="223"/>
      <c r="DP315" s="223"/>
      <c r="DQ315" s="223"/>
      <c r="DR315" s="223"/>
      <c r="DS315" s="223"/>
      <c r="DT315" s="223"/>
      <c r="DU315" s="223"/>
      <c r="DV315" s="223"/>
      <c r="DW315" s="223"/>
      <c r="DX315" s="223"/>
      <c r="DY315" s="223"/>
      <c r="DZ315" s="223"/>
    </row>
    <row r="316" spans="1:130" ht="15">
      <c r="A316" s="222" t="s">
        <v>1131</v>
      </c>
      <c r="B316" s="223" t="s">
        <v>1132</v>
      </c>
      <c r="C316" s="222">
        <v>4</v>
      </c>
      <c r="D316" s="222" t="s">
        <v>742</v>
      </c>
      <c r="E316" s="223" t="s">
        <v>287</v>
      </c>
      <c r="F316" s="223"/>
      <c r="G316" s="233"/>
      <c r="H316" s="223"/>
      <c r="I316" s="223"/>
      <c r="J316" s="223"/>
      <c r="K316" s="223"/>
      <c r="L316" s="223"/>
      <c r="M316" s="223"/>
      <c r="N316" s="223"/>
      <c r="O316" s="223">
        <v>1</v>
      </c>
      <c r="P316" s="223"/>
      <c r="Q316" s="223"/>
      <c r="R316" s="223" t="s">
        <v>397</v>
      </c>
      <c r="S316" s="223"/>
      <c r="T316" s="223"/>
      <c r="U316" s="223">
        <v>1</v>
      </c>
      <c r="V316" s="223"/>
      <c r="W316" s="223"/>
      <c r="X316" s="223"/>
      <c r="Y316" s="223"/>
      <c r="Z316" s="223">
        <v>1</v>
      </c>
      <c r="AA316" s="223"/>
      <c r="AB316" s="223"/>
      <c r="AC316" s="223"/>
      <c r="AD316" s="223"/>
      <c r="AE316" s="223">
        <v>1</v>
      </c>
      <c r="AF316" s="223"/>
      <c r="AG316" s="223"/>
      <c r="AH316" s="223"/>
      <c r="AI316" s="223"/>
      <c r="AJ316" s="223"/>
      <c r="AK316" s="223"/>
      <c r="AL316" s="223"/>
      <c r="AM316" s="223">
        <v>1</v>
      </c>
      <c r="AN316" s="223"/>
      <c r="AO316" s="223">
        <v>1</v>
      </c>
      <c r="AP316" s="223"/>
      <c r="AQ316" s="223"/>
      <c r="AR316" s="223"/>
      <c r="AS316" s="223"/>
      <c r="AT316" s="223"/>
      <c r="AU316" s="223"/>
      <c r="AV316" s="223"/>
      <c r="AW316" s="223"/>
      <c r="AX316" s="223"/>
      <c r="AY316" s="223"/>
      <c r="AZ316" s="223"/>
      <c r="BA316" s="223"/>
      <c r="BB316" s="223"/>
      <c r="BC316" s="223"/>
      <c r="BD316" s="223"/>
      <c r="BE316" s="223"/>
      <c r="BF316" s="223"/>
      <c r="BG316" s="223"/>
      <c r="BH316" s="223"/>
      <c r="BI316" s="223"/>
      <c r="BJ316" s="223"/>
      <c r="BK316" s="223"/>
      <c r="BL316" s="223"/>
      <c r="BM316" s="223"/>
      <c r="BN316" s="223"/>
      <c r="BO316" s="223"/>
      <c r="BP316" s="223">
        <v>1</v>
      </c>
      <c r="BQ316" s="223">
        <v>1</v>
      </c>
      <c r="BR316" s="223"/>
      <c r="BS316" s="223"/>
      <c r="BT316" s="223"/>
      <c r="BU316" s="223"/>
      <c r="BV316" s="223"/>
      <c r="BW316" s="223"/>
      <c r="BX316" s="223"/>
      <c r="BY316" s="223">
        <v>1</v>
      </c>
      <c r="BZ316" s="223">
        <v>1</v>
      </c>
      <c r="CA316" s="223"/>
      <c r="CB316" s="223"/>
      <c r="CC316" s="223"/>
      <c r="CD316" s="223"/>
      <c r="CE316" s="223"/>
      <c r="CF316" s="223"/>
      <c r="CG316" s="223"/>
      <c r="CH316" s="223"/>
      <c r="CI316" s="223"/>
      <c r="CJ316" s="223"/>
      <c r="CK316" s="223"/>
      <c r="CL316" s="223"/>
      <c r="CM316" s="223"/>
      <c r="CN316" s="223"/>
      <c r="CO316" s="223"/>
      <c r="CP316" s="223"/>
      <c r="CQ316" s="223"/>
      <c r="CR316" s="223"/>
      <c r="CS316" s="223"/>
      <c r="CT316" s="223"/>
      <c r="CU316" s="223"/>
      <c r="CV316" s="223"/>
      <c r="CW316" s="223"/>
      <c r="CX316" s="223"/>
      <c r="CY316" s="223"/>
      <c r="CZ316" s="223"/>
      <c r="DA316" s="223"/>
      <c r="DB316" s="223">
        <v>1</v>
      </c>
      <c r="DC316" s="223"/>
      <c r="DD316" s="223"/>
      <c r="DE316" s="223"/>
      <c r="DF316" s="223"/>
      <c r="DG316" s="223"/>
      <c r="DH316" s="223"/>
      <c r="DI316" s="223"/>
      <c r="DJ316" s="223"/>
      <c r="DK316" s="223"/>
      <c r="DL316" s="223"/>
      <c r="DM316" s="223"/>
      <c r="DN316" s="223"/>
      <c r="DO316" s="223"/>
      <c r="DP316" s="223"/>
      <c r="DQ316" s="223"/>
      <c r="DR316" s="223"/>
      <c r="DS316" s="223"/>
      <c r="DT316" s="223"/>
      <c r="DU316" s="223"/>
      <c r="DV316" s="223"/>
      <c r="DW316" s="223"/>
      <c r="DX316" s="223"/>
      <c r="DY316" s="223"/>
      <c r="DZ316" s="223"/>
    </row>
    <row r="317" spans="1:130" ht="15">
      <c r="A317" s="215" t="s">
        <v>1133</v>
      </c>
      <c r="B317" s="216" t="s">
        <v>1134</v>
      </c>
      <c r="C317" s="215">
        <v>208</v>
      </c>
      <c r="D317" s="215" t="s">
        <v>742</v>
      </c>
      <c r="E317" s="216" t="s">
        <v>287</v>
      </c>
      <c r="F317" s="216"/>
      <c r="G317" s="229"/>
      <c r="H317" s="216"/>
      <c r="I317" s="216"/>
      <c r="J317" s="216"/>
      <c r="K317" s="216"/>
      <c r="L317" s="216"/>
      <c r="M317" s="216"/>
      <c r="N317" s="216"/>
      <c r="O317" s="216">
        <v>1</v>
      </c>
      <c r="P317" s="216"/>
      <c r="Q317" s="216"/>
      <c r="R317" s="216"/>
      <c r="S317" s="216"/>
      <c r="T317" s="216"/>
      <c r="U317" s="216"/>
      <c r="V317" s="216"/>
      <c r="W317" s="216"/>
      <c r="X317" s="216"/>
      <c r="Y317" s="216"/>
      <c r="Z317" s="216"/>
      <c r="AA317" s="216"/>
      <c r="AB317" s="216"/>
      <c r="AC317" s="216"/>
      <c r="AD317" s="216"/>
      <c r="AE317" s="216">
        <v>1</v>
      </c>
      <c r="AF317" s="216"/>
      <c r="AG317" s="216"/>
      <c r="AH317" s="216"/>
      <c r="AI317" s="216"/>
      <c r="AJ317" s="216"/>
      <c r="AK317" s="216"/>
      <c r="AL317" s="216"/>
      <c r="AM317" s="216">
        <v>1</v>
      </c>
      <c r="AN317" s="216"/>
      <c r="AO317" s="216">
        <v>1</v>
      </c>
      <c r="AP317" s="216"/>
      <c r="AQ317" s="216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>
        <v>1</v>
      </c>
      <c r="BY317" s="216"/>
      <c r="BZ317" s="216"/>
      <c r="CA317" s="216"/>
      <c r="CB317" s="216"/>
      <c r="CC317" s="216">
        <v>1</v>
      </c>
      <c r="CD317" s="216"/>
      <c r="CE317" s="216"/>
      <c r="CF317" s="216"/>
      <c r="CG317" s="216"/>
      <c r="CH317" s="216"/>
      <c r="CI317" s="216"/>
      <c r="CJ317" s="216"/>
      <c r="CK317" s="216"/>
      <c r="CL317" s="216"/>
      <c r="CM317" s="216"/>
      <c r="CN317" s="216"/>
      <c r="CO317" s="216"/>
      <c r="CP317" s="216"/>
      <c r="CQ317" s="216"/>
      <c r="CR317" s="216"/>
      <c r="CS317" s="216"/>
      <c r="CT317" s="216">
        <v>1</v>
      </c>
      <c r="CU317" s="216"/>
      <c r="CV317" s="216"/>
      <c r="CW317" s="216"/>
      <c r="CX317" s="216"/>
      <c r="CY317" s="216"/>
      <c r="CZ317" s="216"/>
      <c r="DA317" s="216"/>
      <c r="DB317" s="216"/>
      <c r="DC317" s="216"/>
      <c r="DD317" s="216"/>
      <c r="DE317" s="216"/>
      <c r="DF317" s="216"/>
      <c r="DG317" s="216"/>
      <c r="DH317" s="216"/>
      <c r="DI317" s="216"/>
      <c r="DJ317" s="216"/>
      <c r="DK317" s="216"/>
      <c r="DL317" s="216"/>
      <c r="DM317" s="216"/>
      <c r="DN317" s="216"/>
      <c r="DO317" s="216"/>
      <c r="DP317" s="216"/>
      <c r="DQ317" s="216"/>
      <c r="DR317" s="216"/>
      <c r="DS317" s="216"/>
      <c r="DT317" s="216"/>
      <c r="DU317" s="216"/>
      <c r="DV317" s="216"/>
      <c r="DW317" s="216"/>
      <c r="DX317" s="216"/>
      <c r="DY317" s="216"/>
      <c r="DZ317" s="216"/>
    </row>
    <row r="318" spans="1:130" ht="15">
      <c r="A318" s="215" t="s">
        <v>1135</v>
      </c>
      <c r="B318" s="216" t="s">
        <v>1136</v>
      </c>
      <c r="C318" s="215">
        <v>1</v>
      </c>
      <c r="D318" s="215" t="s">
        <v>742</v>
      </c>
      <c r="E318" s="216" t="s">
        <v>287</v>
      </c>
      <c r="F318" s="216"/>
      <c r="G318" s="229"/>
      <c r="H318" s="216"/>
      <c r="I318" s="216"/>
      <c r="J318" s="216"/>
      <c r="K318" s="216"/>
      <c r="L318" s="216"/>
      <c r="M318" s="216"/>
      <c r="N318" s="216"/>
      <c r="O318" s="216">
        <v>1</v>
      </c>
      <c r="P318" s="216"/>
      <c r="Q318" s="216"/>
      <c r="R318" s="216"/>
      <c r="S318" s="216"/>
      <c r="T318" s="216"/>
      <c r="U318" s="216"/>
      <c r="V318" s="216"/>
      <c r="W318" s="216"/>
      <c r="X318" s="216"/>
      <c r="Y318" s="216"/>
      <c r="Z318" s="216"/>
      <c r="AA318" s="216"/>
      <c r="AB318" s="216"/>
      <c r="AC318" s="216"/>
      <c r="AD318" s="216"/>
      <c r="AE318" s="216">
        <v>1</v>
      </c>
      <c r="AF318" s="216"/>
      <c r="AG318" s="216"/>
      <c r="AH318" s="216"/>
      <c r="AI318" s="216"/>
      <c r="AJ318" s="216"/>
      <c r="AK318" s="216"/>
      <c r="AL318" s="216"/>
      <c r="AM318" s="216">
        <v>1</v>
      </c>
      <c r="AN318" s="216"/>
      <c r="AO318" s="216">
        <v>1</v>
      </c>
      <c r="AP318" s="216"/>
      <c r="AQ318" s="216"/>
      <c r="AR318" s="216"/>
      <c r="AS318" s="216"/>
      <c r="AT318" s="216"/>
      <c r="AU318" s="216"/>
      <c r="AV318" s="216"/>
      <c r="AW318" s="216"/>
      <c r="AX318" s="216"/>
      <c r="AY318" s="216"/>
      <c r="AZ318" s="216"/>
      <c r="BA318" s="216"/>
      <c r="BB318" s="216"/>
      <c r="BC318" s="216"/>
      <c r="BD318" s="216"/>
      <c r="BE318" s="216"/>
      <c r="BF318" s="216"/>
      <c r="BG318" s="216"/>
      <c r="BH318" s="216"/>
      <c r="BI318" s="216"/>
      <c r="BJ318" s="216"/>
      <c r="BK318" s="216"/>
      <c r="BL318" s="216"/>
      <c r="BM318" s="216"/>
      <c r="BN318" s="216"/>
      <c r="BO318" s="216"/>
      <c r="BP318" s="216"/>
      <c r="BQ318" s="216"/>
      <c r="BR318" s="216"/>
      <c r="BS318" s="216"/>
      <c r="BT318" s="216"/>
      <c r="BU318" s="216"/>
      <c r="BV318" s="216"/>
      <c r="BW318" s="216"/>
      <c r="BX318" s="216">
        <v>1</v>
      </c>
      <c r="BY318" s="216"/>
      <c r="BZ318" s="216"/>
      <c r="CA318" s="216"/>
      <c r="CB318" s="216"/>
      <c r="CC318" s="216">
        <v>1</v>
      </c>
      <c r="CD318" s="216"/>
      <c r="CE318" s="216"/>
      <c r="CF318" s="216"/>
      <c r="CG318" s="216"/>
      <c r="CH318" s="216"/>
      <c r="CI318" s="216"/>
      <c r="CJ318" s="216"/>
      <c r="CK318" s="216"/>
      <c r="CL318" s="216"/>
      <c r="CM318" s="216"/>
      <c r="CN318" s="216"/>
      <c r="CO318" s="216"/>
      <c r="CP318" s="216"/>
      <c r="CQ318" s="216"/>
      <c r="CR318" s="216"/>
      <c r="CS318" s="216"/>
      <c r="CT318" s="216">
        <v>1</v>
      </c>
      <c r="CU318" s="216"/>
      <c r="CV318" s="216"/>
      <c r="CW318" s="216"/>
      <c r="CX318" s="216"/>
      <c r="CY318" s="216"/>
      <c r="CZ318" s="216"/>
      <c r="DA318" s="216"/>
      <c r="DB318" s="216"/>
      <c r="DC318" s="216"/>
      <c r="DD318" s="216"/>
      <c r="DE318" s="216"/>
      <c r="DF318" s="216"/>
      <c r="DG318" s="216"/>
      <c r="DH318" s="216"/>
      <c r="DI318" s="216"/>
      <c r="DJ318" s="216"/>
      <c r="DK318" s="216"/>
      <c r="DL318" s="216"/>
      <c r="DM318" s="216"/>
      <c r="DN318" s="216"/>
      <c r="DO318" s="216"/>
      <c r="DP318" s="216"/>
      <c r="DQ318" s="216"/>
      <c r="DR318" s="216"/>
      <c r="DS318" s="216"/>
      <c r="DT318" s="216"/>
      <c r="DU318" s="216"/>
      <c r="DV318" s="216"/>
      <c r="DW318" s="216"/>
      <c r="DX318" s="216"/>
      <c r="DY318" s="216"/>
      <c r="DZ318" s="216"/>
    </row>
    <row r="319" spans="1:130" ht="15">
      <c r="A319" s="215" t="s">
        <v>1137</v>
      </c>
      <c r="B319" s="216" t="s">
        <v>1138</v>
      </c>
      <c r="C319" s="215">
        <v>4</v>
      </c>
      <c r="D319" s="215" t="s">
        <v>742</v>
      </c>
      <c r="E319" s="216" t="s">
        <v>287</v>
      </c>
      <c r="F319" s="216"/>
      <c r="G319" s="229"/>
      <c r="H319" s="216"/>
      <c r="I319" s="216"/>
      <c r="J319" s="216"/>
      <c r="K319" s="216"/>
      <c r="L319" s="216"/>
      <c r="M319" s="216"/>
      <c r="N319" s="216"/>
      <c r="O319" s="216">
        <v>1</v>
      </c>
      <c r="P319" s="216"/>
      <c r="Q319" s="216"/>
      <c r="R319" s="216"/>
      <c r="S319" s="216"/>
      <c r="T319" s="216"/>
      <c r="U319" s="216"/>
      <c r="V319" s="216"/>
      <c r="W319" s="216"/>
      <c r="X319" s="216"/>
      <c r="Y319" s="216"/>
      <c r="Z319" s="216"/>
      <c r="AA319" s="216"/>
      <c r="AB319" s="216"/>
      <c r="AC319" s="216"/>
      <c r="AD319" s="216"/>
      <c r="AE319" s="216">
        <v>1</v>
      </c>
      <c r="AF319" s="216"/>
      <c r="AG319" s="216"/>
      <c r="AH319" s="216"/>
      <c r="AI319" s="216"/>
      <c r="AJ319" s="216"/>
      <c r="AK319" s="216"/>
      <c r="AL319" s="216"/>
      <c r="AM319" s="216">
        <v>1</v>
      </c>
      <c r="AN319" s="216"/>
      <c r="AO319" s="216">
        <v>1</v>
      </c>
      <c r="AP319" s="216"/>
      <c r="AQ319" s="216"/>
      <c r="AR319" s="216"/>
      <c r="AS319" s="216"/>
      <c r="AT319" s="216"/>
      <c r="AU319" s="216"/>
      <c r="AV319" s="216"/>
      <c r="AW319" s="216"/>
      <c r="AX319" s="216"/>
      <c r="AY319" s="216"/>
      <c r="AZ319" s="216"/>
      <c r="BA319" s="216"/>
      <c r="BB319" s="216"/>
      <c r="BC319" s="216"/>
      <c r="BD319" s="216"/>
      <c r="BE319" s="216"/>
      <c r="BF319" s="216"/>
      <c r="BG319" s="216"/>
      <c r="BH319" s="216"/>
      <c r="BI319" s="216"/>
      <c r="BJ319" s="216"/>
      <c r="BK319" s="216"/>
      <c r="BL319" s="216"/>
      <c r="BM319" s="216"/>
      <c r="BN319" s="216"/>
      <c r="BO319" s="216"/>
      <c r="BP319" s="216"/>
      <c r="BQ319" s="216"/>
      <c r="BR319" s="216"/>
      <c r="BS319" s="216"/>
      <c r="BT319" s="216"/>
      <c r="BU319" s="216"/>
      <c r="BV319" s="216"/>
      <c r="BW319" s="216"/>
      <c r="BX319" s="216">
        <v>1</v>
      </c>
      <c r="BY319" s="216"/>
      <c r="BZ319" s="216"/>
      <c r="CA319" s="216"/>
      <c r="CB319" s="216"/>
      <c r="CC319" s="216">
        <v>1</v>
      </c>
      <c r="CD319" s="216"/>
      <c r="CE319" s="216"/>
      <c r="CF319" s="216"/>
      <c r="CG319" s="216"/>
      <c r="CH319" s="216"/>
      <c r="CI319" s="216"/>
      <c r="CJ319" s="216"/>
      <c r="CK319" s="216"/>
      <c r="CL319" s="216"/>
      <c r="CM319" s="216"/>
      <c r="CN319" s="216"/>
      <c r="CO319" s="216"/>
      <c r="CP319" s="216"/>
      <c r="CQ319" s="216"/>
      <c r="CR319" s="216"/>
      <c r="CS319" s="216"/>
      <c r="CT319" s="216">
        <v>1</v>
      </c>
      <c r="CU319" s="216"/>
      <c r="CV319" s="216"/>
      <c r="CW319" s="216"/>
      <c r="CX319" s="216"/>
      <c r="CY319" s="216"/>
      <c r="CZ319" s="216"/>
      <c r="DA319" s="216"/>
      <c r="DB319" s="216"/>
      <c r="DC319" s="216"/>
      <c r="DD319" s="216"/>
      <c r="DE319" s="216"/>
      <c r="DF319" s="216"/>
      <c r="DG319" s="216"/>
      <c r="DH319" s="216"/>
      <c r="DI319" s="216"/>
      <c r="DJ319" s="216"/>
      <c r="DK319" s="216"/>
      <c r="DL319" s="216"/>
      <c r="DM319" s="216"/>
      <c r="DN319" s="216"/>
      <c r="DO319" s="216"/>
      <c r="DP319" s="216"/>
      <c r="DQ319" s="216"/>
      <c r="DR319" s="216"/>
      <c r="DS319" s="216"/>
      <c r="DT319" s="216"/>
      <c r="DU319" s="216"/>
      <c r="DV319" s="216"/>
      <c r="DW319" s="216"/>
      <c r="DX319" s="216"/>
      <c r="DY319" s="216"/>
      <c r="DZ319" s="216"/>
    </row>
    <row r="320" spans="1:130" ht="15">
      <c r="A320" s="215" t="s">
        <v>1139</v>
      </c>
      <c r="B320" s="216" t="s">
        <v>1140</v>
      </c>
      <c r="C320" s="215">
        <v>5</v>
      </c>
      <c r="D320" s="215" t="s">
        <v>742</v>
      </c>
      <c r="E320" s="216" t="s">
        <v>287</v>
      </c>
      <c r="F320" s="216"/>
      <c r="G320" s="229"/>
      <c r="H320" s="216"/>
      <c r="I320" s="216"/>
      <c r="J320" s="216"/>
      <c r="K320" s="216"/>
      <c r="L320" s="216"/>
      <c r="M320" s="216"/>
      <c r="N320" s="216"/>
      <c r="O320" s="216">
        <v>1</v>
      </c>
      <c r="P320" s="216"/>
      <c r="Q320" s="216"/>
      <c r="R320" s="216"/>
      <c r="S320" s="216"/>
      <c r="T320" s="216"/>
      <c r="U320" s="216"/>
      <c r="V320" s="216"/>
      <c r="W320" s="216"/>
      <c r="X320" s="216"/>
      <c r="Y320" s="216"/>
      <c r="Z320" s="216"/>
      <c r="AA320" s="216"/>
      <c r="AB320" s="216"/>
      <c r="AC320" s="216"/>
      <c r="AD320" s="216"/>
      <c r="AE320" s="216">
        <v>1</v>
      </c>
      <c r="AF320" s="216"/>
      <c r="AG320" s="216"/>
      <c r="AH320" s="216"/>
      <c r="AI320" s="216"/>
      <c r="AJ320" s="216"/>
      <c r="AK320" s="216"/>
      <c r="AL320" s="216"/>
      <c r="AM320" s="216">
        <v>1</v>
      </c>
      <c r="AN320" s="216"/>
      <c r="AO320" s="216">
        <v>1</v>
      </c>
      <c r="AP320" s="216"/>
      <c r="AQ320" s="216"/>
      <c r="AR320" s="216"/>
      <c r="AS320" s="216"/>
      <c r="AT320" s="216"/>
      <c r="AU320" s="216"/>
      <c r="AV320" s="216"/>
      <c r="AW320" s="216"/>
      <c r="AX320" s="216"/>
      <c r="AY320" s="216"/>
      <c r="AZ320" s="216"/>
      <c r="BA320" s="216"/>
      <c r="BB320" s="216"/>
      <c r="BC320" s="216"/>
      <c r="BD320" s="216"/>
      <c r="BE320" s="216"/>
      <c r="BF320" s="216"/>
      <c r="BG320" s="216"/>
      <c r="BH320" s="216"/>
      <c r="BI320" s="216"/>
      <c r="BJ320" s="216"/>
      <c r="BK320" s="216"/>
      <c r="BL320" s="216"/>
      <c r="BM320" s="216"/>
      <c r="BN320" s="216"/>
      <c r="BO320" s="216"/>
      <c r="BP320" s="216"/>
      <c r="BQ320" s="216"/>
      <c r="BR320" s="216"/>
      <c r="BS320" s="216"/>
      <c r="BT320" s="216"/>
      <c r="BU320" s="216"/>
      <c r="BV320" s="216"/>
      <c r="BW320" s="216"/>
      <c r="BX320" s="216">
        <v>1</v>
      </c>
      <c r="BY320" s="216"/>
      <c r="BZ320" s="216"/>
      <c r="CA320" s="216"/>
      <c r="CB320" s="216"/>
      <c r="CC320" s="216">
        <v>1</v>
      </c>
      <c r="CD320" s="216"/>
      <c r="CE320" s="216"/>
      <c r="CF320" s="216"/>
      <c r="CG320" s="216"/>
      <c r="CH320" s="216"/>
      <c r="CI320" s="216"/>
      <c r="CJ320" s="216"/>
      <c r="CK320" s="216"/>
      <c r="CL320" s="216"/>
      <c r="CM320" s="216"/>
      <c r="CN320" s="216"/>
      <c r="CO320" s="216"/>
      <c r="CP320" s="216"/>
      <c r="CQ320" s="216"/>
      <c r="CR320" s="216"/>
      <c r="CS320" s="216"/>
      <c r="CT320" s="216">
        <v>1</v>
      </c>
      <c r="CU320" s="216"/>
      <c r="CV320" s="216"/>
      <c r="CW320" s="216"/>
      <c r="CX320" s="216"/>
      <c r="CY320" s="216"/>
      <c r="CZ320" s="216"/>
      <c r="DA320" s="216"/>
      <c r="DB320" s="216"/>
      <c r="DC320" s="216"/>
      <c r="DD320" s="216"/>
      <c r="DE320" s="216"/>
      <c r="DF320" s="216"/>
      <c r="DG320" s="216"/>
      <c r="DH320" s="216"/>
      <c r="DI320" s="216"/>
      <c r="DJ320" s="216"/>
      <c r="DK320" s="216"/>
      <c r="DL320" s="216"/>
      <c r="DM320" s="216"/>
      <c r="DN320" s="216"/>
      <c r="DO320" s="216"/>
      <c r="DP320" s="216"/>
      <c r="DQ320" s="216"/>
      <c r="DR320" s="216"/>
      <c r="DS320" s="216"/>
      <c r="DT320" s="216"/>
      <c r="DU320" s="216"/>
      <c r="DV320" s="216"/>
      <c r="DW320" s="216"/>
      <c r="DX320" s="216"/>
      <c r="DY320" s="216"/>
      <c r="DZ320" s="216"/>
    </row>
    <row r="321" spans="1:130" ht="15">
      <c r="A321" s="213" t="s">
        <v>1141</v>
      </c>
      <c r="B321" s="214" t="s">
        <v>1179</v>
      </c>
      <c r="C321" s="213">
        <v>1</v>
      </c>
      <c r="D321" s="213" t="s">
        <v>968</v>
      </c>
      <c r="E321" s="214" t="s">
        <v>287</v>
      </c>
      <c r="F321" s="214"/>
      <c r="G321" s="231"/>
      <c r="H321" s="214"/>
      <c r="I321" s="214"/>
      <c r="J321" s="214"/>
      <c r="K321" s="214"/>
      <c r="L321" s="214"/>
      <c r="M321" s="214"/>
      <c r="N321" s="214"/>
      <c r="O321" s="214">
        <v>1</v>
      </c>
      <c r="P321" s="214"/>
      <c r="Q321" s="214"/>
      <c r="R321" s="214" t="s">
        <v>1001</v>
      </c>
      <c r="S321" s="214"/>
      <c r="T321" s="214"/>
      <c r="U321" s="214"/>
      <c r="V321" s="214"/>
      <c r="W321" s="214">
        <v>1</v>
      </c>
      <c r="X321" s="214"/>
      <c r="Y321" s="214"/>
      <c r="Z321" s="214"/>
      <c r="AA321" s="214"/>
      <c r="AB321" s="214"/>
      <c r="AC321" s="214"/>
      <c r="AD321" s="214"/>
      <c r="AE321" s="214">
        <v>1</v>
      </c>
      <c r="AF321" s="214"/>
      <c r="AG321" s="214"/>
      <c r="AH321" s="214"/>
      <c r="AI321" s="214"/>
      <c r="AJ321" s="214"/>
      <c r="AK321" s="214"/>
      <c r="AL321" s="214"/>
      <c r="AM321" s="214"/>
      <c r="AN321" s="214"/>
      <c r="AO321" s="214"/>
      <c r="AP321" s="214"/>
      <c r="AQ321" s="214"/>
      <c r="AR321" s="214"/>
      <c r="AS321" s="214"/>
      <c r="AT321" s="214"/>
      <c r="AU321" s="214"/>
      <c r="AV321" s="214"/>
      <c r="AW321" s="214"/>
      <c r="AX321" s="214"/>
      <c r="AY321" s="214"/>
      <c r="AZ321" s="214"/>
      <c r="BA321" s="214"/>
      <c r="BB321" s="214"/>
      <c r="BC321" s="214"/>
      <c r="BD321" s="214"/>
      <c r="BE321" s="214"/>
      <c r="BF321" s="214"/>
      <c r="BG321" s="214"/>
      <c r="BH321" s="214"/>
      <c r="BI321" s="214"/>
      <c r="BJ321" s="214"/>
      <c r="BK321" s="214"/>
      <c r="BL321" s="214"/>
      <c r="BM321" s="214"/>
      <c r="BN321" s="214"/>
      <c r="BO321" s="214"/>
      <c r="BP321" s="214"/>
      <c r="BQ321" s="214"/>
      <c r="BR321" s="214"/>
      <c r="BS321" s="214"/>
      <c r="BT321" s="214"/>
      <c r="BU321" s="214"/>
      <c r="BV321" s="214"/>
      <c r="BW321" s="214"/>
      <c r="BX321" s="214"/>
      <c r="BY321" s="214"/>
      <c r="BZ321" s="214"/>
      <c r="CA321" s="214"/>
      <c r="CB321" s="214"/>
      <c r="CC321" s="214"/>
      <c r="CD321" s="214"/>
      <c r="CE321" s="214"/>
      <c r="CF321" s="214"/>
      <c r="CG321" s="214"/>
      <c r="CH321" s="214"/>
      <c r="CI321" s="214"/>
      <c r="CJ321" s="214"/>
      <c r="CK321" s="214"/>
      <c r="CL321" s="214"/>
      <c r="CM321" s="214"/>
      <c r="CN321" s="214"/>
      <c r="CO321" s="214"/>
      <c r="CP321" s="214"/>
      <c r="CQ321" s="214"/>
      <c r="CR321" s="214"/>
      <c r="CS321" s="214"/>
      <c r="CT321" s="214"/>
      <c r="CU321" s="214"/>
      <c r="CV321" s="214"/>
      <c r="CW321" s="214"/>
      <c r="CX321" s="214"/>
      <c r="CY321" s="214"/>
      <c r="CZ321" s="214"/>
      <c r="DA321" s="214"/>
      <c r="DB321" s="214"/>
      <c r="DC321" s="214"/>
      <c r="DD321" s="214"/>
      <c r="DE321" s="214"/>
      <c r="DF321" s="214"/>
      <c r="DG321" s="214"/>
      <c r="DH321" s="214"/>
      <c r="DI321" s="214"/>
      <c r="DJ321" s="214"/>
      <c r="DK321" s="214"/>
      <c r="DL321" s="214"/>
      <c r="DM321" s="214"/>
      <c r="DN321" s="214"/>
      <c r="DO321" s="214"/>
      <c r="DP321" s="214"/>
      <c r="DQ321" s="214"/>
      <c r="DR321" s="214"/>
      <c r="DS321" s="214"/>
      <c r="DT321" s="214"/>
      <c r="DU321" s="214"/>
      <c r="DV321" s="214"/>
      <c r="DW321" s="214"/>
      <c r="DX321" s="214"/>
      <c r="DY321" s="214"/>
      <c r="DZ321" s="214"/>
    </row>
    <row r="322" spans="1:130" ht="15">
      <c r="A322" s="213" t="s">
        <v>1142</v>
      </c>
      <c r="B322" s="214" t="s">
        <v>1180</v>
      </c>
      <c r="C322" s="213">
        <v>4</v>
      </c>
      <c r="D322" s="213" t="s">
        <v>968</v>
      </c>
      <c r="E322" s="214" t="s">
        <v>287</v>
      </c>
      <c r="F322" s="214"/>
      <c r="G322" s="231"/>
      <c r="H322" s="214"/>
      <c r="I322" s="214"/>
      <c r="J322" s="214"/>
      <c r="K322" s="214"/>
      <c r="L322" s="214"/>
      <c r="M322" s="214"/>
      <c r="N322" s="214"/>
      <c r="O322" s="214">
        <v>1</v>
      </c>
      <c r="P322" s="214"/>
      <c r="Q322" s="214"/>
      <c r="R322" s="214" t="s">
        <v>1001</v>
      </c>
      <c r="S322" s="214"/>
      <c r="T322" s="214"/>
      <c r="U322" s="214"/>
      <c r="V322" s="214"/>
      <c r="W322" s="214">
        <v>1</v>
      </c>
      <c r="X322" s="214"/>
      <c r="Y322" s="214"/>
      <c r="Z322" s="214"/>
      <c r="AA322" s="214"/>
      <c r="AB322" s="214"/>
      <c r="AC322" s="214"/>
      <c r="AD322" s="214"/>
      <c r="AE322" s="214">
        <v>1</v>
      </c>
      <c r="AF322" s="214"/>
      <c r="AG322" s="214"/>
      <c r="AH322" s="214"/>
      <c r="AI322" s="214"/>
      <c r="AJ322" s="214"/>
      <c r="AK322" s="214"/>
      <c r="AL322" s="214"/>
      <c r="AM322" s="214"/>
      <c r="AN322" s="214"/>
      <c r="AO322" s="214"/>
      <c r="AP322" s="214"/>
      <c r="AQ322" s="214"/>
      <c r="AR322" s="214"/>
      <c r="AS322" s="214"/>
      <c r="AT322" s="214"/>
      <c r="AU322" s="214"/>
      <c r="AV322" s="214"/>
      <c r="AW322" s="214"/>
      <c r="AX322" s="214"/>
      <c r="AY322" s="214"/>
      <c r="AZ322" s="214"/>
      <c r="BA322" s="214"/>
      <c r="BB322" s="214"/>
      <c r="BC322" s="214"/>
      <c r="BD322" s="214"/>
      <c r="BE322" s="214"/>
      <c r="BF322" s="214"/>
      <c r="BG322" s="214"/>
      <c r="BH322" s="214"/>
      <c r="BI322" s="214"/>
      <c r="BJ322" s="214"/>
      <c r="BK322" s="214"/>
      <c r="BL322" s="214"/>
      <c r="BM322" s="214"/>
      <c r="BN322" s="214"/>
      <c r="BO322" s="214"/>
      <c r="BP322" s="214"/>
      <c r="BQ322" s="214"/>
      <c r="BR322" s="214"/>
      <c r="BS322" s="214"/>
      <c r="BT322" s="214"/>
      <c r="BU322" s="214"/>
      <c r="BV322" s="214"/>
      <c r="BW322" s="214"/>
      <c r="BX322" s="214"/>
      <c r="BY322" s="214"/>
      <c r="BZ322" s="214"/>
      <c r="CA322" s="214"/>
      <c r="CB322" s="214"/>
      <c r="CC322" s="214"/>
      <c r="CD322" s="214"/>
      <c r="CE322" s="214"/>
      <c r="CF322" s="214"/>
      <c r="CG322" s="214"/>
      <c r="CH322" s="214"/>
      <c r="CI322" s="214"/>
      <c r="CJ322" s="214"/>
      <c r="CK322" s="214"/>
      <c r="CL322" s="214"/>
      <c r="CM322" s="214"/>
      <c r="CN322" s="214"/>
      <c r="CO322" s="214"/>
      <c r="CP322" s="214"/>
      <c r="CQ322" s="214"/>
      <c r="CR322" s="214"/>
      <c r="CS322" s="214"/>
      <c r="CT322" s="214"/>
      <c r="CU322" s="214"/>
      <c r="CV322" s="214"/>
      <c r="CW322" s="214"/>
      <c r="CX322" s="214"/>
      <c r="CY322" s="214"/>
      <c r="CZ322" s="214"/>
      <c r="DA322" s="214"/>
      <c r="DB322" s="214"/>
      <c r="DC322" s="214"/>
      <c r="DD322" s="214"/>
      <c r="DE322" s="214"/>
      <c r="DF322" s="214"/>
      <c r="DG322" s="214"/>
      <c r="DH322" s="214"/>
      <c r="DI322" s="214"/>
      <c r="DJ322" s="214"/>
      <c r="DK322" s="214"/>
      <c r="DL322" s="214"/>
      <c r="DM322" s="214"/>
      <c r="DN322" s="214"/>
      <c r="DO322" s="214"/>
      <c r="DP322" s="214"/>
      <c r="DQ322" s="214"/>
      <c r="DR322" s="214"/>
      <c r="DS322" s="214"/>
      <c r="DT322" s="214"/>
      <c r="DU322" s="214"/>
      <c r="DV322" s="214"/>
      <c r="DW322" s="214"/>
      <c r="DX322" s="214"/>
      <c r="DY322" s="214"/>
      <c r="DZ322" s="214"/>
    </row>
    <row r="323" spans="1:130" ht="15">
      <c r="A323" s="215" t="s">
        <v>1143</v>
      </c>
      <c r="B323" s="216" t="s">
        <v>1144</v>
      </c>
      <c r="C323" s="215">
        <v>1</v>
      </c>
      <c r="D323" s="215" t="s">
        <v>1188</v>
      </c>
      <c r="E323" s="216" t="s">
        <v>378</v>
      </c>
      <c r="F323" s="216"/>
      <c r="G323" s="229">
        <v>1</v>
      </c>
      <c r="H323" s="216"/>
      <c r="I323" s="216"/>
      <c r="J323" s="216"/>
      <c r="K323" s="216">
        <v>1</v>
      </c>
      <c r="L323" s="216"/>
      <c r="M323" s="216"/>
      <c r="N323" s="216"/>
      <c r="O323" s="216"/>
      <c r="P323" s="216"/>
      <c r="Q323" s="216"/>
      <c r="R323" s="216" t="s">
        <v>397</v>
      </c>
      <c r="S323" s="216"/>
      <c r="T323" s="216"/>
      <c r="U323" s="216">
        <v>1</v>
      </c>
      <c r="V323" s="216"/>
      <c r="W323" s="216"/>
      <c r="X323" s="216"/>
      <c r="Y323" s="216"/>
      <c r="Z323" s="216">
        <v>1</v>
      </c>
      <c r="AA323" s="216"/>
      <c r="AB323" s="216"/>
      <c r="AC323" s="216"/>
      <c r="AD323" s="216"/>
      <c r="AE323" s="216">
        <v>1</v>
      </c>
      <c r="AF323" s="216"/>
      <c r="AG323" s="216"/>
      <c r="AH323" s="216"/>
      <c r="AI323" s="216"/>
      <c r="AJ323" s="216"/>
      <c r="AK323" s="216"/>
      <c r="AL323" s="216"/>
      <c r="AM323" s="216"/>
      <c r="AN323" s="216"/>
      <c r="AO323" s="216"/>
      <c r="AP323" s="216"/>
      <c r="AQ323" s="216"/>
      <c r="AR323" s="216"/>
      <c r="AS323" s="216"/>
      <c r="AT323" s="216"/>
      <c r="AU323" s="216"/>
      <c r="AV323" s="216"/>
      <c r="AW323" s="216"/>
      <c r="AX323" s="216"/>
      <c r="AY323" s="216"/>
      <c r="AZ323" s="216"/>
      <c r="BA323" s="216"/>
      <c r="BB323" s="216"/>
      <c r="BC323" s="216"/>
      <c r="BD323" s="216"/>
      <c r="BE323" s="216"/>
      <c r="BF323" s="216"/>
      <c r="BG323" s="216"/>
      <c r="BH323" s="216"/>
      <c r="BI323" s="216"/>
      <c r="BJ323" s="216"/>
      <c r="BK323" s="216"/>
      <c r="BL323" s="216"/>
      <c r="BM323" s="216"/>
      <c r="BN323" s="216"/>
      <c r="BO323" s="216"/>
      <c r="BP323" s="216"/>
      <c r="BQ323" s="216"/>
      <c r="BR323" s="216"/>
      <c r="BS323" s="216"/>
      <c r="BT323" s="216">
        <v>1</v>
      </c>
      <c r="BU323" s="216"/>
      <c r="BV323" s="216"/>
      <c r="BW323" s="216"/>
      <c r="BX323" s="216"/>
      <c r="BY323" s="216">
        <v>1</v>
      </c>
      <c r="BZ323" s="216"/>
      <c r="CA323" s="216"/>
      <c r="CB323" s="216"/>
      <c r="CC323" s="216"/>
      <c r="CD323" s="216"/>
      <c r="CE323" s="216"/>
      <c r="CF323" s="216"/>
      <c r="CG323" s="216"/>
      <c r="CH323" s="216"/>
      <c r="CI323" s="216"/>
      <c r="CJ323" s="216"/>
      <c r="CK323" s="216"/>
      <c r="CL323" s="216"/>
      <c r="CM323" s="216"/>
      <c r="CN323" s="216"/>
      <c r="CO323" s="216"/>
      <c r="CP323" s="216"/>
      <c r="CQ323" s="216"/>
      <c r="CR323" s="216"/>
      <c r="CS323" s="216"/>
      <c r="CT323" s="216"/>
      <c r="CU323" s="216"/>
      <c r="CV323" s="216"/>
      <c r="CW323" s="216"/>
      <c r="CX323" s="216"/>
      <c r="CY323" s="216"/>
      <c r="CZ323" s="216"/>
      <c r="DA323" s="216"/>
      <c r="DB323" s="216"/>
      <c r="DC323" s="216"/>
      <c r="DD323" s="216"/>
      <c r="DE323" s="216"/>
      <c r="DF323" s="216"/>
      <c r="DG323" s="216"/>
      <c r="DH323" s="216"/>
      <c r="DI323" s="216"/>
      <c r="DJ323" s="216"/>
      <c r="DK323" s="216"/>
      <c r="DL323" s="216"/>
      <c r="DM323" s="216"/>
      <c r="DN323" s="216"/>
      <c r="DO323" s="216"/>
      <c r="DP323" s="216"/>
      <c r="DQ323" s="216"/>
      <c r="DR323" s="216"/>
      <c r="DS323" s="216"/>
      <c r="DT323" s="216"/>
      <c r="DU323" s="216"/>
      <c r="DV323" s="216"/>
      <c r="DW323" s="216"/>
      <c r="DX323" s="216"/>
      <c r="DY323" s="216"/>
      <c r="DZ323" s="216"/>
    </row>
    <row r="324" spans="1:130" ht="15">
      <c r="A324" s="215" t="s">
        <v>1145</v>
      </c>
      <c r="B324" s="216" t="s">
        <v>1146</v>
      </c>
      <c r="C324" s="215">
        <v>4</v>
      </c>
      <c r="D324" s="215" t="s">
        <v>1188</v>
      </c>
      <c r="E324" s="216" t="s">
        <v>378</v>
      </c>
      <c r="F324" s="216"/>
      <c r="G324" s="229">
        <v>1</v>
      </c>
      <c r="H324" s="216"/>
      <c r="I324" s="216"/>
      <c r="J324" s="216"/>
      <c r="K324" s="216">
        <v>1</v>
      </c>
      <c r="L324" s="216"/>
      <c r="M324" s="216"/>
      <c r="N324" s="216"/>
      <c r="O324" s="216"/>
      <c r="P324" s="216"/>
      <c r="Q324" s="216"/>
      <c r="R324" s="216" t="s">
        <v>397</v>
      </c>
      <c r="S324" s="216"/>
      <c r="T324" s="216"/>
      <c r="U324" s="216">
        <v>1</v>
      </c>
      <c r="V324" s="216"/>
      <c r="W324" s="216"/>
      <c r="X324" s="216"/>
      <c r="Y324" s="216"/>
      <c r="Z324" s="216">
        <v>1</v>
      </c>
      <c r="AA324" s="216"/>
      <c r="AB324" s="216"/>
      <c r="AC324" s="216"/>
      <c r="AD324" s="216"/>
      <c r="AE324" s="216">
        <v>1</v>
      </c>
      <c r="AF324" s="216"/>
      <c r="AG324" s="216"/>
      <c r="AH324" s="216"/>
      <c r="AI324" s="216"/>
      <c r="AJ324" s="216"/>
      <c r="AK324" s="216"/>
      <c r="AL324" s="216"/>
      <c r="AM324" s="216"/>
      <c r="AN324" s="216"/>
      <c r="AO324" s="216"/>
      <c r="AP324" s="216"/>
      <c r="AQ324" s="216"/>
      <c r="AR324" s="216"/>
      <c r="AS324" s="216"/>
      <c r="AT324" s="216"/>
      <c r="AU324" s="216"/>
      <c r="AV324" s="216"/>
      <c r="AW324" s="216"/>
      <c r="AX324" s="216"/>
      <c r="AY324" s="216"/>
      <c r="AZ324" s="216"/>
      <c r="BA324" s="216"/>
      <c r="BB324" s="216"/>
      <c r="BC324" s="216"/>
      <c r="BD324" s="216"/>
      <c r="BE324" s="216"/>
      <c r="BF324" s="216"/>
      <c r="BG324" s="216"/>
      <c r="BH324" s="216"/>
      <c r="BI324" s="216"/>
      <c r="BJ324" s="216"/>
      <c r="BK324" s="216"/>
      <c r="BL324" s="216"/>
      <c r="BM324" s="216"/>
      <c r="BN324" s="216"/>
      <c r="BO324" s="216"/>
      <c r="BP324" s="216"/>
      <c r="BQ324" s="216"/>
      <c r="BR324" s="216"/>
      <c r="BS324" s="216"/>
      <c r="BT324" s="216">
        <v>1</v>
      </c>
      <c r="BU324" s="216"/>
      <c r="BV324" s="216"/>
      <c r="BW324" s="216"/>
      <c r="BX324" s="216"/>
      <c r="BY324" s="216">
        <v>1</v>
      </c>
      <c r="BZ324" s="216"/>
      <c r="CA324" s="216"/>
      <c r="CB324" s="216"/>
      <c r="CC324" s="216"/>
      <c r="CD324" s="216"/>
      <c r="CE324" s="216"/>
      <c r="CF324" s="216"/>
      <c r="CG324" s="216"/>
      <c r="CH324" s="216"/>
      <c r="CI324" s="216"/>
      <c r="CJ324" s="216"/>
      <c r="CK324" s="216"/>
      <c r="CL324" s="216"/>
      <c r="CM324" s="216"/>
      <c r="CN324" s="216"/>
      <c r="CO324" s="216"/>
      <c r="CP324" s="216"/>
      <c r="CQ324" s="216"/>
      <c r="CR324" s="216"/>
      <c r="CS324" s="216"/>
      <c r="CT324" s="216"/>
      <c r="CU324" s="216"/>
      <c r="CV324" s="216"/>
      <c r="CW324" s="216"/>
      <c r="CX324" s="216"/>
      <c r="CY324" s="216"/>
      <c r="CZ324" s="216"/>
      <c r="DA324" s="216"/>
      <c r="DB324" s="216"/>
      <c r="DC324" s="216"/>
      <c r="DD324" s="216"/>
      <c r="DE324" s="216"/>
      <c r="DF324" s="216"/>
      <c r="DG324" s="216"/>
      <c r="DH324" s="216"/>
      <c r="DI324" s="216"/>
      <c r="DJ324" s="216"/>
      <c r="DK324" s="216"/>
      <c r="DL324" s="216"/>
      <c r="DM324" s="216"/>
      <c r="DN324" s="216"/>
      <c r="DO324" s="216"/>
      <c r="DP324" s="216"/>
      <c r="DQ324" s="216"/>
      <c r="DR324" s="216"/>
      <c r="DS324" s="216"/>
      <c r="DT324" s="216"/>
      <c r="DU324" s="216"/>
      <c r="DV324" s="216"/>
      <c r="DW324" s="216"/>
      <c r="DX324" s="216"/>
      <c r="DY324" s="216"/>
      <c r="DZ324" s="216"/>
    </row>
    <row r="325" spans="1:130" ht="15">
      <c r="A325" s="220" t="s">
        <v>1147</v>
      </c>
      <c r="B325" s="221" t="s">
        <v>1148</v>
      </c>
      <c r="C325" s="220">
        <v>1</v>
      </c>
      <c r="D325" s="220" t="s">
        <v>703</v>
      </c>
      <c r="E325" s="221" t="s">
        <v>378</v>
      </c>
      <c r="F325" s="221"/>
      <c r="G325" s="232">
        <v>1</v>
      </c>
      <c r="H325" s="221"/>
      <c r="I325" s="221"/>
      <c r="J325" s="221">
        <v>1</v>
      </c>
      <c r="K325" s="221">
        <v>1</v>
      </c>
      <c r="L325" s="221"/>
      <c r="M325" s="221"/>
      <c r="N325" s="221"/>
      <c r="O325" s="221"/>
      <c r="P325" s="221"/>
      <c r="Q325" s="221"/>
      <c r="R325" s="221" t="s">
        <v>291</v>
      </c>
      <c r="S325" s="221"/>
      <c r="T325" s="221"/>
      <c r="U325" s="221">
        <v>1</v>
      </c>
      <c r="V325" s="221"/>
      <c r="W325" s="221"/>
      <c r="X325" s="221"/>
      <c r="Y325" s="221"/>
      <c r="Z325" s="221"/>
      <c r="AA325" s="221"/>
      <c r="AB325" s="221"/>
      <c r="AC325" s="221"/>
      <c r="AD325" s="221"/>
      <c r="AE325" s="221"/>
      <c r="AF325" s="221">
        <v>1</v>
      </c>
      <c r="AG325" s="221"/>
      <c r="AH325" s="221">
        <v>1</v>
      </c>
      <c r="AI325" s="221"/>
      <c r="AJ325" s="221"/>
      <c r="AK325" s="221"/>
      <c r="AL325" s="221"/>
      <c r="AM325" s="221"/>
      <c r="AN325" s="221"/>
      <c r="AO325" s="221"/>
      <c r="AP325" s="221"/>
      <c r="AQ325" s="221"/>
      <c r="AR325" s="221"/>
      <c r="AS325" s="221"/>
      <c r="AT325" s="221"/>
      <c r="AU325" s="221"/>
      <c r="AV325" s="221"/>
      <c r="AW325" s="221"/>
      <c r="AX325" s="221"/>
      <c r="AY325" s="221"/>
      <c r="AZ325" s="221"/>
      <c r="BA325" s="221"/>
      <c r="BB325" s="221"/>
      <c r="BC325" s="221"/>
      <c r="BD325" s="221"/>
      <c r="BE325" s="221"/>
      <c r="BF325" s="221"/>
      <c r="BG325" s="221"/>
      <c r="BH325" s="221"/>
      <c r="BI325" s="221"/>
      <c r="BJ325" s="221"/>
      <c r="BK325" s="221"/>
      <c r="BL325" s="221"/>
      <c r="BM325" s="221"/>
      <c r="BN325" s="221"/>
      <c r="BO325" s="221"/>
      <c r="BP325" s="221">
        <v>1</v>
      </c>
      <c r="BQ325" s="221">
        <v>1</v>
      </c>
      <c r="BR325" s="221"/>
      <c r="BS325" s="221"/>
      <c r="BT325" s="221">
        <v>1</v>
      </c>
      <c r="BU325" s="221"/>
      <c r="BV325" s="221"/>
      <c r="BW325" s="221"/>
      <c r="BX325" s="221"/>
      <c r="BY325" s="221">
        <v>1</v>
      </c>
      <c r="BZ325" s="221"/>
      <c r="CA325" s="221"/>
      <c r="CB325" s="221"/>
      <c r="CC325" s="221"/>
      <c r="CD325" s="221"/>
      <c r="CE325" s="221"/>
      <c r="CF325" s="221"/>
      <c r="CG325" s="221">
        <v>1</v>
      </c>
      <c r="CH325" s="221"/>
      <c r="CI325" s="221"/>
      <c r="CJ325" s="221"/>
      <c r="CK325" s="221"/>
      <c r="CL325" s="221"/>
      <c r="CM325" s="221"/>
      <c r="CN325" s="221"/>
      <c r="CO325" s="221"/>
      <c r="CP325" s="221"/>
      <c r="CQ325" s="221"/>
      <c r="CR325" s="221"/>
      <c r="CS325" s="221"/>
      <c r="CT325" s="221"/>
      <c r="CU325" s="221"/>
      <c r="CV325" s="221"/>
      <c r="CW325" s="221"/>
      <c r="CX325" s="221"/>
      <c r="CY325" s="221"/>
      <c r="CZ325" s="221"/>
      <c r="DA325" s="221"/>
      <c r="DB325" s="221"/>
      <c r="DC325" s="221"/>
      <c r="DD325" s="221"/>
      <c r="DE325" s="221"/>
      <c r="DF325" s="221"/>
      <c r="DG325" s="221"/>
      <c r="DH325" s="221"/>
      <c r="DI325" s="221"/>
      <c r="DJ325" s="221"/>
      <c r="DK325" s="221"/>
      <c r="DL325" s="221"/>
      <c r="DM325" s="221"/>
      <c r="DN325" s="221"/>
      <c r="DO325" s="221"/>
      <c r="DP325" s="221"/>
      <c r="DQ325" s="221"/>
      <c r="DR325" s="221"/>
      <c r="DS325" s="221"/>
      <c r="DT325" s="221"/>
      <c r="DU325" s="221"/>
      <c r="DV325" s="221"/>
      <c r="DW325" s="221"/>
      <c r="DX325" s="221"/>
      <c r="DY325" s="221"/>
      <c r="DZ325" s="221"/>
    </row>
    <row r="326" spans="1:130" ht="15">
      <c r="A326" s="220" t="s">
        <v>1149</v>
      </c>
      <c r="B326" s="221" t="s">
        <v>1150</v>
      </c>
      <c r="C326" s="220">
        <v>4</v>
      </c>
      <c r="D326" s="220" t="s">
        <v>703</v>
      </c>
      <c r="E326" s="221" t="s">
        <v>378</v>
      </c>
      <c r="F326" s="221"/>
      <c r="G326" s="232">
        <v>1</v>
      </c>
      <c r="H326" s="221"/>
      <c r="I326" s="221"/>
      <c r="J326" s="221">
        <v>1</v>
      </c>
      <c r="K326" s="221">
        <v>1</v>
      </c>
      <c r="L326" s="221"/>
      <c r="M326" s="221"/>
      <c r="N326" s="221"/>
      <c r="O326" s="221"/>
      <c r="P326" s="221"/>
      <c r="Q326" s="221"/>
      <c r="R326" s="221" t="s">
        <v>291</v>
      </c>
      <c r="S326" s="221"/>
      <c r="T326" s="221"/>
      <c r="U326" s="221">
        <v>1</v>
      </c>
      <c r="V326" s="221"/>
      <c r="W326" s="221"/>
      <c r="X326" s="221"/>
      <c r="Y326" s="221"/>
      <c r="Z326" s="221"/>
      <c r="AA326" s="221"/>
      <c r="AB326" s="221"/>
      <c r="AC326" s="221"/>
      <c r="AD326" s="221"/>
      <c r="AE326" s="221"/>
      <c r="AF326" s="221">
        <v>1</v>
      </c>
      <c r="AG326" s="221"/>
      <c r="AH326" s="221">
        <v>1</v>
      </c>
      <c r="AI326" s="221"/>
      <c r="AJ326" s="221"/>
      <c r="AK326" s="221"/>
      <c r="AL326" s="221"/>
      <c r="AM326" s="221"/>
      <c r="AN326" s="221"/>
      <c r="AO326" s="221"/>
      <c r="AP326" s="221"/>
      <c r="AQ326" s="221"/>
      <c r="AR326" s="221"/>
      <c r="AS326" s="221"/>
      <c r="AT326" s="221"/>
      <c r="AU326" s="221"/>
      <c r="AV326" s="221"/>
      <c r="AW326" s="221"/>
      <c r="AX326" s="221"/>
      <c r="AY326" s="221"/>
      <c r="AZ326" s="221"/>
      <c r="BA326" s="221"/>
      <c r="BB326" s="221"/>
      <c r="BC326" s="221"/>
      <c r="BD326" s="221"/>
      <c r="BE326" s="221"/>
      <c r="BF326" s="221"/>
      <c r="BG326" s="221"/>
      <c r="BH326" s="221"/>
      <c r="BI326" s="221"/>
      <c r="BJ326" s="221"/>
      <c r="BK326" s="221"/>
      <c r="BL326" s="221"/>
      <c r="BM326" s="221"/>
      <c r="BN326" s="221"/>
      <c r="BO326" s="221"/>
      <c r="BP326" s="221">
        <v>1</v>
      </c>
      <c r="BQ326" s="221">
        <v>1</v>
      </c>
      <c r="BR326" s="221"/>
      <c r="BS326" s="221"/>
      <c r="BT326" s="221">
        <v>1</v>
      </c>
      <c r="BU326" s="221"/>
      <c r="BV326" s="221"/>
      <c r="BW326" s="221"/>
      <c r="BX326" s="221"/>
      <c r="BY326" s="221">
        <v>1</v>
      </c>
      <c r="BZ326" s="221"/>
      <c r="CA326" s="221"/>
      <c r="CB326" s="221"/>
      <c r="CC326" s="221"/>
      <c r="CD326" s="221"/>
      <c r="CE326" s="221"/>
      <c r="CF326" s="221"/>
      <c r="CG326" s="221">
        <v>1</v>
      </c>
      <c r="CH326" s="221"/>
      <c r="CI326" s="221"/>
      <c r="CJ326" s="221"/>
      <c r="CK326" s="221"/>
      <c r="CL326" s="221"/>
      <c r="CM326" s="221"/>
      <c r="CN326" s="221"/>
      <c r="CO326" s="221"/>
      <c r="CP326" s="221"/>
      <c r="CQ326" s="221"/>
      <c r="CR326" s="221"/>
      <c r="CS326" s="221"/>
      <c r="CT326" s="221"/>
      <c r="CU326" s="221"/>
      <c r="CV326" s="221"/>
      <c r="CW326" s="221"/>
      <c r="CX326" s="221"/>
      <c r="CY326" s="221"/>
      <c r="CZ326" s="221"/>
      <c r="DA326" s="221"/>
      <c r="DB326" s="221"/>
      <c r="DC326" s="221"/>
      <c r="DD326" s="221"/>
      <c r="DE326" s="221"/>
      <c r="DF326" s="221"/>
      <c r="DG326" s="221"/>
      <c r="DH326" s="221"/>
      <c r="DI326" s="221"/>
      <c r="DJ326" s="221"/>
      <c r="DK326" s="221"/>
      <c r="DL326" s="221"/>
      <c r="DM326" s="221"/>
      <c r="DN326" s="221"/>
      <c r="DO326" s="221"/>
      <c r="DP326" s="221"/>
      <c r="DQ326" s="221"/>
      <c r="DR326" s="221"/>
      <c r="DS326" s="221"/>
      <c r="DT326" s="221"/>
      <c r="DU326" s="221"/>
      <c r="DV326" s="221"/>
      <c r="DW326" s="221"/>
      <c r="DX326" s="221"/>
      <c r="DY326" s="221"/>
      <c r="DZ326" s="221"/>
    </row>
    <row r="327" spans="1:130" ht="15">
      <c r="A327" s="213" t="s">
        <v>1151</v>
      </c>
      <c r="B327" s="214" t="s">
        <v>1152</v>
      </c>
      <c r="C327" s="213">
        <v>60</v>
      </c>
      <c r="D327" s="213" t="s">
        <v>703</v>
      </c>
      <c r="E327" s="214" t="s">
        <v>378</v>
      </c>
      <c r="F327" s="214"/>
      <c r="G327" s="231">
        <v>1</v>
      </c>
      <c r="H327" s="214"/>
      <c r="I327" s="214"/>
      <c r="J327" s="214">
        <v>1</v>
      </c>
      <c r="K327" s="214">
        <v>1</v>
      </c>
      <c r="L327" s="214"/>
      <c r="M327" s="214"/>
      <c r="N327" s="214"/>
      <c r="O327" s="214"/>
      <c r="P327" s="214"/>
      <c r="Q327" s="214"/>
      <c r="R327" s="214" t="s">
        <v>291</v>
      </c>
      <c r="S327" s="214"/>
      <c r="T327" s="214"/>
      <c r="U327" s="214">
        <v>1</v>
      </c>
      <c r="V327" s="214"/>
      <c r="W327" s="214"/>
      <c r="X327" s="214"/>
      <c r="Y327" s="214"/>
      <c r="Z327" s="214"/>
      <c r="AA327" s="214"/>
      <c r="AB327" s="214"/>
      <c r="AC327" s="214"/>
      <c r="AD327" s="214"/>
      <c r="AE327" s="214"/>
      <c r="AF327" s="214">
        <v>1</v>
      </c>
      <c r="AG327" s="214"/>
      <c r="AH327" s="214">
        <v>1</v>
      </c>
      <c r="AI327" s="214"/>
      <c r="AJ327" s="214"/>
      <c r="AK327" s="214"/>
      <c r="AL327" s="214"/>
      <c r="AM327" s="214"/>
      <c r="AN327" s="214"/>
      <c r="AO327" s="214"/>
      <c r="AP327" s="214"/>
      <c r="AQ327" s="214"/>
      <c r="AR327" s="214"/>
      <c r="AS327" s="214"/>
      <c r="AT327" s="214"/>
      <c r="AU327" s="214"/>
      <c r="AV327" s="214"/>
      <c r="AW327" s="214"/>
      <c r="AX327" s="214"/>
      <c r="AY327" s="214"/>
      <c r="AZ327" s="214"/>
      <c r="BA327" s="214"/>
      <c r="BB327" s="214"/>
      <c r="BC327" s="214"/>
      <c r="BD327" s="214"/>
      <c r="BE327" s="214"/>
      <c r="BF327" s="214"/>
      <c r="BG327" s="214"/>
      <c r="BH327" s="214"/>
      <c r="BI327" s="214"/>
      <c r="BJ327" s="214"/>
      <c r="BK327" s="214"/>
      <c r="BL327" s="214"/>
      <c r="BM327" s="214"/>
      <c r="BN327" s="214"/>
      <c r="BO327" s="214"/>
      <c r="BP327" s="214">
        <v>1</v>
      </c>
      <c r="BQ327" s="214">
        <v>1</v>
      </c>
      <c r="BR327" s="214"/>
      <c r="BS327" s="214"/>
      <c r="BT327" s="214">
        <v>1</v>
      </c>
      <c r="BU327" s="214"/>
      <c r="BV327" s="214"/>
      <c r="BW327" s="214"/>
      <c r="BX327" s="214"/>
      <c r="BY327" s="214">
        <v>1</v>
      </c>
      <c r="BZ327" s="214"/>
      <c r="CA327" s="214"/>
      <c r="CB327" s="214"/>
      <c r="CC327" s="214"/>
      <c r="CD327" s="214"/>
      <c r="CE327" s="214"/>
      <c r="CF327" s="214"/>
      <c r="CG327" s="214"/>
      <c r="CH327" s="214"/>
      <c r="CI327" s="214"/>
      <c r="CJ327" s="214"/>
      <c r="CK327" s="214"/>
      <c r="CL327" s="214"/>
      <c r="CM327" s="214"/>
      <c r="CN327" s="214"/>
      <c r="CO327" s="214"/>
      <c r="CP327" s="214"/>
      <c r="CQ327" s="214"/>
      <c r="CR327" s="214"/>
      <c r="CS327" s="214"/>
      <c r="CT327" s="214"/>
      <c r="CU327" s="214"/>
      <c r="CV327" s="214"/>
      <c r="CW327" s="214"/>
      <c r="CX327" s="214"/>
      <c r="CY327" s="214"/>
      <c r="CZ327" s="214"/>
      <c r="DA327" s="214"/>
      <c r="DB327" s="214"/>
      <c r="DC327" s="214"/>
      <c r="DD327" s="214"/>
      <c r="DE327" s="214"/>
      <c r="DF327" s="214"/>
      <c r="DG327" s="214"/>
      <c r="DH327" s="214"/>
      <c r="DI327" s="214"/>
      <c r="DJ327" s="214"/>
      <c r="DK327" s="214"/>
      <c r="DL327" s="214"/>
      <c r="DM327" s="214"/>
      <c r="DN327" s="214"/>
      <c r="DO327" s="214"/>
      <c r="DP327" s="214"/>
      <c r="DQ327" s="214"/>
      <c r="DR327" s="214"/>
      <c r="DS327" s="214"/>
      <c r="DT327" s="214"/>
      <c r="DU327" s="214"/>
      <c r="DV327" s="214"/>
      <c r="DW327" s="214"/>
      <c r="DX327" s="214"/>
      <c r="DY327" s="214"/>
      <c r="DZ327" s="214"/>
    </row>
    <row r="328" spans="1:130" ht="15">
      <c r="A328" s="213" t="s">
        <v>1153</v>
      </c>
      <c r="B328" s="214" t="s">
        <v>1154</v>
      </c>
      <c r="C328" s="213">
        <v>1</v>
      </c>
      <c r="D328" s="213" t="s">
        <v>703</v>
      </c>
      <c r="E328" s="214" t="s">
        <v>378</v>
      </c>
      <c r="F328" s="214"/>
      <c r="G328" s="231">
        <v>1</v>
      </c>
      <c r="H328" s="214"/>
      <c r="I328" s="214"/>
      <c r="J328" s="214">
        <v>1</v>
      </c>
      <c r="K328" s="214">
        <v>1</v>
      </c>
      <c r="L328" s="214"/>
      <c r="M328" s="214"/>
      <c r="N328" s="214"/>
      <c r="O328" s="214"/>
      <c r="P328" s="214"/>
      <c r="Q328" s="214"/>
      <c r="R328" s="214" t="s">
        <v>291</v>
      </c>
      <c r="S328" s="214"/>
      <c r="T328" s="214"/>
      <c r="U328" s="214">
        <v>1</v>
      </c>
      <c r="V328" s="214"/>
      <c r="W328" s="214"/>
      <c r="X328" s="214"/>
      <c r="Y328" s="214"/>
      <c r="Z328" s="214"/>
      <c r="AA328" s="214"/>
      <c r="AB328" s="214"/>
      <c r="AC328" s="214"/>
      <c r="AD328" s="214"/>
      <c r="AE328" s="214"/>
      <c r="AF328" s="214">
        <v>1</v>
      </c>
      <c r="AG328" s="214"/>
      <c r="AH328" s="214">
        <v>1</v>
      </c>
      <c r="AI328" s="214"/>
      <c r="AJ328" s="214"/>
      <c r="AK328" s="214"/>
      <c r="AL328" s="214"/>
      <c r="AM328" s="214"/>
      <c r="AN328" s="214"/>
      <c r="AO328" s="214"/>
      <c r="AP328" s="214"/>
      <c r="AQ328" s="214"/>
      <c r="AR328" s="214"/>
      <c r="AS328" s="214"/>
      <c r="AT328" s="214"/>
      <c r="AU328" s="214"/>
      <c r="AV328" s="214"/>
      <c r="AW328" s="214"/>
      <c r="AX328" s="214"/>
      <c r="AY328" s="214"/>
      <c r="AZ328" s="214"/>
      <c r="BA328" s="214"/>
      <c r="BB328" s="214"/>
      <c r="BC328" s="214"/>
      <c r="BD328" s="214"/>
      <c r="BE328" s="214"/>
      <c r="BF328" s="214"/>
      <c r="BG328" s="214"/>
      <c r="BH328" s="214"/>
      <c r="BI328" s="214"/>
      <c r="BJ328" s="214"/>
      <c r="BK328" s="214"/>
      <c r="BL328" s="214"/>
      <c r="BM328" s="214"/>
      <c r="BN328" s="214"/>
      <c r="BO328" s="214"/>
      <c r="BP328" s="214">
        <v>1</v>
      </c>
      <c r="BQ328" s="214">
        <v>1</v>
      </c>
      <c r="BR328" s="214"/>
      <c r="BS328" s="214"/>
      <c r="BT328" s="214">
        <v>1</v>
      </c>
      <c r="BU328" s="214"/>
      <c r="BV328" s="214"/>
      <c r="BW328" s="214"/>
      <c r="BX328" s="214"/>
      <c r="BY328" s="214">
        <v>1</v>
      </c>
      <c r="BZ328" s="214"/>
      <c r="CA328" s="214"/>
      <c r="CB328" s="214"/>
      <c r="CC328" s="214"/>
      <c r="CD328" s="214"/>
      <c r="CE328" s="214"/>
      <c r="CF328" s="214"/>
      <c r="CG328" s="214"/>
      <c r="CH328" s="214"/>
      <c r="CI328" s="214"/>
      <c r="CJ328" s="214"/>
      <c r="CK328" s="214"/>
      <c r="CL328" s="214"/>
      <c r="CM328" s="214"/>
      <c r="CN328" s="214"/>
      <c r="CO328" s="214"/>
      <c r="CP328" s="214"/>
      <c r="CQ328" s="214"/>
      <c r="CR328" s="214"/>
      <c r="CS328" s="214"/>
      <c r="CT328" s="214"/>
      <c r="CU328" s="214"/>
      <c r="CV328" s="214"/>
      <c r="CW328" s="214"/>
      <c r="CX328" s="214"/>
      <c r="CY328" s="214"/>
      <c r="CZ328" s="214"/>
      <c r="DA328" s="214"/>
      <c r="DB328" s="214"/>
      <c r="DC328" s="214"/>
      <c r="DD328" s="214"/>
      <c r="DE328" s="214"/>
      <c r="DF328" s="214"/>
      <c r="DG328" s="214"/>
      <c r="DH328" s="214"/>
      <c r="DI328" s="214"/>
      <c r="DJ328" s="214"/>
      <c r="DK328" s="214"/>
      <c r="DL328" s="214"/>
      <c r="DM328" s="214"/>
      <c r="DN328" s="214"/>
      <c r="DO328" s="214"/>
      <c r="DP328" s="214"/>
      <c r="DQ328" s="214"/>
      <c r="DR328" s="214"/>
      <c r="DS328" s="214"/>
      <c r="DT328" s="214"/>
      <c r="DU328" s="214"/>
      <c r="DV328" s="214"/>
      <c r="DW328" s="214"/>
      <c r="DX328" s="214"/>
      <c r="DY328" s="214"/>
      <c r="DZ328" s="214"/>
    </row>
    <row r="329" spans="1:130" ht="15">
      <c r="A329" s="213" t="s">
        <v>1155</v>
      </c>
      <c r="B329" s="214" t="s">
        <v>1156</v>
      </c>
      <c r="C329" s="213">
        <v>4</v>
      </c>
      <c r="D329" s="213" t="s">
        <v>703</v>
      </c>
      <c r="E329" s="214" t="s">
        <v>378</v>
      </c>
      <c r="F329" s="214"/>
      <c r="G329" s="231">
        <v>1</v>
      </c>
      <c r="H329" s="214"/>
      <c r="I329" s="214"/>
      <c r="J329" s="214">
        <v>1</v>
      </c>
      <c r="K329" s="214">
        <v>1</v>
      </c>
      <c r="L329" s="214"/>
      <c r="M329" s="214"/>
      <c r="N329" s="214"/>
      <c r="O329" s="214"/>
      <c r="P329" s="214"/>
      <c r="Q329" s="214"/>
      <c r="R329" s="214" t="s">
        <v>291</v>
      </c>
      <c r="S329" s="214"/>
      <c r="T329" s="214"/>
      <c r="U329" s="214">
        <v>1</v>
      </c>
      <c r="V329" s="214"/>
      <c r="W329" s="214"/>
      <c r="X329" s="214"/>
      <c r="Y329" s="214"/>
      <c r="Z329" s="214"/>
      <c r="AA329" s="214"/>
      <c r="AB329" s="214"/>
      <c r="AC329" s="214"/>
      <c r="AD329" s="214"/>
      <c r="AE329" s="214"/>
      <c r="AF329" s="214">
        <v>1</v>
      </c>
      <c r="AG329" s="214"/>
      <c r="AH329" s="214">
        <v>1</v>
      </c>
      <c r="AI329" s="214"/>
      <c r="AJ329" s="214"/>
      <c r="AK329" s="214"/>
      <c r="AL329" s="214"/>
      <c r="AM329" s="214"/>
      <c r="AN329" s="214"/>
      <c r="AO329" s="214"/>
      <c r="AP329" s="214"/>
      <c r="AQ329" s="214"/>
      <c r="AR329" s="214"/>
      <c r="AS329" s="214"/>
      <c r="AT329" s="214"/>
      <c r="AU329" s="214"/>
      <c r="AV329" s="214"/>
      <c r="AW329" s="214"/>
      <c r="AX329" s="214"/>
      <c r="AY329" s="214"/>
      <c r="AZ329" s="214"/>
      <c r="BA329" s="214"/>
      <c r="BB329" s="214"/>
      <c r="BC329" s="214"/>
      <c r="BD329" s="214"/>
      <c r="BE329" s="214"/>
      <c r="BF329" s="214"/>
      <c r="BG329" s="214"/>
      <c r="BH329" s="214"/>
      <c r="BI329" s="214"/>
      <c r="BJ329" s="214"/>
      <c r="BK329" s="214"/>
      <c r="BL329" s="214"/>
      <c r="BM329" s="214"/>
      <c r="BN329" s="214"/>
      <c r="BO329" s="214"/>
      <c r="BP329" s="214">
        <v>1</v>
      </c>
      <c r="BQ329" s="214">
        <v>1</v>
      </c>
      <c r="BR329" s="214"/>
      <c r="BS329" s="214"/>
      <c r="BT329" s="214">
        <v>1</v>
      </c>
      <c r="BU329" s="214"/>
      <c r="BV329" s="214"/>
      <c r="BW329" s="214"/>
      <c r="BX329" s="214"/>
      <c r="BY329" s="214">
        <v>1</v>
      </c>
      <c r="BZ329" s="214"/>
      <c r="CA329" s="214"/>
      <c r="CB329" s="214"/>
      <c r="CC329" s="214"/>
      <c r="CD329" s="214"/>
      <c r="CE329" s="214"/>
      <c r="CF329" s="214"/>
      <c r="CG329" s="214"/>
      <c r="CH329" s="214"/>
      <c r="CI329" s="214"/>
      <c r="CJ329" s="214"/>
      <c r="CK329" s="214"/>
      <c r="CL329" s="214"/>
      <c r="CM329" s="214"/>
      <c r="CN329" s="214"/>
      <c r="CO329" s="214"/>
      <c r="CP329" s="214"/>
      <c r="CQ329" s="214"/>
      <c r="CR329" s="214"/>
      <c r="CS329" s="214"/>
      <c r="CT329" s="214"/>
      <c r="CU329" s="214"/>
      <c r="CV329" s="214"/>
      <c r="CW329" s="214"/>
      <c r="CX329" s="214"/>
      <c r="CY329" s="214"/>
      <c r="CZ329" s="214"/>
      <c r="DA329" s="214"/>
      <c r="DB329" s="214"/>
      <c r="DC329" s="214"/>
      <c r="DD329" s="214"/>
      <c r="DE329" s="214"/>
      <c r="DF329" s="214"/>
      <c r="DG329" s="214"/>
      <c r="DH329" s="214"/>
      <c r="DI329" s="214"/>
      <c r="DJ329" s="214"/>
      <c r="DK329" s="214"/>
      <c r="DL329" s="214"/>
      <c r="DM329" s="214"/>
      <c r="DN329" s="214"/>
      <c r="DO329" s="214"/>
      <c r="DP329" s="214"/>
      <c r="DQ329" s="214"/>
      <c r="DR329" s="214"/>
      <c r="DS329" s="214"/>
      <c r="DT329" s="214"/>
      <c r="DU329" s="214"/>
      <c r="DV329" s="214"/>
      <c r="DW329" s="214"/>
      <c r="DX329" s="214"/>
      <c r="DY329" s="214"/>
      <c r="DZ329" s="214"/>
    </row>
    <row r="330" spans="1:130" ht="15">
      <c r="A330" s="213" t="s">
        <v>1157</v>
      </c>
      <c r="B330" s="214" t="s">
        <v>1158</v>
      </c>
      <c r="C330" s="213">
        <v>5</v>
      </c>
      <c r="D330" s="213" t="s">
        <v>703</v>
      </c>
      <c r="E330" s="214" t="s">
        <v>378</v>
      </c>
      <c r="F330" s="214"/>
      <c r="G330" s="231">
        <v>1</v>
      </c>
      <c r="H330" s="214"/>
      <c r="I330" s="214"/>
      <c r="J330" s="214">
        <v>1</v>
      </c>
      <c r="K330" s="214">
        <v>1</v>
      </c>
      <c r="L330" s="214"/>
      <c r="M330" s="214"/>
      <c r="N330" s="214"/>
      <c r="O330" s="214"/>
      <c r="P330" s="214"/>
      <c r="Q330" s="214"/>
      <c r="R330" s="214" t="s">
        <v>291</v>
      </c>
      <c r="S330" s="214"/>
      <c r="T330" s="214"/>
      <c r="U330" s="214">
        <v>1</v>
      </c>
      <c r="V330" s="214"/>
      <c r="W330" s="214"/>
      <c r="X330" s="214"/>
      <c r="Y330" s="214"/>
      <c r="Z330" s="214"/>
      <c r="AA330" s="214"/>
      <c r="AB330" s="214"/>
      <c r="AC330" s="214"/>
      <c r="AD330" s="214"/>
      <c r="AE330" s="214"/>
      <c r="AF330" s="214">
        <v>1</v>
      </c>
      <c r="AG330" s="214"/>
      <c r="AH330" s="214">
        <v>1</v>
      </c>
      <c r="AI330" s="214"/>
      <c r="AJ330" s="214"/>
      <c r="AK330" s="214"/>
      <c r="AL330" s="214"/>
      <c r="AM330" s="214"/>
      <c r="AN330" s="214"/>
      <c r="AO330" s="214"/>
      <c r="AP330" s="214"/>
      <c r="AQ330" s="214"/>
      <c r="AR330" s="214"/>
      <c r="AS330" s="214"/>
      <c r="AT330" s="214"/>
      <c r="AU330" s="214"/>
      <c r="AV330" s="214"/>
      <c r="AW330" s="214"/>
      <c r="AX330" s="214"/>
      <c r="AY330" s="214"/>
      <c r="AZ330" s="214"/>
      <c r="BA330" s="214"/>
      <c r="BB330" s="214"/>
      <c r="BC330" s="214"/>
      <c r="BD330" s="214"/>
      <c r="BE330" s="214"/>
      <c r="BF330" s="214"/>
      <c r="BG330" s="214"/>
      <c r="BH330" s="214"/>
      <c r="BI330" s="214"/>
      <c r="BJ330" s="214"/>
      <c r="BK330" s="214"/>
      <c r="BL330" s="214"/>
      <c r="BM330" s="214"/>
      <c r="BN330" s="214"/>
      <c r="BO330" s="214"/>
      <c r="BP330" s="214">
        <v>1</v>
      </c>
      <c r="BQ330" s="214">
        <v>1</v>
      </c>
      <c r="BR330" s="214"/>
      <c r="BS330" s="214"/>
      <c r="BT330" s="214">
        <v>1</v>
      </c>
      <c r="BU330" s="214"/>
      <c r="BV330" s="214"/>
      <c r="BW330" s="214"/>
      <c r="BX330" s="214"/>
      <c r="BY330" s="214">
        <v>1</v>
      </c>
      <c r="BZ330" s="214"/>
      <c r="CA330" s="214"/>
      <c r="CB330" s="214"/>
      <c r="CC330" s="214"/>
      <c r="CD330" s="214"/>
      <c r="CE330" s="214"/>
      <c r="CF330" s="214"/>
      <c r="CG330" s="214"/>
      <c r="CH330" s="214"/>
      <c r="CI330" s="214"/>
      <c r="CJ330" s="214"/>
      <c r="CK330" s="214"/>
      <c r="CL330" s="214"/>
      <c r="CM330" s="214"/>
      <c r="CN330" s="214"/>
      <c r="CO330" s="214"/>
      <c r="CP330" s="214"/>
      <c r="CQ330" s="214"/>
      <c r="CR330" s="214"/>
      <c r="CS330" s="214"/>
      <c r="CT330" s="214"/>
      <c r="CU330" s="214"/>
      <c r="CV330" s="214"/>
      <c r="CW330" s="214"/>
      <c r="CX330" s="214"/>
      <c r="CY330" s="214"/>
      <c r="CZ330" s="214"/>
      <c r="DA330" s="214"/>
      <c r="DB330" s="214"/>
      <c r="DC330" s="214"/>
      <c r="DD330" s="214"/>
      <c r="DE330" s="214"/>
      <c r="DF330" s="214"/>
      <c r="DG330" s="214"/>
      <c r="DH330" s="214"/>
      <c r="DI330" s="214"/>
      <c r="DJ330" s="214"/>
      <c r="DK330" s="214"/>
      <c r="DL330" s="214"/>
      <c r="DM330" s="214"/>
      <c r="DN330" s="214"/>
      <c r="DO330" s="214"/>
      <c r="DP330" s="214"/>
      <c r="DQ330" s="214"/>
      <c r="DR330" s="214"/>
      <c r="DS330" s="214"/>
      <c r="DT330" s="214"/>
      <c r="DU330" s="214"/>
      <c r="DV330" s="214"/>
      <c r="DW330" s="214"/>
      <c r="DX330" s="214"/>
      <c r="DY330" s="214"/>
      <c r="DZ330" s="214"/>
    </row>
    <row r="331" spans="1:130" ht="15">
      <c r="A331" s="224" t="s">
        <v>1159</v>
      </c>
      <c r="B331" s="225" t="s">
        <v>1160</v>
      </c>
      <c r="C331" s="224">
        <v>1</v>
      </c>
      <c r="D331" s="224" t="s">
        <v>968</v>
      </c>
      <c r="E331" s="225" t="s">
        <v>287</v>
      </c>
      <c r="F331" s="225"/>
      <c r="G331" s="234"/>
      <c r="H331" s="225"/>
      <c r="I331" s="225"/>
      <c r="J331" s="225"/>
      <c r="K331" s="225"/>
      <c r="L331" s="225"/>
      <c r="M331" s="225"/>
      <c r="N331" s="225"/>
      <c r="O331" s="225">
        <v>1</v>
      </c>
      <c r="P331" s="225"/>
      <c r="Q331" s="225"/>
      <c r="R331" s="225" t="s">
        <v>397</v>
      </c>
      <c r="S331" s="225"/>
      <c r="T331" s="225"/>
      <c r="U331" s="225">
        <v>1</v>
      </c>
      <c r="V331" s="225"/>
      <c r="W331" s="225"/>
      <c r="X331" s="225"/>
      <c r="Y331" s="225"/>
      <c r="Z331" s="225">
        <v>1</v>
      </c>
      <c r="AA331" s="225"/>
      <c r="AB331" s="225"/>
      <c r="AC331" s="225"/>
      <c r="AD331" s="225"/>
      <c r="AE331" s="225">
        <v>1</v>
      </c>
      <c r="AF331" s="225"/>
      <c r="AG331" s="225"/>
      <c r="AH331" s="225"/>
      <c r="AI331" s="225"/>
      <c r="AJ331" s="225"/>
      <c r="AK331" s="225"/>
      <c r="AL331" s="225"/>
      <c r="AM331" s="225">
        <v>1</v>
      </c>
      <c r="AN331" s="225"/>
      <c r="AO331" s="225"/>
      <c r="AP331" s="225"/>
      <c r="AQ331" s="225"/>
      <c r="AR331" s="225"/>
      <c r="AS331" s="225"/>
      <c r="AT331" s="225"/>
      <c r="AU331" s="225"/>
      <c r="AV331" s="225"/>
      <c r="AW331" s="225"/>
      <c r="AX331" s="225"/>
      <c r="AY331" s="225"/>
      <c r="AZ331" s="225"/>
      <c r="BA331" s="225">
        <v>1</v>
      </c>
      <c r="BB331" s="225"/>
      <c r="BC331" s="225"/>
      <c r="BD331" s="225"/>
      <c r="BE331" s="225"/>
      <c r="BF331" s="225"/>
      <c r="BG331" s="225"/>
      <c r="BH331" s="225"/>
      <c r="BI331" s="225"/>
      <c r="BJ331" s="225"/>
      <c r="BK331" s="225"/>
      <c r="BL331" s="225"/>
      <c r="BM331" s="225"/>
      <c r="BN331" s="225"/>
      <c r="BO331" s="225"/>
      <c r="BP331" s="225"/>
      <c r="BQ331" s="225"/>
      <c r="BR331" s="225"/>
      <c r="BS331" s="225"/>
      <c r="BT331" s="225"/>
      <c r="BU331" s="225"/>
      <c r="BV331" s="225"/>
      <c r="BW331" s="225"/>
      <c r="BX331" s="225"/>
      <c r="BY331" s="225">
        <v>1</v>
      </c>
      <c r="BZ331" s="225">
        <v>1</v>
      </c>
      <c r="CA331" s="225"/>
      <c r="CB331" s="225"/>
      <c r="CC331" s="225"/>
      <c r="CD331" s="225"/>
      <c r="CE331" s="225"/>
      <c r="CF331" s="225"/>
      <c r="CG331" s="225"/>
      <c r="CH331" s="225"/>
      <c r="CI331" s="225"/>
      <c r="CJ331" s="225"/>
      <c r="CK331" s="225"/>
      <c r="CL331" s="225"/>
      <c r="CM331" s="225"/>
      <c r="CN331" s="225"/>
      <c r="CO331" s="225"/>
      <c r="CP331" s="225">
        <v>1</v>
      </c>
      <c r="CQ331" s="225"/>
      <c r="CR331" s="225"/>
      <c r="CS331" s="225"/>
      <c r="CT331" s="225"/>
      <c r="CU331" s="225"/>
      <c r="CV331" s="225"/>
      <c r="CW331" s="225"/>
      <c r="CX331" s="225"/>
      <c r="CY331" s="225"/>
      <c r="CZ331" s="225"/>
      <c r="DA331" s="225"/>
      <c r="DB331" s="225">
        <v>1</v>
      </c>
      <c r="DC331" s="225"/>
      <c r="DD331" s="225"/>
      <c r="DE331" s="225"/>
      <c r="DF331" s="225"/>
      <c r="DG331" s="225"/>
      <c r="DH331" s="225"/>
      <c r="DI331" s="225"/>
      <c r="DJ331" s="225"/>
      <c r="DK331" s="225"/>
      <c r="DL331" s="225"/>
      <c r="DM331" s="225"/>
      <c r="DN331" s="225"/>
      <c r="DO331" s="225"/>
      <c r="DP331" s="225"/>
      <c r="DQ331" s="225"/>
      <c r="DR331" s="225"/>
      <c r="DS331" s="225"/>
      <c r="DT331" s="225"/>
      <c r="DU331" s="225"/>
      <c r="DV331" s="225"/>
      <c r="DW331" s="225"/>
      <c r="DX331" s="225"/>
      <c r="DY331" s="225"/>
      <c r="DZ331" s="225"/>
    </row>
    <row r="332" spans="1:130" ht="15">
      <c r="A332" s="224" t="s">
        <v>1161</v>
      </c>
      <c r="B332" s="225" t="s">
        <v>1162</v>
      </c>
      <c r="C332" s="224">
        <v>4</v>
      </c>
      <c r="D332" s="224" t="s">
        <v>968</v>
      </c>
      <c r="E332" s="225" t="s">
        <v>287</v>
      </c>
      <c r="F332" s="225"/>
      <c r="G332" s="234"/>
      <c r="H332" s="225"/>
      <c r="I332" s="225"/>
      <c r="J332" s="225"/>
      <c r="K332" s="225"/>
      <c r="L332" s="225"/>
      <c r="M332" s="225"/>
      <c r="N332" s="225"/>
      <c r="O332" s="225">
        <v>1</v>
      </c>
      <c r="P332" s="225"/>
      <c r="Q332" s="225"/>
      <c r="R332" s="225" t="s">
        <v>397</v>
      </c>
      <c r="S332" s="225"/>
      <c r="T332" s="225"/>
      <c r="U332" s="225">
        <v>1</v>
      </c>
      <c r="V332" s="225"/>
      <c r="W332" s="225"/>
      <c r="X332" s="225"/>
      <c r="Y332" s="225"/>
      <c r="Z332" s="225">
        <v>1</v>
      </c>
      <c r="AA332" s="225"/>
      <c r="AB332" s="225"/>
      <c r="AC332" s="225"/>
      <c r="AD332" s="225"/>
      <c r="AE332" s="225">
        <v>1</v>
      </c>
      <c r="AF332" s="225"/>
      <c r="AG332" s="225"/>
      <c r="AH332" s="225"/>
      <c r="AI332" s="225"/>
      <c r="AJ332" s="225"/>
      <c r="AK332" s="225"/>
      <c r="AL332" s="225"/>
      <c r="AM332" s="225">
        <v>1</v>
      </c>
      <c r="AN332" s="225"/>
      <c r="AO332" s="225"/>
      <c r="AP332" s="225"/>
      <c r="AQ332" s="225"/>
      <c r="AR332" s="225"/>
      <c r="AS332" s="225"/>
      <c r="AT332" s="225"/>
      <c r="AU332" s="225"/>
      <c r="AV332" s="225"/>
      <c r="AW332" s="225"/>
      <c r="AX332" s="225"/>
      <c r="AY332" s="225"/>
      <c r="AZ332" s="225"/>
      <c r="BA332" s="225">
        <v>1</v>
      </c>
      <c r="BB332" s="225"/>
      <c r="BC332" s="225"/>
      <c r="BD332" s="225"/>
      <c r="BE332" s="225"/>
      <c r="BF332" s="225"/>
      <c r="BG332" s="225"/>
      <c r="BH332" s="225"/>
      <c r="BI332" s="225"/>
      <c r="BJ332" s="225"/>
      <c r="BK332" s="225"/>
      <c r="BL332" s="225"/>
      <c r="BM332" s="225"/>
      <c r="BN332" s="225"/>
      <c r="BO332" s="225"/>
      <c r="BP332" s="225"/>
      <c r="BQ332" s="225"/>
      <c r="BR332" s="225"/>
      <c r="BS332" s="225"/>
      <c r="BT332" s="225"/>
      <c r="BU332" s="225"/>
      <c r="BV332" s="225"/>
      <c r="BW332" s="225"/>
      <c r="BX332" s="225"/>
      <c r="BY332" s="225">
        <v>1</v>
      </c>
      <c r="BZ332" s="225">
        <v>1</v>
      </c>
      <c r="CA332" s="225"/>
      <c r="CB332" s="225"/>
      <c r="CC332" s="225"/>
      <c r="CD332" s="225"/>
      <c r="CE332" s="225"/>
      <c r="CF332" s="225"/>
      <c r="CG332" s="225"/>
      <c r="CH332" s="225"/>
      <c r="CI332" s="225"/>
      <c r="CJ332" s="225"/>
      <c r="CK332" s="225"/>
      <c r="CL332" s="225"/>
      <c r="CM332" s="225"/>
      <c r="CN332" s="225"/>
      <c r="CO332" s="225"/>
      <c r="CP332" s="225">
        <v>1</v>
      </c>
      <c r="CQ332" s="225"/>
      <c r="CR332" s="225"/>
      <c r="CS332" s="225"/>
      <c r="CT332" s="225"/>
      <c r="CU332" s="225"/>
      <c r="CV332" s="225"/>
      <c r="CW332" s="225"/>
      <c r="CX332" s="225"/>
      <c r="CY332" s="225"/>
      <c r="CZ332" s="225"/>
      <c r="DA332" s="225"/>
      <c r="DB332" s="225">
        <v>1</v>
      </c>
      <c r="DC332" s="225"/>
      <c r="DD332" s="225"/>
      <c r="DE332" s="225"/>
      <c r="DF332" s="225"/>
      <c r="DG332" s="225"/>
      <c r="DH332" s="225"/>
      <c r="DI332" s="225"/>
      <c r="DJ332" s="225"/>
      <c r="DK332" s="225"/>
      <c r="DL332" s="225"/>
      <c r="DM332" s="225"/>
      <c r="DN332" s="225"/>
      <c r="DO332" s="225"/>
      <c r="DP332" s="225"/>
      <c r="DQ332" s="225"/>
      <c r="DR332" s="225"/>
      <c r="DS332" s="225"/>
      <c r="DT332" s="225"/>
      <c r="DU332" s="225"/>
      <c r="DV332" s="225"/>
      <c r="DW332" s="225"/>
      <c r="DX332" s="225"/>
      <c r="DY332" s="225"/>
      <c r="DZ332" s="225"/>
    </row>
    <row r="333" spans="1:130" ht="15">
      <c r="A333" s="224" t="s">
        <v>1163</v>
      </c>
      <c r="B333" s="225" t="s">
        <v>1164</v>
      </c>
      <c r="C333" s="224">
        <v>5</v>
      </c>
      <c r="D333" s="224" t="s">
        <v>968</v>
      </c>
      <c r="E333" s="225" t="s">
        <v>287</v>
      </c>
      <c r="F333" s="225"/>
      <c r="G333" s="234"/>
      <c r="H333" s="225"/>
      <c r="I333" s="225"/>
      <c r="J333" s="225"/>
      <c r="K333" s="225"/>
      <c r="L333" s="225"/>
      <c r="M333" s="225"/>
      <c r="N333" s="225"/>
      <c r="O333" s="225">
        <v>1</v>
      </c>
      <c r="P333" s="225"/>
      <c r="Q333" s="225"/>
      <c r="R333" s="225" t="s">
        <v>397</v>
      </c>
      <c r="S333" s="225"/>
      <c r="T333" s="225"/>
      <c r="U333" s="225">
        <v>1</v>
      </c>
      <c r="V333" s="225"/>
      <c r="W333" s="225"/>
      <c r="X333" s="225"/>
      <c r="Y333" s="225"/>
      <c r="Z333" s="225">
        <v>1</v>
      </c>
      <c r="AA333" s="225"/>
      <c r="AB333" s="225"/>
      <c r="AC333" s="225"/>
      <c r="AD333" s="225"/>
      <c r="AE333" s="225">
        <v>1</v>
      </c>
      <c r="AF333" s="225"/>
      <c r="AG333" s="225"/>
      <c r="AH333" s="225"/>
      <c r="AI333" s="225"/>
      <c r="AJ333" s="225"/>
      <c r="AK333" s="225"/>
      <c r="AL333" s="225"/>
      <c r="AM333" s="225">
        <v>1</v>
      </c>
      <c r="AN333" s="225"/>
      <c r="AO333" s="225"/>
      <c r="AP333" s="225"/>
      <c r="AQ333" s="225"/>
      <c r="AR333" s="225"/>
      <c r="AS333" s="225"/>
      <c r="AT333" s="225"/>
      <c r="AU333" s="225"/>
      <c r="AV333" s="225"/>
      <c r="AW333" s="225"/>
      <c r="AX333" s="225"/>
      <c r="AY333" s="225"/>
      <c r="AZ333" s="225"/>
      <c r="BA333" s="225">
        <v>1</v>
      </c>
      <c r="BB333" s="225"/>
      <c r="BC333" s="225"/>
      <c r="BD333" s="225"/>
      <c r="BE333" s="225"/>
      <c r="BF333" s="225"/>
      <c r="BG333" s="225"/>
      <c r="BH333" s="225"/>
      <c r="BI333" s="225"/>
      <c r="BJ333" s="225"/>
      <c r="BK333" s="225"/>
      <c r="BL333" s="225"/>
      <c r="BM333" s="225"/>
      <c r="BN333" s="225"/>
      <c r="BO333" s="225"/>
      <c r="BP333" s="225"/>
      <c r="BQ333" s="225"/>
      <c r="BR333" s="225"/>
      <c r="BS333" s="225"/>
      <c r="BT333" s="225"/>
      <c r="BU333" s="225"/>
      <c r="BV333" s="225"/>
      <c r="BW333" s="225"/>
      <c r="BX333" s="225"/>
      <c r="BY333" s="225">
        <v>1</v>
      </c>
      <c r="BZ333" s="225">
        <v>1</v>
      </c>
      <c r="CA333" s="225"/>
      <c r="CB333" s="225"/>
      <c r="CC333" s="225"/>
      <c r="CD333" s="225"/>
      <c r="CE333" s="225"/>
      <c r="CF333" s="225"/>
      <c r="CG333" s="225"/>
      <c r="CH333" s="225"/>
      <c r="CI333" s="225"/>
      <c r="CJ333" s="225"/>
      <c r="CK333" s="225"/>
      <c r="CL333" s="225"/>
      <c r="CM333" s="225"/>
      <c r="CN333" s="225"/>
      <c r="CO333" s="225"/>
      <c r="CP333" s="225">
        <v>1</v>
      </c>
      <c r="CQ333" s="225"/>
      <c r="CR333" s="225"/>
      <c r="CS333" s="225"/>
      <c r="CT333" s="225"/>
      <c r="CU333" s="225"/>
      <c r="CV333" s="225"/>
      <c r="CW333" s="225"/>
      <c r="CX333" s="225"/>
      <c r="CY333" s="225"/>
      <c r="CZ333" s="225"/>
      <c r="DA333" s="225"/>
      <c r="DB333" s="225">
        <v>1</v>
      </c>
      <c r="DC333" s="225"/>
      <c r="DD333" s="225"/>
      <c r="DE333" s="225"/>
      <c r="DF333" s="225"/>
      <c r="DG333" s="225"/>
      <c r="DH333" s="225"/>
      <c r="DI333" s="225"/>
      <c r="DJ333" s="225"/>
      <c r="DK333" s="225"/>
      <c r="DL333" s="225"/>
      <c r="DM333" s="225"/>
      <c r="DN333" s="225"/>
      <c r="DO333" s="225"/>
      <c r="DP333" s="225"/>
      <c r="DQ333" s="225"/>
      <c r="DR333" s="225"/>
      <c r="DS333" s="225"/>
      <c r="DT333" s="225"/>
      <c r="DU333" s="225"/>
      <c r="DV333" s="225"/>
      <c r="DW333" s="225"/>
      <c r="DX333" s="225"/>
      <c r="DY333" s="225"/>
      <c r="DZ333" s="225"/>
    </row>
    <row r="334" spans="1:130" ht="15">
      <c r="A334" s="238" t="s">
        <v>1167</v>
      </c>
      <c r="B334" s="235" t="s">
        <v>1168</v>
      </c>
      <c r="C334" s="238">
        <v>208</v>
      </c>
      <c r="D334" s="238" t="s">
        <v>703</v>
      </c>
      <c r="E334" s="235" t="s">
        <v>378</v>
      </c>
      <c r="F334" s="235"/>
      <c r="G334" s="236">
        <v>1</v>
      </c>
      <c r="H334" s="235"/>
      <c r="I334" s="235"/>
      <c r="J334" s="235"/>
      <c r="K334" s="235">
        <v>1</v>
      </c>
      <c r="L334" s="235"/>
      <c r="M334" s="235"/>
      <c r="N334" s="235"/>
      <c r="O334" s="235"/>
      <c r="P334" s="235"/>
      <c r="Q334" s="235"/>
      <c r="R334" s="235" t="s">
        <v>291</v>
      </c>
      <c r="S334" s="235"/>
      <c r="T334" s="235"/>
      <c r="U334" s="235">
        <v>1</v>
      </c>
      <c r="V334" s="235"/>
      <c r="W334" s="235"/>
      <c r="X334" s="235"/>
      <c r="Y334" s="235"/>
      <c r="Z334" s="235"/>
      <c r="AA334" s="235"/>
      <c r="AB334" s="235"/>
      <c r="AC334" s="235"/>
      <c r="AD334" s="235"/>
      <c r="AE334" s="235"/>
      <c r="AF334" s="235">
        <v>1</v>
      </c>
      <c r="AG334" s="235"/>
      <c r="AH334" s="235"/>
      <c r="AI334" s="235"/>
      <c r="AJ334" s="235"/>
      <c r="AK334" s="235">
        <v>1</v>
      </c>
      <c r="AL334" s="235"/>
      <c r="AM334" s="235"/>
      <c r="AN334" s="235"/>
      <c r="AO334" s="235"/>
      <c r="AP334" s="235"/>
      <c r="AQ334" s="235"/>
      <c r="AR334" s="235"/>
      <c r="AS334" s="235"/>
      <c r="AT334" s="235"/>
      <c r="AU334" s="235"/>
      <c r="AV334" s="235"/>
      <c r="AW334" s="235"/>
      <c r="AX334" s="235"/>
      <c r="AY334" s="235"/>
      <c r="AZ334" s="235"/>
      <c r="BA334" s="235"/>
      <c r="BB334" s="235"/>
      <c r="BC334" s="235"/>
      <c r="BD334" s="235"/>
      <c r="BE334" s="235"/>
      <c r="BF334" s="235"/>
      <c r="BG334" s="235"/>
      <c r="BH334" s="235"/>
      <c r="BI334" s="235"/>
      <c r="BJ334" s="235"/>
      <c r="BK334" s="235"/>
      <c r="BL334" s="235"/>
      <c r="BM334" s="235"/>
      <c r="BN334" s="235"/>
      <c r="BO334" s="235"/>
      <c r="BP334" s="235">
        <v>1</v>
      </c>
      <c r="BQ334" s="235">
        <v>1</v>
      </c>
      <c r="BR334" s="235"/>
      <c r="BS334" s="235"/>
      <c r="BT334" s="235">
        <v>1</v>
      </c>
      <c r="BU334" s="235"/>
      <c r="BV334" s="235"/>
      <c r="BW334" s="235"/>
      <c r="BX334" s="235"/>
      <c r="BY334" s="235">
        <v>1</v>
      </c>
      <c r="BZ334" s="235"/>
      <c r="CA334" s="235"/>
      <c r="CB334" s="235"/>
      <c r="CC334" s="235"/>
      <c r="CD334" s="235"/>
      <c r="CE334" s="235"/>
      <c r="CF334" s="235"/>
      <c r="CG334" s="235">
        <v>1</v>
      </c>
      <c r="CH334" s="235"/>
      <c r="CI334" s="235">
        <v>1</v>
      </c>
      <c r="CJ334" s="235"/>
      <c r="CK334" s="235"/>
      <c r="CL334" s="235"/>
      <c r="CM334" s="235"/>
      <c r="CN334" s="235"/>
      <c r="CO334" s="235"/>
      <c r="CP334" s="235"/>
      <c r="CQ334" s="235"/>
      <c r="CR334" s="235"/>
      <c r="CS334" s="235"/>
      <c r="CT334" s="235"/>
      <c r="CU334" s="235"/>
      <c r="CV334" s="235"/>
      <c r="CW334" s="235"/>
      <c r="CX334" s="235"/>
      <c r="CY334" s="235"/>
      <c r="CZ334" s="235"/>
      <c r="DA334" s="235"/>
      <c r="DB334" s="235"/>
      <c r="DC334" s="235"/>
      <c r="DD334" s="235"/>
      <c r="DE334" s="235"/>
      <c r="DF334" s="235"/>
      <c r="DG334" s="235"/>
      <c r="DH334" s="235"/>
      <c r="DI334" s="235"/>
      <c r="DJ334" s="235"/>
      <c r="DK334" s="235"/>
      <c r="DL334" s="235"/>
      <c r="DM334" s="235"/>
      <c r="DN334" s="235"/>
      <c r="DO334" s="235"/>
      <c r="DP334" s="235"/>
      <c r="DQ334" s="235"/>
      <c r="DR334" s="235"/>
      <c r="DS334" s="235"/>
      <c r="DT334" s="235"/>
      <c r="DU334" s="235"/>
      <c r="DV334" s="235"/>
      <c r="DW334" s="235"/>
      <c r="DX334" s="235"/>
      <c r="DY334" s="235"/>
      <c r="DZ334" s="235"/>
    </row>
    <row r="335" spans="1:130" ht="15">
      <c r="A335" s="238" t="s">
        <v>1169</v>
      </c>
      <c r="B335" s="235" t="s">
        <v>1170</v>
      </c>
      <c r="C335" s="238">
        <v>1</v>
      </c>
      <c r="D335" s="238" t="s">
        <v>703</v>
      </c>
      <c r="E335" s="235" t="s">
        <v>378</v>
      </c>
      <c r="F335" s="235"/>
      <c r="G335" s="236">
        <v>1</v>
      </c>
      <c r="H335" s="235"/>
      <c r="I335" s="235"/>
      <c r="J335" s="235"/>
      <c r="K335" s="235">
        <v>1</v>
      </c>
      <c r="L335" s="235"/>
      <c r="M335" s="235"/>
      <c r="N335" s="235"/>
      <c r="O335" s="235"/>
      <c r="P335" s="235"/>
      <c r="Q335" s="235"/>
      <c r="R335" s="235" t="s">
        <v>291</v>
      </c>
      <c r="S335" s="235"/>
      <c r="T335" s="235"/>
      <c r="U335" s="235">
        <v>1</v>
      </c>
      <c r="V335" s="235"/>
      <c r="W335" s="235"/>
      <c r="X335" s="235"/>
      <c r="Y335" s="235"/>
      <c r="Z335" s="235"/>
      <c r="AA335" s="235"/>
      <c r="AB335" s="235"/>
      <c r="AC335" s="235"/>
      <c r="AD335" s="235"/>
      <c r="AE335" s="235"/>
      <c r="AF335" s="235">
        <v>1</v>
      </c>
      <c r="AG335" s="235"/>
      <c r="AH335" s="235"/>
      <c r="AI335" s="235"/>
      <c r="AJ335" s="235"/>
      <c r="AK335" s="235">
        <v>1</v>
      </c>
      <c r="AL335" s="235"/>
      <c r="AM335" s="235"/>
      <c r="AN335" s="235"/>
      <c r="AO335" s="235"/>
      <c r="AP335" s="235"/>
      <c r="AQ335" s="235"/>
      <c r="AR335" s="235"/>
      <c r="AS335" s="235"/>
      <c r="AT335" s="235"/>
      <c r="AU335" s="235"/>
      <c r="AV335" s="235"/>
      <c r="AW335" s="235"/>
      <c r="AX335" s="235"/>
      <c r="AY335" s="235"/>
      <c r="AZ335" s="235"/>
      <c r="BA335" s="235"/>
      <c r="BB335" s="235"/>
      <c r="BC335" s="235"/>
      <c r="BD335" s="235"/>
      <c r="BE335" s="235"/>
      <c r="BF335" s="235"/>
      <c r="BG335" s="235"/>
      <c r="BH335" s="235"/>
      <c r="BI335" s="235"/>
      <c r="BJ335" s="235"/>
      <c r="BK335" s="235"/>
      <c r="BL335" s="235"/>
      <c r="BM335" s="235"/>
      <c r="BN335" s="235"/>
      <c r="BO335" s="235"/>
      <c r="BP335" s="235">
        <v>1</v>
      </c>
      <c r="BQ335" s="235">
        <v>1</v>
      </c>
      <c r="BR335" s="235"/>
      <c r="BS335" s="235"/>
      <c r="BT335" s="235">
        <v>1</v>
      </c>
      <c r="BU335" s="235"/>
      <c r="BV335" s="235"/>
      <c r="BW335" s="235"/>
      <c r="BX335" s="235"/>
      <c r="BY335" s="235">
        <v>1</v>
      </c>
      <c r="BZ335" s="235"/>
      <c r="CA335" s="235"/>
      <c r="CB335" s="235"/>
      <c r="CC335" s="235"/>
      <c r="CD335" s="235"/>
      <c r="CE335" s="235"/>
      <c r="CF335" s="235"/>
      <c r="CG335" s="235">
        <v>1</v>
      </c>
      <c r="CH335" s="235"/>
      <c r="CI335" s="235">
        <v>1</v>
      </c>
      <c r="CJ335" s="235"/>
      <c r="CK335" s="235"/>
      <c r="CL335" s="235"/>
      <c r="CM335" s="235"/>
      <c r="CN335" s="235"/>
      <c r="CO335" s="235"/>
      <c r="CP335" s="235"/>
      <c r="CQ335" s="235"/>
      <c r="CR335" s="235"/>
      <c r="CS335" s="235"/>
      <c r="CT335" s="235"/>
      <c r="CU335" s="235"/>
      <c r="CV335" s="235"/>
      <c r="CW335" s="235"/>
      <c r="CX335" s="235"/>
      <c r="CY335" s="235"/>
      <c r="CZ335" s="235"/>
      <c r="DA335" s="235"/>
      <c r="DB335" s="235"/>
      <c r="DC335" s="235"/>
      <c r="DD335" s="235"/>
      <c r="DE335" s="235"/>
      <c r="DF335" s="235"/>
      <c r="DG335" s="235"/>
      <c r="DH335" s="235"/>
      <c r="DI335" s="235"/>
      <c r="DJ335" s="235"/>
      <c r="DK335" s="235"/>
      <c r="DL335" s="235"/>
      <c r="DM335" s="235"/>
      <c r="DN335" s="235"/>
      <c r="DO335" s="235"/>
      <c r="DP335" s="235"/>
      <c r="DQ335" s="235"/>
      <c r="DR335" s="235"/>
      <c r="DS335" s="235"/>
      <c r="DT335" s="235"/>
      <c r="DU335" s="235"/>
      <c r="DV335" s="235"/>
      <c r="DW335" s="235"/>
      <c r="DX335" s="235"/>
      <c r="DY335" s="235"/>
      <c r="DZ335" s="235"/>
    </row>
    <row r="336" spans="1:130" ht="15">
      <c r="A336" s="238" t="s">
        <v>1171</v>
      </c>
      <c r="B336" s="235" t="s">
        <v>1172</v>
      </c>
      <c r="C336" s="238">
        <v>4</v>
      </c>
      <c r="D336" s="238" t="s">
        <v>703</v>
      </c>
      <c r="E336" s="235" t="s">
        <v>378</v>
      </c>
      <c r="F336" s="235"/>
      <c r="G336" s="236">
        <v>1</v>
      </c>
      <c r="H336" s="235"/>
      <c r="I336" s="235"/>
      <c r="J336" s="235"/>
      <c r="K336" s="235">
        <v>1</v>
      </c>
      <c r="L336" s="235"/>
      <c r="M336" s="235"/>
      <c r="N336" s="235"/>
      <c r="O336" s="235"/>
      <c r="P336" s="235"/>
      <c r="Q336" s="235"/>
      <c r="R336" s="235" t="s">
        <v>291</v>
      </c>
      <c r="S336" s="235"/>
      <c r="T336" s="235"/>
      <c r="U336" s="235">
        <v>1</v>
      </c>
      <c r="V336" s="235"/>
      <c r="W336" s="235"/>
      <c r="X336" s="235"/>
      <c r="Y336" s="235"/>
      <c r="Z336" s="235"/>
      <c r="AA336" s="235"/>
      <c r="AB336" s="235"/>
      <c r="AC336" s="235"/>
      <c r="AD336" s="235"/>
      <c r="AE336" s="235"/>
      <c r="AF336" s="235">
        <v>1</v>
      </c>
      <c r="AG336" s="235"/>
      <c r="AH336" s="235"/>
      <c r="AI336" s="235"/>
      <c r="AJ336" s="235"/>
      <c r="AK336" s="235">
        <v>1</v>
      </c>
      <c r="AL336" s="235"/>
      <c r="AM336" s="235"/>
      <c r="AN336" s="235"/>
      <c r="AO336" s="235"/>
      <c r="AP336" s="235"/>
      <c r="AQ336" s="235"/>
      <c r="AR336" s="235"/>
      <c r="AS336" s="235"/>
      <c r="AT336" s="235"/>
      <c r="AU336" s="235"/>
      <c r="AV336" s="235"/>
      <c r="AW336" s="235"/>
      <c r="AX336" s="235"/>
      <c r="AY336" s="235"/>
      <c r="AZ336" s="235"/>
      <c r="BA336" s="235"/>
      <c r="BB336" s="235"/>
      <c r="BC336" s="235"/>
      <c r="BD336" s="235"/>
      <c r="BE336" s="235"/>
      <c r="BF336" s="235"/>
      <c r="BG336" s="235"/>
      <c r="BH336" s="235"/>
      <c r="BI336" s="235"/>
      <c r="BJ336" s="235"/>
      <c r="BK336" s="235"/>
      <c r="BL336" s="235"/>
      <c r="BM336" s="235"/>
      <c r="BN336" s="235"/>
      <c r="BO336" s="235"/>
      <c r="BP336" s="235">
        <v>1</v>
      </c>
      <c r="BQ336" s="235">
        <v>1</v>
      </c>
      <c r="BR336" s="235"/>
      <c r="BS336" s="235"/>
      <c r="BT336" s="235">
        <v>1</v>
      </c>
      <c r="BU336" s="235"/>
      <c r="BV336" s="235"/>
      <c r="BW336" s="235"/>
      <c r="BX336" s="235"/>
      <c r="BY336" s="235">
        <v>1</v>
      </c>
      <c r="BZ336" s="235"/>
      <c r="CA336" s="235"/>
      <c r="CB336" s="235"/>
      <c r="CC336" s="235"/>
      <c r="CD336" s="235"/>
      <c r="CE336" s="235"/>
      <c r="CF336" s="235"/>
      <c r="CG336" s="235">
        <v>1</v>
      </c>
      <c r="CH336" s="235"/>
      <c r="CI336" s="235">
        <v>1</v>
      </c>
      <c r="CJ336" s="235"/>
      <c r="CK336" s="235"/>
      <c r="CL336" s="235"/>
      <c r="CM336" s="235"/>
      <c r="CN336" s="235"/>
      <c r="CO336" s="235"/>
      <c r="CP336" s="235"/>
      <c r="CQ336" s="235"/>
      <c r="CR336" s="235"/>
      <c r="CS336" s="235"/>
      <c r="CT336" s="235"/>
      <c r="CU336" s="235"/>
      <c r="CV336" s="235"/>
      <c r="CW336" s="235"/>
      <c r="CX336" s="235"/>
      <c r="CY336" s="235"/>
      <c r="CZ336" s="235"/>
      <c r="DA336" s="235"/>
      <c r="DB336" s="235"/>
      <c r="DC336" s="235"/>
      <c r="DD336" s="235"/>
      <c r="DE336" s="235"/>
      <c r="DF336" s="235"/>
      <c r="DG336" s="235"/>
      <c r="DH336" s="235"/>
      <c r="DI336" s="235"/>
      <c r="DJ336" s="235"/>
      <c r="DK336" s="235"/>
      <c r="DL336" s="235"/>
      <c r="DM336" s="235"/>
      <c r="DN336" s="235"/>
      <c r="DO336" s="235"/>
      <c r="DP336" s="235"/>
      <c r="DQ336" s="235"/>
      <c r="DR336" s="235"/>
      <c r="DS336" s="235"/>
      <c r="DT336" s="235"/>
      <c r="DU336" s="235"/>
      <c r="DV336" s="235"/>
      <c r="DW336" s="235"/>
      <c r="DX336" s="235"/>
      <c r="DY336" s="235"/>
      <c r="DZ336" s="235"/>
    </row>
    <row r="337" spans="1:130" ht="15">
      <c r="A337" s="226" t="s">
        <v>1175</v>
      </c>
      <c r="B337" s="227" t="s">
        <v>1176</v>
      </c>
      <c r="C337" s="226">
        <v>1</v>
      </c>
      <c r="D337" s="226" t="s">
        <v>971</v>
      </c>
      <c r="E337" s="227"/>
      <c r="F337" s="227"/>
      <c r="G337" s="237"/>
      <c r="H337" s="227"/>
      <c r="I337" s="227"/>
      <c r="J337" s="227"/>
      <c r="K337" s="227"/>
      <c r="L337" s="227"/>
      <c r="M337" s="227"/>
      <c r="N337" s="227"/>
      <c r="O337" s="227"/>
      <c r="P337" s="227"/>
      <c r="Q337" s="227"/>
      <c r="R337" s="227" t="s">
        <v>291</v>
      </c>
      <c r="S337" s="227"/>
      <c r="T337" s="227"/>
      <c r="U337" s="227">
        <v>1</v>
      </c>
      <c r="V337" s="227"/>
      <c r="W337" s="227"/>
      <c r="X337" s="227"/>
      <c r="Y337" s="227"/>
      <c r="Z337" s="227"/>
      <c r="AA337" s="227"/>
      <c r="AB337" s="227"/>
      <c r="AC337" s="227">
        <v>1</v>
      </c>
      <c r="AD337" s="227"/>
      <c r="AE337" s="227">
        <v>1</v>
      </c>
      <c r="AF337" s="227"/>
      <c r="AG337" s="227"/>
      <c r="AH337" s="227"/>
      <c r="AI337" s="227"/>
      <c r="AJ337" s="227"/>
      <c r="AK337" s="227"/>
      <c r="AL337" s="227"/>
      <c r="AM337" s="227"/>
      <c r="AN337" s="227"/>
      <c r="AO337" s="227"/>
      <c r="AP337" s="227"/>
      <c r="AQ337" s="227"/>
      <c r="AR337" s="227"/>
      <c r="AS337" s="227"/>
      <c r="AT337" s="227"/>
      <c r="AU337" s="227"/>
      <c r="AV337" s="227"/>
      <c r="AW337" s="227"/>
      <c r="AX337" s="227"/>
      <c r="AY337" s="227"/>
      <c r="AZ337" s="227"/>
      <c r="BA337" s="227"/>
      <c r="BB337" s="227"/>
      <c r="BC337" s="227"/>
      <c r="BD337" s="227"/>
      <c r="BE337" s="227"/>
      <c r="BF337" s="227"/>
      <c r="BG337" s="227"/>
      <c r="BH337" s="227"/>
      <c r="BI337" s="227"/>
      <c r="BJ337" s="227"/>
      <c r="BK337" s="227"/>
      <c r="BL337" s="227"/>
      <c r="BM337" s="227"/>
      <c r="BN337" s="227">
        <v>1</v>
      </c>
      <c r="BO337" s="227"/>
      <c r="BP337" s="227"/>
      <c r="BQ337" s="227"/>
      <c r="BR337" s="227"/>
      <c r="BS337" s="227"/>
      <c r="BT337" s="227"/>
      <c r="BU337" s="227"/>
      <c r="BV337" s="227"/>
      <c r="BW337" s="227"/>
      <c r="BX337" s="227"/>
      <c r="BY337" s="227"/>
      <c r="BZ337" s="227"/>
      <c r="CA337" s="227"/>
      <c r="CB337" s="227"/>
      <c r="CC337" s="227"/>
      <c r="CD337" s="227"/>
      <c r="CE337" s="227"/>
      <c r="CF337" s="227"/>
      <c r="CG337" s="227"/>
      <c r="CH337" s="227"/>
      <c r="CI337" s="227"/>
      <c r="CJ337" s="227"/>
      <c r="CK337" s="227"/>
      <c r="CL337" s="227"/>
      <c r="CM337" s="227"/>
      <c r="CN337" s="227"/>
      <c r="CO337" s="227"/>
      <c r="CP337" s="227"/>
      <c r="CQ337" s="227"/>
      <c r="CR337" s="227"/>
      <c r="CS337" s="227"/>
      <c r="CT337" s="227"/>
      <c r="CU337" s="227"/>
      <c r="CV337" s="227"/>
      <c r="CW337" s="227"/>
      <c r="CX337" s="227"/>
      <c r="CY337" s="227"/>
      <c r="CZ337" s="227"/>
      <c r="DA337" s="227"/>
      <c r="DB337" s="227"/>
      <c r="DC337" s="227"/>
      <c r="DD337" s="227"/>
      <c r="DE337" s="227"/>
      <c r="DF337" s="227"/>
      <c r="DG337" s="227"/>
      <c r="DH337" s="227"/>
      <c r="DI337" s="227"/>
      <c r="DJ337" s="227"/>
      <c r="DK337" s="227"/>
      <c r="DL337" s="227"/>
      <c r="DM337" s="227"/>
      <c r="DN337" s="227"/>
      <c r="DO337" s="227"/>
      <c r="DP337" s="227"/>
      <c r="DQ337" s="227"/>
      <c r="DR337" s="227"/>
      <c r="DS337" s="227"/>
      <c r="DT337" s="227"/>
      <c r="DU337" s="227"/>
      <c r="DV337" s="227"/>
      <c r="DW337" s="227"/>
      <c r="DX337" s="227"/>
      <c r="DY337" s="227"/>
      <c r="DZ337" s="227"/>
    </row>
    <row r="338" spans="1:130" ht="15">
      <c r="A338" s="226" t="s">
        <v>1177</v>
      </c>
      <c r="B338" s="227" t="s">
        <v>1178</v>
      </c>
      <c r="C338" s="226">
        <v>4</v>
      </c>
      <c r="D338" s="226" t="s">
        <v>971</v>
      </c>
      <c r="E338" s="227"/>
      <c r="F338" s="227"/>
      <c r="G338" s="237"/>
      <c r="H338" s="227"/>
      <c r="I338" s="227"/>
      <c r="J338" s="227"/>
      <c r="K338" s="227"/>
      <c r="L338" s="227"/>
      <c r="M338" s="227"/>
      <c r="N338" s="227"/>
      <c r="O338" s="227"/>
      <c r="P338" s="227"/>
      <c r="Q338" s="227"/>
      <c r="R338" s="227" t="s">
        <v>291</v>
      </c>
      <c r="S338" s="227"/>
      <c r="T338" s="227"/>
      <c r="U338" s="227">
        <v>1</v>
      </c>
      <c r="V338" s="227"/>
      <c r="W338" s="227"/>
      <c r="X338" s="227"/>
      <c r="Y338" s="227"/>
      <c r="Z338" s="227"/>
      <c r="AA338" s="227"/>
      <c r="AB338" s="227"/>
      <c r="AC338" s="227">
        <v>1</v>
      </c>
      <c r="AD338" s="227"/>
      <c r="AE338" s="227">
        <v>1</v>
      </c>
      <c r="AF338" s="227"/>
      <c r="AG338" s="227"/>
      <c r="AH338" s="227"/>
      <c r="AI338" s="227"/>
      <c r="AJ338" s="227"/>
      <c r="AK338" s="227"/>
      <c r="AL338" s="227"/>
      <c r="AM338" s="227"/>
      <c r="AN338" s="227"/>
      <c r="AO338" s="227"/>
      <c r="AP338" s="227"/>
      <c r="AQ338" s="227"/>
      <c r="AR338" s="227"/>
      <c r="AS338" s="227"/>
      <c r="AT338" s="227"/>
      <c r="AU338" s="227"/>
      <c r="AV338" s="227"/>
      <c r="AW338" s="227"/>
      <c r="AX338" s="227"/>
      <c r="AY338" s="227"/>
      <c r="AZ338" s="227"/>
      <c r="BA338" s="227"/>
      <c r="BB338" s="227"/>
      <c r="BC338" s="227"/>
      <c r="BD338" s="227"/>
      <c r="BE338" s="227"/>
      <c r="BF338" s="227"/>
      <c r="BG338" s="227"/>
      <c r="BH338" s="227"/>
      <c r="BI338" s="227"/>
      <c r="BJ338" s="227"/>
      <c r="BK338" s="227"/>
      <c r="BL338" s="227"/>
      <c r="BM338" s="227"/>
      <c r="BN338" s="227">
        <v>1</v>
      </c>
      <c r="BO338" s="227"/>
      <c r="BP338" s="227"/>
      <c r="BQ338" s="227"/>
      <c r="BR338" s="227"/>
      <c r="BS338" s="227"/>
      <c r="BT338" s="227"/>
      <c r="BU338" s="227"/>
      <c r="BV338" s="227"/>
      <c r="BW338" s="227"/>
      <c r="BX338" s="227"/>
      <c r="BY338" s="227"/>
      <c r="BZ338" s="227"/>
      <c r="CA338" s="227"/>
      <c r="CB338" s="227"/>
      <c r="CC338" s="227"/>
      <c r="CD338" s="227"/>
      <c r="CE338" s="227"/>
      <c r="CF338" s="227"/>
      <c r="CG338" s="227"/>
      <c r="CH338" s="227"/>
      <c r="CI338" s="227"/>
      <c r="CJ338" s="227"/>
      <c r="CK338" s="227"/>
      <c r="CL338" s="227"/>
      <c r="CM338" s="227"/>
      <c r="CN338" s="227"/>
      <c r="CO338" s="227"/>
      <c r="CP338" s="227"/>
      <c r="CQ338" s="227"/>
      <c r="CR338" s="227"/>
      <c r="CS338" s="227"/>
      <c r="CT338" s="227"/>
      <c r="CU338" s="227"/>
      <c r="CV338" s="227"/>
      <c r="CW338" s="227"/>
      <c r="CX338" s="227"/>
      <c r="CY338" s="227"/>
      <c r="CZ338" s="227"/>
      <c r="DA338" s="227"/>
      <c r="DB338" s="227"/>
      <c r="DC338" s="227"/>
      <c r="DD338" s="227"/>
      <c r="DE338" s="227"/>
      <c r="DF338" s="227"/>
      <c r="DG338" s="227"/>
      <c r="DH338" s="227"/>
      <c r="DI338" s="227"/>
      <c r="DJ338" s="227"/>
      <c r="DK338" s="227"/>
      <c r="DL338" s="227"/>
      <c r="DM338" s="227"/>
      <c r="DN338" s="227"/>
      <c r="DO338" s="227"/>
      <c r="DP338" s="227"/>
      <c r="DQ338" s="227"/>
      <c r="DR338" s="227"/>
      <c r="DS338" s="227"/>
      <c r="DT338" s="227"/>
      <c r="DU338" s="227"/>
      <c r="DV338" s="227"/>
      <c r="DW338" s="227"/>
      <c r="DX338" s="227"/>
      <c r="DY338" s="227"/>
      <c r="DZ338" s="227"/>
    </row>
    <row r="339" spans="1:130" ht="15">
      <c r="A339" s="252" t="s">
        <v>1217</v>
      </c>
      <c r="B339" s="248" t="s">
        <v>1238</v>
      </c>
      <c r="C339" s="252">
        <v>1</v>
      </c>
      <c r="D339" s="252" t="s">
        <v>703</v>
      </c>
      <c r="E339" s="248" t="s">
        <v>469</v>
      </c>
      <c r="F339" s="248"/>
      <c r="G339" s="248">
        <v>1</v>
      </c>
      <c r="H339" s="248"/>
      <c r="I339" s="248"/>
      <c r="J339" s="248">
        <v>1</v>
      </c>
      <c r="K339" s="248">
        <v>1</v>
      </c>
      <c r="L339" s="248"/>
      <c r="M339" s="248"/>
      <c r="N339" s="248"/>
      <c r="O339" s="248"/>
      <c r="P339" s="248"/>
      <c r="Q339" s="248"/>
      <c r="R339" s="248" t="s">
        <v>293</v>
      </c>
      <c r="S339" s="248"/>
      <c r="T339" s="248"/>
      <c r="U339" s="248"/>
      <c r="V339" s="248"/>
      <c r="W339" s="248"/>
      <c r="X339" s="248"/>
      <c r="Y339" s="248"/>
      <c r="Z339" s="248">
        <v>1</v>
      </c>
      <c r="AA339" s="248"/>
      <c r="AB339" s="248"/>
      <c r="AC339" s="248"/>
      <c r="AD339" s="248"/>
      <c r="AE339" s="248"/>
      <c r="AF339" s="248">
        <v>1</v>
      </c>
      <c r="AG339" s="248"/>
      <c r="AH339" s="248"/>
      <c r="AI339" s="248"/>
      <c r="AJ339" s="248"/>
      <c r="AK339" s="248"/>
      <c r="AL339" s="248">
        <v>1</v>
      </c>
      <c r="AM339" s="248"/>
      <c r="AN339" s="248"/>
      <c r="AO339" s="248"/>
      <c r="AP339" s="248"/>
      <c r="AQ339" s="248"/>
      <c r="AR339" s="248"/>
      <c r="AS339" s="248"/>
      <c r="AT339" s="248"/>
      <c r="AU339" s="248"/>
      <c r="AV339" s="248"/>
      <c r="AW339" s="248"/>
      <c r="AX339" s="248"/>
      <c r="AY339" s="248"/>
      <c r="AZ339" s="248"/>
      <c r="BA339" s="248"/>
      <c r="BB339" s="248"/>
      <c r="BC339" s="248"/>
      <c r="BD339" s="248"/>
      <c r="BE339" s="248"/>
      <c r="BF339" s="248"/>
      <c r="BG339" s="248"/>
      <c r="BH339" s="248"/>
      <c r="BI339" s="248"/>
      <c r="BJ339" s="248"/>
      <c r="BK339" s="248"/>
      <c r="BL339" s="248"/>
      <c r="BM339" s="248"/>
      <c r="BN339" s="248"/>
      <c r="BO339" s="248"/>
      <c r="BP339" s="248"/>
      <c r="BQ339" s="248"/>
      <c r="BR339" s="248"/>
      <c r="BS339" s="248"/>
      <c r="BT339" s="248"/>
      <c r="BU339" s="248"/>
      <c r="BV339" s="248"/>
      <c r="BW339" s="248"/>
      <c r="BX339" s="248"/>
      <c r="BY339" s="248">
        <v>1</v>
      </c>
      <c r="BZ339" s="248"/>
      <c r="CA339" s="248"/>
      <c r="CB339" s="248"/>
      <c r="CC339" s="248"/>
      <c r="CD339" s="248"/>
      <c r="CE339" s="248"/>
      <c r="CF339" s="248"/>
      <c r="CG339" s="248"/>
      <c r="CH339" s="248"/>
      <c r="CI339" s="248"/>
      <c r="CJ339" s="248"/>
      <c r="CK339" s="248"/>
      <c r="CL339" s="248"/>
      <c r="CM339" s="248"/>
      <c r="CN339" s="248"/>
      <c r="CO339" s="248"/>
      <c r="CP339" s="248"/>
      <c r="CQ339" s="248"/>
      <c r="CR339" s="248"/>
      <c r="CS339" s="248"/>
      <c r="CT339" s="248"/>
      <c r="CU339" s="248"/>
      <c r="CV339" s="248"/>
      <c r="CW339" s="248"/>
      <c r="CX339" s="248"/>
      <c r="CY339" s="248"/>
      <c r="CZ339" s="248"/>
      <c r="DA339" s="248"/>
      <c r="DB339" s="248"/>
      <c r="DC339" s="248"/>
      <c r="DD339" s="248"/>
      <c r="DE339" s="248"/>
      <c r="DF339" s="248"/>
      <c r="DG339" s="248"/>
      <c r="DH339" s="248"/>
      <c r="DI339" s="248"/>
      <c r="DJ339" s="248"/>
      <c r="DK339" s="248"/>
      <c r="DL339" s="248"/>
      <c r="DM339" s="248"/>
      <c r="DN339" s="248"/>
      <c r="DO339" s="248"/>
      <c r="DP339" s="248"/>
      <c r="DQ339" s="248"/>
      <c r="DR339" s="248"/>
      <c r="DS339" s="248"/>
      <c r="DT339" s="248">
        <v>1</v>
      </c>
      <c r="DU339" s="248"/>
      <c r="DV339" s="248"/>
      <c r="DW339" s="248"/>
      <c r="DX339" s="248"/>
      <c r="DY339" s="248"/>
      <c r="DZ339" s="248"/>
    </row>
    <row r="340" spans="1:130" ht="15">
      <c r="A340" s="252" t="s">
        <v>1219</v>
      </c>
      <c r="B340" s="248" t="s">
        <v>1239</v>
      </c>
      <c r="C340" s="252">
        <v>4</v>
      </c>
      <c r="D340" s="252" t="s">
        <v>703</v>
      </c>
      <c r="E340" s="248" t="s">
        <v>469</v>
      </c>
      <c r="F340" s="248"/>
      <c r="G340" s="248">
        <v>1</v>
      </c>
      <c r="H340" s="248"/>
      <c r="I340" s="248"/>
      <c r="J340" s="248">
        <v>1</v>
      </c>
      <c r="K340" s="248">
        <v>1</v>
      </c>
      <c r="L340" s="248"/>
      <c r="M340" s="248"/>
      <c r="N340" s="248"/>
      <c r="O340" s="248"/>
      <c r="P340" s="248"/>
      <c r="Q340" s="248"/>
      <c r="R340" s="248" t="s">
        <v>293</v>
      </c>
      <c r="S340" s="248"/>
      <c r="T340" s="248"/>
      <c r="U340" s="248"/>
      <c r="V340" s="248"/>
      <c r="W340" s="248"/>
      <c r="X340" s="248"/>
      <c r="Y340" s="248"/>
      <c r="Z340" s="248">
        <v>1</v>
      </c>
      <c r="AA340" s="248"/>
      <c r="AB340" s="248"/>
      <c r="AC340" s="248"/>
      <c r="AD340" s="248"/>
      <c r="AE340" s="248"/>
      <c r="AF340" s="248">
        <v>1</v>
      </c>
      <c r="AG340" s="248"/>
      <c r="AH340" s="248"/>
      <c r="AI340" s="248"/>
      <c r="AJ340" s="248"/>
      <c r="AK340" s="248"/>
      <c r="AL340" s="248">
        <v>1</v>
      </c>
      <c r="AM340" s="248"/>
      <c r="AN340" s="248"/>
      <c r="AO340" s="248"/>
      <c r="AP340" s="248"/>
      <c r="AQ340" s="248"/>
      <c r="AR340" s="248"/>
      <c r="AS340" s="248"/>
      <c r="AT340" s="248"/>
      <c r="AU340" s="248"/>
      <c r="AV340" s="248"/>
      <c r="AW340" s="248"/>
      <c r="AX340" s="248"/>
      <c r="AY340" s="248"/>
      <c r="AZ340" s="248"/>
      <c r="BA340" s="248"/>
      <c r="BB340" s="248"/>
      <c r="BC340" s="248"/>
      <c r="BD340" s="248"/>
      <c r="BE340" s="248"/>
      <c r="BF340" s="248"/>
      <c r="BG340" s="248"/>
      <c r="BH340" s="248"/>
      <c r="BI340" s="248"/>
      <c r="BJ340" s="248"/>
      <c r="BK340" s="248"/>
      <c r="BL340" s="248"/>
      <c r="BM340" s="248"/>
      <c r="BN340" s="248"/>
      <c r="BO340" s="248"/>
      <c r="BP340" s="248"/>
      <c r="BQ340" s="248"/>
      <c r="BR340" s="248"/>
      <c r="BS340" s="248"/>
      <c r="BT340" s="248"/>
      <c r="BU340" s="248"/>
      <c r="BV340" s="248"/>
      <c r="BW340" s="248"/>
      <c r="BX340" s="248"/>
      <c r="BY340" s="248">
        <v>1</v>
      </c>
      <c r="BZ340" s="248"/>
      <c r="CA340" s="248"/>
      <c r="CB340" s="248"/>
      <c r="CC340" s="248"/>
      <c r="CD340" s="248"/>
      <c r="CE340" s="248"/>
      <c r="CF340" s="248"/>
      <c r="CG340" s="248"/>
      <c r="CH340" s="248"/>
      <c r="CI340" s="248"/>
      <c r="CJ340" s="248"/>
      <c r="CK340" s="248"/>
      <c r="CL340" s="248"/>
      <c r="CM340" s="248"/>
      <c r="CN340" s="248"/>
      <c r="CO340" s="248"/>
      <c r="CP340" s="248"/>
      <c r="CQ340" s="248"/>
      <c r="CR340" s="248"/>
      <c r="CS340" s="248"/>
      <c r="CT340" s="248"/>
      <c r="CU340" s="248"/>
      <c r="CV340" s="248"/>
      <c r="CW340" s="248"/>
      <c r="CX340" s="248"/>
      <c r="CY340" s="248"/>
      <c r="CZ340" s="248"/>
      <c r="DA340" s="248"/>
      <c r="DB340" s="248"/>
      <c r="DC340" s="248"/>
      <c r="DD340" s="248"/>
      <c r="DE340" s="248"/>
      <c r="DF340" s="248"/>
      <c r="DG340" s="248"/>
      <c r="DH340" s="248"/>
      <c r="DI340" s="248"/>
      <c r="DJ340" s="248"/>
      <c r="DK340" s="248"/>
      <c r="DL340" s="248"/>
      <c r="DM340" s="248"/>
      <c r="DN340" s="248"/>
      <c r="DO340" s="248"/>
      <c r="DP340" s="248"/>
      <c r="DQ340" s="248"/>
      <c r="DR340" s="248"/>
      <c r="DS340" s="248"/>
      <c r="DT340" s="248">
        <v>1</v>
      </c>
      <c r="DU340" s="248"/>
      <c r="DV340" s="248"/>
      <c r="DW340" s="248"/>
      <c r="DX340" s="248"/>
      <c r="DY340" s="248"/>
      <c r="DZ340" s="248"/>
    </row>
    <row r="341" spans="1:130" ht="15">
      <c r="A341" s="213" t="s">
        <v>1222</v>
      </c>
      <c r="B341" s="214" t="s">
        <v>1242</v>
      </c>
      <c r="C341" s="213">
        <v>4</v>
      </c>
      <c r="D341" s="213" t="s">
        <v>703</v>
      </c>
      <c r="E341" s="214" t="s">
        <v>469</v>
      </c>
      <c r="F341" s="214"/>
      <c r="G341" s="214">
        <v>1</v>
      </c>
      <c r="H341" s="214"/>
      <c r="I341" s="214"/>
      <c r="J341" s="214">
        <v>1</v>
      </c>
      <c r="K341" s="214">
        <v>1</v>
      </c>
      <c r="L341" s="214"/>
      <c r="M341" s="214"/>
      <c r="N341" s="214"/>
      <c r="O341" s="214"/>
      <c r="P341" s="214"/>
      <c r="Q341" s="214"/>
      <c r="R341" s="214" t="s">
        <v>397</v>
      </c>
      <c r="S341" s="214"/>
      <c r="T341" s="214"/>
      <c r="U341" s="214">
        <v>1</v>
      </c>
      <c r="V341" s="214"/>
      <c r="W341" s="214"/>
      <c r="X341" s="214"/>
      <c r="Y341" s="214"/>
      <c r="Z341" s="214">
        <v>1</v>
      </c>
      <c r="AA341" s="214"/>
      <c r="AB341" s="214"/>
      <c r="AC341" s="214"/>
      <c r="AD341" s="214"/>
      <c r="AE341" s="214"/>
      <c r="AF341" s="214">
        <v>1</v>
      </c>
      <c r="AG341" s="214"/>
      <c r="AH341" s="214"/>
      <c r="AI341" s="214"/>
      <c r="AJ341" s="214"/>
      <c r="AK341" s="214"/>
      <c r="AL341" s="214">
        <v>1</v>
      </c>
      <c r="AM341" s="214"/>
      <c r="AN341" s="214"/>
      <c r="AO341" s="214"/>
      <c r="AP341" s="214"/>
      <c r="AQ341" s="214"/>
      <c r="AR341" s="214"/>
      <c r="AS341" s="214"/>
      <c r="AT341" s="214"/>
      <c r="AU341" s="214"/>
      <c r="AV341" s="214"/>
      <c r="AW341" s="214"/>
      <c r="AX341" s="214"/>
      <c r="AY341" s="214"/>
      <c r="AZ341" s="214"/>
      <c r="BA341" s="214"/>
      <c r="BB341" s="214"/>
      <c r="BC341" s="214"/>
      <c r="BD341" s="214"/>
      <c r="BE341" s="214"/>
      <c r="BF341" s="214"/>
      <c r="BG341" s="214"/>
      <c r="BH341" s="214"/>
      <c r="BI341" s="214"/>
      <c r="BJ341" s="214"/>
      <c r="BK341" s="214"/>
      <c r="BL341" s="214"/>
      <c r="BM341" s="214"/>
      <c r="BN341" s="214"/>
      <c r="BO341" s="214"/>
      <c r="BP341" s="214">
        <v>1</v>
      </c>
      <c r="BQ341" s="214">
        <v>1</v>
      </c>
      <c r="BR341" s="214"/>
      <c r="BS341" s="214"/>
      <c r="BT341" s="214"/>
      <c r="BU341" s="214">
        <v>1</v>
      </c>
      <c r="BV341" s="214"/>
      <c r="BW341" s="214"/>
      <c r="BX341" s="214"/>
      <c r="BY341" s="214">
        <v>1</v>
      </c>
      <c r="BZ341" s="214"/>
      <c r="CA341" s="214"/>
      <c r="CB341" s="214"/>
      <c r="CC341" s="214"/>
      <c r="CD341" s="214"/>
      <c r="CE341" s="214"/>
      <c r="CF341" s="214"/>
      <c r="CG341" s="214"/>
      <c r="CH341" s="214"/>
      <c r="CI341" s="214">
        <v>1</v>
      </c>
      <c r="CJ341" s="214"/>
      <c r="CK341" s="214"/>
      <c r="CL341" s="214"/>
      <c r="CM341" s="214"/>
      <c r="CN341" s="214"/>
      <c r="CO341" s="214"/>
      <c r="CP341" s="214"/>
      <c r="CQ341" s="214"/>
      <c r="CR341" s="214"/>
      <c r="CS341" s="214"/>
      <c r="CT341" s="214"/>
      <c r="CU341" s="214"/>
      <c r="CV341" s="214"/>
      <c r="CW341" s="214"/>
      <c r="CX341" s="214"/>
      <c r="CY341" s="214"/>
      <c r="CZ341" s="214"/>
      <c r="DA341" s="214"/>
      <c r="DB341" s="214"/>
      <c r="DC341" s="214"/>
      <c r="DD341" s="214"/>
      <c r="DE341" s="214"/>
      <c r="DF341" s="214"/>
      <c r="DG341" s="214"/>
      <c r="DH341" s="214"/>
      <c r="DI341" s="214"/>
      <c r="DJ341" s="214"/>
      <c r="DK341" s="214"/>
      <c r="DL341" s="214"/>
      <c r="DM341" s="214"/>
      <c r="DN341" s="214"/>
      <c r="DO341" s="214"/>
      <c r="DP341" s="214"/>
      <c r="DQ341" s="214"/>
      <c r="DR341" s="214"/>
      <c r="DS341" s="214"/>
      <c r="DT341" s="214">
        <v>1</v>
      </c>
      <c r="DU341" s="214"/>
      <c r="DV341" s="214"/>
      <c r="DW341" s="214"/>
      <c r="DX341" s="214"/>
      <c r="DY341" s="214"/>
      <c r="DZ341" s="214"/>
    </row>
    <row r="342" spans="1:130" ht="15">
      <c r="A342" s="213" t="s">
        <v>1223</v>
      </c>
      <c r="B342" s="214" t="s">
        <v>1243</v>
      </c>
      <c r="C342" s="213">
        <v>1</v>
      </c>
      <c r="D342" s="213" t="s">
        <v>703</v>
      </c>
      <c r="E342" s="214" t="s">
        <v>469</v>
      </c>
      <c r="F342" s="214"/>
      <c r="G342" s="214">
        <v>1</v>
      </c>
      <c r="H342" s="214"/>
      <c r="I342" s="214"/>
      <c r="J342" s="214">
        <v>1</v>
      </c>
      <c r="K342" s="214">
        <v>1</v>
      </c>
      <c r="L342" s="214"/>
      <c r="M342" s="214"/>
      <c r="N342" s="214"/>
      <c r="O342" s="214"/>
      <c r="P342" s="214"/>
      <c r="Q342" s="214"/>
      <c r="R342" s="214" t="s">
        <v>397</v>
      </c>
      <c r="S342" s="214"/>
      <c r="T342" s="214"/>
      <c r="U342" s="214">
        <v>1</v>
      </c>
      <c r="V342" s="214"/>
      <c r="W342" s="214"/>
      <c r="X342" s="214"/>
      <c r="Y342" s="214"/>
      <c r="Z342" s="214">
        <v>1</v>
      </c>
      <c r="AA342" s="214"/>
      <c r="AB342" s="214"/>
      <c r="AC342" s="214"/>
      <c r="AD342" s="214"/>
      <c r="AE342" s="214"/>
      <c r="AF342" s="214">
        <v>1</v>
      </c>
      <c r="AG342" s="214"/>
      <c r="AH342" s="214"/>
      <c r="AI342" s="214"/>
      <c r="AJ342" s="214"/>
      <c r="AK342" s="214"/>
      <c r="AL342" s="214">
        <v>1</v>
      </c>
      <c r="AM342" s="214"/>
      <c r="AN342" s="214"/>
      <c r="AO342" s="214"/>
      <c r="AP342" s="214"/>
      <c r="AQ342" s="214"/>
      <c r="AR342" s="214"/>
      <c r="AS342" s="214"/>
      <c r="AT342" s="214"/>
      <c r="AU342" s="214"/>
      <c r="AV342" s="214"/>
      <c r="AW342" s="214"/>
      <c r="AX342" s="214"/>
      <c r="AY342" s="214"/>
      <c r="AZ342" s="214"/>
      <c r="BA342" s="214"/>
      <c r="BB342" s="214"/>
      <c r="BC342" s="214"/>
      <c r="BD342" s="214"/>
      <c r="BE342" s="214"/>
      <c r="BF342" s="214"/>
      <c r="BG342" s="214"/>
      <c r="BH342" s="214"/>
      <c r="BI342" s="214"/>
      <c r="BJ342" s="214"/>
      <c r="BK342" s="214"/>
      <c r="BL342" s="214"/>
      <c r="BM342" s="214"/>
      <c r="BN342" s="214"/>
      <c r="BO342" s="214"/>
      <c r="BP342" s="214">
        <v>1</v>
      </c>
      <c r="BQ342" s="214">
        <v>1</v>
      </c>
      <c r="BR342" s="214"/>
      <c r="BS342" s="214"/>
      <c r="BT342" s="214"/>
      <c r="BU342" s="214">
        <v>1</v>
      </c>
      <c r="BV342" s="214"/>
      <c r="BW342" s="214"/>
      <c r="BX342" s="214"/>
      <c r="BY342" s="214">
        <v>1</v>
      </c>
      <c r="BZ342" s="214"/>
      <c r="CA342" s="214"/>
      <c r="CB342" s="214"/>
      <c r="CC342" s="214"/>
      <c r="CD342" s="214"/>
      <c r="CE342" s="214"/>
      <c r="CF342" s="214"/>
      <c r="CG342" s="214"/>
      <c r="CH342" s="214"/>
      <c r="CI342" s="214">
        <v>1</v>
      </c>
      <c r="CJ342" s="214"/>
      <c r="CK342" s="214"/>
      <c r="CL342" s="214"/>
      <c r="CM342" s="214"/>
      <c r="CN342" s="214"/>
      <c r="CO342" s="214"/>
      <c r="CP342" s="214"/>
      <c r="CQ342" s="214"/>
      <c r="CR342" s="214"/>
      <c r="CS342" s="214"/>
      <c r="CT342" s="214"/>
      <c r="CU342" s="214"/>
      <c r="CV342" s="214"/>
      <c r="CW342" s="214"/>
      <c r="CX342" s="214"/>
      <c r="CY342" s="214"/>
      <c r="CZ342" s="214"/>
      <c r="DA342" s="214"/>
      <c r="DB342" s="214"/>
      <c r="DC342" s="214"/>
      <c r="DD342" s="214"/>
      <c r="DE342" s="214"/>
      <c r="DF342" s="214"/>
      <c r="DG342" s="214"/>
      <c r="DH342" s="214"/>
      <c r="DI342" s="214"/>
      <c r="DJ342" s="214"/>
      <c r="DK342" s="214"/>
      <c r="DL342" s="214"/>
      <c r="DM342" s="214"/>
      <c r="DN342" s="214"/>
      <c r="DO342" s="214"/>
      <c r="DP342" s="214"/>
      <c r="DQ342" s="214"/>
      <c r="DR342" s="214"/>
      <c r="DS342" s="214"/>
      <c r="DT342" s="214">
        <v>1</v>
      </c>
      <c r="DU342" s="214"/>
      <c r="DV342" s="214"/>
      <c r="DW342" s="214"/>
      <c r="DX342" s="214"/>
      <c r="DY342" s="214"/>
      <c r="DZ342" s="214"/>
    </row>
    <row r="343" spans="1:130" ht="15">
      <c r="A343" s="253" t="s">
        <v>1224</v>
      </c>
      <c r="B343" s="249" t="s">
        <v>1255</v>
      </c>
      <c r="C343" s="253">
        <v>1</v>
      </c>
      <c r="D343" s="253" t="s">
        <v>742</v>
      </c>
      <c r="E343" s="249" t="s">
        <v>287</v>
      </c>
      <c r="F343" s="249"/>
      <c r="G343" s="249" t="s">
        <v>1218</v>
      </c>
      <c r="H343" s="249"/>
      <c r="I343" s="249"/>
      <c r="J343" s="249"/>
      <c r="K343" s="249"/>
      <c r="L343" s="249"/>
      <c r="M343" s="249"/>
      <c r="N343" s="249"/>
      <c r="O343" s="249">
        <v>1</v>
      </c>
      <c r="P343" s="249"/>
      <c r="Q343" s="249"/>
      <c r="R343" s="249" t="s">
        <v>291</v>
      </c>
      <c r="S343" s="249"/>
      <c r="T343" s="249"/>
      <c r="U343" s="249">
        <v>1</v>
      </c>
      <c r="V343" s="249"/>
      <c r="W343" s="249"/>
      <c r="X343" s="249"/>
      <c r="Y343" s="249"/>
      <c r="Z343" s="249"/>
      <c r="AA343" s="249"/>
      <c r="AB343" s="249"/>
      <c r="AC343" s="249"/>
      <c r="AD343" s="249"/>
      <c r="AE343" s="249">
        <v>1</v>
      </c>
      <c r="AF343" s="249"/>
      <c r="AG343" s="249"/>
      <c r="AH343" s="249"/>
      <c r="AI343" s="249"/>
      <c r="AJ343" s="249"/>
      <c r="AK343" s="249"/>
      <c r="AL343" s="249"/>
      <c r="AM343" s="249">
        <v>1</v>
      </c>
      <c r="AN343" s="249"/>
      <c r="AO343" s="249">
        <v>1</v>
      </c>
      <c r="AP343" s="249"/>
      <c r="AQ343" s="249"/>
      <c r="AR343" s="249"/>
      <c r="AS343" s="249"/>
      <c r="AT343" s="249"/>
      <c r="AU343" s="249"/>
      <c r="AV343" s="249"/>
      <c r="AW343" s="249"/>
      <c r="AX343" s="249"/>
      <c r="AY343" s="249"/>
      <c r="AZ343" s="249"/>
      <c r="BA343" s="249"/>
      <c r="BB343" s="249"/>
      <c r="BC343" s="249"/>
      <c r="BD343" s="249"/>
      <c r="BE343" s="249"/>
      <c r="BF343" s="249"/>
      <c r="BG343" s="249"/>
      <c r="BH343" s="249"/>
      <c r="BI343" s="249"/>
      <c r="BJ343" s="249"/>
      <c r="BK343" s="249"/>
      <c r="BL343" s="249"/>
      <c r="BM343" s="249"/>
      <c r="BN343" s="249"/>
      <c r="BO343" s="249"/>
      <c r="BP343" s="249"/>
      <c r="BQ343" s="249"/>
      <c r="BR343" s="249"/>
      <c r="BS343" s="249"/>
      <c r="BT343" s="249"/>
      <c r="BU343" s="249"/>
      <c r="BV343" s="249"/>
      <c r="BW343" s="249"/>
      <c r="BX343" s="249">
        <v>1</v>
      </c>
      <c r="BY343" s="249"/>
      <c r="BZ343" s="249"/>
      <c r="CA343" s="249"/>
      <c r="CB343" s="249"/>
      <c r="CC343" s="249">
        <v>1</v>
      </c>
      <c r="CD343" s="249"/>
      <c r="CE343" s="249"/>
      <c r="CF343" s="249"/>
      <c r="CG343" s="249"/>
      <c r="CH343" s="249"/>
      <c r="CI343" s="249"/>
      <c r="CJ343" s="249"/>
      <c r="CK343" s="249"/>
      <c r="CL343" s="249"/>
      <c r="CM343" s="249"/>
      <c r="CN343" s="249"/>
      <c r="CO343" s="249"/>
      <c r="CP343" s="249"/>
      <c r="CQ343" s="249"/>
      <c r="CR343" s="249"/>
      <c r="CS343" s="249"/>
      <c r="CT343" s="249"/>
      <c r="CU343" s="249"/>
      <c r="CV343" s="249"/>
      <c r="CW343" s="249"/>
      <c r="CX343" s="249"/>
      <c r="CY343" s="249"/>
      <c r="CZ343" s="249"/>
      <c r="DA343" s="249"/>
      <c r="DB343" s="249"/>
      <c r="DC343" s="249"/>
      <c r="DD343" s="249"/>
      <c r="DE343" s="249"/>
      <c r="DF343" s="249"/>
      <c r="DG343" s="249"/>
      <c r="DH343" s="249"/>
      <c r="DI343" s="249"/>
      <c r="DJ343" s="249"/>
      <c r="DK343" s="249"/>
      <c r="DL343" s="249"/>
      <c r="DM343" s="249"/>
      <c r="DN343" s="249"/>
      <c r="DO343" s="249"/>
      <c r="DP343" s="249"/>
      <c r="DQ343" s="249"/>
      <c r="DR343" s="249"/>
      <c r="DS343" s="249"/>
      <c r="DT343" s="249"/>
      <c r="DU343" s="249"/>
      <c r="DV343" s="249"/>
      <c r="DW343" s="249"/>
      <c r="DX343" s="249"/>
      <c r="DY343" s="249"/>
      <c r="DZ343" s="249"/>
    </row>
    <row r="344" spans="1:130" ht="15">
      <c r="A344" s="253" t="s">
        <v>1225</v>
      </c>
      <c r="B344" s="249" t="s">
        <v>1256</v>
      </c>
      <c r="C344" s="253">
        <v>5</v>
      </c>
      <c r="D344" s="253" t="s">
        <v>742</v>
      </c>
      <c r="E344" s="249" t="s">
        <v>287</v>
      </c>
      <c r="F344" s="249"/>
      <c r="G344" s="249" t="s">
        <v>1218</v>
      </c>
      <c r="H344" s="249"/>
      <c r="I344" s="249"/>
      <c r="J344" s="249"/>
      <c r="K344" s="249"/>
      <c r="L344" s="249"/>
      <c r="M344" s="249"/>
      <c r="N344" s="249"/>
      <c r="O344" s="249">
        <v>1</v>
      </c>
      <c r="P344" s="249"/>
      <c r="Q344" s="249"/>
      <c r="R344" s="249" t="s">
        <v>291</v>
      </c>
      <c r="S344" s="249"/>
      <c r="T344" s="249"/>
      <c r="U344" s="249">
        <v>1</v>
      </c>
      <c r="V344" s="249"/>
      <c r="W344" s="249"/>
      <c r="X344" s="249"/>
      <c r="Y344" s="249"/>
      <c r="Z344" s="249"/>
      <c r="AA344" s="249"/>
      <c r="AB344" s="249"/>
      <c r="AC344" s="249"/>
      <c r="AD344" s="249"/>
      <c r="AE344" s="249">
        <v>1</v>
      </c>
      <c r="AF344" s="249"/>
      <c r="AG344" s="249"/>
      <c r="AH344" s="249"/>
      <c r="AI344" s="249"/>
      <c r="AJ344" s="249"/>
      <c r="AK344" s="249"/>
      <c r="AL344" s="249"/>
      <c r="AM344" s="249">
        <v>1</v>
      </c>
      <c r="AN344" s="249"/>
      <c r="AO344" s="249">
        <v>1</v>
      </c>
      <c r="AP344" s="249"/>
      <c r="AQ344" s="249"/>
      <c r="AR344" s="249"/>
      <c r="AS344" s="249"/>
      <c r="AT344" s="249"/>
      <c r="AU344" s="249"/>
      <c r="AV344" s="249"/>
      <c r="AW344" s="249"/>
      <c r="AX344" s="249"/>
      <c r="AY344" s="249"/>
      <c r="AZ344" s="249"/>
      <c r="BA344" s="249"/>
      <c r="BB344" s="249"/>
      <c r="BC344" s="249"/>
      <c r="BD344" s="249"/>
      <c r="BE344" s="249"/>
      <c r="BF344" s="249"/>
      <c r="BG344" s="249"/>
      <c r="BH344" s="249"/>
      <c r="BI344" s="249"/>
      <c r="BJ344" s="249"/>
      <c r="BK344" s="249"/>
      <c r="BL344" s="249"/>
      <c r="BM344" s="249"/>
      <c r="BN344" s="249"/>
      <c r="BO344" s="249"/>
      <c r="BP344" s="249"/>
      <c r="BQ344" s="249"/>
      <c r="BR344" s="249"/>
      <c r="BS344" s="249"/>
      <c r="BT344" s="249"/>
      <c r="BU344" s="249"/>
      <c r="BV344" s="249"/>
      <c r="BW344" s="249"/>
      <c r="BX344" s="249">
        <v>1</v>
      </c>
      <c r="BY344" s="249"/>
      <c r="BZ344" s="249"/>
      <c r="CA344" s="249"/>
      <c r="CB344" s="249"/>
      <c r="CC344" s="249">
        <v>1</v>
      </c>
      <c r="CD344" s="249"/>
      <c r="CE344" s="249"/>
      <c r="CF344" s="249"/>
      <c r="CG344" s="249"/>
      <c r="CH344" s="249"/>
      <c r="CI344" s="249"/>
      <c r="CJ344" s="249"/>
      <c r="CK344" s="249"/>
      <c r="CL344" s="249"/>
      <c r="CM344" s="249"/>
      <c r="CN344" s="249"/>
      <c r="CO344" s="249"/>
      <c r="CP344" s="249"/>
      <c r="CQ344" s="249"/>
      <c r="CR344" s="249"/>
      <c r="CS344" s="249"/>
      <c r="CT344" s="249"/>
      <c r="CU344" s="249"/>
      <c r="CV344" s="249"/>
      <c r="CW344" s="249"/>
      <c r="CX344" s="249"/>
      <c r="CY344" s="249"/>
      <c r="CZ344" s="249"/>
      <c r="DA344" s="249"/>
      <c r="DB344" s="249"/>
      <c r="DC344" s="249"/>
      <c r="DD344" s="249"/>
      <c r="DE344" s="249"/>
      <c r="DF344" s="249"/>
      <c r="DG344" s="249"/>
      <c r="DH344" s="249"/>
      <c r="DI344" s="249"/>
      <c r="DJ344" s="249"/>
      <c r="DK344" s="249"/>
      <c r="DL344" s="249"/>
      <c r="DM344" s="249"/>
      <c r="DN344" s="249"/>
      <c r="DO344" s="249"/>
      <c r="DP344" s="249"/>
      <c r="DQ344" s="249"/>
      <c r="DR344" s="249"/>
      <c r="DS344" s="249"/>
      <c r="DT344" s="249"/>
      <c r="DU344" s="249"/>
      <c r="DV344" s="249"/>
      <c r="DW344" s="249"/>
      <c r="DX344" s="249"/>
      <c r="DY344" s="249"/>
      <c r="DZ344" s="249"/>
    </row>
    <row r="345" spans="1:130" ht="15">
      <c r="A345" s="222" t="s">
        <v>1226</v>
      </c>
      <c r="B345" s="223" t="s">
        <v>1257</v>
      </c>
      <c r="C345" s="222">
        <v>1</v>
      </c>
      <c r="D345" s="222" t="s">
        <v>742</v>
      </c>
      <c r="E345" s="223" t="s">
        <v>378</v>
      </c>
      <c r="F345" s="223"/>
      <c r="G345" s="223">
        <v>1</v>
      </c>
      <c r="H345" s="223"/>
      <c r="I345" s="223"/>
      <c r="J345" s="223"/>
      <c r="K345" s="223">
        <v>1</v>
      </c>
      <c r="L345" s="223"/>
      <c r="M345" s="223"/>
      <c r="N345" s="223"/>
      <c r="O345" s="223"/>
      <c r="P345" s="223"/>
      <c r="Q345" s="223"/>
      <c r="R345" s="223" t="s">
        <v>397</v>
      </c>
      <c r="S345" s="223"/>
      <c r="T345" s="223"/>
      <c r="U345" s="223">
        <v>1</v>
      </c>
      <c r="V345" s="223"/>
      <c r="W345" s="223"/>
      <c r="X345" s="223"/>
      <c r="Y345" s="223"/>
      <c r="Z345" s="223">
        <v>1</v>
      </c>
      <c r="AA345" s="223"/>
      <c r="AB345" s="223"/>
      <c r="AC345" s="223"/>
      <c r="AD345" s="223"/>
      <c r="AE345" s="223">
        <v>1</v>
      </c>
      <c r="AF345" s="223"/>
      <c r="AG345" s="223"/>
      <c r="AH345" s="223"/>
      <c r="AI345" s="223"/>
      <c r="AJ345" s="223"/>
      <c r="AK345" s="223"/>
      <c r="AL345" s="223">
        <v>1</v>
      </c>
      <c r="AM345" s="223"/>
      <c r="AN345" s="223"/>
      <c r="AO345" s="223"/>
      <c r="AP345" s="223"/>
      <c r="AQ345" s="223"/>
      <c r="AR345" s="223"/>
      <c r="AS345" s="223"/>
      <c r="AT345" s="223"/>
      <c r="AU345" s="223"/>
      <c r="AV345" s="223"/>
      <c r="AW345" s="223"/>
      <c r="AX345" s="223"/>
      <c r="AY345" s="223"/>
      <c r="AZ345" s="223"/>
      <c r="BA345" s="223"/>
      <c r="BB345" s="223"/>
      <c r="BC345" s="223"/>
      <c r="BD345" s="223"/>
      <c r="BE345" s="223"/>
      <c r="BF345" s="223"/>
      <c r="BG345" s="223"/>
      <c r="BH345" s="223"/>
      <c r="BI345" s="223"/>
      <c r="BJ345" s="223"/>
      <c r="BK345" s="223"/>
      <c r="BL345" s="223"/>
      <c r="BM345" s="223"/>
      <c r="BN345" s="223"/>
      <c r="BO345" s="223"/>
      <c r="BP345" s="223">
        <v>1</v>
      </c>
      <c r="BQ345" s="223">
        <v>1</v>
      </c>
      <c r="BR345" s="223"/>
      <c r="BS345" s="223"/>
      <c r="BT345" s="223"/>
      <c r="BU345" s="223">
        <v>1</v>
      </c>
      <c r="BV345" s="223"/>
      <c r="BW345" s="223"/>
      <c r="BX345" s="223"/>
      <c r="BY345" s="223">
        <v>1</v>
      </c>
      <c r="BZ345" s="223"/>
      <c r="CA345" s="223"/>
      <c r="CB345" s="223"/>
      <c r="CC345" s="223"/>
      <c r="CD345" s="223"/>
      <c r="CE345" s="223"/>
      <c r="CF345" s="223"/>
      <c r="CG345" s="223"/>
      <c r="CH345" s="223"/>
      <c r="CI345" s="223"/>
      <c r="CJ345" s="223"/>
      <c r="CK345" s="223"/>
      <c r="CL345" s="223"/>
      <c r="CM345" s="223"/>
      <c r="CN345" s="223"/>
      <c r="CO345" s="223"/>
      <c r="CP345" s="223"/>
      <c r="CQ345" s="223"/>
      <c r="CR345" s="223"/>
      <c r="CS345" s="223"/>
      <c r="CT345" s="223"/>
      <c r="CU345" s="223"/>
      <c r="CV345" s="223"/>
      <c r="CW345" s="223"/>
      <c r="CX345" s="223"/>
      <c r="CY345" s="223"/>
      <c r="CZ345" s="223"/>
      <c r="DA345" s="223"/>
      <c r="DB345" s="223"/>
      <c r="DC345" s="223"/>
      <c r="DD345" s="223"/>
      <c r="DE345" s="223"/>
      <c r="DF345" s="223"/>
      <c r="DG345" s="223"/>
      <c r="DH345" s="223"/>
      <c r="DI345" s="223"/>
      <c r="DJ345" s="223"/>
      <c r="DK345" s="223"/>
      <c r="DL345" s="223"/>
      <c r="DM345" s="223"/>
      <c r="DN345" s="223"/>
      <c r="DO345" s="223"/>
      <c r="DP345" s="223"/>
      <c r="DQ345" s="223"/>
      <c r="DR345" s="223"/>
      <c r="DS345" s="223"/>
      <c r="DT345" s="223"/>
      <c r="DU345" s="223"/>
      <c r="DV345" s="223"/>
      <c r="DW345" s="223"/>
      <c r="DX345" s="223"/>
      <c r="DY345" s="223"/>
      <c r="DZ345" s="223"/>
    </row>
    <row r="346" spans="1:130" ht="15">
      <c r="A346" s="222" t="s">
        <v>1227</v>
      </c>
      <c r="B346" s="223" t="s">
        <v>1258</v>
      </c>
      <c r="C346" s="222">
        <v>4</v>
      </c>
      <c r="D346" s="222" t="s">
        <v>742</v>
      </c>
      <c r="E346" s="223" t="s">
        <v>378</v>
      </c>
      <c r="F346" s="223"/>
      <c r="G346" s="223">
        <v>1</v>
      </c>
      <c r="H346" s="223"/>
      <c r="I346" s="223"/>
      <c r="J346" s="223"/>
      <c r="K346" s="223">
        <v>1</v>
      </c>
      <c r="L346" s="223"/>
      <c r="M346" s="223"/>
      <c r="N346" s="223"/>
      <c r="O346" s="223"/>
      <c r="P346" s="223"/>
      <c r="Q346" s="223"/>
      <c r="R346" s="223" t="s">
        <v>397</v>
      </c>
      <c r="S346" s="223"/>
      <c r="T346" s="223"/>
      <c r="U346" s="223">
        <v>1</v>
      </c>
      <c r="V346" s="223"/>
      <c r="W346" s="223"/>
      <c r="X346" s="223"/>
      <c r="Y346" s="223"/>
      <c r="Z346" s="223">
        <v>1</v>
      </c>
      <c r="AA346" s="223"/>
      <c r="AB346" s="223"/>
      <c r="AC346" s="223"/>
      <c r="AD346" s="223"/>
      <c r="AE346" s="223">
        <v>1</v>
      </c>
      <c r="AF346" s="223"/>
      <c r="AG346" s="223"/>
      <c r="AH346" s="223"/>
      <c r="AI346" s="223"/>
      <c r="AJ346" s="223"/>
      <c r="AK346" s="223"/>
      <c r="AL346" s="223">
        <v>1</v>
      </c>
      <c r="AM346" s="223"/>
      <c r="AN346" s="223"/>
      <c r="AO346" s="223"/>
      <c r="AP346" s="223"/>
      <c r="AQ346" s="223"/>
      <c r="AR346" s="223"/>
      <c r="AS346" s="223"/>
      <c r="AT346" s="223"/>
      <c r="AU346" s="223"/>
      <c r="AV346" s="223"/>
      <c r="AW346" s="223"/>
      <c r="AX346" s="223"/>
      <c r="AY346" s="223"/>
      <c r="AZ346" s="223"/>
      <c r="BA346" s="223"/>
      <c r="BB346" s="223"/>
      <c r="BC346" s="223"/>
      <c r="BD346" s="223"/>
      <c r="BE346" s="223"/>
      <c r="BF346" s="223"/>
      <c r="BG346" s="223"/>
      <c r="BH346" s="223"/>
      <c r="BI346" s="223"/>
      <c r="BJ346" s="223"/>
      <c r="BK346" s="223"/>
      <c r="BL346" s="223"/>
      <c r="BM346" s="223"/>
      <c r="BN346" s="223"/>
      <c r="BO346" s="223"/>
      <c r="BP346" s="223">
        <v>1</v>
      </c>
      <c r="BQ346" s="223">
        <v>1</v>
      </c>
      <c r="BR346" s="223"/>
      <c r="BS346" s="223"/>
      <c r="BT346" s="223"/>
      <c r="BU346" s="223">
        <v>1</v>
      </c>
      <c r="BV346" s="223"/>
      <c r="BW346" s="223"/>
      <c r="BX346" s="223"/>
      <c r="BY346" s="223">
        <v>1</v>
      </c>
      <c r="BZ346" s="223"/>
      <c r="CA346" s="223"/>
      <c r="CB346" s="223"/>
      <c r="CC346" s="223"/>
      <c r="CD346" s="223"/>
      <c r="CE346" s="223"/>
      <c r="CF346" s="223"/>
      <c r="CG346" s="223"/>
      <c r="CH346" s="223"/>
      <c r="CI346" s="223"/>
      <c r="CJ346" s="223"/>
      <c r="CK346" s="223"/>
      <c r="CL346" s="223"/>
      <c r="CM346" s="223"/>
      <c r="CN346" s="223"/>
      <c r="CO346" s="223"/>
      <c r="CP346" s="223"/>
      <c r="CQ346" s="223"/>
      <c r="CR346" s="223"/>
      <c r="CS346" s="223"/>
      <c r="CT346" s="223"/>
      <c r="CU346" s="223"/>
      <c r="CV346" s="223"/>
      <c r="CW346" s="223"/>
      <c r="CX346" s="223"/>
      <c r="CY346" s="223"/>
      <c r="CZ346" s="223"/>
      <c r="DA346" s="223"/>
      <c r="DB346" s="223"/>
      <c r="DC346" s="223"/>
      <c r="DD346" s="223"/>
      <c r="DE346" s="223"/>
      <c r="DF346" s="223"/>
      <c r="DG346" s="223"/>
      <c r="DH346" s="223"/>
      <c r="DI346" s="223"/>
      <c r="DJ346" s="223"/>
      <c r="DK346" s="223"/>
      <c r="DL346" s="223"/>
      <c r="DM346" s="223"/>
      <c r="DN346" s="223"/>
      <c r="DO346" s="223"/>
      <c r="DP346" s="223"/>
      <c r="DQ346" s="223"/>
      <c r="DR346" s="223"/>
      <c r="DS346" s="223"/>
      <c r="DT346" s="223"/>
      <c r="DU346" s="223"/>
      <c r="DV346" s="223"/>
      <c r="DW346" s="223"/>
      <c r="DX346" s="223"/>
      <c r="DY346" s="223"/>
      <c r="DZ346" s="223"/>
    </row>
    <row r="347" spans="1:130" ht="15">
      <c r="A347" s="220" t="s">
        <v>1228</v>
      </c>
      <c r="B347" s="221" t="s">
        <v>1244</v>
      </c>
      <c r="C347" s="220">
        <v>1</v>
      </c>
      <c r="D347" s="220" t="s">
        <v>968</v>
      </c>
      <c r="E347" s="221" t="s">
        <v>469</v>
      </c>
      <c r="F347" s="221"/>
      <c r="G347" s="221">
        <v>1</v>
      </c>
      <c r="H347" s="221"/>
      <c r="I347" s="221"/>
      <c r="J347" s="221">
        <v>1</v>
      </c>
      <c r="K347" s="221">
        <v>1</v>
      </c>
      <c r="L347" s="221"/>
      <c r="M347" s="221"/>
      <c r="N347" s="221"/>
      <c r="O347" s="221"/>
      <c r="P347" s="221"/>
      <c r="Q347" s="221"/>
      <c r="R347" s="221" t="s">
        <v>397</v>
      </c>
      <c r="S347" s="221"/>
      <c r="T347" s="221"/>
      <c r="U347" s="221">
        <v>1</v>
      </c>
      <c r="V347" s="221"/>
      <c r="W347" s="221"/>
      <c r="X347" s="221"/>
      <c r="Y347" s="221"/>
      <c r="Z347" s="221">
        <v>1</v>
      </c>
      <c r="AA347" s="221"/>
      <c r="AB347" s="221"/>
      <c r="AC347" s="221"/>
      <c r="AD347" s="221"/>
      <c r="AE347" s="221">
        <v>1</v>
      </c>
      <c r="AF347" s="221"/>
      <c r="AG347" s="221"/>
      <c r="AH347" s="221"/>
      <c r="AI347" s="221"/>
      <c r="AJ347" s="221"/>
      <c r="AK347" s="221"/>
      <c r="AL347" s="221">
        <v>1</v>
      </c>
      <c r="AM347" s="221"/>
      <c r="AN347" s="221"/>
      <c r="AO347" s="221"/>
      <c r="AP347" s="221"/>
      <c r="AQ347" s="221"/>
      <c r="AR347" s="221"/>
      <c r="AS347" s="221"/>
      <c r="AT347" s="221"/>
      <c r="AU347" s="221"/>
      <c r="AV347" s="221"/>
      <c r="AW347" s="221"/>
      <c r="AX347" s="221"/>
      <c r="AY347" s="221"/>
      <c r="AZ347" s="221"/>
      <c r="BA347" s="221"/>
      <c r="BB347" s="221"/>
      <c r="BC347" s="221"/>
      <c r="BD347" s="221"/>
      <c r="BE347" s="221"/>
      <c r="BF347" s="221"/>
      <c r="BG347" s="221"/>
      <c r="BH347" s="221"/>
      <c r="BI347" s="221"/>
      <c r="BJ347" s="221"/>
      <c r="BK347" s="221"/>
      <c r="BL347" s="221"/>
      <c r="BM347" s="221"/>
      <c r="BN347" s="221"/>
      <c r="BO347" s="221"/>
      <c r="BP347" s="221">
        <v>1</v>
      </c>
      <c r="BQ347" s="221">
        <v>1</v>
      </c>
      <c r="BR347" s="221"/>
      <c r="BS347" s="221"/>
      <c r="BT347" s="221"/>
      <c r="BU347" s="221">
        <v>1</v>
      </c>
      <c r="BV347" s="221"/>
      <c r="BW347" s="221"/>
      <c r="BX347" s="221"/>
      <c r="BY347" s="221">
        <v>1</v>
      </c>
      <c r="BZ347" s="221"/>
      <c r="CA347" s="221"/>
      <c r="CB347" s="221"/>
      <c r="CC347" s="221"/>
      <c r="CD347" s="221"/>
      <c r="CE347" s="221"/>
      <c r="CF347" s="221"/>
      <c r="CG347" s="221"/>
      <c r="CH347" s="221"/>
      <c r="CI347" s="221"/>
      <c r="CJ347" s="221"/>
      <c r="CK347" s="221"/>
      <c r="CL347" s="221"/>
      <c r="CM347" s="221">
        <v>1</v>
      </c>
      <c r="CN347" s="221">
        <v>1</v>
      </c>
      <c r="CO347" s="221"/>
      <c r="CP347" s="221"/>
      <c r="CQ347" s="221"/>
      <c r="CR347" s="221"/>
      <c r="CS347" s="221"/>
      <c r="CT347" s="221"/>
      <c r="CU347" s="221"/>
      <c r="CV347" s="221"/>
      <c r="CW347" s="221"/>
      <c r="CX347" s="221"/>
      <c r="CY347" s="221"/>
      <c r="CZ347" s="221"/>
      <c r="DA347" s="221"/>
      <c r="DB347" s="221"/>
      <c r="DC347" s="221"/>
      <c r="DD347" s="221"/>
      <c r="DE347" s="221"/>
      <c r="DF347" s="221"/>
      <c r="DG347" s="221"/>
      <c r="DH347" s="221"/>
      <c r="DI347" s="221"/>
      <c r="DJ347" s="221"/>
      <c r="DK347" s="221"/>
      <c r="DL347" s="221"/>
      <c r="DM347" s="221"/>
      <c r="DN347" s="221"/>
      <c r="DO347" s="221"/>
      <c r="DP347" s="221"/>
      <c r="DQ347" s="221"/>
      <c r="DR347" s="221"/>
      <c r="DS347" s="221"/>
      <c r="DT347" s="221"/>
      <c r="DU347" s="221"/>
      <c r="DV347" s="221"/>
      <c r="DW347" s="221"/>
      <c r="DX347" s="221"/>
      <c r="DY347" s="221"/>
      <c r="DZ347" s="221"/>
    </row>
    <row r="348" spans="1:130" ht="15">
      <c r="A348" s="220" t="s">
        <v>1229</v>
      </c>
      <c r="B348" s="221" t="s">
        <v>1245</v>
      </c>
      <c r="C348" s="220">
        <v>4</v>
      </c>
      <c r="D348" s="220" t="s">
        <v>968</v>
      </c>
      <c r="E348" s="221" t="s">
        <v>469</v>
      </c>
      <c r="F348" s="221"/>
      <c r="G348" s="221">
        <v>1</v>
      </c>
      <c r="H348" s="221"/>
      <c r="I348" s="221"/>
      <c r="J348" s="221">
        <v>1</v>
      </c>
      <c r="K348" s="221">
        <v>1</v>
      </c>
      <c r="L348" s="221"/>
      <c r="M348" s="221"/>
      <c r="N348" s="221"/>
      <c r="O348" s="221"/>
      <c r="P348" s="221"/>
      <c r="Q348" s="221"/>
      <c r="R348" s="221" t="s">
        <v>397</v>
      </c>
      <c r="S348" s="221"/>
      <c r="T348" s="221"/>
      <c r="U348" s="221">
        <v>1</v>
      </c>
      <c r="V348" s="221"/>
      <c r="W348" s="221"/>
      <c r="X348" s="221"/>
      <c r="Y348" s="221"/>
      <c r="Z348" s="221">
        <v>1</v>
      </c>
      <c r="AA348" s="221"/>
      <c r="AB348" s="221"/>
      <c r="AC348" s="221"/>
      <c r="AD348" s="221"/>
      <c r="AE348" s="221">
        <v>1</v>
      </c>
      <c r="AF348" s="221"/>
      <c r="AG348" s="221"/>
      <c r="AH348" s="221"/>
      <c r="AI348" s="221"/>
      <c r="AJ348" s="221"/>
      <c r="AK348" s="221"/>
      <c r="AL348" s="221">
        <v>1</v>
      </c>
      <c r="AM348" s="221"/>
      <c r="AN348" s="221"/>
      <c r="AO348" s="221"/>
      <c r="AP348" s="221"/>
      <c r="AQ348" s="221"/>
      <c r="AR348" s="221"/>
      <c r="AS348" s="221"/>
      <c r="AT348" s="221"/>
      <c r="AU348" s="221"/>
      <c r="AV348" s="221"/>
      <c r="AW348" s="221"/>
      <c r="AX348" s="221"/>
      <c r="AY348" s="221"/>
      <c r="AZ348" s="221"/>
      <c r="BA348" s="221"/>
      <c r="BB348" s="221"/>
      <c r="BC348" s="221"/>
      <c r="BD348" s="221"/>
      <c r="BE348" s="221"/>
      <c r="BF348" s="221"/>
      <c r="BG348" s="221"/>
      <c r="BH348" s="221"/>
      <c r="BI348" s="221"/>
      <c r="BJ348" s="221"/>
      <c r="BK348" s="221"/>
      <c r="BL348" s="221"/>
      <c r="BM348" s="221"/>
      <c r="BN348" s="221"/>
      <c r="BO348" s="221"/>
      <c r="BP348" s="221">
        <v>1</v>
      </c>
      <c r="BQ348" s="221">
        <v>1</v>
      </c>
      <c r="BR348" s="221"/>
      <c r="BS348" s="221"/>
      <c r="BT348" s="221"/>
      <c r="BU348" s="221">
        <v>1</v>
      </c>
      <c r="BV348" s="221"/>
      <c r="BW348" s="221"/>
      <c r="BX348" s="221"/>
      <c r="BY348" s="221">
        <v>1</v>
      </c>
      <c r="BZ348" s="221"/>
      <c r="CA348" s="221"/>
      <c r="CB348" s="221"/>
      <c r="CC348" s="221"/>
      <c r="CD348" s="221"/>
      <c r="CE348" s="221"/>
      <c r="CF348" s="221"/>
      <c r="CG348" s="221"/>
      <c r="CH348" s="221"/>
      <c r="CI348" s="221"/>
      <c r="CJ348" s="221"/>
      <c r="CK348" s="221"/>
      <c r="CL348" s="221"/>
      <c r="CM348" s="221">
        <v>1</v>
      </c>
      <c r="CN348" s="221">
        <v>1</v>
      </c>
      <c r="CO348" s="221"/>
      <c r="CP348" s="221"/>
      <c r="CQ348" s="221"/>
      <c r="CR348" s="221"/>
      <c r="CS348" s="221"/>
      <c r="CT348" s="221"/>
      <c r="CU348" s="221"/>
      <c r="CV348" s="221"/>
      <c r="CW348" s="221"/>
      <c r="CX348" s="221"/>
      <c r="CY348" s="221"/>
      <c r="CZ348" s="221"/>
      <c r="DA348" s="221"/>
      <c r="DB348" s="221"/>
      <c r="DC348" s="221"/>
      <c r="DD348" s="221"/>
      <c r="DE348" s="221"/>
      <c r="DF348" s="221"/>
      <c r="DG348" s="221"/>
      <c r="DH348" s="221"/>
      <c r="DI348" s="221"/>
      <c r="DJ348" s="221"/>
      <c r="DK348" s="221"/>
      <c r="DL348" s="221"/>
      <c r="DM348" s="221"/>
      <c r="DN348" s="221"/>
      <c r="DO348" s="221"/>
      <c r="DP348" s="221"/>
      <c r="DQ348" s="221"/>
      <c r="DR348" s="221"/>
      <c r="DS348" s="221"/>
      <c r="DT348" s="221"/>
      <c r="DU348" s="221"/>
      <c r="DV348" s="221"/>
      <c r="DW348" s="221"/>
      <c r="DX348" s="221"/>
      <c r="DY348" s="221"/>
      <c r="DZ348" s="221"/>
    </row>
    <row r="349" spans="1:130" ht="15">
      <c r="A349" s="254" t="s">
        <v>1230</v>
      </c>
      <c r="B349" s="250" t="s">
        <v>1246</v>
      </c>
      <c r="C349" s="254">
        <v>1</v>
      </c>
      <c r="D349" s="254" t="s">
        <v>969</v>
      </c>
      <c r="E349" s="250" t="s">
        <v>422</v>
      </c>
      <c r="F349" s="250"/>
      <c r="G349" s="250" t="s">
        <v>1218</v>
      </c>
      <c r="H349" s="250"/>
      <c r="I349" s="250"/>
      <c r="J349" s="250"/>
      <c r="K349" s="250"/>
      <c r="L349" s="250"/>
      <c r="M349" s="250"/>
      <c r="N349" s="250">
        <v>1</v>
      </c>
      <c r="O349" s="250">
        <v>1</v>
      </c>
      <c r="P349" s="250"/>
      <c r="Q349" s="250"/>
      <c r="R349" s="250" t="s">
        <v>291</v>
      </c>
      <c r="S349" s="250"/>
      <c r="T349" s="250"/>
      <c r="U349" s="250">
        <v>1</v>
      </c>
      <c r="V349" s="250"/>
      <c r="W349" s="250"/>
      <c r="X349" s="250"/>
      <c r="Y349" s="250"/>
      <c r="Z349" s="250"/>
      <c r="AA349" s="250"/>
      <c r="AB349" s="250"/>
      <c r="AC349" s="250"/>
      <c r="AD349" s="250"/>
      <c r="AE349" s="250">
        <v>1</v>
      </c>
      <c r="AF349" s="250"/>
      <c r="AG349" s="250"/>
      <c r="AH349" s="250"/>
      <c r="AI349" s="250"/>
      <c r="AJ349" s="250"/>
      <c r="AK349" s="250"/>
      <c r="AL349" s="250"/>
      <c r="AM349" s="250">
        <v>1</v>
      </c>
      <c r="AN349" s="250"/>
      <c r="AO349" s="250">
        <v>1</v>
      </c>
      <c r="AP349" s="250">
        <v>1</v>
      </c>
      <c r="AQ349" s="250"/>
      <c r="AR349" s="250"/>
      <c r="AS349" s="250"/>
      <c r="AT349" s="250"/>
      <c r="AU349" s="250"/>
      <c r="AV349" s="250"/>
      <c r="AW349" s="250"/>
      <c r="AX349" s="250"/>
      <c r="AY349" s="250"/>
      <c r="AZ349" s="250"/>
      <c r="BA349" s="250"/>
      <c r="BB349" s="250"/>
      <c r="BC349" s="250"/>
      <c r="BD349" s="250"/>
      <c r="BE349" s="250"/>
      <c r="BF349" s="250"/>
      <c r="BG349" s="250"/>
      <c r="BH349" s="250"/>
      <c r="BI349" s="250"/>
      <c r="BJ349" s="250"/>
      <c r="BK349" s="250"/>
      <c r="BL349" s="250"/>
      <c r="BM349" s="250"/>
      <c r="BN349" s="250"/>
      <c r="BO349" s="250"/>
      <c r="BP349" s="250"/>
      <c r="BQ349" s="250"/>
      <c r="BR349" s="250"/>
      <c r="BS349" s="250"/>
      <c r="BT349" s="250"/>
      <c r="BU349" s="250"/>
      <c r="BV349" s="250"/>
      <c r="BW349" s="250"/>
      <c r="BX349" s="250">
        <v>1</v>
      </c>
      <c r="BY349" s="250"/>
      <c r="BZ349" s="250"/>
      <c r="CA349" s="250"/>
      <c r="CB349" s="250"/>
      <c r="CC349" s="250">
        <v>1</v>
      </c>
      <c r="CD349" s="250"/>
      <c r="CE349" s="250"/>
      <c r="CF349" s="250"/>
      <c r="CG349" s="250"/>
      <c r="CH349" s="250"/>
      <c r="CI349" s="250"/>
      <c r="CJ349" s="250">
        <v>1</v>
      </c>
      <c r="CK349" s="250"/>
      <c r="CL349" s="250"/>
      <c r="CM349" s="250"/>
      <c r="CN349" s="250"/>
      <c r="CO349" s="250"/>
      <c r="CP349" s="250"/>
      <c r="CQ349" s="250"/>
      <c r="CR349" s="250"/>
      <c r="CS349" s="250"/>
      <c r="CT349" s="250">
        <v>1</v>
      </c>
      <c r="CU349" s="250"/>
      <c r="CV349" s="250"/>
      <c r="CW349" s="250"/>
      <c r="CX349" s="250"/>
      <c r="CY349" s="250"/>
      <c r="CZ349" s="250"/>
      <c r="DA349" s="250"/>
      <c r="DB349" s="250"/>
      <c r="DC349" s="250"/>
      <c r="DD349" s="250"/>
      <c r="DE349" s="250"/>
      <c r="DF349" s="250"/>
      <c r="DG349" s="250"/>
      <c r="DH349" s="250"/>
      <c r="DI349" s="250"/>
      <c r="DJ349" s="250"/>
      <c r="DK349" s="250"/>
      <c r="DL349" s="250"/>
      <c r="DM349" s="250"/>
      <c r="DN349" s="250"/>
      <c r="DO349" s="250"/>
      <c r="DP349" s="250"/>
      <c r="DQ349" s="250"/>
      <c r="DR349" s="250"/>
      <c r="DS349" s="250"/>
      <c r="DT349" s="250"/>
      <c r="DU349" s="250"/>
      <c r="DV349" s="250"/>
      <c r="DW349" s="250"/>
      <c r="DX349" s="250"/>
      <c r="DY349" s="250"/>
      <c r="DZ349" s="250"/>
    </row>
    <row r="350" spans="1:130" ht="15">
      <c r="A350" s="254" t="s">
        <v>1231</v>
      </c>
      <c r="B350" s="250" t="s">
        <v>1247</v>
      </c>
      <c r="C350" s="254">
        <v>4</v>
      </c>
      <c r="D350" s="254" t="s">
        <v>969</v>
      </c>
      <c r="E350" s="250" t="s">
        <v>422</v>
      </c>
      <c r="F350" s="250"/>
      <c r="G350" s="250" t="s">
        <v>1218</v>
      </c>
      <c r="H350" s="250"/>
      <c r="I350" s="250"/>
      <c r="J350" s="250"/>
      <c r="K350" s="250"/>
      <c r="L350" s="250"/>
      <c r="M350" s="250"/>
      <c r="N350" s="250">
        <v>1</v>
      </c>
      <c r="O350" s="250">
        <v>1</v>
      </c>
      <c r="P350" s="250"/>
      <c r="Q350" s="250"/>
      <c r="R350" s="250" t="s">
        <v>291</v>
      </c>
      <c r="S350" s="250"/>
      <c r="T350" s="250"/>
      <c r="U350" s="250">
        <v>1</v>
      </c>
      <c r="V350" s="250"/>
      <c r="W350" s="250"/>
      <c r="X350" s="250"/>
      <c r="Y350" s="250"/>
      <c r="Z350" s="250"/>
      <c r="AA350" s="250"/>
      <c r="AB350" s="250"/>
      <c r="AC350" s="250"/>
      <c r="AD350" s="250"/>
      <c r="AE350" s="250">
        <v>1</v>
      </c>
      <c r="AF350" s="250"/>
      <c r="AG350" s="250"/>
      <c r="AH350" s="250"/>
      <c r="AI350" s="250"/>
      <c r="AJ350" s="250"/>
      <c r="AK350" s="250"/>
      <c r="AL350" s="250"/>
      <c r="AM350" s="250">
        <v>1</v>
      </c>
      <c r="AN350" s="250"/>
      <c r="AO350" s="250">
        <v>1</v>
      </c>
      <c r="AP350" s="250">
        <v>1</v>
      </c>
      <c r="AQ350" s="250"/>
      <c r="AR350" s="250"/>
      <c r="AS350" s="250"/>
      <c r="AT350" s="250"/>
      <c r="AU350" s="250"/>
      <c r="AV350" s="250"/>
      <c r="AW350" s="250"/>
      <c r="AX350" s="250"/>
      <c r="AY350" s="250"/>
      <c r="AZ350" s="250"/>
      <c r="BA350" s="250"/>
      <c r="BB350" s="250"/>
      <c r="BC350" s="250"/>
      <c r="BD350" s="250"/>
      <c r="BE350" s="250"/>
      <c r="BF350" s="250"/>
      <c r="BG350" s="250"/>
      <c r="BH350" s="250"/>
      <c r="BI350" s="250"/>
      <c r="BJ350" s="250"/>
      <c r="BK350" s="250"/>
      <c r="BL350" s="250"/>
      <c r="BM350" s="250"/>
      <c r="BN350" s="250"/>
      <c r="BO350" s="250"/>
      <c r="BP350" s="250"/>
      <c r="BQ350" s="250"/>
      <c r="BR350" s="250"/>
      <c r="BS350" s="250"/>
      <c r="BT350" s="250"/>
      <c r="BU350" s="250"/>
      <c r="BV350" s="250"/>
      <c r="BW350" s="250"/>
      <c r="BX350" s="250">
        <v>1</v>
      </c>
      <c r="BY350" s="250"/>
      <c r="BZ350" s="250"/>
      <c r="CA350" s="250"/>
      <c r="CB350" s="250"/>
      <c r="CC350" s="250">
        <v>1</v>
      </c>
      <c r="CD350" s="250"/>
      <c r="CE350" s="250"/>
      <c r="CF350" s="250"/>
      <c r="CG350" s="250"/>
      <c r="CH350" s="250"/>
      <c r="CI350" s="250"/>
      <c r="CJ350" s="250">
        <v>1</v>
      </c>
      <c r="CK350" s="250"/>
      <c r="CL350" s="250"/>
      <c r="CM350" s="250"/>
      <c r="CN350" s="250"/>
      <c r="CO350" s="250"/>
      <c r="CP350" s="250"/>
      <c r="CQ350" s="250"/>
      <c r="CR350" s="250"/>
      <c r="CS350" s="250"/>
      <c r="CT350" s="250">
        <v>1</v>
      </c>
      <c r="CU350" s="250"/>
      <c r="CV350" s="250"/>
      <c r="CW350" s="250"/>
      <c r="CX350" s="250"/>
      <c r="CY350" s="250"/>
      <c r="CZ350" s="250"/>
      <c r="DA350" s="250"/>
      <c r="DB350" s="250"/>
      <c r="DC350" s="250"/>
      <c r="DD350" s="250"/>
      <c r="DE350" s="250"/>
      <c r="DF350" s="250"/>
      <c r="DG350" s="250"/>
      <c r="DH350" s="250"/>
      <c r="DI350" s="250"/>
      <c r="DJ350" s="250"/>
      <c r="DK350" s="250"/>
      <c r="DL350" s="250"/>
      <c r="DM350" s="250"/>
      <c r="DN350" s="250"/>
      <c r="DO350" s="250"/>
      <c r="DP350" s="250"/>
      <c r="DQ350" s="250"/>
      <c r="DR350" s="250"/>
      <c r="DS350" s="250"/>
      <c r="DT350" s="250"/>
      <c r="DU350" s="250"/>
      <c r="DV350" s="250"/>
      <c r="DW350" s="250"/>
      <c r="DX350" s="250"/>
      <c r="DY350" s="250"/>
      <c r="DZ350" s="250"/>
    </row>
    <row r="351" spans="1:130" ht="15">
      <c r="A351" s="255" t="s">
        <v>1232</v>
      </c>
      <c r="B351" s="251" t="s">
        <v>1248</v>
      </c>
      <c r="C351" s="255">
        <v>1</v>
      </c>
      <c r="D351" s="255" t="s">
        <v>742</v>
      </c>
      <c r="E351" s="251" t="s">
        <v>287</v>
      </c>
      <c r="F351" s="251"/>
      <c r="G351" s="251" t="s">
        <v>1218</v>
      </c>
      <c r="H351" s="251"/>
      <c r="I351" s="251"/>
      <c r="J351" s="251"/>
      <c r="K351" s="251"/>
      <c r="L351" s="251"/>
      <c r="M351" s="251"/>
      <c r="N351" s="251"/>
      <c r="O351" s="251">
        <v>1</v>
      </c>
      <c r="P351" s="251"/>
      <c r="Q351" s="251"/>
      <c r="R351" s="251"/>
      <c r="S351" s="251"/>
      <c r="T351" s="251"/>
      <c r="U351" s="251"/>
      <c r="V351" s="251"/>
      <c r="W351" s="251"/>
      <c r="X351" s="251"/>
      <c r="Y351" s="251"/>
      <c r="Z351" s="251"/>
      <c r="AA351" s="251"/>
      <c r="AB351" s="251"/>
      <c r="AC351" s="251"/>
      <c r="AD351" s="251"/>
      <c r="AE351" s="251">
        <v>1</v>
      </c>
      <c r="AF351" s="251"/>
      <c r="AG351" s="251"/>
      <c r="AH351" s="251"/>
      <c r="AI351" s="251"/>
      <c r="AJ351" s="251"/>
      <c r="AK351" s="251"/>
      <c r="AL351" s="251"/>
      <c r="AM351" s="251"/>
      <c r="AN351" s="251"/>
      <c r="AO351" s="251">
        <v>1</v>
      </c>
      <c r="AP351" s="251"/>
      <c r="AQ351" s="251"/>
      <c r="AR351" s="251"/>
      <c r="AS351" s="251"/>
      <c r="AT351" s="251">
        <v>1</v>
      </c>
      <c r="AU351" s="251"/>
      <c r="AV351" s="251"/>
      <c r="AW351" s="251"/>
      <c r="AX351" s="251"/>
      <c r="AY351" s="251"/>
      <c r="AZ351" s="251"/>
      <c r="BA351" s="251"/>
      <c r="BB351" s="251"/>
      <c r="BC351" s="251"/>
      <c r="BD351" s="251"/>
      <c r="BE351" s="251"/>
      <c r="BF351" s="251"/>
      <c r="BG351" s="251"/>
      <c r="BH351" s="251"/>
      <c r="BI351" s="251"/>
      <c r="BJ351" s="251"/>
      <c r="BK351" s="251"/>
      <c r="BL351" s="251"/>
      <c r="BM351" s="251"/>
      <c r="BN351" s="251"/>
      <c r="BO351" s="251"/>
      <c r="BP351" s="251"/>
      <c r="BQ351" s="251"/>
      <c r="BR351" s="251"/>
      <c r="BS351" s="251"/>
      <c r="BT351" s="251"/>
      <c r="BU351" s="251"/>
      <c r="BV351" s="251"/>
      <c r="BW351" s="251"/>
      <c r="BX351" s="251">
        <v>1</v>
      </c>
      <c r="BY351" s="251"/>
      <c r="BZ351" s="251"/>
      <c r="CA351" s="251"/>
      <c r="CB351" s="251"/>
      <c r="CC351" s="251">
        <v>1</v>
      </c>
      <c r="CD351" s="251"/>
      <c r="CE351" s="251"/>
      <c r="CF351" s="251"/>
      <c r="CG351" s="251"/>
      <c r="CH351" s="251"/>
      <c r="CI351" s="251"/>
      <c r="CJ351" s="251"/>
      <c r="CK351" s="251"/>
      <c r="CL351" s="251"/>
      <c r="CM351" s="251"/>
      <c r="CN351" s="251"/>
      <c r="CO351" s="251"/>
      <c r="CP351" s="251"/>
      <c r="CQ351" s="251"/>
      <c r="CR351" s="251"/>
      <c r="CS351" s="251"/>
      <c r="CT351" s="251">
        <v>1</v>
      </c>
      <c r="CU351" s="251"/>
      <c r="CV351" s="251"/>
      <c r="CW351" s="251"/>
      <c r="CX351" s="251"/>
      <c r="CY351" s="251"/>
      <c r="CZ351" s="251"/>
      <c r="DA351" s="251"/>
      <c r="DB351" s="251"/>
      <c r="DC351" s="251"/>
      <c r="DD351" s="251"/>
      <c r="DE351" s="251"/>
      <c r="DF351" s="251"/>
      <c r="DG351" s="251"/>
      <c r="DH351" s="251"/>
      <c r="DI351" s="251"/>
      <c r="DJ351" s="251"/>
      <c r="DK351" s="251"/>
      <c r="DL351" s="251"/>
      <c r="DM351" s="251"/>
      <c r="DN351" s="251"/>
      <c r="DO351" s="251"/>
      <c r="DP351" s="251"/>
      <c r="DQ351" s="251"/>
      <c r="DR351" s="251"/>
      <c r="DS351" s="251"/>
      <c r="DT351" s="251"/>
      <c r="DU351" s="251"/>
      <c r="DV351" s="251"/>
      <c r="DW351" s="251"/>
      <c r="DX351" s="251"/>
      <c r="DY351" s="251"/>
      <c r="DZ351" s="251"/>
    </row>
    <row r="352" spans="1:130" ht="15">
      <c r="A352" s="255" t="s">
        <v>1233</v>
      </c>
      <c r="B352" s="251" t="s">
        <v>1249</v>
      </c>
      <c r="C352" s="255">
        <v>4</v>
      </c>
      <c r="D352" s="255" t="s">
        <v>742</v>
      </c>
      <c r="E352" s="251" t="s">
        <v>287</v>
      </c>
      <c r="F352" s="251"/>
      <c r="G352" s="251" t="s">
        <v>1218</v>
      </c>
      <c r="H352" s="251"/>
      <c r="I352" s="251"/>
      <c r="J352" s="251"/>
      <c r="K352" s="251"/>
      <c r="L352" s="251"/>
      <c r="M352" s="251"/>
      <c r="N352" s="251"/>
      <c r="O352" s="251">
        <v>1</v>
      </c>
      <c r="P352" s="251"/>
      <c r="Q352" s="251"/>
      <c r="R352" s="251"/>
      <c r="S352" s="251"/>
      <c r="T352" s="251"/>
      <c r="U352" s="251"/>
      <c r="V352" s="251"/>
      <c r="W352" s="251"/>
      <c r="X352" s="251"/>
      <c r="Y352" s="251"/>
      <c r="Z352" s="251"/>
      <c r="AA352" s="251"/>
      <c r="AB352" s="251"/>
      <c r="AC352" s="251"/>
      <c r="AD352" s="251"/>
      <c r="AE352" s="251">
        <v>1</v>
      </c>
      <c r="AF352" s="251"/>
      <c r="AG352" s="251"/>
      <c r="AH352" s="251"/>
      <c r="AI352" s="251"/>
      <c r="AJ352" s="251"/>
      <c r="AK352" s="251"/>
      <c r="AL352" s="251"/>
      <c r="AM352" s="251"/>
      <c r="AN352" s="251"/>
      <c r="AO352" s="251">
        <v>1</v>
      </c>
      <c r="AP352" s="251"/>
      <c r="AQ352" s="251"/>
      <c r="AR352" s="251"/>
      <c r="AS352" s="251"/>
      <c r="AT352" s="251">
        <v>1</v>
      </c>
      <c r="AU352" s="251"/>
      <c r="AV352" s="251"/>
      <c r="AW352" s="251"/>
      <c r="AX352" s="251"/>
      <c r="AY352" s="251"/>
      <c r="AZ352" s="251"/>
      <c r="BA352" s="251"/>
      <c r="BB352" s="251"/>
      <c r="BC352" s="251"/>
      <c r="BD352" s="251"/>
      <c r="BE352" s="251"/>
      <c r="BF352" s="251"/>
      <c r="BG352" s="251"/>
      <c r="BH352" s="251"/>
      <c r="BI352" s="251"/>
      <c r="BJ352" s="251"/>
      <c r="BK352" s="251"/>
      <c r="BL352" s="251"/>
      <c r="BM352" s="251"/>
      <c r="BN352" s="251"/>
      <c r="BO352" s="251"/>
      <c r="BP352" s="251"/>
      <c r="BQ352" s="251"/>
      <c r="BR352" s="251"/>
      <c r="BS352" s="251"/>
      <c r="BT352" s="251"/>
      <c r="BU352" s="251"/>
      <c r="BV352" s="251"/>
      <c r="BW352" s="251"/>
      <c r="BX352" s="251">
        <v>1</v>
      </c>
      <c r="BY352" s="251"/>
      <c r="BZ352" s="251"/>
      <c r="CA352" s="251"/>
      <c r="CB352" s="251"/>
      <c r="CC352" s="251">
        <v>1</v>
      </c>
      <c r="CD352" s="251"/>
      <c r="CE352" s="251"/>
      <c r="CF352" s="251"/>
      <c r="CG352" s="251"/>
      <c r="CH352" s="251"/>
      <c r="CI352" s="251"/>
      <c r="CJ352" s="251"/>
      <c r="CK352" s="251"/>
      <c r="CL352" s="251"/>
      <c r="CM352" s="251"/>
      <c r="CN352" s="251"/>
      <c r="CO352" s="251"/>
      <c r="CP352" s="251"/>
      <c r="CQ352" s="251"/>
      <c r="CR352" s="251"/>
      <c r="CS352" s="251"/>
      <c r="CT352" s="251">
        <v>1</v>
      </c>
      <c r="CU352" s="251"/>
      <c r="CV352" s="251"/>
      <c r="CW352" s="251"/>
      <c r="CX352" s="251"/>
      <c r="CY352" s="251"/>
      <c r="CZ352" s="251"/>
      <c r="DA352" s="251"/>
      <c r="DB352" s="251"/>
      <c r="DC352" s="251"/>
      <c r="DD352" s="251"/>
      <c r="DE352" s="251"/>
      <c r="DF352" s="251"/>
      <c r="DG352" s="251"/>
      <c r="DH352" s="251"/>
      <c r="DI352" s="251"/>
      <c r="DJ352" s="251"/>
      <c r="DK352" s="251"/>
      <c r="DL352" s="251"/>
      <c r="DM352" s="251"/>
      <c r="DN352" s="251"/>
      <c r="DO352" s="251"/>
      <c r="DP352" s="251"/>
      <c r="DQ352" s="251"/>
      <c r="DR352" s="251"/>
      <c r="DS352" s="251"/>
      <c r="DT352" s="251"/>
      <c r="DU352" s="251"/>
      <c r="DV352" s="251"/>
      <c r="DW352" s="251"/>
      <c r="DX352" s="251"/>
      <c r="DY352" s="251"/>
      <c r="DZ352" s="251"/>
    </row>
    <row r="353" spans="1:133" ht="15">
      <c r="A353" s="213" t="s">
        <v>1234</v>
      </c>
      <c r="B353" s="214" t="s">
        <v>1250</v>
      </c>
      <c r="C353" s="213">
        <v>1</v>
      </c>
      <c r="D353" s="213" t="s">
        <v>742</v>
      </c>
      <c r="E353" s="214" t="s">
        <v>469</v>
      </c>
      <c r="F353" s="214"/>
      <c r="G353" s="214">
        <v>1</v>
      </c>
      <c r="H353" s="214"/>
      <c r="I353" s="214"/>
      <c r="J353" s="214">
        <v>1</v>
      </c>
      <c r="K353" s="214">
        <v>1</v>
      </c>
      <c r="L353" s="214"/>
      <c r="M353" s="214"/>
      <c r="N353" s="214"/>
      <c r="O353" s="214"/>
      <c r="P353" s="214"/>
      <c r="Q353" s="214"/>
      <c r="R353" s="214" t="s">
        <v>392</v>
      </c>
      <c r="S353" s="214">
        <v>1</v>
      </c>
      <c r="T353" s="214"/>
      <c r="U353" s="214"/>
      <c r="V353" s="214"/>
      <c r="W353" s="214"/>
      <c r="X353" s="214"/>
      <c r="Y353" s="214"/>
      <c r="Z353" s="214">
        <v>1</v>
      </c>
      <c r="AA353" s="214"/>
      <c r="AB353" s="214"/>
      <c r="AC353" s="214"/>
      <c r="AD353" s="214"/>
      <c r="AE353" s="214">
        <v>1</v>
      </c>
      <c r="AF353" s="214"/>
      <c r="AG353" s="214"/>
      <c r="AH353" s="214">
        <v>1</v>
      </c>
      <c r="AI353" s="214"/>
      <c r="AJ353" s="214"/>
      <c r="AK353" s="214"/>
      <c r="AL353" s="214"/>
      <c r="AM353" s="214"/>
      <c r="AN353" s="214">
        <v>1</v>
      </c>
      <c r="AO353" s="214"/>
      <c r="AP353" s="214"/>
      <c r="AQ353" s="214"/>
      <c r="AR353" s="214">
        <v>1</v>
      </c>
      <c r="AS353" s="214"/>
      <c r="AT353" s="214"/>
      <c r="AU353" s="214"/>
      <c r="AV353" s="214"/>
      <c r="AW353" s="214"/>
      <c r="AX353" s="214"/>
      <c r="AY353" s="214"/>
      <c r="AZ353" s="214"/>
      <c r="BA353" s="214"/>
      <c r="BB353" s="214"/>
      <c r="BC353" s="214"/>
      <c r="BD353" s="214"/>
      <c r="BE353" s="214"/>
      <c r="BF353" s="214"/>
      <c r="BG353" s="214"/>
      <c r="BH353" s="214"/>
      <c r="BI353" s="214"/>
      <c r="BJ353" s="214"/>
      <c r="BK353" s="214"/>
      <c r="BL353" s="214"/>
      <c r="BM353" s="214"/>
      <c r="BN353" s="214"/>
      <c r="BO353" s="214"/>
      <c r="BP353" s="214">
        <v>1</v>
      </c>
      <c r="BQ353" s="214">
        <v>1</v>
      </c>
      <c r="BR353" s="214"/>
      <c r="BS353" s="214"/>
      <c r="BT353" s="214"/>
      <c r="BU353" s="214">
        <v>1</v>
      </c>
      <c r="BV353" s="214"/>
      <c r="BW353" s="214"/>
      <c r="BX353" s="214"/>
      <c r="BY353" s="214">
        <v>1</v>
      </c>
      <c r="BZ353" s="214"/>
      <c r="CA353" s="214"/>
      <c r="CB353" s="214"/>
      <c r="CC353" s="214"/>
      <c r="CD353" s="214"/>
      <c r="CE353" s="214"/>
      <c r="CF353" s="214"/>
      <c r="CG353" s="214"/>
      <c r="CH353" s="214"/>
      <c r="CI353" s="214"/>
      <c r="CJ353" s="214"/>
      <c r="CK353" s="214"/>
      <c r="CL353" s="214"/>
      <c r="CM353" s="214"/>
      <c r="CN353" s="214"/>
      <c r="CO353" s="214"/>
      <c r="CP353" s="214"/>
      <c r="CQ353" s="214"/>
      <c r="CR353" s="214"/>
      <c r="CS353" s="214"/>
      <c r="CT353" s="214"/>
      <c r="CU353" s="214"/>
      <c r="CV353" s="214"/>
      <c r="CW353" s="214"/>
      <c r="CX353" s="214"/>
      <c r="CY353" s="214"/>
      <c r="CZ353" s="214"/>
      <c r="DA353" s="214"/>
      <c r="DB353" s="214"/>
      <c r="DC353" s="214"/>
      <c r="DD353" s="214"/>
      <c r="DE353" s="214"/>
      <c r="DF353" s="214"/>
      <c r="DG353" s="214"/>
      <c r="DH353" s="214"/>
      <c r="DI353" s="214"/>
      <c r="DJ353" s="214"/>
      <c r="DK353" s="214"/>
      <c r="DL353" s="214"/>
      <c r="DM353" s="214"/>
      <c r="DN353" s="214"/>
      <c r="DO353" s="214"/>
      <c r="DP353" s="214"/>
      <c r="DQ353" s="214"/>
      <c r="DR353" s="214"/>
      <c r="DS353" s="214"/>
      <c r="DT353" s="214"/>
      <c r="DU353" s="214"/>
      <c r="DV353" s="214"/>
      <c r="DW353" s="214"/>
      <c r="DX353" s="214"/>
      <c r="DY353" s="214"/>
      <c r="DZ353" s="214"/>
    </row>
    <row r="354" spans="1:133" ht="15">
      <c r="A354" s="213" t="s">
        <v>1235</v>
      </c>
      <c r="B354" s="214" t="s">
        <v>1251</v>
      </c>
      <c r="C354" s="213">
        <v>4</v>
      </c>
      <c r="D354" s="213" t="s">
        <v>742</v>
      </c>
      <c r="E354" s="214" t="s">
        <v>469</v>
      </c>
      <c r="F354" s="214"/>
      <c r="G354" s="214">
        <v>1</v>
      </c>
      <c r="H354" s="214"/>
      <c r="I354" s="214"/>
      <c r="J354" s="214">
        <v>1</v>
      </c>
      <c r="K354" s="214">
        <v>1</v>
      </c>
      <c r="L354" s="214"/>
      <c r="M354" s="214"/>
      <c r="N354" s="214"/>
      <c r="O354" s="214"/>
      <c r="P354" s="214"/>
      <c r="Q354" s="214"/>
      <c r="R354" s="214" t="s">
        <v>392</v>
      </c>
      <c r="S354" s="214">
        <v>1</v>
      </c>
      <c r="T354" s="214"/>
      <c r="U354" s="214"/>
      <c r="V354" s="214"/>
      <c r="W354" s="214"/>
      <c r="X354" s="214"/>
      <c r="Y354" s="214"/>
      <c r="Z354" s="214">
        <v>1</v>
      </c>
      <c r="AA354" s="214"/>
      <c r="AB354" s="214"/>
      <c r="AC354" s="214"/>
      <c r="AD354" s="214"/>
      <c r="AE354" s="214">
        <v>1</v>
      </c>
      <c r="AF354" s="214"/>
      <c r="AG354" s="214"/>
      <c r="AH354" s="214">
        <v>1</v>
      </c>
      <c r="AI354" s="214"/>
      <c r="AJ354" s="214"/>
      <c r="AK354" s="214"/>
      <c r="AL354" s="214"/>
      <c r="AM354" s="214"/>
      <c r="AN354" s="214">
        <v>1</v>
      </c>
      <c r="AO354" s="214"/>
      <c r="AP354" s="214"/>
      <c r="AQ354" s="214"/>
      <c r="AR354" s="214">
        <v>1</v>
      </c>
      <c r="AS354" s="214"/>
      <c r="AT354" s="214"/>
      <c r="AU354" s="214"/>
      <c r="AV354" s="214"/>
      <c r="AW354" s="214"/>
      <c r="AX354" s="214"/>
      <c r="AY354" s="214"/>
      <c r="AZ354" s="214"/>
      <c r="BA354" s="214"/>
      <c r="BB354" s="214"/>
      <c r="BC354" s="214"/>
      <c r="BD354" s="214"/>
      <c r="BE354" s="214"/>
      <c r="BF354" s="214"/>
      <c r="BG354" s="214"/>
      <c r="BH354" s="214"/>
      <c r="BI354" s="214"/>
      <c r="BJ354" s="214"/>
      <c r="BK354" s="214"/>
      <c r="BL354" s="214"/>
      <c r="BM354" s="214"/>
      <c r="BN354" s="214"/>
      <c r="BO354" s="214"/>
      <c r="BP354" s="214">
        <v>1</v>
      </c>
      <c r="BQ354" s="214">
        <v>1</v>
      </c>
      <c r="BR354" s="214"/>
      <c r="BS354" s="214"/>
      <c r="BT354" s="214"/>
      <c r="BU354" s="214">
        <v>1</v>
      </c>
      <c r="BV354" s="214"/>
      <c r="BW354" s="214"/>
      <c r="BX354" s="214"/>
      <c r="BY354" s="214">
        <v>1</v>
      </c>
      <c r="BZ354" s="214"/>
      <c r="CA354" s="214"/>
      <c r="CB354" s="214"/>
      <c r="CC354" s="214"/>
      <c r="CD354" s="214"/>
      <c r="CE354" s="214"/>
      <c r="CF354" s="214"/>
      <c r="CG354" s="214"/>
      <c r="CH354" s="214"/>
      <c r="CI354" s="214"/>
      <c r="CJ354" s="214"/>
      <c r="CK354" s="214"/>
      <c r="CL354" s="214"/>
      <c r="CM354" s="214"/>
      <c r="CN354" s="214"/>
      <c r="CO354" s="214"/>
      <c r="CP354" s="214"/>
      <c r="CQ354" s="214"/>
      <c r="CR354" s="214"/>
      <c r="CS354" s="214"/>
      <c r="CT354" s="214"/>
      <c r="CU354" s="214"/>
      <c r="CV354" s="214"/>
      <c r="CW354" s="214"/>
      <c r="CX354" s="214"/>
      <c r="CY354" s="214"/>
      <c r="CZ354" s="214"/>
      <c r="DA354" s="214"/>
      <c r="DB354" s="214"/>
      <c r="DC354" s="214"/>
      <c r="DD354" s="214"/>
      <c r="DE354" s="214"/>
      <c r="DF354" s="214"/>
      <c r="DG354" s="214"/>
      <c r="DH354" s="214"/>
      <c r="DI354" s="214"/>
      <c r="DJ354" s="214"/>
      <c r="DK354" s="214"/>
      <c r="DL354" s="214"/>
      <c r="DM354" s="214"/>
      <c r="DN354" s="214"/>
      <c r="DO354" s="214"/>
      <c r="DP354" s="214"/>
      <c r="DQ354" s="214"/>
      <c r="DR354" s="214"/>
      <c r="DS354" s="214"/>
      <c r="DT354" s="214"/>
      <c r="DU354" s="214"/>
      <c r="DV354" s="214"/>
      <c r="DW354" s="214"/>
      <c r="DX354" s="214"/>
      <c r="DY354" s="214"/>
      <c r="DZ354" s="214"/>
    </row>
    <row r="355" spans="1:133" ht="15">
      <c r="A355" s="222" t="s">
        <v>1236</v>
      </c>
      <c r="B355" s="223" t="s">
        <v>1252</v>
      </c>
      <c r="C355" s="222">
        <v>1</v>
      </c>
      <c r="D355" s="222" t="s">
        <v>968</v>
      </c>
      <c r="E355" s="223" t="s">
        <v>469</v>
      </c>
      <c r="F355" s="223"/>
      <c r="G355" s="223">
        <v>1</v>
      </c>
      <c r="H355" s="223"/>
      <c r="I355" s="223"/>
      <c r="J355" s="223">
        <v>1</v>
      </c>
      <c r="K355" s="223">
        <v>1</v>
      </c>
      <c r="L355" s="223"/>
      <c r="M355" s="223"/>
      <c r="N355" s="223"/>
      <c r="O355" s="223"/>
      <c r="P355" s="223"/>
      <c r="Q355" s="223"/>
      <c r="R355" s="223" t="s">
        <v>397</v>
      </c>
      <c r="S355" s="223"/>
      <c r="T355" s="223"/>
      <c r="U355" s="223">
        <v>1</v>
      </c>
      <c r="V355" s="223"/>
      <c r="W355" s="223"/>
      <c r="X355" s="223"/>
      <c r="Y355" s="223"/>
      <c r="Z355" s="223">
        <v>1</v>
      </c>
      <c r="AA355" s="223"/>
      <c r="AB355" s="223"/>
      <c r="AC355" s="223"/>
      <c r="AD355" s="223"/>
      <c r="AE355" s="223">
        <v>1</v>
      </c>
      <c r="AF355" s="223"/>
      <c r="AG355" s="223"/>
      <c r="AH355" s="223">
        <v>1</v>
      </c>
      <c r="AI355" s="223"/>
      <c r="AJ355" s="223"/>
      <c r="AK355" s="223"/>
      <c r="AL355" s="223"/>
      <c r="AM355" s="223"/>
      <c r="AN355" s="223">
        <v>1</v>
      </c>
      <c r="AO355" s="223"/>
      <c r="AP355" s="223"/>
      <c r="AQ355" s="223"/>
      <c r="AR355" s="223">
        <v>1</v>
      </c>
      <c r="AS355" s="223"/>
      <c r="AT355" s="223"/>
      <c r="AU355" s="223"/>
      <c r="AV355" s="223"/>
      <c r="AW355" s="223"/>
      <c r="AX355" s="223"/>
      <c r="AY355" s="223"/>
      <c r="AZ355" s="223"/>
      <c r="BA355" s="223"/>
      <c r="BB355" s="223"/>
      <c r="BC355" s="223"/>
      <c r="BD355" s="223"/>
      <c r="BE355" s="223"/>
      <c r="BF355" s="223"/>
      <c r="BG355" s="223"/>
      <c r="BH355" s="223"/>
      <c r="BI355" s="223"/>
      <c r="BJ355" s="223"/>
      <c r="BK355" s="223"/>
      <c r="BL355" s="223"/>
      <c r="BM355" s="223"/>
      <c r="BN355" s="223"/>
      <c r="BO355" s="223"/>
      <c r="BP355" s="223">
        <v>1</v>
      </c>
      <c r="BQ355" s="223">
        <v>1</v>
      </c>
      <c r="BR355" s="223"/>
      <c r="BS355" s="223"/>
      <c r="BT355" s="223"/>
      <c r="BU355" s="223">
        <v>1</v>
      </c>
      <c r="BV355" s="223"/>
      <c r="BW355" s="223"/>
      <c r="BX355" s="223"/>
      <c r="BY355" s="223">
        <v>1</v>
      </c>
      <c r="BZ355" s="223"/>
      <c r="CA355" s="223"/>
      <c r="CB355" s="223"/>
      <c r="CC355" s="223"/>
      <c r="CD355" s="223"/>
      <c r="CE355" s="223"/>
      <c r="CF355" s="223"/>
      <c r="CG355" s="223"/>
      <c r="CH355" s="223"/>
      <c r="CI355" s="223"/>
      <c r="CJ355" s="223"/>
      <c r="CK355" s="223"/>
      <c r="CL355" s="223"/>
      <c r="CM355" s="223"/>
      <c r="CN355" s="223"/>
      <c r="CO355" s="223"/>
      <c r="CP355" s="223"/>
      <c r="CQ355" s="223"/>
      <c r="CR355" s="223">
        <v>1</v>
      </c>
      <c r="CS355" s="223"/>
      <c r="CT355" s="223"/>
      <c r="CU355" s="223"/>
      <c r="CV355" s="223"/>
      <c r="CW355" s="223"/>
      <c r="CX355" s="223"/>
      <c r="CY355" s="223"/>
      <c r="CZ355" s="223"/>
      <c r="DA355" s="223"/>
      <c r="DB355" s="223"/>
      <c r="DC355" s="223"/>
      <c r="DD355" s="223"/>
      <c r="DE355" s="223">
        <v>1</v>
      </c>
      <c r="DF355" s="223"/>
      <c r="DG355" s="223"/>
      <c r="DH355" s="223">
        <v>1</v>
      </c>
      <c r="DI355" s="223"/>
      <c r="DJ355" s="223"/>
      <c r="DK355" s="223"/>
      <c r="DL355" s="223"/>
      <c r="DM355" s="223"/>
      <c r="DN355" s="223"/>
      <c r="DO355" s="223"/>
      <c r="DP355" s="223"/>
      <c r="DQ355" s="223"/>
      <c r="DR355" s="223"/>
      <c r="DS355" s="223"/>
      <c r="DT355" s="223"/>
      <c r="DU355" s="223"/>
      <c r="DV355" s="223"/>
      <c r="DW355" s="223"/>
      <c r="DX355" s="223"/>
      <c r="DY355" s="223"/>
      <c r="DZ355" s="223"/>
    </row>
    <row r="356" spans="1:133" ht="15">
      <c r="A356" s="222" t="s">
        <v>1237</v>
      </c>
      <c r="B356" s="223" t="s">
        <v>1253</v>
      </c>
      <c r="C356" s="222">
        <v>4</v>
      </c>
      <c r="D356" s="222" t="s">
        <v>968</v>
      </c>
      <c r="E356" s="223" t="s">
        <v>469</v>
      </c>
      <c r="F356" s="223"/>
      <c r="G356" s="223">
        <v>1</v>
      </c>
      <c r="H356" s="223"/>
      <c r="I356" s="223"/>
      <c r="J356" s="223">
        <v>1</v>
      </c>
      <c r="K356" s="223">
        <v>1</v>
      </c>
      <c r="L356" s="223"/>
      <c r="M356" s="223"/>
      <c r="N356" s="223"/>
      <c r="O356" s="223"/>
      <c r="P356" s="223"/>
      <c r="Q356" s="223"/>
      <c r="R356" s="223" t="s">
        <v>397</v>
      </c>
      <c r="S356" s="223"/>
      <c r="T356" s="223"/>
      <c r="U356" s="223">
        <v>1</v>
      </c>
      <c r="V356" s="223"/>
      <c r="W356" s="223"/>
      <c r="X356" s="223"/>
      <c r="Y356" s="223"/>
      <c r="Z356" s="223">
        <v>1</v>
      </c>
      <c r="AA356" s="223"/>
      <c r="AB356" s="223"/>
      <c r="AC356" s="223"/>
      <c r="AD356" s="223"/>
      <c r="AE356" s="223">
        <v>1</v>
      </c>
      <c r="AF356" s="223"/>
      <c r="AG356" s="223"/>
      <c r="AH356" s="223">
        <v>1</v>
      </c>
      <c r="AI356" s="223"/>
      <c r="AJ356" s="223"/>
      <c r="AK356" s="223"/>
      <c r="AL356" s="223"/>
      <c r="AM356" s="223"/>
      <c r="AN356" s="223">
        <v>1</v>
      </c>
      <c r="AO356" s="223"/>
      <c r="AP356" s="223"/>
      <c r="AQ356" s="223"/>
      <c r="AR356" s="223">
        <v>1</v>
      </c>
      <c r="AS356" s="223"/>
      <c r="AT356" s="223"/>
      <c r="AU356" s="223"/>
      <c r="AV356" s="223"/>
      <c r="AW356" s="223"/>
      <c r="AX356" s="223"/>
      <c r="AY356" s="223"/>
      <c r="AZ356" s="223"/>
      <c r="BA356" s="223"/>
      <c r="BB356" s="223"/>
      <c r="BC356" s="223"/>
      <c r="BD356" s="223"/>
      <c r="BE356" s="223"/>
      <c r="BF356" s="223"/>
      <c r="BG356" s="223"/>
      <c r="BH356" s="223"/>
      <c r="BI356" s="223"/>
      <c r="BJ356" s="223"/>
      <c r="BK356" s="223"/>
      <c r="BL356" s="223"/>
      <c r="BM356" s="223"/>
      <c r="BN356" s="223"/>
      <c r="BO356" s="223"/>
      <c r="BP356" s="223">
        <v>1</v>
      </c>
      <c r="BQ356" s="223">
        <v>1</v>
      </c>
      <c r="BR356" s="223"/>
      <c r="BS356" s="223"/>
      <c r="BT356" s="223"/>
      <c r="BU356" s="223">
        <v>1</v>
      </c>
      <c r="BV356" s="223"/>
      <c r="BW356" s="223"/>
      <c r="BX356" s="223"/>
      <c r="BY356" s="223">
        <v>1</v>
      </c>
      <c r="BZ356" s="223"/>
      <c r="CA356" s="223"/>
      <c r="CB356" s="223"/>
      <c r="CC356" s="223"/>
      <c r="CD356" s="223"/>
      <c r="CE356" s="223"/>
      <c r="CF356" s="223"/>
      <c r="CG356" s="223"/>
      <c r="CH356" s="223"/>
      <c r="CI356" s="223"/>
      <c r="CJ356" s="223"/>
      <c r="CK356" s="223"/>
      <c r="CL356" s="223"/>
      <c r="CM356" s="223"/>
      <c r="CN356" s="223"/>
      <c r="CO356" s="223"/>
      <c r="CP356" s="223"/>
      <c r="CQ356" s="223"/>
      <c r="CR356" s="223">
        <v>1</v>
      </c>
      <c r="CS356" s="223"/>
      <c r="CT356" s="223"/>
      <c r="CU356" s="223"/>
      <c r="CV356" s="223"/>
      <c r="CW356" s="223"/>
      <c r="CX356" s="223"/>
      <c r="CY356" s="223"/>
      <c r="CZ356" s="223"/>
      <c r="DA356" s="223"/>
      <c r="DB356" s="223"/>
      <c r="DC356" s="223"/>
      <c r="DD356" s="223"/>
      <c r="DE356" s="223">
        <v>1</v>
      </c>
      <c r="DF356" s="223"/>
      <c r="DG356" s="223"/>
      <c r="DH356" s="223">
        <v>1</v>
      </c>
      <c r="DI356" s="223"/>
      <c r="DJ356" s="223"/>
      <c r="DK356" s="223"/>
      <c r="DL356" s="223"/>
      <c r="DM356" s="223"/>
      <c r="DN356" s="223"/>
      <c r="DO356" s="223"/>
      <c r="DP356" s="223"/>
      <c r="DQ356" s="223"/>
      <c r="DR356" s="223"/>
      <c r="DS356" s="223"/>
      <c r="DT356" s="223"/>
      <c r="DU356" s="223"/>
      <c r="DV356" s="223"/>
      <c r="DW356" s="223"/>
      <c r="DX356" s="223"/>
      <c r="DY356" s="223"/>
      <c r="DZ356" s="223"/>
    </row>
    <row r="357" spans="1:133" ht="15">
      <c r="A357" s="255" t="s">
        <v>1220</v>
      </c>
      <c r="B357" s="251" t="s">
        <v>1240</v>
      </c>
      <c r="C357" s="255">
        <v>1</v>
      </c>
      <c r="D357" s="255" t="s">
        <v>968</v>
      </c>
      <c r="E357" s="251" t="s">
        <v>469</v>
      </c>
      <c r="F357" s="251"/>
      <c r="G357" s="251">
        <v>1</v>
      </c>
      <c r="H357" s="251"/>
      <c r="I357" s="251"/>
      <c r="J357" s="251">
        <v>1</v>
      </c>
      <c r="K357" s="251">
        <v>1</v>
      </c>
      <c r="L357" s="251"/>
      <c r="M357" s="251"/>
      <c r="N357" s="251"/>
      <c r="O357" s="251"/>
      <c r="P357" s="251"/>
      <c r="Q357" s="251"/>
      <c r="R357" s="251" t="s">
        <v>293</v>
      </c>
      <c r="S357" s="251"/>
      <c r="T357" s="251"/>
      <c r="U357" s="251"/>
      <c r="V357" s="251"/>
      <c r="W357" s="251"/>
      <c r="X357" s="251"/>
      <c r="Y357" s="251"/>
      <c r="Z357" s="251"/>
      <c r="AA357" s="251"/>
      <c r="AB357" s="251"/>
      <c r="AC357" s="251"/>
      <c r="AD357" s="251"/>
      <c r="AE357" s="251">
        <v>1</v>
      </c>
      <c r="AF357" s="251"/>
      <c r="AG357" s="251"/>
      <c r="AH357" s="251">
        <v>1</v>
      </c>
      <c r="AI357" s="251"/>
      <c r="AJ357" s="251"/>
      <c r="AK357" s="251"/>
      <c r="AL357" s="251"/>
      <c r="AM357" s="251"/>
      <c r="AN357" s="251">
        <v>1</v>
      </c>
      <c r="AO357" s="251"/>
      <c r="AP357" s="251"/>
      <c r="AQ357" s="251"/>
      <c r="AR357" s="251">
        <v>1</v>
      </c>
      <c r="AS357" s="251"/>
      <c r="AT357" s="251"/>
      <c r="AU357" s="251"/>
      <c r="AV357" s="251"/>
      <c r="AW357" s="251"/>
      <c r="AX357" s="251"/>
      <c r="AY357" s="251"/>
      <c r="AZ357" s="251"/>
      <c r="BA357" s="251"/>
      <c r="BB357" s="251"/>
      <c r="BC357" s="251"/>
      <c r="BD357" s="251"/>
      <c r="BE357" s="251"/>
      <c r="BF357" s="251"/>
      <c r="BG357" s="251"/>
      <c r="BH357" s="251"/>
      <c r="BI357" s="251"/>
      <c r="BJ357" s="251"/>
      <c r="BK357" s="251"/>
      <c r="BL357" s="251"/>
      <c r="BM357" s="251"/>
      <c r="BN357" s="251"/>
      <c r="BO357" s="251"/>
      <c r="BP357" s="251">
        <v>1</v>
      </c>
      <c r="BQ357" s="251"/>
      <c r="BR357" s="251"/>
      <c r="BS357" s="251"/>
      <c r="BT357" s="251"/>
      <c r="BU357" s="251"/>
      <c r="BV357" s="251"/>
      <c r="BW357" s="251"/>
      <c r="BX357" s="251"/>
      <c r="BY357" s="251">
        <v>1</v>
      </c>
      <c r="BZ357" s="251"/>
      <c r="CA357" s="251"/>
      <c r="CB357" s="251"/>
      <c r="CC357" s="251"/>
      <c r="CD357" s="251"/>
      <c r="CE357" s="251"/>
      <c r="CF357" s="251"/>
      <c r="CG357" s="251"/>
      <c r="CH357" s="251"/>
      <c r="CI357" s="251"/>
      <c r="CJ357" s="251"/>
      <c r="CK357" s="251"/>
      <c r="CL357" s="251"/>
      <c r="CM357" s="251"/>
      <c r="CN357" s="251"/>
      <c r="CO357" s="251"/>
      <c r="CP357" s="251"/>
      <c r="CQ357" s="251"/>
      <c r="CR357" s="251"/>
      <c r="CS357" s="251"/>
      <c r="CT357" s="251"/>
      <c r="CU357" s="251"/>
      <c r="CV357" s="251"/>
      <c r="CW357" s="251"/>
      <c r="CX357" s="251"/>
      <c r="CY357" s="251"/>
      <c r="CZ357" s="251"/>
      <c r="DA357" s="251"/>
      <c r="DB357" s="251"/>
      <c r="DC357" s="251"/>
      <c r="DD357" s="251"/>
      <c r="DE357" s="251"/>
      <c r="DF357" s="251"/>
      <c r="DG357" s="251"/>
      <c r="DH357" s="251"/>
      <c r="DI357" s="251"/>
      <c r="DJ357" s="251"/>
      <c r="DK357" s="251"/>
      <c r="DL357" s="251"/>
      <c r="DM357" s="251"/>
      <c r="DN357" s="251"/>
      <c r="DO357" s="251"/>
      <c r="DP357" s="251"/>
      <c r="DQ357" s="251"/>
      <c r="DR357" s="251"/>
      <c r="DS357" s="251"/>
      <c r="DT357" s="251"/>
      <c r="DU357" s="251"/>
      <c r="DV357" s="251"/>
      <c r="DW357" s="251"/>
      <c r="DX357" s="251"/>
      <c r="DY357" s="251"/>
      <c r="DZ357" s="251"/>
    </row>
    <row r="358" spans="1:133" ht="15">
      <c r="A358" s="255" t="s">
        <v>1221</v>
      </c>
      <c r="B358" s="251" t="s">
        <v>1241</v>
      </c>
      <c r="C358" s="255">
        <v>4</v>
      </c>
      <c r="D358" s="255" t="s">
        <v>968</v>
      </c>
      <c r="E358" s="251" t="s">
        <v>469</v>
      </c>
      <c r="F358" s="251"/>
      <c r="G358" s="251">
        <v>1</v>
      </c>
      <c r="H358" s="251"/>
      <c r="I358" s="251"/>
      <c r="J358" s="251">
        <v>1</v>
      </c>
      <c r="K358" s="251">
        <v>1</v>
      </c>
      <c r="L358" s="251"/>
      <c r="M358" s="251"/>
      <c r="N358" s="251"/>
      <c r="O358" s="251"/>
      <c r="P358" s="251"/>
      <c r="Q358" s="251"/>
      <c r="R358" s="251" t="s">
        <v>293</v>
      </c>
      <c r="S358" s="251"/>
      <c r="T358" s="251"/>
      <c r="U358" s="251"/>
      <c r="V358" s="251"/>
      <c r="W358" s="251"/>
      <c r="X358" s="251"/>
      <c r="Y358" s="251"/>
      <c r="Z358" s="251"/>
      <c r="AA358" s="251"/>
      <c r="AB358" s="251"/>
      <c r="AC358" s="251"/>
      <c r="AD358" s="251"/>
      <c r="AE358" s="251">
        <v>1</v>
      </c>
      <c r="AF358" s="251"/>
      <c r="AG358" s="251"/>
      <c r="AH358" s="251">
        <v>1</v>
      </c>
      <c r="AI358" s="251"/>
      <c r="AJ358" s="251"/>
      <c r="AK358" s="251"/>
      <c r="AL358" s="251"/>
      <c r="AM358" s="251"/>
      <c r="AN358" s="251">
        <v>1</v>
      </c>
      <c r="AO358" s="251"/>
      <c r="AP358" s="251"/>
      <c r="AQ358" s="251"/>
      <c r="AR358" s="251">
        <v>1</v>
      </c>
      <c r="AS358" s="251"/>
      <c r="AT358" s="251"/>
      <c r="AU358" s="251"/>
      <c r="AV358" s="251"/>
      <c r="AW358" s="251"/>
      <c r="AX358" s="251"/>
      <c r="AY358" s="251"/>
      <c r="AZ358" s="251"/>
      <c r="BA358" s="251"/>
      <c r="BB358" s="251"/>
      <c r="BC358" s="251"/>
      <c r="BD358" s="251"/>
      <c r="BE358" s="251"/>
      <c r="BF358" s="251"/>
      <c r="BG358" s="251"/>
      <c r="BH358" s="251"/>
      <c r="BI358" s="251"/>
      <c r="BJ358" s="251"/>
      <c r="BK358" s="251"/>
      <c r="BL358" s="251"/>
      <c r="BM358" s="251"/>
      <c r="BN358" s="251"/>
      <c r="BO358" s="251"/>
      <c r="BP358" s="251">
        <v>1</v>
      </c>
      <c r="BQ358" s="251"/>
      <c r="BR358" s="251"/>
      <c r="BS358" s="251"/>
      <c r="BT358" s="251"/>
      <c r="BU358" s="251"/>
      <c r="BV358" s="251"/>
      <c r="BW358" s="251"/>
      <c r="BX358" s="251"/>
      <c r="BY358" s="251">
        <v>1</v>
      </c>
      <c r="BZ358" s="251"/>
      <c r="CA358" s="251"/>
      <c r="CB358" s="251"/>
      <c r="CC358" s="251"/>
      <c r="CD358" s="251"/>
      <c r="CE358" s="251"/>
      <c r="CF358" s="251"/>
      <c r="CG358" s="251"/>
      <c r="CH358" s="251"/>
      <c r="CI358" s="251"/>
      <c r="CJ358" s="251"/>
      <c r="CK358" s="251"/>
      <c r="CL358" s="251"/>
      <c r="CM358" s="251"/>
      <c r="CN358" s="251"/>
      <c r="CO358" s="251"/>
      <c r="CP358" s="251"/>
      <c r="CQ358" s="251"/>
      <c r="CR358" s="251"/>
      <c r="CS358" s="251"/>
      <c r="CT358" s="251"/>
      <c r="CU358" s="251"/>
      <c r="CV358" s="251"/>
      <c r="CW358" s="251"/>
      <c r="CX358" s="251"/>
      <c r="CY358" s="251"/>
      <c r="CZ358" s="251"/>
      <c r="DA358" s="251"/>
      <c r="DB358" s="251"/>
      <c r="DC358" s="251"/>
      <c r="DD358" s="251"/>
      <c r="DE358" s="251"/>
      <c r="DF358" s="251"/>
      <c r="DG358" s="251"/>
      <c r="DH358" s="251"/>
      <c r="DI358" s="251"/>
      <c r="DJ358" s="251"/>
      <c r="DK358" s="251"/>
      <c r="DL358" s="251"/>
      <c r="DM358" s="251"/>
      <c r="DN358" s="251"/>
      <c r="DO358" s="251"/>
      <c r="DP358" s="251"/>
      <c r="DQ358" s="251"/>
      <c r="DR358" s="251"/>
      <c r="DS358" s="251"/>
      <c r="DT358" s="251"/>
      <c r="DU358" s="251"/>
      <c r="DV358" s="251"/>
      <c r="DW358" s="251"/>
      <c r="DX358" s="251"/>
      <c r="DY358" s="251"/>
      <c r="DZ358" s="251"/>
      <c r="EB358" s="1" t="s">
        <v>1527</v>
      </c>
      <c r="EC358" s="117" t="s">
        <v>1528</v>
      </c>
    </row>
    <row r="359" spans="1:133">
      <c r="A359" s="149" t="s">
        <v>1309</v>
      </c>
      <c r="B359" s="149" t="s">
        <v>1303</v>
      </c>
      <c r="C359" s="148">
        <v>1</v>
      </c>
      <c r="D359" s="149" t="s">
        <v>971</v>
      </c>
      <c r="E359" s="149" t="s">
        <v>289</v>
      </c>
      <c r="F359" s="149"/>
      <c r="G359" s="149"/>
      <c r="H359" s="149"/>
      <c r="I359" s="149"/>
      <c r="J359" s="149"/>
      <c r="K359" s="149"/>
      <c r="L359" s="149"/>
      <c r="M359" s="149"/>
      <c r="N359" s="149"/>
      <c r="O359" s="149"/>
      <c r="P359" s="149"/>
      <c r="Q359" s="149">
        <v>1</v>
      </c>
      <c r="R359" s="149"/>
      <c r="S359" s="149"/>
      <c r="T359" s="149"/>
      <c r="U359" s="149">
        <v>1</v>
      </c>
      <c r="V359" s="149">
        <v>1</v>
      </c>
      <c r="W359" s="149"/>
      <c r="X359" s="149"/>
      <c r="Y359" s="149"/>
      <c r="Z359" s="149"/>
      <c r="AA359" s="149"/>
      <c r="AB359" s="149"/>
      <c r="AC359" s="149">
        <v>1</v>
      </c>
      <c r="AD359" s="149"/>
      <c r="AE359" s="149">
        <v>1</v>
      </c>
      <c r="AF359" s="149"/>
      <c r="AG359" s="149"/>
      <c r="AH359" s="149"/>
      <c r="AI359" s="149"/>
      <c r="AJ359" s="149"/>
      <c r="AK359" s="149"/>
      <c r="AL359" s="149"/>
      <c r="AM359" s="149"/>
      <c r="AN359" s="149"/>
      <c r="AO359" s="149"/>
      <c r="AP359" s="149"/>
      <c r="AQ359" s="149"/>
      <c r="AR359" s="149"/>
      <c r="AS359" s="149"/>
      <c r="AT359" s="149"/>
      <c r="AU359" s="149"/>
      <c r="AV359" s="149"/>
      <c r="AW359" s="149"/>
      <c r="AX359" s="149"/>
      <c r="AY359" s="149"/>
      <c r="AZ359" s="149"/>
      <c r="BA359" s="149"/>
      <c r="BB359" s="149"/>
      <c r="BC359" s="149"/>
      <c r="BD359" s="149">
        <v>1</v>
      </c>
      <c r="BE359" s="149">
        <v>1</v>
      </c>
      <c r="BF359" s="149"/>
      <c r="BG359" s="149"/>
      <c r="BH359" s="149"/>
      <c r="BI359" s="149"/>
      <c r="BJ359" s="149"/>
      <c r="BK359" s="149"/>
      <c r="BL359" s="149"/>
      <c r="BM359" s="149">
        <v>1</v>
      </c>
      <c r="BN359" s="149">
        <v>1</v>
      </c>
      <c r="BO359" s="149"/>
      <c r="BP359" s="149"/>
      <c r="BQ359" s="149"/>
      <c r="BR359" s="149"/>
      <c r="BS359" s="149"/>
      <c r="BT359" s="149"/>
      <c r="BU359" s="149"/>
      <c r="BV359" s="149"/>
      <c r="BW359" s="149"/>
      <c r="BX359" s="149"/>
      <c r="BY359" s="149"/>
      <c r="BZ359" s="149"/>
      <c r="CA359" s="149"/>
      <c r="CB359" s="149"/>
      <c r="CC359" s="149"/>
      <c r="CD359" s="149"/>
      <c r="CE359" s="149"/>
      <c r="CF359" s="149"/>
      <c r="CG359" s="149"/>
      <c r="CH359" s="149"/>
      <c r="CI359" s="149"/>
      <c r="CJ359" s="149"/>
      <c r="CK359" s="149"/>
      <c r="CL359" s="149"/>
      <c r="CM359" s="149"/>
      <c r="CN359" s="149"/>
      <c r="CO359" s="149"/>
      <c r="CP359" s="149"/>
      <c r="CQ359" s="149"/>
      <c r="CR359" s="149"/>
      <c r="CS359" s="149"/>
      <c r="CT359" s="149"/>
      <c r="CU359" s="149"/>
      <c r="CV359" s="149"/>
      <c r="CW359" s="149"/>
      <c r="CX359" s="149"/>
      <c r="CY359" s="149"/>
      <c r="CZ359" s="149"/>
      <c r="DA359" s="149"/>
      <c r="DB359" s="149"/>
      <c r="DC359" s="149"/>
      <c r="DD359" s="149"/>
      <c r="DE359" s="149"/>
      <c r="DF359" s="149"/>
      <c r="DG359" s="149"/>
      <c r="DH359" s="149"/>
      <c r="DI359" s="149"/>
      <c r="DJ359" s="149"/>
      <c r="DK359" s="149"/>
      <c r="DL359" s="149"/>
      <c r="DM359" s="149"/>
      <c r="DN359" s="149">
        <v>1</v>
      </c>
      <c r="DO359" s="149"/>
      <c r="DP359" s="149"/>
      <c r="DQ359" s="149"/>
      <c r="DR359" s="149"/>
      <c r="DS359" s="149"/>
      <c r="DT359" s="149"/>
      <c r="DU359" s="149"/>
      <c r="DV359" s="149"/>
      <c r="DW359" s="149"/>
      <c r="DX359" s="149"/>
      <c r="DY359" s="149"/>
      <c r="DZ359" s="149"/>
      <c r="EA359"/>
      <c r="EB359">
        <v>225</v>
      </c>
      <c r="EC359" s="288">
        <f>EB359/33</f>
        <v>6.8181818181818183</v>
      </c>
    </row>
    <row r="360" spans="1:133">
      <c r="A360" s="149" t="s">
        <v>1310</v>
      </c>
      <c r="B360" s="149" t="s">
        <v>1303</v>
      </c>
      <c r="C360" s="148">
        <v>5</v>
      </c>
      <c r="D360" s="149" t="s">
        <v>971</v>
      </c>
      <c r="E360" s="149" t="s">
        <v>289</v>
      </c>
      <c r="F360" s="149"/>
      <c r="G360" s="149"/>
      <c r="H360" s="149"/>
      <c r="I360" s="149"/>
      <c r="J360" s="149"/>
      <c r="K360" s="149"/>
      <c r="L360" s="149"/>
      <c r="M360" s="149"/>
      <c r="N360" s="149"/>
      <c r="O360" s="149"/>
      <c r="P360" s="149"/>
      <c r="Q360" s="149">
        <v>1</v>
      </c>
      <c r="R360" s="149"/>
      <c r="S360" s="149"/>
      <c r="T360" s="149"/>
      <c r="U360" s="149">
        <v>1</v>
      </c>
      <c r="V360" s="149">
        <v>1</v>
      </c>
      <c r="W360" s="149"/>
      <c r="X360" s="149"/>
      <c r="Y360" s="149"/>
      <c r="Z360" s="149"/>
      <c r="AA360" s="149"/>
      <c r="AB360" s="149"/>
      <c r="AC360" s="149">
        <v>1</v>
      </c>
      <c r="AD360" s="149"/>
      <c r="AE360" s="149">
        <v>1</v>
      </c>
      <c r="AF360" s="149"/>
      <c r="AG360" s="149"/>
      <c r="AH360" s="149"/>
      <c r="AI360" s="149"/>
      <c r="AJ360" s="149"/>
      <c r="AK360" s="149"/>
      <c r="AL360" s="149"/>
      <c r="AM360" s="149"/>
      <c r="AN360" s="149"/>
      <c r="AO360" s="149"/>
      <c r="AP360" s="149"/>
      <c r="AQ360" s="149"/>
      <c r="AR360" s="149"/>
      <c r="AS360" s="149"/>
      <c r="AT360" s="149"/>
      <c r="AU360" s="149"/>
      <c r="AV360" s="149"/>
      <c r="AW360" s="149"/>
      <c r="AX360" s="149"/>
      <c r="AY360" s="149"/>
      <c r="AZ360" s="149"/>
      <c r="BA360" s="149"/>
      <c r="BB360" s="149"/>
      <c r="BC360" s="149"/>
      <c r="BD360" s="149">
        <v>1</v>
      </c>
      <c r="BE360" s="149">
        <v>1</v>
      </c>
      <c r="BF360" s="149"/>
      <c r="BG360" s="149"/>
      <c r="BH360" s="149"/>
      <c r="BI360" s="149"/>
      <c r="BJ360" s="149"/>
      <c r="BK360" s="149"/>
      <c r="BL360" s="149"/>
      <c r="BM360" s="149">
        <v>1</v>
      </c>
      <c r="BN360" s="149">
        <v>1</v>
      </c>
      <c r="BO360" s="149"/>
      <c r="BP360" s="149"/>
      <c r="BQ360" s="149"/>
      <c r="BR360" s="149"/>
      <c r="BS360" s="149"/>
      <c r="BT360" s="149"/>
      <c r="BU360" s="149"/>
      <c r="BV360" s="149"/>
      <c r="BW360" s="149"/>
      <c r="BX360" s="149"/>
      <c r="BY360" s="149"/>
      <c r="BZ360" s="149"/>
      <c r="CA360" s="149"/>
      <c r="CB360" s="149"/>
      <c r="CC360" s="149"/>
      <c r="CD360" s="149"/>
      <c r="CE360" s="149"/>
      <c r="CF360" s="149"/>
      <c r="CG360" s="149"/>
      <c r="CH360" s="149"/>
      <c r="CI360" s="149"/>
      <c r="CJ360" s="149"/>
      <c r="CK360" s="149"/>
      <c r="CL360" s="149"/>
      <c r="CM360" s="149"/>
      <c r="CN360" s="149"/>
      <c r="CO360" s="149"/>
      <c r="CP360" s="149"/>
      <c r="CQ360" s="149"/>
      <c r="CR360" s="149"/>
      <c r="CS360" s="149"/>
      <c r="CT360" s="149"/>
      <c r="CU360" s="149"/>
      <c r="CV360" s="149"/>
      <c r="CW360" s="149"/>
      <c r="CX360" s="149"/>
      <c r="CY360" s="149"/>
      <c r="CZ360" s="149"/>
      <c r="DA360" s="149"/>
      <c r="DB360" s="149"/>
      <c r="DC360" s="149"/>
      <c r="DD360" s="149"/>
      <c r="DE360" s="149"/>
      <c r="DF360" s="149"/>
      <c r="DG360" s="149"/>
      <c r="DH360" s="149"/>
      <c r="DI360" s="149"/>
      <c r="DJ360" s="149"/>
      <c r="DK360" s="149"/>
      <c r="DL360" s="149"/>
      <c r="DM360" s="149"/>
      <c r="DN360" s="149">
        <v>1</v>
      </c>
      <c r="DO360" s="149"/>
      <c r="DP360" s="149"/>
      <c r="DQ360" s="149"/>
      <c r="DR360" s="149"/>
      <c r="DS360" s="149"/>
      <c r="DT360" s="149"/>
      <c r="DU360" s="149"/>
      <c r="DV360" s="149"/>
      <c r="DW360" s="149"/>
      <c r="DX360" s="149"/>
      <c r="DY360" s="149"/>
      <c r="DZ360" s="149"/>
      <c r="EA360"/>
      <c r="EB360">
        <v>1021</v>
      </c>
      <c r="EC360" s="288">
        <f t="shared" ref="EC360:EC423" si="4">EB360/33</f>
        <v>30.939393939393938</v>
      </c>
    </row>
    <row r="361" spans="1:133">
      <c r="A361" s="149" t="s">
        <v>1311</v>
      </c>
      <c r="B361" s="149" t="s">
        <v>1303</v>
      </c>
      <c r="C361" s="148">
        <v>20</v>
      </c>
      <c r="D361" s="149" t="s">
        <v>971</v>
      </c>
      <c r="E361" s="149" t="s">
        <v>289</v>
      </c>
      <c r="F361" s="149"/>
      <c r="G361" s="149"/>
      <c r="H361" s="149"/>
      <c r="I361" s="149"/>
      <c r="J361" s="149"/>
      <c r="K361" s="149"/>
      <c r="L361" s="149"/>
      <c r="M361" s="149"/>
      <c r="N361" s="149"/>
      <c r="O361" s="149"/>
      <c r="P361" s="149"/>
      <c r="Q361" s="149">
        <v>1</v>
      </c>
      <c r="R361" s="149"/>
      <c r="S361" s="149"/>
      <c r="T361" s="149"/>
      <c r="U361" s="149">
        <v>1</v>
      </c>
      <c r="V361" s="149">
        <v>1</v>
      </c>
      <c r="W361" s="149"/>
      <c r="X361" s="149"/>
      <c r="Y361" s="149"/>
      <c r="Z361" s="149"/>
      <c r="AA361" s="149"/>
      <c r="AB361" s="149"/>
      <c r="AC361" s="149">
        <v>1</v>
      </c>
      <c r="AD361" s="149"/>
      <c r="AE361" s="149">
        <v>1</v>
      </c>
      <c r="AF361" s="149"/>
      <c r="AG361" s="149"/>
      <c r="AH361" s="149"/>
      <c r="AI361" s="149"/>
      <c r="AJ361" s="149"/>
      <c r="AK361" s="149"/>
      <c r="AL361" s="149"/>
      <c r="AM361" s="149"/>
      <c r="AN361" s="149"/>
      <c r="AO361" s="149"/>
      <c r="AP361" s="149"/>
      <c r="AQ361" s="149"/>
      <c r="AR361" s="149"/>
      <c r="AS361" s="149"/>
      <c r="AT361" s="149"/>
      <c r="AU361" s="149"/>
      <c r="AV361" s="149"/>
      <c r="AW361" s="149"/>
      <c r="AX361" s="149"/>
      <c r="AY361" s="149"/>
      <c r="AZ361" s="149"/>
      <c r="BA361" s="149"/>
      <c r="BB361" s="149"/>
      <c r="BC361" s="149"/>
      <c r="BD361" s="149">
        <v>1</v>
      </c>
      <c r="BE361" s="149">
        <v>1</v>
      </c>
      <c r="BF361" s="149"/>
      <c r="BG361" s="149"/>
      <c r="BH361" s="149"/>
      <c r="BI361" s="149"/>
      <c r="BJ361" s="149"/>
      <c r="BK361" s="149"/>
      <c r="BL361" s="149"/>
      <c r="BM361" s="149">
        <v>1</v>
      </c>
      <c r="BN361" s="149">
        <v>1</v>
      </c>
      <c r="BO361" s="149"/>
      <c r="BP361" s="149"/>
      <c r="BQ361" s="149"/>
      <c r="BR361" s="149"/>
      <c r="BS361" s="149"/>
      <c r="BT361" s="149"/>
      <c r="BU361" s="149"/>
      <c r="BV361" s="149"/>
      <c r="BW361" s="149"/>
      <c r="BX361" s="149"/>
      <c r="BY361" s="149"/>
      <c r="BZ361" s="149"/>
      <c r="CA361" s="149"/>
      <c r="CB361" s="149"/>
      <c r="CC361" s="149"/>
      <c r="CD361" s="149"/>
      <c r="CE361" s="149"/>
      <c r="CF361" s="149"/>
      <c r="CG361" s="149"/>
      <c r="CH361" s="149"/>
      <c r="CI361" s="149"/>
      <c r="CJ361" s="149"/>
      <c r="CK361" s="149"/>
      <c r="CL361" s="149"/>
      <c r="CM361" s="149"/>
      <c r="CN361" s="149"/>
      <c r="CO361" s="149"/>
      <c r="CP361" s="149"/>
      <c r="CQ361" s="149"/>
      <c r="CR361" s="149"/>
      <c r="CS361" s="149"/>
      <c r="CT361" s="149"/>
      <c r="CU361" s="149"/>
      <c r="CV361" s="149"/>
      <c r="CW361" s="149"/>
      <c r="CX361" s="149"/>
      <c r="CY361" s="149"/>
      <c r="CZ361" s="149"/>
      <c r="DA361" s="149"/>
      <c r="DB361" s="149"/>
      <c r="DC361" s="149"/>
      <c r="DD361" s="149"/>
      <c r="DE361" s="149"/>
      <c r="DF361" s="149"/>
      <c r="DG361" s="149"/>
      <c r="DH361" s="149"/>
      <c r="DI361" s="149"/>
      <c r="DJ361" s="149"/>
      <c r="DK361" s="149"/>
      <c r="DL361" s="149"/>
      <c r="DM361" s="149"/>
      <c r="DN361" s="149">
        <v>1</v>
      </c>
      <c r="DO361" s="149"/>
      <c r="DP361" s="149"/>
      <c r="DQ361" s="149"/>
      <c r="DR361" s="149"/>
      <c r="DS361" s="149"/>
      <c r="DT361" s="149"/>
      <c r="DU361" s="149"/>
      <c r="DV361" s="149"/>
      <c r="DW361" s="149"/>
      <c r="DX361" s="149"/>
      <c r="DY361" s="149"/>
      <c r="DZ361" s="149"/>
      <c r="EA361"/>
      <c r="EB361">
        <v>4044</v>
      </c>
      <c r="EC361" s="288">
        <f t="shared" si="4"/>
        <v>122.54545454545455</v>
      </c>
    </row>
    <row r="362" spans="1:133">
      <c r="A362" s="272" t="s">
        <v>1307</v>
      </c>
      <c r="B362" s="272" t="s">
        <v>1302</v>
      </c>
      <c r="C362" s="346">
        <v>1</v>
      </c>
      <c r="D362" s="272" t="s">
        <v>969</v>
      </c>
      <c r="E362" s="272" t="s">
        <v>457</v>
      </c>
      <c r="F362" s="272"/>
      <c r="G362" s="272"/>
      <c r="H362" s="272">
        <v>1</v>
      </c>
      <c r="I362" s="272"/>
      <c r="J362" s="272"/>
      <c r="K362" s="272"/>
      <c r="L362" s="272">
        <v>1</v>
      </c>
      <c r="M362" s="272"/>
      <c r="N362" s="272"/>
      <c r="O362" s="272"/>
      <c r="P362" s="272"/>
      <c r="Q362" s="272"/>
      <c r="R362" s="272" t="s">
        <v>290</v>
      </c>
      <c r="S362" s="272">
        <v>1</v>
      </c>
      <c r="T362" s="272"/>
      <c r="U362" s="272"/>
      <c r="V362" s="272"/>
      <c r="W362" s="272"/>
      <c r="X362" s="272"/>
      <c r="Y362" s="272"/>
      <c r="Z362" s="272"/>
      <c r="AA362" s="272"/>
      <c r="AB362" s="272"/>
      <c r="AC362" s="272"/>
      <c r="AD362" s="272"/>
      <c r="AE362" s="272">
        <v>1</v>
      </c>
      <c r="AF362" s="272"/>
      <c r="AG362" s="272"/>
      <c r="AH362" s="272"/>
      <c r="AI362" s="272"/>
      <c r="AJ362" s="272"/>
      <c r="AK362" s="272"/>
      <c r="AL362" s="272"/>
      <c r="AM362" s="272"/>
      <c r="AN362" s="272"/>
      <c r="AO362" s="272"/>
      <c r="AP362" s="272"/>
      <c r="AQ362" s="272"/>
      <c r="AR362" s="272"/>
      <c r="AS362" s="272"/>
      <c r="AT362" s="272"/>
      <c r="AU362" s="272"/>
      <c r="AV362" s="272"/>
      <c r="AW362" s="272"/>
      <c r="AX362" s="272"/>
      <c r="AY362" s="272"/>
      <c r="AZ362" s="272"/>
      <c r="BA362" s="272"/>
      <c r="BB362" s="272"/>
      <c r="BC362" s="272"/>
      <c r="BD362" s="272"/>
      <c r="BE362" s="272"/>
      <c r="BF362" s="272"/>
      <c r="BG362" s="272"/>
      <c r="BH362" s="272"/>
      <c r="BI362" s="272"/>
      <c r="BJ362" s="272"/>
      <c r="BK362" s="272"/>
      <c r="BL362" s="272"/>
      <c r="BM362" s="272"/>
      <c r="BN362" s="272"/>
      <c r="BO362" s="272"/>
      <c r="BP362" s="272"/>
      <c r="BQ362" s="272"/>
      <c r="BR362" s="272"/>
      <c r="BS362" s="272"/>
      <c r="BT362" s="272"/>
      <c r="BU362" s="272"/>
      <c r="BV362" s="272"/>
      <c r="BW362" s="272"/>
      <c r="BX362" s="272"/>
      <c r="BY362" s="272"/>
      <c r="BZ362" s="272"/>
      <c r="CA362" s="272"/>
      <c r="CB362" s="272"/>
      <c r="CC362" s="272"/>
      <c r="CD362" s="272"/>
      <c r="CE362" s="272"/>
      <c r="CF362" s="272"/>
      <c r="CG362" s="272"/>
      <c r="CH362" s="272"/>
      <c r="CI362" s="272"/>
      <c r="CJ362" s="272"/>
      <c r="CK362" s="272"/>
      <c r="CL362" s="272"/>
      <c r="CM362" s="272"/>
      <c r="CN362" s="272"/>
      <c r="CO362" s="272"/>
      <c r="CP362" s="272"/>
      <c r="CQ362" s="272"/>
      <c r="CR362" s="272"/>
      <c r="CS362" s="272"/>
      <c r="CT362" s="272"/>
      <c r="CU362" s="272"/>
      <c r="CV362" s="272"/>
      <c r="CW362" s="272"/>
      <c r="CX362" s="272"/>
      <c r="CY362" s="272"/>
      <c r="CZ362" s="272"/>
      <c r="DA362" s="272"/>
      <c r="DB362" s="272"/>
      <c r="DC362" s="272"/>
      <c r="DD362" s="272"/>
      <c r="DE362" s="272"/>
      <c r="DF362" s="272"/>
      <c r="DG362" s="272"/>
      <c r="DH362" s="272"/>
      <c r="DI362" s="272"/>
      <c r="DJ362" s="272"/>
      <c r="DK362" s="272"/>
      <c r="DL362" s="272">
        <v>1</v>
      </c>
      <c r="DM362" s="272"/>
      <c r="DN362" s="272"/>
      <c r="DO362" s="272"/>
      <c r="DP362" s="272"/>
      <c r="DQ362" s="272"/>
      <c r="DR362" s="272"/>
      <c r="DS362" s="272"/>
      <c r="DT362" s="272"/>
      <c r="DU362" s="272"/>
      <c r="DV362" s="272"/>
      <c r="DW362" s="272"/>
      <c r="DX362" s="272"/>
      <c r="DY362" s="272"/>
      <c r="DZ362" s="272"/>
      <c r="EA362"/>
      <c r="EB362">
        <v>260</v>
      </c>
      <c r="EC362" s="288">
        <f t="shared" si="4"/>
        <v>7.8787878787878789</v>
      </c>
    </row>
    <row r="363" spans="1:133">
      <c r="A363" s="272" t="s">
        <v>1306</v>
      </c>
      <c r="B363" s="272" t="s">
        <v>1302</v>
      </c>
      <c r="C363" s="346">
        <v>5</v>
      </c>
      <c r="D363" s="272" t="s">
        <v>969</v>
      </c>
      <c r="E363" s="272" t="s">
        <v>457</v>
      </c>
      <c r="F363" s="272"/>
      <c r="G363" s="272"/>
      <c r="H363" s="272">
        <v>1</v>
      </c>
      <c r="I363" s="272"/>
      <c r="J363" s="272"/>
      <c r="K363" s="272"/>
      <c r="L363" s="272">
        <v>1</v>
      </c>
      <c r="M363" s="272"/>
      <c r="N363" s="272"/>
      <c r="O363" s="272"/>
      <c r="P363" s="272"/>
      <c r="Q363" s="272"/>
      <c r="R363" s="272" t="s">
        <v>290</v>
      </c>
      <c r="S363" s="272">
        <v>1</v>
      </c>
      <c r="T363" s="272"/>
      <c r="U363" s="272"/>
      <c r="V363" s="272"/>
      <c r="W363" s="272"/>
      <c r="X363" s="272"/>
      <c r="Y363" s="272"/>
      <c r="Z363" s="272"/>
      <c r="AA363" s="272"/>
      <c r="AB363" s="272"/>
      <c r="AC363" s="272"/>
      <c r="AD363" s="272"/>
      <c r="AE363" s="272">
        <v>1</v>
      </c>
      <c r="AF363" s="272"/>
      <c r="AG363" s="272"/>
      <c r="AH363" s="272"/>
      <c r="AI363" s="272"/>
      <c r="AJ363" s="272"/>
      <c r="AK363" s="272"/>
      <c r="AL363" s="272"/>
      <c r="AM363" s="272"/>
      <c r="AN363" s="272"/>
      <c r="AO363" s="272"/>
      <c r="AP363" s="272"/>
      <c r="AQ363" s="272"/>
      <c r="AR363" s="272"/>
      <c r="AS363" s="272"/>
      <c r="AT363" s="272"/>
      <c r="AU363" s="272"/>
      <c r="AV363" s="272"/>
      <c r="AW363" s="272"/>
      <c r="AX363" s="272"/>
      <c r="AY363" s="272"/>
      <c r="AZ363" s="272"/>
      <c r="BA363" s="272"/>
      <c r="BB363" s="272"/>
      <c r="BC363" s="272"/>
      <c r="BD363" s="272"/>
      <c r="BE363" s="272"/>
      <c r="BF363" s="272"/>
      <c r="BG363" s="272"/>
      <c r="BH363" s="272"/>
      <c r="BI363" s="272"/>
      <c r="BJ363" s="272"/>
      <c r="BK363" s="272"/>
      <c r="BL363" s="272"/>
      <c r="BM363" s="272"/>
      <c r="BN363" s="272"/>
      <c r="BO363" s="272"/>
      <c r="BP363" s="272"/>
      <c r="BQ363" s="272"/>
      <c r="BR363" s="272"/>
      <c r="BS363" s="272"/>
      <c r="BT363" s="272"/>
      <c r="BU363" s="272"/>
      <c r="BV363" s="272"/>
      <c r="BW363" s="272"/>
      <c r="BX363" s="272"/>
      <c r="BY363" s="272"/>
      <c r="BZ363" s="272"/>
      <c r="CA363" s="272"/>
      <c r="CB363" s="272"/>
      <c r="CC363" s="272"/>
      <c r="CD363" s="272"/>
      <c r="CE363" s="272"/>
      <c r="CF363" s="272"/>
      <c r="CG363" s="272"/>
      <c r="CH363" s="272"/>
      <c r="CI363" s="272"/>
      <c r="CJ363" s="272"/>
      <c r="CK363" s="272"/>
      <c r="CL363" s="272"/>
      <c r="CM363" s="272"/>
      <c r="CN363" s="272"/>
      <c r="CO363" s="272"/>
      <c r="CP363" s="272"/>
      <c r="CQ363" s="272"/>
      <c r="CR363" s="272"/>
      <c r="CS363" s="272"/>
      <c r="CT363" s="272"/>
      <c r="CU363" s="272"/>
      <c r="CV363" s="272"/>
      <c r="CW363" s="272"/>
      <c r="CX363" s="272"/>
      <c r="CY363" s="272"/>
      <c r="CZ363" s="272"/>
      <c r="DA363" s="272"/>
      <c r="DB363" s="272"/>
      <c r="DC363" s="272"/>
      <c r="DD363" s="272"/>
      <c r="DE363" s="272"/>
      <c r="DF363" s="272"/>
      <c r="DG363" s="272"/>
      <c r="DH363" s="272"/>
      <c r="DI363" s="272"/>
      <c r="DJ363" s="272"/>
      <c r="DK363" s="272"/>
      <c r="DL363" s="272">
        <v>1</v>
      </c>
      <c r="DM363" s="272"/>
      <c r="DN363" s="272"/>
      <c r="DO363" s="272"/>
      <c r="DP363" s="272"/>
      <c r="DQ363" s="272"/>
      <c r="DR363" s="272"/>
      <c r="DS363" s="272"/>
      <c r="DT363" s="272"/>
      <c r="DU363" s="272"/>
      <c r="DV363" s="272"/>
      <c r="DW363" s="272"/>
      <c r="DX363" s="272"/>
      <c r="DY363" s="272"/>
      <c r="DZ363" s="272"/>
      <c r="EA363"/>
      <c r="EB363">
        <v>1175</v>
      </c>
      <c r="EC363" s="288">
        <f t="shared" si="4"/>
        <v>35.606060606060609</v>
      </c>
    </row>
    <row r="364" spans="1:133">
      <c r="A364" s="272" t="s">
        <v>1308</v>
      </c>
      <c r="B364" s="272" t="s">
        <v>1302</v>
      </c>
      <c r="C364" s="346">
        <v>20</v>
      </c>
      <c r="D364" s="272" t="s">
        <v>969</v>
      </c>
      <c r="E364" s="272" t="s">
        <v>457</v>
      </c>
      <c r="F364" s="272"/>
      <c r="G364" s="272"/>
      <c r="H364" s="272">
        <v>1</v>
      </c>
      <c r="I364" s="272"/>
      <c r="J364" s="272"/>
      <c r="K364" s="272"/>
      <c r="L364" s="272">
        <v>1</v>
      </c>
      <c r="M364" s="272"/>
      <c r="N364" s="272"/>
      <c r="O364" s="272"/>
      <c r="P364" s="272"/>
      <c r="Q364" s="272"/>
      <c r="R364" s="272" t="s">
        <v>290</v>
      </c>
      <c r="S364" s="272"/>
      <c r="T364" s="272"/>
      <c r="U364" s="272"/>
      <c r="V364" s="272"/>
      <c r="W364" s="272"/>
      <c r="X364" s="272"/>
      <c r="Y364" s="272"/>
      <c r="Z364" s="272"/>
      <c r="AA364" s="272"/>
      <c r="AB364" s="272"/>
      <c r="AC364" s="272"/>
      <c r="AD364" s="272"/>
      <c r="AE364" s="272">
        <v>1</v>
      </c>
      <c r="AF364" s="272"/>
      <c r="AG364" s="272"/>
      <c r="AH364" s="272"/>
      <c r="AI364" s="272"/>
      <c r="AJ364" s="272"/>
      <c r="AK364" s="272"/>
      <c r="AL364" s="272"/>
      <c r="AM364" s="272"/>
      <c r="AN364" s="272"/>
      <c r="AO364" s="272"/>
      <c r="AP364" s="272"/>
      <c r="AQ364" s="272"/>
      <c r="AR364" s="272"/>
      <c r="AS364" s="272"/>
      <c r="AT364" s="272"/>
      <c r="AU364" s="272"/>
      <c r="AV364" s="272"/>
      <c r="AW364" s="272"/>
      <c r="AX364" s="272"/>
      <c r="AY364" s="272"/>
      <c r="AZ364" s="272"/>
      <c r="BA364" s="272"/>
      <c r="BB364" s="272"/>
      <c r="BC364" s="272"/>
      <c r="BD364" s="272"/>
      <c r="BE364" s="272"/>
      <c r="BF364" s="272"/>
      <c r="BG364" s="272"/>
      <c r="BH364" s="272"/>
      <c r="BI364" s="272"/>
      <c r="BJ364" s="272"/>
      <c r="BK364" s="272"/>
      <c r="BL364" s="272"/>
      <c r="BM364" s="272"/>
      <c r="BN364" s="272"/>
      <c r="BO364" s="272"/>
      <c r="BP364" s="272"/>
      <c r="BQ364" s="272"/>
      <c r="BR364" s="272"/>
      <c r="BS364" s="272"/>
      <c r="BT364" s="272"/>
      <c r="BU364" s="272"/>
      <c r="BV364" s="272"/>
      <c r="BW364" s="272"/>
      <c r="BX364" s="272"/>
      <c r="BY364" s="272"/>
      <c r="BZ364" s="272"/>
      <c r="CA364" s="272"/>
      <c r="CB364" s="272"/>
      <c r="CC364" s="272"/>
      <c r="CD364" s="272"/>
      <c r="CE364" s="272"/>
      <c r="CF364" s="272"/>
      <c r="CG364" s="272"/>
      <c r="CH364" s="272"/>
      <c r="CI364" s="272"/>
      <c r="CJ364" s="272"/>
      <c r="CK364" s="272"/>
      <c r="CL364" s="272"/>
      <c r="CM364" s="272"/>
      <c r="CN364" s="272"/>
      <c r="CO364" s="272"/>
      <c r="CP364" s="272"/>
      <c r="CQ364" s="272"/>
      <c r="CR364" s="272"/>
      <c r="CS364" s="272"/>
      <c r="CT364" s="272"/>
      <c r="CU364" s="272"/>
      <c r="CV364" s="272"/>
      <c r="CW364" s="272"/>
      <c r="CX364" s="272"/>
      <c r="CY364" s="272"/>
      <c r="CZ364" s="272"/>
      <c r="DA364" s="272"/>
      <c r="DB364" s="272"/>
      <c r="DC364" s="272"/>
      <c r="DD364" s="272"/>
      <c r="DE364" s="272"/>
      <c r="DF364" s="272"/>
      <c r="DG364" s="272"/>
      <c r="DH364" s="272"/>
      <c r="DI364" s="272"/>
      <c r="DJ364" s="272"/>
      <c r="DK364" s="272"/>
      <c r="DL364" s="272">
        <v>1</v>
      </c>
      <c r="DM364" s="272"/>
      <c r="DN364" s="272"/>
      <c r="DO364" s="272"/>
      <c r="DP364" s="272"/>
      <c r="DQ364" s="272"/>
      <c r="DR364" s="272"/>
      <c r="DS364" s="272"/>
      <c r="DT364" s="272"/>
      <c r="DU364" s="272"/>
      <c r="DV364" s="272"/>
      <c r="DW364" s="272"/>
      <c r="DX364" s="272"/>
      <c r="DY364" s="272"/>
      <c r="DZ364" s="272"/>
      <c r="EA364"/>
      <c r="EB364">
        <v>4700</v>
      </c>
      <c r="EC364" s="288">
        <f t="shared" si="4"/>
        <v>142.42424242424244</v>
      </c>
    </row>
    <row r="365" spans="1:133">
      <c r="A365" s="138" t="s">
        <v>1314</v>
      </c>
      <c r="B365" s="138" t="s">
        <v>1312</v>
      </c>
      <c r="C365" s="137">
        <v>1</v>
      </c>
      <c r="D365" s="138" t="s">
        <v>969</v>
      </c>
      <c r="E365" s="138" t="s">
        <v>286</v>
      </c>
      <c r="F365" s="138"/>
      <c r="G365" s="138"/>
      <c r="H365" s="138"/>
      <c r="I365" s="138"/>
      <c r="J365" s="138"/>
      <c r="K365" s="138"/>
      <c r="L365" s="138"/>
      <c r="M365" s="138"/>
      <c r="N365" s="138">
        <v>1</v>
      </c>
      <c r="O365" s="138"/>
      <c r="P365" s="138"/>
      <c r="Q365" s="138"/>
      <c r="R365" s="138"/>
      <c r="S365" s="138"/>
      <c r="T365" s="138"/>
      <c r="U365" s="138"/>
      <c r="V365" s="138"/>
      <c r="W365" s="138"/>
      <c r="X365" s="138"/>
      <c r="Y365" s="138"/>
      <c r="Z365" s="138"/>
      <c r="AA365" s="138"/>
      <c r="AB365" s="138"/>
      <c r="AC365" s="138"/>
      <c r="AD365" s="138"/>
      <c r="AE365" s="138">
        <v>1</v>
      </c>
      <c r="AF365" s="138"/>
      <c r="AG365" s="138"/>
      <c r="AH365" s="138"/>
      <c r="AI365" s="138"/>
      <c r="AJ365" s="138"/>
      <c r="AK365" s="138"/>
      <c r="AL365" s="138"/>
      <c r="AM365" s="138"/>
      <c r="AN365" s="138"/>
      <c r="AO365" s="138"/>
      <c r="AP365" s="138"/>
      <c r="AQ365" s="138"/>
      <c r="AR365" s="138"/>
      <c r="AS365" s="138"/>
      <c r="AT365" s="138"/>
      <c r="AU365" s="138"/>
      <c r="AV365" s="138"/>
      <c r="AW365" s="138"/>
      <c r="AX365" s="138"/>
      <c r="AY365" s="138"/>
      <c r="AZ365" s="138"/>
      <c r="BA365" s="138"/>
      <c r="BB365" s="138"/>
      <c r="BC365" s="138"/>
      <c r="BD365" s="138"/>
      <c r="BE365" s="138"/>
      <c r="BF365" s="138"/>
      <c r="BG365" s="138"/>
      <c r="BH365" s="138"/>
      <c r="BI365" s="138"/>
      <c r="BJ365" s="138"/>
      <c r="BK365" s="138"/>
      <c r="BL365" s="138"/>
      <c r="BM365" s="138"/>
      <c r="BN365" s="138"/>
      <c r="BO365" s="138">
        <v>1</v>
      </c>
      <c r="BP365" s="138"/>
      <c r="BQ365" s="138"/>
      <c r="BR365" s="138"/>
      <c r="BS365" s="138"/>
      <c r="BT365" s="138"/>
      <c r="BU365" s="138"/>
      <c r="BV365" s="138"/>
      <c r="BW365" s="138"/>
      <c r="BX365" s="138"/>
      <c r="BY365" s="138"/>
      <c r="BZ365" s="138"/>
      <c r="CA365" s="138"/>
      <c r="CB365" s="138"/>
      <c r="CC365" s="138"/>
      <c r="CD365" s="138"/>
      <c r="CE365" s="138"/>
      <c r="CF365" s="138"/>
      <c r="CG365" s="138"/>
      <c r="CH365" s="138"/>
      <c r="CI365" s="138"/>
      <c r="CJ365" s="138"/>
      <c r="CK365" s="138"/>
      <c r="CL365" s="138"/>
      <c r="CM365" s="138"/>
      <c r="CN365" s="138"/>
      <c r="CO365" s="138"/>
      <c r="CP365" s="138"/>
      <c r="CQ365" s="138"/>
      <c r="CR365" s="138"/>
      <c r="CS365" s="138"/>
      <c r="CT365" s="138"/>
      <c r="CU365" s="138"/>
      <c r="CV365" s="138"/>
      <c r="CW365" s="138"/>
      <c r="CX365" s="138"/>
      <c r="CY365" s="138"/>
      <c r="CZ365" s="138"/>
      <c r="DA365" s="138"/>
      <c r="DB365" s="138"/>
      <c r="DC365" s="138"/>
      <c r="DD365" s="138"/>
      <c r="DE365" s="138"/>
      <c r="DF365" s="138"/>
      <c r="DG365" s="138"/>
      <c r="DH365" s="138"/>
      <c r="DI365" s="138"/>
      <c r="DJ365" s="138"/>
      <c r="DK365" s="138"/>
      <c r="DL365" s="138"/>
      <c r="DM365" s="138"/>
      <c r="DN365" s="138"/>
      <c r="DO365" s="138"/>
      <c r="DP365" s="138"/>
      <c r="DQ365" s="138">
        <v>1</v>
      </c>
      <c r="DR365" s="138"/>
      <c r="DS365" s="138"/>
      <c r="DT365" s="138"/>
      <c r="DU365" s="138"/>
      <c r="DV365" s="138"/>
      <c r="DW365" s="138"/>
      <c r="DX365" s="138"/>
      <c r="DY365" s="138"/>
      <c r="DZ365" s="138"/>
      <c r="EA365"/>
      <c r="EB365">
        <v>330</v>
      </c>
      <c r="EC365" s="288">
        <f t="shared" si="4"/>
        <v>10</v>
      </c>
    </row>
    <row r="366" spans="1:133">
      <c r="A366" s="138" t="s">
        <v>1315</v>
      </c>
      <c r="B366" s="138" t="s">
        <v>1312</v>
      </c>
      <c r="C366" s="137">
        <v>5</v>
      </c>
      <c r="D366" s="138" t="s">
        <v>969</v>
      </c>
      <c r="E366" s="138" t="s">
        <v>286</v>
      </c>
      <c r="F366" s="138"/>
      <c r="G366" s="138"/>
      <c r="H366" s="138"/>
      <c r="I366" s="138"/>
      <c r="J366" s="138"/>
      <c r="K366" s="138"/>
      <c r="L366" s="138"/>
      <c r="M366" s="138"/>
      <c r="N366" s="138">
        <v>1</v>
      </c>
      <c r="O366" s="138"/>
      <c r="P366" s="138"/>
      <c r="Q366" s="138"/>
      <c r="R366" s="138"/>
      <c r="S366" s="138"/>
      <c r="T366" s="138"/>
      <c r="U366" s="138"/>
      <c r="V366" s="138"/>
      <c r="W366" s="138"/>
      <c r="X366" s="138"/>
      <c r="Y366" s="138"/>
      <c r="Z366" s="138"/>
      <c r="AA366" s="138"/>
      <c r="AB366" s="138"/>
      <c r="AC366" s="138"/>
      <c r="AD366" s="138"/>
      <c r="AE366" s="138">
        <v>1</v>
      </c>
      <c r="AF366" s="138"/>
      <c r="AG366" s="138"/>
      <c r="AH366" s="138"/>
      <c r="AI366" s="138"/>
      <c r="AJ366" s="138"/>
      <c r="AK366" s="138"/>
      <c r="AL366" s="138"/>
      <c r="AM366" s="138"/>
      <c r="AN366" s="138"/>
      <c r="AO366" s="138"/>
      <c r="AP366" s="138"/>
      <c r="AQ366" s="138"/>
      <c r="AR366" s="138"/>
      <c r="AS366" s="138"/>
      <c r="AT366" s="138"/>
      <c r="AU366" s="138"/>
      <c r="AV366" s="138"/>
      <c r="AW366" s="138"/>
      <c r="AX366" s="138"/>
      <c r="AY366" s="138"/>
      <c r="AZ366" s="138"/>
      <c r="BA366" s="138"/>
      <c r="BB366" s="138"/>
      <c r="BC366" s="138"/>
      <c r="BD366" s="138"/>
      <c r="BE366" s="138"/>
      <c r="BF366" s="138"/>
      <c r="BG366" s="138"/>
      <c r="BH366" s="138"/>
      <c r="BI366" s="138"/>
      <c r="BJ366" s="138"/>
      <c r="BK366" s="138"/>
      <c r="BL366" s="138"/>
      <c r="BM366" s="138"/>
      <c r="BN366" s="138"/>
      <c r="BO366" s="138">
        <v>1</v>
      </c>
      <c r="BP366" s="138"/>
      <c r="BQ366" s="138"/>
      <c r="BR366" s="138"/>
      <c r="BS366" s="138"/>
      <c r="BT366" s="138"/>
      <c r="BU366" s="138"/>
      <c r="BV366" s="138"/>
      <c r="BW366" s="138"/>
      <c r="BX366" s="138"/>
      <c r="BY366" s="138"/>
      <c r="BZ366" s="138"/>
      <c r="CA366" s="138"/>
      <c r="CB366" s="138"/>
      <c r="CC366" s="138"/>
      <c r="CD366" s="138"/>
      <c r="CE366" s="138"/>
      <c r="CF366" s="138"/>
      <c r="CG366" s="138"/>
      <c r="CH366" s="138"/>
      <c r="CI366" s="138"/>
      <c r="CJ366" s="138"/>
      <c r="CK366" s="138"/>
      <c r="CL366" s="138"/>
      <c r="CM366" s="138"/>
      <c r="CN366" s="138"/>
      <c r="CO366" s="138"/>
      <c r="CP366" s="138"/>
      <c r="CQ366" s="138"/>
      <c r="CR366" s="138"/>
      <c r="CS366" s="138"/>
      <c r="CT366" s="138"/>
      <c r="CU366" s="138"/>
      <c r="CV366" s="138"/>
      <c r="CW366" s="138"/>
      <c r="CX366" s="138"/>
      <c r="CY366" s="138"/>
      <c r="CZ366" s="138"/>
      <c r="DA366" s="138"/>
      <c r="DB366" s="138"/>
      <c r="DC366" s="138"/>
      <c r="DD366" s="138"/>
      <c r="DE366" s="138"/>
      <c r="DF366" s="138"/>
      <c r="DG366" s="138"/>
      <c r="DH366" s="138"/>
      <c r="DI366" s="138"/>
      <c r="DJ366" s="138"/>
      <c r="DK366" s="138"/>
      <c r="DL366" s="138"/>
      <c r="DM366" s="138"/>
      <c r="DN366" s="138"/>
      <c r="DO366" s="138"/>
      <c r="DP366" s="138"/>
      <c r="DQ366" s="138">
        <v>1</v>
      </c>
      <c r="DR366" s="138"/>
      <c r="DS366" s="138"/>
      <c r="DT366" s="138"/>
      <c r="DU366" s="138"/>
      <c r="DV366" s="138"/>
      <c r="DW366" s="138"/>
      <c r="DX366" s="138"/>
      <c r="DY366" s="138"/>
      <c r="DZ366" s="138"/>
      <c r="EA366"/>
      <c r="EB366">
        <v>1568</v>
      </c>
      <c r="EC366" s="288">
        <f t="shared" si="4"/>
        <v>47.515151515151516</v>
      </c>
    </row>
    <row r="367" spans="1:133">
      <c r="A367" s="138" t="s">
        <v>1316</v>
      </c>
      <c r="B367" s="138" t="s">
        <v>1312</v>
      </c>
      <c r="C367" s="137">
        <v>20</v>
      </c>
      <c r="D367" s="138" t="s">
        <v>969</v>
      </c>
      <c r="E367" s="138" t="s">
        <v>286</v>
      </c>
      <c r="F367" s="138"/>
      <c r="G367" s="138"/>
      <c r="H367" s="138"/>
      <c r="I367" s="138"/>
      <c r="J367" s="138"/>
      <c r="K367" s="138"/>
      <c r="L367" s="138"/>
      <c r="M367" s="138"/>
      <c r="N367" s="138">
        <v>1</v>
      </c>
      <c r="O367" s="138"/>
      <c r="P367" s="138"/>
      <c r="Q367" s="138"/>
      <c r="R367" s="138"/>
      <c r="S367" s="138"/>
      <c r="T367" s="138"/>
      <c r="U367" s="138"/>
      <c r="V367" s="138"/>
      <c r="W367" s="138"/>
      <c r="X367" s="138"/>
      <c r="Y367" s="138"/>
      <c r="Z367" s="138"/>
      <c r="AA367" s="138"/>
      <c r="AB367" s="138"/>
      <c r="AC367" s="138"/>
      <c r="AD367" s="138"/>
      <c r="AE367" s="138">
        <v>1</v>
      </c>
      <c r="AF367" s="138"/>
      <c r="AG367" s="138"/>
      <c r="AH367" s="138"/>
      <c r="AI367" s="138"/>
      <c r="AJ367" s="138"/>
      <c r="AK367" s="138"/>
      <c r="AL367" s="138"/>
      <c r="AM367" s="138"/>
      <c r="AN367" s="138"/>
      <c r="AO367" s="138"/>
      <c r="AP367" s="138"/>
      <c r="AQ367" s="138"/>
      <c r="AR367" s="138"/>
      <c r="AS367" s="138"/>
      <c r="AT367" s="138"/>
      <c r="AU367" s="138"/>
      <c r="AV367" s="138"/>
      <c r="AW367" s="138"/>
      <c r="AX367" s="138"/>
      <c r="AY367" s="138"/>
      <c r="AZ367" s="138"/>
      <c r="BA367" s="138"/>
      <c r="BB367" s="138"/>
      <c r="BC367" s="138"/>
      <c r="BD367" s="138"/>
      <c r="BE367" s="138"/>
      <c r="BF367" s="138"/>
      <c r="BG367" s="138"/>
      <c r="BH367" s="138"/>
      <c r="BI367" s="138"/>
      <c r="BJ367" s="138"/>
      <c r="BK367" s="138"/>
      <c r="BL367" s="138"/>
      <c r="BM367" s="138"/>
      <c r="BN367" s="138"/>
      <c r="BO367" s="138">
        <v>1</v>
      </c>
      <c r="BP367" s="138"/>
      <c r="BQ367" s="138"/>
      <c r="BR367" s="138"/>
      <c r="BS367" s="138"/>
      <c r="BT367" s="138"/>
      <c r="BU367" s="138"/>
      <c r="BV367" s="138"/>
      <c r="BW367" s="138"/>
      <c r="BX367" s="138"/>
      <c r="BY367" s="138"/>
      <c r="BZ367" s="138"/>
      <c r="CA367" s="138"/>
      <c r="CB367" s="138"/>
      <c r="CC367" s="138"/>
      <c r="CD367" s="138"/>
      <c r="CE367" s="138"/>
      <c r="CF367" s="138"/>
      <c r="CG367" s="138"/>
      <c r="CH367" s="138"/>
      <c r="CI367" s="138"/>
      <c r="CJ367" s="138"/>
      <c r="CK367" s="138"/>
      <c r="CL367" s="138"/>
      <c r="CM367" s="138"/>
      <c r="CN367" s="138"/>
      <c r="CO367" s="138"/>
      <c r="CP367" s="138"/>
      <c r="CQ367" s="138"/>
      <c r="CR367" s="138"/>
      <c r="CS367" s="138"/>
      <c r="CT367" s="138"/>
      <c r="CU367" s="138"/>
      <c r="CV367" s="138"/>
      <c r="CW367" s="138"/>
      <c r="CX367" s="138"/>
      <c r="CY367" s="138"/>
      <c r="CZ367" s="138"/>
      <c r="DA367" s="138"/>
      <c r="DB367" s="138"/>
      <c r="DC367" s="138"/>
      <c r="DD367" s="138"/>
      <c r="DE367" s="138"/>
      <c r="DF367" s="138"/>
      <c r="DG367" s="138"/>
      <c r="DH367" s="138"/>
      <c r="DI367" s="138"/>
      <c r="DJ367" s="138"/>
      <c r="DK367" s="138"/>
      <c r="DL367" s="138"/>
      <c r="DM367" s="138"/>
      <c r="DN367" s="138"/>
      <c r="DO367" s="138"/>
      <c r="DP367" s="138"/>
      <c r="DQ367" s="138">
        <v>1</v>
      </c>
      <c r="DR367" s="138"/>
      <c r="DS367" s="138"/>
      <c r="DT367" s="138"/>
      <c r="DU367" s="138"/>
      <c r="DV367" s="138"/>
      <c r="DW367" s="138"/>
      <c r="DX367" s="138"/>
      <c r="DY367" s="138"/>
      <c r="DZ367" s="138"/>
      <c r="EA367"/>
      <c r="EB367">
        <v>5972</v>
      </c>
      <c r="EC367" s="288">
        <f t="shared" si="4"/>
        <v>180.96969696969697</v>
      </c>
    </row>
    <row r="368" spans="1:133">
      <c r="A368" s="273" t="s">
        <v>1318</v>
      </c>
      <c r="B368" s="273" t="s">
        <v>1317</v>
      </c>
      <c r="C368" s="327">
        <v>1</v>
      </c>
      <c r="D368" s="273" t="s">
        <v>969</v>
      </c>
      <c r="E368" s="273" t="s">
        <v>286</v>
      </c>
      <c r="F368" s="273"/>
      <c r="G368" s="273"/>
      <c r="H368" s="273"/>
      <c r="I368" s="273"/>
      <c r="J368" s="273"/>
      <c r="K368" s="273"/>
      <c r="L368" s="273"/>
      <c r="M368" s="273"/>
      <c r="N368" s="273">
        <v>1</v>
      </c>
      <c r="O368" s="273"/>
      <c r="P368" s="273"/>
      <c r="Q368" s="273"/>
      <c r="R368" s="273"/>
      <c r="S368" s="273"/>
      <c r="T368" s="273"/>
      <c r="U368" s="273"/>
      <c r="V368" s="273"/>
      <c r="W368" s="273"/>
      <c r="X368" s="273"/>
      <c r="Y368" s="273"/>
      <c r="Z368" s="273"/>
      <c r="AA368" s="273"/>
      <c r="AB368" s="273"/>
      <c r="AC368" s="273"/>
      <c r="AD368" s="273"/>
      <c r="AE368" s="273">
        <v>1</v>
      </c>
      <c r="AF368" s="273"/>
      <c r="AG368" s="273"/>
      <c r="AH368" s="273"/>
      <c r="AI368" s="273"/>
      <c r="AJ368" s="273"/>
      <c r="AK368" s="273"/>
      <c r="AL368" s="273"/>
      <c r="AM368" s="273"/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273"/>
      <c r="BD368" s="273"/>
      <c r="BE368" s="273"/>
      <c r="BF368" s="273"/>
      <c r="BG368" s="273"/>
      <c r="BH368" s="273"/>
      <c r="BI368" s="273"/>
      <c r="BJ368" s="273"/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273"/>
      <c r="BV368" s="273"/>
      <c r="BW368" s="273"/>
      <c r="BX368" s="273"/>
      <c r="BY368" s="273"/>
      <c r="BZ368" s="273"/>
      <c r="CA368" s="273"/>
      <c r="CB368" s="273"/>
      <c r="CC368" s="273"/>
      <c r="CD368" s="273"/>
      <c r="CE368" s="273"/>
      <c r="CF368" s="273"/>
      <c r="CG368" s="273"/>
      <c r="CH368" s="273"/>
      <c r="CI368" s="273"/>
      <c r="CJ368" s="273"/>
      <c r="CK368" s="273"/>
      <c r="CL368" s="273"/>
      <c r="CM368" s="273"/>
      <c r="CN368" s="273"/>
      <c r="CO368" s="273"/>
      <c r="CP368" s="273"/>
      <c r="CQ368" s="273"/>
      <c r="CR368" s="273"/>
      <c r="CS368" s="273"/>
      <c r="CT368" s="273"/>
      <c r="CU368" s="273"/>
      <c r="CV368" s="273"/>
      <c r="CW368" s="273"/>
      <c r="CX368" s="273"/>
      <c r="CY368" s="273"/>
      <c r="CZ368" s="273"/>
      <c r="DA368" s="273"/>
      <c r="DB368" s="273"/>
      <c r="DC368" s="273"/>
      <c r="DD368" s="273"/>
      <c r="DE368" s="273"/>
      <c r="DF368" s="273"/>
      <c r="DG368" s="273"/>
      <c r="DH368" s="273"/>
      <c r="DI368" s="273"/>
      <c r="DJ368" s="273">
        <v>1</v>
      </c>
      <c r="DK368" s="273"/>
      <c r="DL368" s="273"/>
      <c r="DM368" s="273"/>
      <c r="DN368" s="273"/>
      <c r="DO368" s="273"/>
      <c r="DP368" s="273"/>
      <c r="DQ368" s="273"/>
      <c r="DR368" s="273"/>
      <c r="DS368" s="273"/>
      <c r="DT368" s="273"/>
      <c r="DU368" s="273"/>
      <c r="DV368" s="273"/>
      <c r="DW368" s="273"/>
      <c r="DX368" s="273"/>
      <c r="DY368" s="273"/>
      <c r="DZ368" s="273"/>
      <c r="EA368"/>
      <c r="EB368">
        <v>330</v>
      </c>
      <c r="EC368" s="288">
        <f t="shared" si="4"/>
        <v>10</v>
      </c>
    </row>
    <row r="369" spans="1:133">
      <c r="A369" s="273" t="s">
        <v>1319</v>
      </c>
      <c r="B369" s="273" t="s">
        <v>1317</v>
      </c>
      <c r="C369" s="327">
        <v>5</v>
      </c>
      <c r="D369" s="273" t="s">
        <v>969</v>
      </c>
      <c r="E369" s="273" t="s">
        <v>286</v>
      </c>
      <c r="F369" s="273"/>
      <c r="G369" s="273"/>
      <c r="H369" s="273"/>
      <c r="I369" s="273"/>
      <c r="J369" s="273"/>
      <c r="K369" s="273"/>
      <c r="L369" s="273"/>
      <c r="M369" s="273"/>
      <c r="N369" s="273">
        <v>1</v>
      </c>
      <c r="O369" s="273"/>
      <c r="P369" s="273"/>
      <c r="Q369" s="273"/>
      <c r="R369" s="273"/>
      <c r="S369" s="273"/>
      <c r="T369" s="273"/>
      <c r="U369" s="273"/>
      <c r="V369" s="273"/>
      <c r="W369" s="273"/>
      <c r="X369" s="273"/>
      <c r="Y369" s="273"/>
      <c r="Z369" s="273"/>
      <c r="AA369" s="273"/>
      <c r="AB369" s="273"/>
      <c r="AC369" s="273"/>
      <c r="AD369" s="273"/>
      <c r="AE369" s="273">
        <v>1</v>
      </c>
      <c r="AF369" s="273"/>
      <c r="AG369" s="273"/>
      <c r="AH369" s="273"/>
      <c r="AI369" s="273"/>
      <c r="AJ369" s="273"/>
      <c r="AK369" s="273"/>
      <c r="AL369" s="273"/>
      <c r="AM369" s="273"/>
      <c r="AN369" s="273"/>
      <c r="AO369" s="273"/>
      <c r="AP369" s="273"/>
      <c r="AQ369" s="273"/>
      <c r="AR369" s="273"/>
      <c r="AS369" s="273"/>
      <c r="AT369" s="273"/>
      <c r="AU369" s="273"/>
      <c r="AV369" s="273"/>
      <c r="AW369" s="273"/>
      <c r="AX369" s="273"/>
      <c r="AY369" s="273"/>
      <c r="AZ369" s="273"/>
      <c r="BA369" s="273"/>
      <c r="BB369" s="273"/>
      <c r="BC369" s="273"/>
      <c r="BD369" s="273"/>
      <c r="BE369" s="273"/>
      <c r="BF369" s="273"/>
      <c r="BG369" s="273"/>
      <c r="BH369" s="273"/>
      <c r="BI369" s="273"/>
      <c r="BJ369" s="273"/>
      <c r="BK369" s="273"/>
      <c r="BL369" s="273"/>
      <c r="BM369" s="273"/>
      <c r="BN369" s="273"/>
      <c r="BO369" s="273"/>
      <c r="BP369" s="273"/>
      <c r="BQ369" s="273"/>
      <c r="BR369" s="273"/>
      <c r="BS369" s="273"/>
      <c r="BT369" s="273"/>
      <c r="BU369" s="273"/>
      <c r="BV369" s="273"/>
      <c r="BW369" s="273"/>
      <c r="BX369" s="273"/>
      <c r="BY369" s="273"/>
      <c r="BZ369" s="273"/>
      <c r="CA369" s="273"/>
      <c r="CB369" s="273"/>
      <c r="CC369" s="273"/>
      <c r="CD369" s="273"/>
      <c r="CE369" s="273"/>
      <c r="CF369" s="273"/>
      <c r="CG369" s="273"/>
      <c r="CH369" s="273"/>
      <c r="CI369" s="273"/>
      <c r="CJ369" s="273"/>
      <c r="CK369" s="273"/>
      <c r="CL369" s="273"/>
      <c r="CM369" s="273"/>
      <c r="CN369" s="273"/>
      <c r="CO369" s="273"/>
      <c r="CP369" s="273"/>
      <c r="CQ369" s="273"/>
      <c r="CR369" s="273"/>
      <c r="CS369" s="273"/>
      <c r="CT369" s="273"/>
      <c r="CU369" s="273"/>
      <c r="CV369" s="273"/>
      <c r="CW369" s="273"/>
      <c r="CX369" s="273"/>
      <c r="CY369" s="273"/>
      <c r="CZ369" s="273"/>
      <c r="DA369" s="273"/>
      <c r="DB369" s="273"/>
      <c r="DC369" s="273"/>
      <c r="DD369" s="273"/>
      <c r="DE369" s="273"/>
      <c r="DF369" s="273"/>
      <c r="DG369" s="273"/>
      <c r="DH369" s="273"/>
      <c r="DI369" s="273"/>
      <c r="DJ369" s="273">
        <v>1</v>
      </c>
      <c r="DK369" s="273"/>
      <c r="DL369" s="273"/>
      <c r="DM369" s="273"/>
      <c r="DN369" s="273"/>
      <c r="DO369" s="273"/>
      <c r="DP369" s="273"/>
      <c r="DQ369" s="273"/>
      <c r="DR369" s="273"/>
      <c r="DS369" s="273"/>
      <c r="DT369" s="273"/>
      <c r="DU369" s="273"/>
      <c r="DV369" s="273"/>
      <c r="DW369" s="273"/>
      <c r="DX369" s="273"/>
      <c r="DY369" s="273"/>
      <c r="DZ369" s="273"/>
      <c r="EA369"/>
      <c r="EB369">
        <v>5972</v>
      </c>
      <c r="EC369" s="288">
        <f t="shared" si="4"/>
        <v>180.96969696969697</v>
      </c>
    </row>
    <row r="370" spans="1:133">
      <c r="A370" s="273" t="s">
        <v>1320</v>
      </c>
      <c r="B370" s="273" t="s">
        <v>1317</v>
      </c>
      <c r="C370" s="327">
        <v>20</v>
      </c>
      <c r="D370" s="273" t="s">
        <v>969</v>
      </c>
      <c r="E370" s="273" t="s">
        <v>286</v>
      </c>
      <c r="F370" s="273"/>
      <c r="G370" s="273"/>
      <c r="H370" s="273"/>
      <c r="I370" s="273"/>
      <c r="J370" s="273"/>
      <c r="K370" s="273"/>
      <c r="L370" s="273"/>
      <c r="M370" s="273"/>
      <c r="N370" s="273">
        <v>1</v>
      </c>
      <c r="O370" s="273"/>
      <c r="P370" s="273"/>
      <c r="Q370" s="273"/>
      <c r="R370" s="273"/>
      <c r="S370" s="273"/>
      <c r="T370" s="273"/>
      <c r="U370" s="273"/>
      <c r="V370" s="273"/>
      <c r="W370" s="273"/>
      <c r="X370" s="273"/>
      <c r="Y370" s="273"/>
      <c r="Z370" s="273"/>
      <c r="AA370" s="273"/>
      <c r="AB370" s="273"/>
      <c r="AC370" s="273"/>
      <c r="AD370" s="273"/>
      <c r="AE370" s="273">
        <v>1</v>
      </c>
      <c r="AF370" s="273"/>
      <c r="AG370" s="273"/>
      <c r="AH370" s="273"/>
      <c r="AI370" s="273"/>
      <c r="AJ370" s="273"/>
      <c r="AK370" s="273"/>
      <c r="AL370" s="273"/>
      <c r="AM370" s="273"/>
      <c r="AN370" s="273"/>
      <c r="AO370" s="273"/>
      <c r="AP370" s="273"/>
      <c r="AQ370" s="273"/>
      <c r="AR370" s="273"/>
      <c r="AS370" s="273"/>
      <c r="AT370" s="273"/>
      <c r="AU370" s="273"/>
      <c r="AV370" s="273"/>
      <c r="AW370" s="273"/>
      <c r="AX370" s="273"/>
      <c r="AY370" s="273"/>
      <c r="AZ370" s="273"/>
      <c r="BA370" s="273"/>
      <c r="BB370" s="273"/>
      <c r="BC370" s="273"/>
      <c r="BD370" s="273"/>
      <c r="BE370" s="273"/>
      <c r="BF370" s="273"/>
      <c r="BG370" s="273"/>
      <c r="BH370" s="273"/>
      <c r="BI370" s="273"/>
      <c r="BJ370" s="273"/>
      <c r="BK370" s="273"/>
      <c r="BL370" s="273"/>
      <c r="BM370" s="273"/>
      <c r="BN370" s="273"/>
      <c r="BO370" s="273"/>
      <c r="BP370" s="273"/>
      <c r="BQ370" s="273"/>
      <c r="BR370" s="273"/>
      <c r="BS370" s="273"/>
      <c r="BT370" s="273"/>
      <c r="BU370" s="273"/>
      <c r="BV370" s="273"/>
      <c r="BW370" s="273"/>
      <c r="BX370" s="273"/>
      <c r="BY370" s="273"/>
      <c r="BZ370" s="273"/>
      <c r="CA370" s="273"/>
      <c r="CB370" s="273"/>
      <c r="CC370" s="273"/>
      <c r="CD370" s="273"/>
      <c r="CE370" s="273"/>
      <c r="CF370" s="273"/>
      <c r="CG370" s="273"/>
      <c r="CH370" s="273"/>
      <c r="CI370" s="273"/>
      <c r="CJ370" s="273"/>
      <c r="CK370" s="273"/>
      <c r="CL370" s="273"/>
      <c r="CM370" s="273"/>
      <c r="CN370" s="273"/>
      <c r="CO370" s="273"/>
      <c r="CP370" s="273"/>
      <c r="CQ370" s="273"/>
      <c r="CR370" s="273"/>
      <c r="CS370" s="273"/>
      <c r="CT370" s="273"/>
      <c r="CU370" s="273"/>
      <c r="CV370" s="273"/>
      <c r="CW370" s="273"/>
      <c r="CX370" s="273"/>
      <c r="CY370" s="273"/>
      <c r="CZ370" s="273"/>
      <c r="DA370" s="273"/>
      <c r="DB370" s="273"/>
      <c r="DC370" s="273"/>
      <c r="DD370" s="273"/>
      <c r="DE370" s="273"/>
      <c r="DF370" s="273"/>
      <c r="DG370" s="273"/>
      <c r="DH370" s="273"/>
      <c r="DI370" s="273"/>
      <c r="DJ370" s="273">
        <v>1</v>
      </c>
      <c r="DK370" s="273"/>
      <c r="DL370" s="273"/>
      <c r="DM370" s="273"/>
      <c r="DN370" s="273"/>
      <c r="DO370" s="273"/>
      <c r="DP370" s="273"/>
      <c r="DQ370" s="273"/>
      <c r="DR370" s="273"/>
      <c r="DS370" s="273"/>
      <c r="DT370" s="273"/>
      <c r="DU370" s="273"/>
      <c r="DV370" s="273"/>
      <c r="DW370" s="273"/>
      <c r="DX370" s="273"/>
      <c r="DY370" s="273"/>
      <c r="DZ370" s="273"/>
      <c r="EA370"/>
      <c r="EB370">
        <v>1577</v>
      </c>
      <c r="EC370" s="288">
        <f t="shared" si="4"/>
        <v>47.787878787878789</v>
      </c>
    </row>
    <row r="371" spans="1:133">
      <c r="A371" s="274" t="s">
        <v>1322</v>
      </c>
      <c r="B371" s="274" t="s">
        <v>1321</v>
      </c>
      <c r="C371" s="347">
        <v>1</v>
      </c>
      <c r="D371" s="274" t="s">
        <v>742</v>
      </c>
      <c r="E371" s="274" t="s">
        <v>285</v>
      </c>
      <c r="F371" s="274"/>
      <c r="G371" s="274"/>
      <c r="H371" s="274"/>
      <c r="I371" s="274"/>
      <c r="J371" s="274"/>
      <c r="K371" s="274"/>
      <c r="L371" s="274"/>
      <c r="M371" s="274">
        <v>1</v>
      </c>
      <c r="N371" s="274"/>
      <c r="O371" s="274"/>
      <c r="P371" s="274"/>
      <c r="Q371" s="274"/>
      <c r="R371" s="274"/>
      <c r="S371" s="274"/>
      <c r="T371" s="274"/>
      <c r="U371" s="274"/>
      <c r="V371" s="274"/>
      <c r="W371" s="274"/>
      <c r="X371" s="274"/>
      <c r="Y371" s="274"/>
      <c r="Z371" s="274"/>
      <c r="AA371" s="274"/>
      <c r="AB371" s="274"/>
      <c r="AC371" s="274"/>
      <c r="AD371" s="274"/>
      <c r="AE371" s="274">
        <v>1</v>
      </c>
      <c r="AF371" s="274"/>
      <c r="AG371" s="274"/>
      <c r="AH371" s="274"/>
      <c r="AI371" s="274"/>
      <c r="AJ371" s="274"/>
      <c r="AK371" s="274"/>
      <c r="AL371" s="274"/>
      <c r="AM371" s="274"/>
      <c r="AN371" s="274"/>
      <c r="AO371" s="274"/>
      <c r="AP371" s="274"/>
      <c r="AQ371" s="274"/>
      <c r="AR371" s="274"/>
      <c r="AS371" s="274"/>
      <c r="AT371" s="274"/>
      <c r="AU371" s="274"/>
      <c r="AV371" s="274"/>
      <c r="AW371" s="274"/>
      <c r="AX371" s="274"/>
      <c r="AY371" s="274"/>
      <c r="AZ371" s="274"/>
      <c r="BA371" s="274"/>
      <c r="BB371" s="274"/>
      <c r="BC371" s="274"/>
      <c r="BD371" s="274"/>
      <c r="BE371" s="274"/>
      <c r="BF371" s="274"/>
      <c r="BG371" s="274">
        <v>1</v>
      </c>
      <c r="BH371" s="274"/>
      <c r="BI371" s="274"/>
      <c r="BJ371" s="274"/>
      <c r="BK371" s="274"/>
      <c r="BL371" s="274"/>
      <c r="BM371" s="274"/>
      <c r="BN371" s="274"/>
      <c r="BO371" s="274"/>
      <c r="BP371" s="274"/>
      <c r="BQ371" s="274"/>
      <c r="BR371" s="274"/>
      <c r="BS371" s="274"/>
      <c r="BT371" s="274"/>
      <c r="BU371" s="274"/>
      <c r="BV371" s="274"/>
      <c r="BW371" s="274"/>
      <c r="BX371" s="274"/>
      <c r="BY371" s="274"/>
      <c r="BZ371" s="274"/>
      <c r="CA371" s="274"/>
      <c r="CB371" s="274"/>
      <c r="CC371" s="274"/>
      <c r="CD371" s="274"/>
      <c r="CE371" s="274"/>
      <c r="CF371" s="274"/>
      <c r="CG371" s="274"/>
      <c r="CH371" s="274"/>
      <c r="CI371" s="274"/>
      <c r="CJ371" s="274"/>
      <c r="CK371" s="274"/>
      <c r="CL371" s="274"/>
      <c r="CM371" s="274"/>
      <c r="CN371" s="274"/>
      <c r="CO371" s="274"/>
      <c r="CP371" s="274"/>
      <c r="CQ371" s="274"/>
      <c r="CR371" s="274"/>
      <c r="CS371" s="274"/>
      <c r="CT371" s="274"/>
      <c r="CU371" s="274"/>
      <c r="CV371" s="274"/>
      <c r="CW371" s="274"/>
      <c r="CX371" s="274"/>
      <c r="CY371" s="274"/>
      <c r="CZ371" s="274"/>
      <c r="DA371" s="274"/>
      <c r="DB371" s="274"/>
      <c r="DC371" s="274"/>
      <c r="DD371" s="274"/>
      <c r="DE371" s="274"/>
      <c r="DF371" s="274"/>
      <c r="DG371" s="274"/>
      <c r="DH371" s="274"/>
      <c r="DI371" s="274"/>
      <c r="DJ371" s="274"/>
      <c r="DK371" s="274"/>
      <c r="DL371" s="274"/>
      <c r="DM371" s="274"/>
      <c r="DN371" s="274"/>
      <c r="DO371" s="274">
        <v>1</v>
      </c>
      <c r="DP371" s="274"/>
      <c r="DQ371" s="274"/>
      <c r="DR371" s="274"/>
      <c r="DS371" s="274"/>
      <c r="DT371" s="274"/>
      <c r="DU371" s="274"/>
      <c r="DV371" s="274"/>
      <c r="DW371" s="274"/>
      <c r="DX371" s="274"/>
      <c r="DY371" s="274"/>
      <c r="DZ371" s="274"/>
      <c r="EA371"/>
      <c r="EB371">
        <v>375</v>
      </c>
      <c r="EC371" s="288">
        <f t="shared" si="4"/>
        <v>11.363636363636363</v>
      </c>
    </row>
    <row r="372" spans="1:133">
      <c r="A372" s="274" t="s">
        <v>1323</v>
      </c>
      <c r="B372" s="274" t="s">
        <v>1321</v>
      </c>
      <c r="C372" s="347">
        <v>5</v>
      </c>
      <c r="D372" s="274" t="s">
        <v>742</v>
      </c>
      <c r="E372" s="274" t="s">
        <v>285</v>
      </c>
      <c r="F372" s="274"/>
      <c r="G372" s="274"/>
      <c r="H372" s="274"/>
      <c r="I372" s="274"/>
      <c r="J372" s="274"/>
      <c r="K372" s="274"/>
      <c r="L372" s="274"/>
      <c r="M372" s="274">
        <v>1</v>
      </c>
      <c r="N372" s="274"/>
      <c r="O372" s="274"/>
      <c r="P372" s="274"/>
      <c r="Q372" s="274"/>
      <c r="R372" s="274"/>
      <c r="S372" s="274"/>
      <c r="T372" s="274"/>
      <c r="U372" s="274"/>
      <c r="V372" s="274"/>
      <c r="W372" s="274"/>
      <c r="X372" s="274"/>
      <c r="Y372" s="274"/>
      <c r="Z372" s="274"/>
      <c r="AA372" s="274"/>
      <c r="AB372" s="274"/>
      <c r="AC372" s="274"/>
      <c r="AD372" s="274"/>
      <c r="AE372" s="274">
        <v>1</v>
      </c>
      <c r="AF372" s="274"/>
      <c r="AG372" s="274"/>
      <c r="AH372" s="274"/>
      <c r="AI372" s="274"/>
      <c r="AJ372" s="274"/>
      <c r="AK372" s="274"/>
      <c r="AL372" s="274"/>
      <c r="AM372" s="274"/>
      <c r="AN372" s="274"/>
      <c r="AO372" s="274"/>
      <c r="AP372" s="274"/>
      <c r="AQ372" s="274"/>
      <c r="AR372" s="274"/>
      <c r="AS372" s="274"/>
      <c r="AT372" s="274"/>
      <c r="AU372" s="274"/>
      <c r="AV372" s="274"/>
      <c r="AW372" s="274"/>
      <c r="AX372" s="274"/>
      <c r="AY372" s="274"/>
      <c r="AZ372" s="274"/>
      <c r="BA372" s="274"/>
      <c r="BB372" s="274"/>
      <c r="BC372" s="274"/>
      <c r="BD372" s="274"/>
      <c r="BE372" s="274"/>
      <c r="BF372" s="274"/>
      <c r="BG372" s="274">
        <v>1</v>
      </c>
      <c r="BH372" s="274"/>
      <c r="BI372" s="274"/>
      <c r="BJ372" s="274"/>
      <c r="BK372" s="274"/>
      <c r="BL372" s="274"/>
      <c r="BM372" s="274"/>
      <c r="BN372" s="274"/>
      <c r="BO372" s="274"/>
      <c r="BP372" s="274"/>
      <c r="BQ372" s="274"/>
      <c r="BR372" s="274"/>
      <c r="BS372" s="274"/>
      <c r="BT372" s="274"/>
      <c r="BU372" s="274"/>
      <c r="BV372" s="274"/>
      <c r="BW372" s="274"/>
      <c r="BX372" s="274"/>
      <c r="BY372" s="274"/>
      <c r="BZ372" s="274"/>
      <c r="CA372" s="274"/>
      <c r="CB372" s="274"/>
      <c r="CC372" s="274"/>
      <c r="CD372" s="274"/>
      <c r="CE372" s="274"/>
      <c r="CF372" s="274"/>
      <c r="CG372" s="274"/>
      <c r="CH372" s="274"/>
      <c r="CI372" s="274"/>
      <c r="CJ372" s="274"/>
      <c r="CK372" s="274"/>
      <c r="CL372" s="274"/>
      <c r="CM372" s="274"/>
      <c r="CN372" s="274"/>
      <c r="CO372" s="274"/>
      <c r="CP372" s="274"/>
      <c r="CQ372" s="274"/>
      <c r="CR372" s="274"/>
      <c r="CS372" s="274"/>
      <c r="CT372" s="274"/>
      <c r="CU372" s="274"/>
      <c r="CV372" s="274"/>
      <c r="CW372" s="274"/>
      <c r="CX372" s="274"/>
      <c r="CY372" s="274"/>
      <c r="CZ372" s="274"/>
      <c r="DA372" s="274"/>
      <c r="DB372" s="274"/>
      <c r="DC372" s="274"/>
      <c r="DD372" s="274"/>
      <c r="DE372" s="274"/>
      <c r="DF372" s="274"/>
      <c r="DG372" s="274"/>
      <c r="DH372" s="274"/>
      <c r="DI372" s="274"/>
      <c r="DJ372" s="274"/>
      <c r="DK372" s="274"/>
      <c r="DL372" s="274"/>
      <c r="DM372" s="274"/>
      <c r="DN372" s="274"/>
      <c r="DO372" s="274">
        <v>1</v>
      </c>
      <c r="DP372" s="274"/>
      <c r="DQ372" s="274"/>
      <c r="DR372" s="274"/>
      <c r="DS372" s="274"/>
      <c r="DT372" s="274"/>
      <c r="DU372" s="274"/>
      <c r="DV372" s="274"/>
      <c r="DW372" s="274"/>
      <c r="DX372" s="274"/>
      <c r="DY372" s="274"/>
      <c r="DZ372" s="274"/>
      <c r="EA372"/>
      <c r="EB372">
        <v>1243</v>
      </c>
      <c r="EC372" s="288">
        <f t="shared" si="4"/>
        <v>37.666666666666664</v>
      </c>
    </row>
    <row r="373" spans="1:133">
      <c r="A373" s="274" t="s">
        <v>1324</v>
      </c>
      <c r="B373" s="274" t="s">
        <v>1321</v>
      </c>
      <c r="C373" s="347">
        <v>20</v>
      </c>
      <c r="D373" s="274" t="s">
        <v>742</v>
      </c>
      <c r="E373" s="274" t="s">
        <v>285</v>
      </c>
      <c r="F373" s="274"/>
      <c r="G373" s="274"/>
      <c r="H373" s="274"/>
      <c r="I373" s="274"/>
      <c r="J373" s="274"/>
      <c r="K373" s="274"/>
      <c r="L373" s="274"/>
      <c r="M373" s="274">
        <v>1</v>
      </c>
      <c r="N373" s="274"/>
      <c r="O373" s="274"/>
      <c r="P373" s="274"/>
      <c r="Q373" s="274"/>
      <c r="R373" s="274"/>
      <c r="S373" s="274"/>
      <c r="T373" s="274"/>
      <c r="U373" s="274"/>
      <c r="V373" s="274"/>
      <c r="W373" s="274"/>
      <c r="X373" s="274"/>
      <c r="Y373" s="274"/>
      <c r="Z373" s="274"/>
      <c r="AA373" s="274"/>
      <c r="AB373" s="274"/>
      <c r="AC373" s="274"/>
      <c r="AD373" s="274"/>
      <c r="AE373" s="274">
        <v>1</v>
      </c>
      <c r="AF373" s="274"/>
      <c r="AG373" s="274"/>
      <c r="AH373" s="274"/>
      <c r="AI373" s="274"/>
      <c r="AJ373" s="274"/>
      <c r="AK373" s="274"/>
      <c r="AL373" s="274"/>
      <c r="AM373" s="274"/>
      <c r="AN373" s="274"/>
      <c r="AO373" s="274"/>
      <c r="AP373" s="274"/>
      <c r="AQ373" s="274"/>
      <c r="AR373" s="274"/>
      <c r="AS373" s="274"/>
      <c r="AT373" s="274"/>
      <c r="AU373" s="274"/>
      <c r="AV373" s="274"/>
      <c r="AW373" s="274"/>
      <c r="AX373" s="274"/>
      <c r="AY373" s="274"/>
      <c r="AZ373" s="274"/>
      <c r="BA373" s="274"/>
      <c r="BB373" s="274"/>
      <c r="BC373" s="274"/>
      <c r="BD373" s="274"/>
      <c r="BE373" s="274"/>
      <c r="BF373" s="274"/>
      <c r="BG373" s="274">
        <v>1</v>
      </c>
      <c r="BH373" s="274"/>
      <c r="BI373" s="274"/>
      <c r="BJ373" s="274"/>
      <c r="BK373" s="274"/>
      <c r="BL373" s="274"/>
      <c r="BM373" s="274"/>
      <c r="BN373" s="274"/>
      <c r="BO373" s="274"/>
      <c r="BP373" s="274"/>
      <c r="BQ373" s="274"/>
      <c r="BR373" s="274"/>
      <c r="BS373" s="274"/>
      <c r="BT373" s="274"/>
      <c r="BU373" s="274"/>
      <c r="BV373" s="274"/>
      <c r="BW373" s="274"/>
      <c r="BX373" s="274"/>
      <c r="BY373" s="274"/>
      <c r="BZ373" s="274"/>
      <c r="CA373" s="274"/>
      <c r="CB373" s="274"/>
      <c r="CC373" s="274"/>
      <c r="CD373" s="274"/>
      <c r="CE373" s="274"/>
      <c r="CF373" s="274"/>
      <c r="CG373" s="274"/>
      <c r="CH373" s="274"/>
      <c r="CI373" s="274"/>
      <c r="CJ373" s="274"/>
      <c r="CK373" s="274"/>
      <c r="CL373" s="274"/>
      <c r="CM373" s="274"/>
      <c r="CN373" s="274"/>
      <c r="CO373" s="274"/>
      <c r="CP373" s="274"/>
      <c r="CQ373" s="274"/>
      <c r="CR373" s="274"/>
      <c r="CS373" s="274"/>
      <c r="CT373" s="274"/>
      <c r="CU373" s="274"/>
      <c r="CV373" s="274"/>
      <c r="CW373" s="274"/>
      <c r="CX373" s="274"/>
      <c r="CY373" s="274"/>
      <c r="CZ373" s="274"/>
      <c r="DA373" s="274"/>
      <c r="DB373" s="274"/>
      <c r="DC373" s="274"/>
      <c r="DD373" s="274"/>
      <c r="DE373" s="274"/>
      <c r="DF373" s="274"/>
      <c r="DG373" s="274"/>
      <c r="DH373" s="274"/>
      <c r="DI373" s="274"/>
      <c r="DJ373" s="274"/>
      <c r="DK373" s="274"/>
      <c r="DL373" s="274"/>
      <c r="DM373" s="274"/>
      <c r="DN373" s="274"/>
      <c r="DO373" s="274">
        <v>1</v>
      </c>
      <c r="DP373" s="274"/>
      <c r="DQ373" s="274"/>
      <c r="DR373" s="274"/>
      <c r="DS373" s="274"/>
      <c r="DT373" s="274"/>
      <c r="DU373" s="274"/>
      <c r="DV373" s="274"/>
      <c r="DW373" s="274"/>
      <c r="DX373" s="274"/>
      <c r="DY373" s="274"/>
      <c r="DZ373" s="274"/>
      <c r="EA373"/>
      <c r="EB373">
        <v>4851</v>
      </c>
      <c r="EC373" s="288">
        <f t="shared" si="4"/>
        <v>147</v>
      </c>
    </row>
    <row r="374" spans="1:133">
      <c r="A374" s="134" t="s">
        <v>1325</v>
      </c>
      <c r="B374" s="134" t="s">
        <v>1328</v>
      </c>
      <c r="C374" s="133">
        <v>1</v>
      </c>
      <c r="D374" s="134" t="s">
        <v>742</v>
      </c>
      <c r="E374" s="134" t="s">
        <v>288</v>
      </c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>
        <v>1</v>
      </c>
      <c r="Q374" s="134"/>
      <c r="R374" s="134"/>
      <c r="S374" s="134"/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4"/>
      <c r="AD374" s="134"/>
      <c r="AE374" s="134">
        <v>1</v>
      </c>
      <c r="AF374" s="134"/>
      <c r="AG374" s="134"/>
      <c r="AH374" s="134"/>
      <c r="AI374" s="134">
        <v>1</v>
      </c>
      <c r="AJ374" s="134"/>
      <c r="AK374" s="134"/>
      <c r="AL374" s="134"/>
      <c r="AM374" s="134"/>
      <c r="AN374" s="134"/>
      <c r="AO374" s="134"/>
      <c r="AP374" s="134"/>
      <c r="AQ374" s="134"/>
      <c r="AR374" s="134"/>
      <c r="AS374" s="134"/>
      <c r="AT374" s="134"/>
      <c r="AU374" s="134"/>
      <c r="AV374" s="134"/>
      <c r="AW374" s="134"/>
      <c r="AX374" s="134"/>
      <c r="AY374" s="134"/>
      <c r="AZ374" s="134"/>
      <c r="BA374" s="134"/>
      <c r="BB374" s="134"/>
      <c r="BC374" s="134"/>
      <c r="BD374" s="134"/>
      <c r="BE374" s="134"/>
      <c r="BF374" s="134"/>
      <c r="BG374" s="134"/>
      <c r="BH374" s="134"/>
      <c r="BI374" s="134"/>
      <c r="BJ374" s="134"/>
      <c r="BK374" s="134"/>
      <c r="BL374" s="134"/>
      <c r="BM374" s="134"/>
      <c r="BN374" s="134"/>
      <c r="BO374" s="134"/>
      <c r="BP374" s="134"/>
      <c r="BQ374" s="134"/>
      <c r="BR374" s="134">
        <v>1</v>
      </c>
      <c r="BS374" s="134"/>
      <c r="BT374" s="134"/>
      <c r="BU374" s="134"/>
      <c r="BV374" s="134"/>
      <c r="BW374" s="134"/>
      <c r="BX374" s="134"/>
      <c r="BY374" s="134"/>
      <c r="BZ374" s="134"/>
      <c r="CA374" s="134"/>
      <c r="CB374" s="134"/>
      <c r="CC374" s="134"/>
      <c r="CD374" s="134"/>
      <c r="CE374" s="134"/>
      <c r="CF374" s="134"/>
      <c r="CG374" s="134"/>
      <c r="CH374" s="134"/>
      <c r="CI374" s="134"/>
      <c r="CJ374" s="134"/>
      <c r="CK374" s="134"/>
      <c r="CL374" s="134"/>
      <c r="CM374" s="134"/>
      <c r="CN374" s="134"/>
      <c r="CO374" s="134"/>
      <c r="CP374" s="134"/>
      <c r="CQ374" s="134"/>
      <c r="CR374" s="134"/>
      <c r="CS374" s="134"/>
      <c r="CT374" s="134"/>
      <c r="CU374" s="134"/>
      <c r="CV374" s="134"/>
      <c r="CW374" s="134"/>
      <c r="CX374" s="134"/>
      <c r="CY374" s="134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 s="134"/>
      <c r="DZ374" s="134"/>
      <c r="EA374"/>
      <c r="EB374">
        <v>221</v>
      </c>
      <c r="EC374" s="288">
        <f t="shared" si="4"/>
        <v>6.6969696969696972</v>
      </c>
    </row>
    <row r="375" spans="1:133">
      <c r="A375" s="134" t="s">
        <v>1326</v>
      </c>
      <c r="B375" s="134" t="s">
        <v>1328</v>
      </c>
      <c r="C375" s="133">
        <v>5</v>
      </c>
      <c r="D375" s="134" t="s">
        <v>742</v>
      </c>
      <c r="E375" s="134" t="s">
        <v>288</v>
      </c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>
        <v>1</v>
      </c>
      <c r="Q375" s="134"/>
      <c r="R375" s="134"/>
      <c r="S375" s="134"/>
      <c r="T375" s="134"/>
      <c r="U375" s="134"/>
      <c r="V375" s="134"/>
      <c r="W375" s="134"/>
      <c r="X375" s="134"/>
      <c r="Y375" s="134"/>
      <c r="Z375" s="134"/>
      <c r="AA375" s="134"/>
      <c r="AB375" s="134"/>
      <c r="AC375" s="134"/>
      <c r="AD375" s="134"/>
      <c r="AE375" s="134">
        <v>1</v>
      </c>
      <c r="AF375" s="134"/>
      <c r="AG375" s="134"/>
      <c r="AH375" s="134"/>
      <c r="AI375" s="134">
        <v>1</v>
      </c>
      <c r="AJ375" s="134"/>
      <c r="AK375" s="134"/>
      <c r="AL375" s="134"/>
      <c r="AM375" s="134"/>
      <c r="AN375" s="134"/>
      <c r="AO375" s="134"/>
      <c r="AP375" s="134"/>
      <c r="AQ375" s="134"/>
      <c r="AR375" s="134"/>
      <c r="AS375" s="134"/>
      <c r="AT375" s="134"/>
      <c r="AU375" s="134"/>
      <c r="AV375" s="134"/>
      <c r="AW375" s="134"/>
      <c r="AX375" s="134"/>
      <c r="AY375" s="134"/>
      <c r="AZ375" s="134"/>
      <c r="BA375" s="134"/>
      <c r="BB375" s="134"/>
      <c r="BC375" s="134"/>
      <c r="BD375" s="134"/>
      <c r="BE375" s="134"/>
      <c r="BF375" s="134"/>
      <c r="BG375" s="134"/>
      <c r="BH375" s="134"/>
      <c r="BI375" s="134"/>
      <c r="BJ375" s="134"/>
      <c r="BK375" s="134"/>
      <c r="BL375" s="134"/>
      <c r="BM375" s="134"/>
      <c r="BN375" s="134"/>
      <c r="BO375" s="134"/>
      <c r="BP375" s="134"/>
      <c r="BQ375" s="134"/>
      <c r="BR375" s="134">
        <v>1</v>
      </c>
      <c r="BS375" s="134"/>
      <c r="BT375" s="134"/>
      <c r="BU375" s="134"/>
      <c r="BV375" s="134"/>
      <c r="BW375" s="134"/>
      <c r="BX375" s="134"/>
      <c r="BY375" s="134"/>
      <c r="BZ375" s="134"/>
      <c r="CA375" s="134"/>
      <c r="CB375" s="134"/>
      <c r="CC375" s="134"/>
      <c r="CD375" s="134"/>
      <c r="CE375" s="134"/>
      <c r="CF375" s="134"/>
      <c r="CG375" s="134"/>
      <c r="CH375" s="134"/>
      <c r="CI375" s="134"/>
      <c r="CJ375" s="134"/>
      <c r="CK375" s="134"/>
      <c r="CL375" s="134"/>
      <c r="CM375" s="134"/>
      <c r="CN375" s="134"/>
      <c r="CO375" s="134"/>
      <c r="CP375" s="134"/>
      <c r="CQ375" s="134"/>
      <c r="CR375" s="134"/>
      <c r="CS375" s="134"/>
      <c r="CT375" s="134"/>
      <c r="CU375" s="134"/>
      <c r="CV375" s="134"/>
      <c r="CW375" s="134"/>
      <c r="CX375" s="134"/>
      <c r="CY375" s="134"/>
      <c r="CZ375" s="134"/>
      <c r="DA375" s="134"/>
      <c r="DB375" s="134"/>
      <c r="DC375" s="134"/>
      <c r="DD375" s="134"/>
      <c r="DE375" s="134"/>
      <c r="DF375" s="134"/>
      <c r="DG375" s="134"/>
      <c r="DH375" s="134"/>
      <c r="DI375" s="134"/>
      <c r="DJ375" s="134"/>
      <c r="DK375" s="134"/>
      <c r="DL375" s="134"/>
      <c r="DM375" s="134"/>
      <c r="DN375" s="134"/>
      <c r="DO375" s="134"/>
      <c r="DP375" s="134"/>
      <c r="DQ375" s="134"/>
      <c r="DR375" s="134"/>
      <c r="DS375" s="134"/>
      <c r="DT375" s="134"/>
      <c r="DU375" s="134"/>
      <c r="DV375" s="134"/>
      <c r="DW375" s="134"/>
      <c r="DX375" s="134"/>
      <c r="DY375" s="134"/>
      <c r="DZ375" s="134"/>
      <c r="EA375"/>
      <c r="EB375">
        <v>918</v>
      </c>
      <c r="EC375" s="288">
        <f t="shared" si="4"/>
        <v>27.818181818181817</v>
      </c>
    </row>
    <row r="376" spans="1:133">
      <c r="A376" s="134" t="s">
        <v>1327</v>
      </c>
      <c r="B376" s="134" t="s">
        <v>1328</v>
      </c>
      <c r="C376" s="133">
        <v>20</v>
      </c>
      <c r="D376" s="134" t="s">
        <v>742</v>
      </c>
      <c r="E376" s="134" t="s">
        <v>288</v>
      </c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>
        <v>1</v>
      </c>
      <c r="Q376" s="134"/>
      <c r="R376" s="134"/>
      <c r="S376" s="134"/>
      <c r="T376" s="134"/>
      <c r="U376" s="134"/>
      <c r="V376" s="134"/>
      <c r="W376" s="134"/>
      <c r="X376" s="134"/>
      <c r="Y376" s="134"/>
      <c r="Z376" s="134"/>
      <c r="AA376" s="134"/>
      <c r="AB376" s="134"/>
      <c r="AC376" s="134"/>
      <c r="AD376" s="134"/>
      <c r="AE376" s="134">
        <v>1</v>
      </c>
      <c r="AF376" s="134"/>
      <c r="AG376" s="134"/>
      <c r="AH376" s="134"/>
      <c r="AI376" s="134">
        <v>1</v>
      </c>
      <c r="AJ376" s="134"/>
      <c r="AK376" s="134"/>
      <c r="AL376" s="134"/>
      <c r="AM376" s="134"/>
      <c r="AN376" s="134"/>
      <c r="AO376" s="134"/>
      <c r="AP376" s="134"/>
      <c r="AQ376" s="134"/>
      <c r="AR376" s="134"/>
      <c r="AS376" s="134"/>
      <c r="AT376" s="134"/>
      <c r="AU376" s="134"/>
      <c r="AV376" s="134"/>
      <c r="AW376" s="134"/>
      <c r="AX376" s="134"/>
      <c r="AY376" s="134"/>
      <c r="AZ376" s="134"/>
      <c r="BA376" s="134"/>
      <c r="BB376" s="134"/>
      <c r="BC376" s="134"/>
      <c r="BD376" s="134"/>
      <c r="BE376" s="134"/>
      <c r="BF376" s="134"/>
      <c r="BG376" s="134"/>
      <c r="BH376" s="134"/>
      <c r="BI376" s="134"/>
      <c r="BJ376" s="134"/>
      <c r="BK376" s="134"/>
      <c r="BL376" s="134"/>
      <c r="BM376" s="134"/>
      <c r="BN376" s="134"/>
      <c r="BO376" s="134"/>
      <c r="BP376" s="134"/>
      <c r="BQ376" s="134"/>
      <c r="BR376" s="134">
        <v>1</v>
      </c>
      <c r="BS376" s="134"/>
      <c r="BT376" s="134"/>
      <c r="BU376" s="134"/>
      <c r="BV376" s="134"/>
      <c r="BW376" s="134"/>
      <c r="BX376" s="134"/>
      <c r="BY376" s="134"/>
      <c r="BZ376" s="134"/>
      <c r="CA376" s="134"/>
      <c r="CB376" s="134"/>
      <c r="CC376" s="134"/>
      <c r="CD376" s="134"/>
      <c r="CE376" s="134"/>
      <c r="CF376" s="134"/>
      <c r="CG376" s="134"/>
      <c r="CH376" s="134"/>
      <c r="CI376" s="134"/>
      <c r="CJ376" s="134"/>
      <c r="CK376" s="134"/>
      <c r="CL376" s="134"/>
      <c r="CM376" s="134"/>
      <c r="CN376" s="134"/>
      <c r="CO376" s="134"/>
      <c r="CP376" s="134"/>
      <c r="CQ376" s="134"/>
      <c r="CR376" s="134"/>
      <c r="CS376" s="134"/>
      <c r="CT376" s="134"/>
      <c r="CU376" s="134"/>
      <c r="CV376" s="134"/>
      <c r="CW376" s="134"/>
      <c r="CX376" s="134"/>
      <c r="CY376" s="134"/>
      <c r="CZ376" s="134"/>
      <c r="DA376" s="134"/>
      <c r="DB376" s="134"/>
      <c r="DC376" s="134"/>
      <c r="DD376" s="134"/>
      <c r="DE376" s="134"/>
      <c r="DF376" s="134"/>
      <c r="DG376" s="134"/>
      <c r="DH376" s="134"/>
      <c r="DI376" s="134"/>
      <c r="DJ376" s="134"/>
      <c r="DK376" s="134"/>
      <c r="DL376" s="134"/>
      <c r="DM376" s="134"/>
      <c r="DN376" s="134"/>
      <c r="DO376" s="134"/>
      <c r="DP376" s="134"/>
      <c r="DQ376" s="134"/>
      <c r="DR376" s="134"/>
      <c r="DS376" s="134"/>
      <c r="DT376" s="134"/>
      <c r="DU376" s="134"/>
      <c r="DV376" s="134"/>
      <c r="DW376" s="134"/>
      <c r="DX376" s="134"/>
      <c r="DY376" s="134"/>
      <c r="DZ376" s="134"/>
      <c r="EA376"/>
      <c r="EB376">
        <v>3944</v>
      </c>
      <c r="EC376" s="288">
        <f t="shared" si="4"/>
        <v>119.51515151515152</v>
      </c>
    </row>
    <row r="377" spans="1:133">
      <c r="A377" s="146" t="s">
        <v>1329</v>
      </c>
      <c r="B377" s="146" t="s">
        <v>1330</v>
      </c>
      <c r="C377" s="145">
        <v>5</v>
      </c>
      <c r="D377" s="146" t="s">
        <v>972</v>
      </c>
      <c r="E377" s="146" t="s">
        <v>378</v>
      </c>
      <c r="F377" s="146"/>
      <c r="G377" s="146">
        <v>1</v>
      </c>
      <c r="H377" s="146"/>
      <c r="I377" s="146"/>
      <c r="J377" s="146"/>
      <c r="K377" s="146">
        <v>1</v>
      </c>
      <c r="L377" s="146"/>
      <c r="M377" s="146"/>
      <c r="N377" s="146"/>
      <c r="O377" s="146"/>
      <c r="P377" s="146"/>
      <c r="Q377" s="146"/>
      <c r="R377" s="146" t="s">
        <v>291</v>
      </c>
      <c r="S377" s="146"/>
      <c r="T377" s="146"/>
      <c r="U377" s="146">
        <v>1</v>
      </c>
      <c r="V377" s="146"/>
      <c r="W377" s="146"/>
      <c r="X377" s="146"/>
      <c r="Y377" s="146"/>
      <c r="Z377" s="146"/>
      <c r="AA377" s="146"/>
      <c r="AB377" s="146"/>
      <c r="AC377" s="146"/>
      <c r="AD377" s="146"/>
      <c r="AE377" s="146">
        <v>1</v>
      </c>
      <c r="AF377" s="146"/>
      <c r="AG377" s="146"/>
      <c r="AH377" s="146">
        <v>1</v>
      </c>
      <c r="AI377" s="146"/>
      <c r="AJ377" s="146"/>
      <c r="AK377" s="146"/>
      <c r="AL377" s="146"/>
      <c r="AM377" s="146"/>
      <c r="AN377" s="146">
        <v>1</v>
      </c>
      <c r="AO377" s="146"/>
      <c r="AP377" s="146"/>
      <c r="AQ377" s="146"/>
      <c r="AR377" s="146"/>
      <c r="AS377" s="146"/>
      <c r="AT377" s="146"/>
      <c r="AU377" s="146"/>
      <c r="AV377" s="146"/>
      <c r="AW377" s="146"/>
      <c r="AX377" s="146"/>
      <c r="AY377" s="146"/>
      <c r="AZ377" s="146"/>
      <c r="BA377" s="146"/>
      <c r="BB377" s="146"/>
      <c r="BC377" s="146"/>
      <c r="BD377" s="146"/>
      <c r="BE377" s="146"/>
      <c r="BF377" s="146"/>
      <c r="BG377" s="146"/>
      <c r="BH377" s="146">
        <v>1</v>
      </c>
      <c r="BI377" s="146"/>
      <c r="BJ377" s="146"/>
      <c r="BK377" s="146"/>
      <c r="BL377" s="146"/>
      <c r="BM377" s="146"/>
      <c r="BN377" s="146"/>
      <c r="BO377" s="146"/>
      <c r="BP377" s="146">
        <v>1</v>
      </c>
      <c r="BQ377" s="146">
        <v>1</v>
      </c>
      <c r="BR377" s="146"/>
      <c r="BS377" s="146"/>
      <c r="BT377" s="146"/>
      <c r="BU377" s="146">
        <v>1</v>
      </c>
      <c r="BV377" s="146"/>
      <c r="BW377" s="146"/>
      <c r="BX377" s="146"/>
      <c r="BY377" s="146">
        <v>1</v>
      </c>
      <c r="BZ377" s="146"/>
      <c r="CA377" s="146"/>
      <c r="CB377" s="146"/>
      <c r="CC377" s="146"/>
      <c r="CD377" s="146"/>
      <c r="CE377" s="146"/>
      <c r="CF377" s="146"/>
      <c r="CG377" s="146"/>
      <c r="CH377" s="146"/>
      <c r="CI377" s="146"/>
      <c r="CJ377" s="146"/>
      <c r="CK377" s="146"/>
      <c r="CL377" s="146"/>
      <c r="CM377" s="146"/>
      <c r="CN377" s="146"/>
      <c r="CO377" s="146"/>
      <c r="CP377" s="146"/>
      <c r="CQ377" s="146"/>
      <c r="CR377" s="146">
        <v>1</v>
      </c>
      <c r="CS377" s="146"/>
      <c r="CT377" s="146"/>
      <c r="CU377" s="146"/>
      <c r="CV377" s="146"/>
      <c r="CW377" s="146"/>
      <c r="CX377" s="146"/>
      <c r="CY377" s="146"/>
      <c r="CZ377" s="146"/>
      <c r="DA377" s="146"/>
      <c r="DB377" s="146"/>
      <c r="DC377" s="146"/>
      <c r="DD377" s="146"/>
      <c r="DE377" s="146"/>
      <c r="DF377" s="146"/>
      <c r="DG377" s="146"/>
      <c r="DH377" s="146"/>
      <c r="DI377" s="146"/>
      <c r="DJ377" s="146"/>
      <c r="DK377" s="146"/>
      <c r="DL377" s="146"/>
      <c r="DM377" s="146"/>
      <c r="DN377" s="146"/>
      <c r="DO377" s="146"/>
      <c r="DP377" s="146"/>
      <c r="DQ377" s="146"/>
      <c r="DR377" s="146"/>
      <c r="DS377" s="146"/>
      <c r="DT377" s="146"/>
      <c r="DU377" s="146"/>
      <c r="DV377" s="146"/>
      <c r="DW377" s="146"/>
      <c r="DX377" s="146"/>
      <c r="DY377" s="146"/>
      <c r="DZ377" s="146"/>
      <c r="EA377"/>
      <c r="EB377">
        <v>1610</v>
      </c>
      <c r="EC377" s="288">
        <f t="shared" si="4"/>
        <v>48.787878787878789</v>
      </c>
    </row>
    <row r="378" spans="1:133">
      <c r="A378" s="275" t="s">
        <v>1332</v>
      </c>
      <c r="B378" s="275" t="s">
        <v>1331</v>
      </c>
      <c r="C378" s="332">
        <v>1</v>
      </c>
      <c r="D378" s="275" t="s">
        <v>970</v>
      </c>
      <c r="E378" s="275"/>
      <c r="F378" s="275"/>
      <c r="G378" s="275"/>
      <c r="H378" s="275"/>
      <c r="I378" s="275"/>
      <c r="J378" s="275"/>
      <c r="K378" s="275"/>
      <c r="L378" s="275"/>
      <c r="M378" s="275"/>
      <c r="N378" s="275"/>
      <c r="O378" s="275"/>
      <c r="P378" s="275"/>
      <c r="Q378" s="275"/>
      <c r="R378" s="275"/>
      <c r="S378" s="275"/>
      <c r="T378" s="275"/>
      <c r="U378" s="275"/>
      <c r="V378" s="275"/>
      <c r="W378" s="275"/>
      <c r="X378" s="275"/>
      <c r="Y378" s="275"/>
      <c r="Z378" s="275"/>
      <c r="AA378" s="275"/>
      <c r="AB378" s="275"/>
      <c r="AC378" s="275"/>
      <c r="AD378" s="275"/>
      <c r="AE378" s="275">
        <v>1</v>
      </c>
      <c r="AF378" s="275"/>
      <c r="AG378" s="275"/>
      <c r="AH378" s="275"/>
      <c r="AI378" s="275"/>
      <c r="AJ378" s="275"/>
      <c r="AK378" s="275"/>
      <c r="AL378" s="275"/>
      <c r="AM378" s="275"/>
      <c r="AN378" s="275"/>
      <c r="AO378" s="275"/>
      <c r="AP378" s="275"/>
      <c r="AQ378" s="275"/>
      <c r="AR378" s="275"/>
      <c r="AS378" s="275"/>
      <c r="AT378" s="275"/>
      <c r="AU378" s="275"/>
      <c r="AV378" s="275"/>
      <c r="AW378" s="275"/>
      <c r="AX378" s="275"/>
      <c r="AY378" s="275"/>
      <c r="AZ378" s="275"/>
      <c r="BA378" s="275"/>
      <c r="BB378" s="275"/>
      <c r="BC378" s="275"/>
      <c r="BD378" s="275"/>
      <c r="BE378" s="275"/>
      <c r="BF378" s="275"/>
      <c r="BG378" s="275"/>
      <c r="BH378" s="275"/>
      <c r="BI378" s="275"/>
      <c r="BJ378" s="275"/>
      <c r="BK378" s="275"/>
      <c r="BL378" s="275"/>
      <c r="BM378" s="275"/>
      <c r="BN378" s="275"/>
      <c r="BO378" s="275"/>
      <c r="BP378" s="275"/>
      <c r="BQ378" s="275"/>
      <c r="BR378" s="275"/>
      <c r="BS378" s="275"/>
      <c r="BT378" s="275"/>
      <c r="BU378" s="275"/>
      <c r="BV378" s="275"/>
      <c r="BW378" s="275"/>
      <c r="BX378" s="275"/>
      <c r="BY378" s="275"/>
      <c r="BZ378" s="275"/>
      <c r="CA378" s="275"/>
      <c r="CB378" s="275"/>
      <c r="CC378" s="275"/>
      <c r="CD378" s="275">
        <v>1</v>
      </c>
      <c r="CE378" s="275">
        <v>1</v>
      </c>
      <c r="CF378" s="275"/>
      <c r="CG378" s="275"/>
      <c r="CH378" s="275"/>
      <c r="CI378" s="275"/>
      <c r="CJ378" s="275"/>
      <c r="CK378" s="275"/>
      <c r="CL378" s="275"/>
      <c r="CM378" s="275"/>
      <c r="CN378" s="275"/>
      <c r="CO378" s="275"/>
      <c r="CP378" s="275"/>
      <c r="CQ378" s="275"/>
      <c r="CR378" s="275"/>
      <c r="CS378" s="275"/>
      <c r="CT378" s="275"/>
      <c r="CU378" s="275"/>
      <c r="CV378" s="275"/>
      <c r="CW378" s="275"/>
      <c r="CX378" s="275"/>
      <c r="CY378" s="275"/>
      <c r="CZ378" s="275"/>
      <c r="DA378" s="275"/>
      <c r="DB378" s="275"/>
      <c r="DC378" s="275"/>
      <c r="DD378" s="275"/>
      <c r="DE378" s="275"/>
      <c r="DF378" s="275"/>
      <c r="DG378" s="275"/>
      <c r="DH378" s="275"/>
      <c r="DI378" s="275"/>
      <c r="DJ378" s="275"/>
      <c r="DK378" s="275"/>
      <c r="DL378" s="275"/>
      <c r="DM378" s="275"/>
      <c r="DN378" s="275"/>
      <c r="DO378" s="275"/>
      <c r="DP378" s="275"/>
      <c r="DQ378" s="275"/>
      <c r="DR378" s="275"/>
      <c r="DS378" s="275"/>
      <c r="DT378" s="275"/>
      <c r="DU378" s="275"/>
      <c r="DV378" s="275"/>
      <c r="DW378" s="275"/>
      <c r="DX378" s="275"/>
      <c r="DY378" s="275"/>
      <c r="DZ378" s="275"/>
      <c r="EA378"/>
      <c r="EB378"/>
      <c r="EC378" s="288">
        <f t="shared" si="4"/>
        <v>0</v>
      </c>
    </row>
    <row r="379" spans="1:133">
      <c r="A379" s="275" t="s">
        <v>1333</v>
      </c>
      <c r="B379" s="275" t="s">
        <v>1331</v>
      </c>
      <c r="C379" s="332">
        <v>5</v>
      </c>
      <c r="D379" s="275" t="s">
        <v>970</v>
      </c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275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>
        <v>1</v>
      </c>
      <c r="AF379" s="275"/>
      <c r="AG379" s="275"/>
      <c r="AH379" s="275"/>
      <c r="AI379" s="275"/>
      <c r="AJ379" s="275"/>
      <c r="AK379" s="275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275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275"/>
      <c r="BV379" s="275"/>
      <c r="BW379" s="275"/>
      <c r="BX379" s="275"/>
      <c r="BY379" s="275"/>
      <c r="BZ379" s="275"/>
      <c r="CA379" s="275"/>
      <c r="CB379" s="275"/>
      <c r="CC379" s="275"/>
      <c r="CD379" s="275">
        <v>1</v>
      </c>
      <c r="CE379" s="275">
        <v>1</v>
      </c>
      <c r="CF379" s="275"/>
      <c r="CG379" s="275"/>
      <c r="CH379" s="275"/>
      <c r="CI379" s="275"/>
      <c r="CJ379" s="275"/>
      <c r="CK379" s="275"/>
      <c r="CL379" s="275"/>
      <c r="CM379" s="275"/>
      <c r="CN379" s="275"/>
      <c r="CO379" s="275"/>
      <c r="CP379" s="275"/>
      <c r="CQ379" s="275"/>
      <c r="CR379" s="275"/>
      <c r="CS379" s="275"/>
      <c r="CT379" s="275"/>
      <c r="CU379" s="275"/>
      <c r="CV379" s="275"/>
      <c r="CW379" s="275"/>
      <c r="CX379" s="275"/>
      <c r="CY379" s="275"/>
      <c r="CZ379" s="275"/>
      <c r="DA379" s="275"/>
      <c r="DB379" s="275"/>
      <c r="DC379" s="275"/>
      <c r="DD379" s="275"/>
      <c r="DE379" s="275"/>
      <c r="DF379" s="275"/>
      <c r="DG379" s="275"/>
      <c r="DH379" s="275"/>
      <c r="DI379" s="275"/>
      <c r="DJ379" s="275"/>
      <c r="DK379" s="275"/>
      <c r="DL379" s="275"/>
      <c r="DM379" s="275"/>
      <c r="DN379" s="275"/>
      <c r="DO379" s="275"/>
      <c r="DP379" s="275"/>
      <c r="DQ379" s="275"/>
      <c r="DR379" s="275"/>
      <c r="DS379" s="275"/>
      <c r="DT379" s="275"/>
      <c r="DU379" s="275"/>
      <c r="DV379" s="275"/>
      <c r="DW379" s="275"/>
      <c r="DX379" s="275"/>
      <c r="DY379" s="275"/>
      <c r="DZ379" s="275"/>
      <c r="EA379"/>
      <c r="EB379">
        <v>1470</v>
      </c>
      <c r="EC379" s="288">
        <f t="shared" si="4"/>
        <v>44.545454545454547</v>
      </c>
    </row>
    <row r="380" spans="1:133">
      <c r="A380" s="275" t="s">
        <v>1334</v>
      </c>
      <c r="B380" s="275" t="s">
        <v>1331</v>
      </c>
      <c r="C380" s="332">
        <v>20</v>
      </c>
      <c r="D380" s="275" t="s">
        <v>970</v>
      </c>
      <c r="E380" s="275"/>
      <c r="F380" s="275"/>
      <c r="G380" s="275"/>
      <c r="H380" s="275"/>
      <c r="I380" s="275"/>
      <c r="J380" s="275"/>
      <c r="K380" s="275"/>
      <c r="L380" s="275"/>
      <c r="M380" s="275"/>
      <c r="N380" s="275"/>
      <c r="O380" s="275"/>
      <c r="P380" s="275"/>
      <c r="Q380" s="275"/>
      <c r="R380" s="275"/>
      <c r="S380" s="275"/>
      <c r="T380" s="275"/>
      <c r="U380" s="275"/>
      <c r="V380" s="275"/>
      <c r="W380" s="275"/>
      <c r="X380" s="275"/>
      <c r="Y380" s="275"/>
      <c r="Z380" s="275"/>
      <c r="AA380" s="275"/>
      <c r="AB380" s="275"/>
      <c r="AC380" s="275"/>
      <c r="AD380" s="275"/>
      <c r="AE380" s="275">
        <v>1</v>
      </c>
      <c r="AF380" s="275"/>
      <c r="AG380" s="275"/>
      <c r="AH380" s="275"/>
      <c r="AI380" s="275"/>
      <c r="AJ380" s="275"/>
      <c r="AK380" s="275"/>
      <c r="AL380" s="275"/>
      <c r="AM380" s="275"/>
      <c r="AN380" s="275"/>
      <c r="AO380" s="275"/>
      <c r="AP380" s="275"/>
      <c r="AQ380" s="275"/>
      <c r="AR380" s="275"/>
      <c r="AS380" s="275"/>
      <c r="AT380" s="275"/>
      <c r="AU380" s="275"/>
      <c r="AV380" s="275"/>
      <c r="AW380" s="275"/>
      <c r="AX380" s="275"/>
      <c r="AY380" s="275"/>
      <c r="AZ380" s="275"/>
      <c r="BA380" s="275"/>
      <c r="BB380" s="275"/>
      <c r="BC380" s="275"/>
      <c r="BD380" s="275"/>
      <c r="BE380" s="275"/>
      <c r="BF380" s="275"/>
      <c r="BG380" s="275"/>
      <c r="BH380" s="275"/>
      <c r="BI380" s="275"/>
      <c r="BJ380" s="275"/>
      <c r="BK380" s="275"/>
      <c r="BL380" s="275"/>
      <c r="BM380" s="275"/>
      <c r="BN380" s="275"/>
      <c r="BO380" s="275"/>
      <c r="BP380" s="275"/>
      <c r="BQ380" s="275"/>
      <c r="BR380" s="275"/>
      <c r="BS380" s="275"/>
      <c r="BT380" s="275"/>
      <c r="BU380" s="275"/>
      <c r="BV380" s="275"/>
      <c r="BW380" s="275"/>
      <c r="BX380" s="275"/>
      <c r="BY380" s="275"/>
      <c r="BZ380" s="275"/>
      <c r="CA380" s="275"/>
      <c r="CB380" s="275"/>
      <c r="CC380" s="275"/>
      <c r="CD380" s="275">
        <v>1</v>
      </c>
      <c r="CE380" s="275">
        <v>1</v>
      </c>
      <c r="CF380" s="275"/>
      <c r="CG380" s="275"/>
      <c r="CH380" s="275"/>
      <c r="CI380" s="275"/>
      <c r="CJ380" s="275"/>
      <c r="CK380" s="275"/>
      <c r="CL380" s="275"/>
      <c r="CM380" s="275"/>
      <c r="CN380" s="275"/>
      <c r="CO380" s="275"/>
      <c r="CP380" s="275"/>
      <c r="CQ380" s="275"/>
      <c r="CR380" s="275"/>
      <c r="CS380" s="275"/>
      <c r="CT380" s="275"/>
      <c r="CU380" s="275"/>
      <c r="CV380" s="275"/>
      <c r="CW380" s="275"/>
      <c r="CX380" s="275"/>
      <c r="CY380" s="275"/>
      <c r="CZ380" s="275"/>
      <c r="DA380" s="275"/>
      <c r="DB380" s="275"/>
      <c r="DC380" s="275"/>
      <c r="DD380" s="275"/>
      <c r="DE380" s="275"/>
      <c r="DF380" s="275"/>
      <c r="DG380" s="275"/>
      <c r="DH380" s="275"/>
      <c r="DI380" s="275"/>
      <c r="DJ380" s="275"/>
      <c r="DK380" s="275"/>
      <c r="DL380" s="275"/>
      <c r="DM380" s="275"/>
      <c r="DN380" s="275"/>
      <c r="DO380" s="275"/>
      <c r="DP380" s="275"/>
      <c r="DQ380" s="275"/>
      <c r="DR380" s="275"/>
      <c r="DS380" s="275"/>
      <c r="DT380" s="275"/>
      <c r="DU380" s="275"/>
      <c r="DV380" s="275"/>
      <c r="DW380" s="275"/>
      <c r="DX380" s="275"/>
      <c r="DY380" s="275"/>
      <c r="DZ380" s="275"/>
      <c r="EA380"/>
      <c r="EB380"/>
      <c r="EC380" s="288">
        <f t="shared" si="4"/>
        <v>0</v>
      </c>
    </row>
    <row r="381" spans="1:133">
      <c r="A381" s="161" t="s">
        <v>1336</v>
      </c>
      <c r="B381" s="161" t="s">
        <v>1335</v>
      </c>
      <c r="C381" s="160">
        <v>1</v>
      </c>
      <c r="D381" s="161" t="s">
        <v>969</v>
      </c>
      <c r="E381" s="161" t="s">
        <v>287</v>
      </c>
      <c r="F381" s="161"/>
      <c r="G381" s="161"/>
      <c r="H381" s="161"/>
      <c r="I381" s="161"/>
      <c r="J381" s="161"/>
      <c r="K381" s="161"/>
      <c r="L381" s="161"/>
      <c r="M381" s="161"/>
      <c r="N381" s="161"/>
      <c r="O381" s="161">
        <v>1</v>
      </c>
      <c r="P381" s="161"/>
      <c r="Q381" s="161"/>
      <c r="R381" s="161"/>
      <c r="S381" s="161"/>
      <c r="T381" s="161"/>
      <c r="U381" s="161"/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>
        <v>1</v>
      </c>
      <c r="AF381" s="161"/>
      <c r="AG381" s="161"/>
      <c r="AH381" s="161"/>
      <c r="AI381" s="161"/>
      <c r="AJ381" s="161"/>
      <c r="AK381" s="161"/>
      <c r="AL381" s="161"/>
      <c r="AM381" s="161"/>
      <c r="AN381" s="161"/>
      <c r="AO381" s="161"/>
      <c r="AP381" s="161"/>
      <c r="AQ381" s="161"/>
      <c r="AR381" s="161"/>
      <c r="AS381" s="161"/>
      <c r="AT381" s="161"/>
      <c r="AU381" s="161"/>
      <c r="AV381" s="161"/>
      <c r="AW381" s="161"/>
      <c r="AX381" s="161"/>
      <c r="AY381" s="161"/>
      <c r="AZ381" s="161"/>
      <c r="BA381" s="161"/>
      <c r="BB381" s="161"/>
      <c r="BC381" s="161"/>
      <c r="BD381" s="161"/>
      <c r="BE381" s="161"/>
      <c r="BF381" s="161"/>
      <c r="BG381" s="161"/>
      <c r="BH381" s="161"/>
      <c r="BI381" s="161"/>
      <c r="BJ381" s="161"/>
      <c r="BK381" s="161"/>
      <c r="BL381" s="161"/>
      <c r="BM381" s="161"/>
      <c r="BN381" s="161"/>
      <c r="BO381" s="161"/>
      <c r="BP381" s="161"/>
      <c r="BQ381" s="161"/>
      <c r="BR381" s="161"/>
      <c r="BS381" s="161"/>
      <c r="BT381" s="161"/>
      <c r="BU381" s="161"/>
      <c r="BV381" s="161"/>
      <c r="BW381" s="161"/>
      <c r="BX381" s="161">
        <v>1</v>
      </c>
      <c r="BY381" s="161"/>
      <c r="BZ381" s="161"/>
      <c r="CA381" s="161"/>
      <c r="CB381" s="161"/>
      <c r="CC381" s="161">
        <v>1</v>
      </c>
      <c r="CD381" s="161"/>
      <c r="CE381" s="161"/>
      <c r="CF381" s="161"/>
      <c r="CG381" s="161"/>
      <c r="CH381" s="161"/>
      <c r="CI381" s="161"/>
      <c r="CJ381" s="161"/>
      <c r="CK381" s="161"/>
      <c r="CL381" s="161"/>
      <c r="CM381" s="161"/>
      <c r="CN381" s="161"/>
      <c r="CO381" s="161"/>
      <c r="CP381" s="161"/>
      <c r="CQ381" s="161"/>
      <c r="CR381" s="161"/>
      <c r="CS381" s="161"/>
      <c r="CT381" s="161">
        <v>1</v>
      </c>
      <c r="CU381" s="161"/>
      <c r="CV381" s="161"/>
      <c r="CW381" s="161"/>
      <c r="CX381" s="161"/>
      <c r="CY381" s="161"/>
      <c r="CZ381" s="161"/>
      <c r="DA381" s="161"/>
      <c r="DB381" s="161"/>
      <c r="DC381" s="161"/>
      <c r="DD381" s="161"/>
      <c r="DE381" s="161"/>
      <c r="DF381" s="161"/>
      <c r="DG381" s="161"/>
      <c r="DH381" s="161"/>
      <c r="DI381" s="161"/>
      <c r="DJ381" s="161"/>
      <c r="DK381" s="161"/>
      <c r="DL381" s="161"/>
      <c r="DM381" s="161"/>
      <c r="DN381" s="161"/>
      <c r="DO381" s="161"/>
      <c r="DP381" s="161"/>
      <c r="DQ381" s="161"/>
      <c r="DR381" s="161"/>
      <c r="DS381" s="161"/>
      <c r="DT381" s="161"/>
      <c r="DU381" s="161"/>
      <c r="DV381" s="161"/>
      <c r="DW381" s="161"/>
      <c r="DX381" s="161"/>
      <c r="DY381" s="161"/>
      <c r="DZ381" s="161"/>
      <c r="EA381"/>
      <c r="EB381">
        <v>360</v>
      </c>
      <c r="EC381" s="288">
        <f t="shared" si="4"/>
        <v>10.909090909090908</v>
      </c>
    </row>
    <row r="382" spans="1:133">
      <c r="A382" s="161" t="s">
        <v>1337</v>
      </c>
      <c r="B382" s="161" t="s">
        <v>1335</v>
      </c>
      <c r="C382" s="160">
        <v>5</v>
      </c>
      <c r="D382" s="161" t="s">
        <v>969</v>
      </c>
      <c r="E382" s="161" t="s">
        <v>287</v>
      </c>
      <c r="F382" s="161"/>
      <c r="G382" s="161"/>
      <c r="H382" s="161"/>
      <c r="I382" s="161"/>
      <c r="J382" s="161"/>
      <c r="K382" s="161"/>
      <c r="L382" s="161"/>
      <c r="M382" s="161"/>
      <c r="N382" s="161"/>
      <c r="O382" s="161">
        <v>1</v>
      </c>
      <c r="P382" s="161"/>
      <c r="Q382" s="161"/>
      <c r="R382" s="161"/>
      <c r="S382" s="161"/>
      <c r="T382" s="161"/>
      <c r="U382" s="161"/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>
        <v>1</v>
      </c>
      <c r="AF382" s="161"/>
      <c r="AG382" s="161"/>
      <c r="AH382" s="161"/>
      <c r="AI382" s="161"/>
      <c r="AJ382" s="161"/>
      <c r="AK382" s="161"/>
      <c r="AL382" s="161"/>
      <c r="AM382" s="161"/>
      <c r="AN382" s="161"/>
      <c r="AO382" s="161"/>
      <c r="AP382" s="161"/>
      <c r="AQ382" s="161"/>
      <c r="AR382" s="161"/>
      <c r="AS382" s="161"/>
      <c r="AT382" s="161"/>
      <c r="AU382" s="161"/>
      <c r="AV382" s="161"/>
      <c r="AW382" s="161"/>
      <c r="AX382" s="161"/>
      <c r="AY382" s="161"/>
      <c r="AZ382" s="161"/>
      <c r="BA382" s="161"/>
      <c r="BB382" s="161"/>
      <c r="BC382" s="161"/>
      <c r="BD382" s="161"/>
      <c r="BE382" s="161"/>
      <c r="BF382" s="161"/>
      <c r="BG382" s="161"/>
      <c r="BH382" s="161"/>
      <c r="BI382" s="161"/>
      <c r="BJ382" s="161"/>
      <c r="BK382" s="161"/>
      <c r="BL382" s="161"/>
      <c r="BM382" s="161"/>
      <c r="BN382" s="161"/>
      <c r="BO382" s="161"/>
      <c r="BP382" s="161"/>
      <c r="BQ382" s="161"/>
      <c r="BR382" s="161"/>
      <c r="BS382" s="161"/>
      <c r="BT382" s="161"/>
      <c r="BU382" s="161"/>
      <c r="BV382" s="161"/>
      <c r="BW382" s="161"/>
      <c r="BX382" s="161">
        <v>1</v>
      </c>
      <c r="BY382" s="161"/>
      <c r="BZ382" s="161"/>
      <c r="CA382" s="161"/>
      <c r="CB382" s="161"/>
      <c r="CC382" s="161">
        <v>1</v>
      </c>
      <c r="CD382" s="161"/>
      <c r="CE382" s="161"/>
      <c r="CF382" s="161"/>
      <c r="CG382" s="161"/>
      <c r="CH382" s="161"/>
      <c r="CI382" s="161"/>
      <c r="CJ382" s="161"/>
      <c r="CK382" s="161"/>
      <c r="CL382" s="161"/>
      <c r="CM382" s="161"/>
      <c r="CN382" s="161"/>
      <c r="CO382" s="161"/>
      <c r="CP382" s="161"/>
      <c r="CQ382" s="161"/>
      <c r="CR382" s="161"/>
      <c r="CS382" s="161"/>
      <c r="CT382" s="161">
        <v>1</v>
      </c>
      <c r="CU382" s="161"/>
      <c r="CV382" s="161"/>
      <c r="CW382" s="161"/>
      <c r="CX382" s="161"/>
      <c r="CY382" s="161"/>
      <c r="CZ382" s="161"/>
      <c r="DA382" s="161"/>
      <c r="DB382" s="161"/>
      <c r="DC382" s="161"/>
      <c r="DD382" s="161"/>
      <c r="DE382" s="161"/>
      <c r="DF382" s="161"/>
      <c r="DG382" s="161"/>
      <c r="DH382" s="161"/>
      <c r="DI382" s="161"/>
      <c r="DJ382" s="161"/>
      <c r="DK382" s="161"/>
      <c r="DL382" s="161"/>
      <c r="DM382" s="161"/>
      <c r="DN382" s="161"/>
      <c r="DO382" s="161"/>
      <c r="DP382" s="161"/>
      <c r="DQ382" s="161"/>
      <c r="DR382" s="161"/>
      <c r="DS382" s="161"/>
      <c r="DT382" s="161"/>
      <c r="DU382" s="161"/>
      <c r="DV382" s="161"/>
      <c r="DW382" s="161"/>
      <c r="DX382" s="161"/>
      <c r="DY382" s="161"/>
      <c r="DZ382" s="161"/>
      <c r="EA382"/>
      <c r="EB382">
        <v>1334</v>
      </c>
      <c r="EC382" s="288">
        <f t="shared" si="4"/>
        <v>40.424242424242422</v>
      </c>
    </row>
    <row r="383" spans="1:133">
      <c r="A383" s="161" t="s">
        <v>1338</v>
      </c>
      <c r="B383" s="161" t="s">
        <v>1335</v>
      </c>
      <c r="C383" s="160">
        <v>20</v>
      </c>
      <c r="D383" s="161" t="s">
        <v>969</v>
      </c>
      <c r="E383" s="161" t="s">
        <v>287</v>
      </c>
      <c r="F383" s="161"/>
      <c r="G383" s="161"/>
      <c r="H383" s="161"/>
      <c r="I383" s="161"/>
      <c r="J383" s="161"/>
      <c r="K383" s="161"/>
      <c r="L383" s="161"/>
      <c r="M383" s="161"/>
      <c r="N383" s="161"/>
      <c r="O383" s="161">
        <v>1</v>
      </c>
      <c r="P383" s="161"/>
      <c r="Q383" s="161"/>
      <c r="R383" s="161"/>
      <c r="S383" s="161"/>
      <c r="T383" s="161"/>
      <c r="U383" s="161"/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>
        <v>1</v>
      </c>
      <c r="AF383" s="161"/>
      <c r="AG383" s="161"/>
      <c r="AH383" s="161"/>
      <c r="AI383" s="161"/>
      <c r="AJ383" s="161"/>
      <c r="AK383" s="161"/>
      <c r="AL383" s="161"/>
      <c r="AM383" s="161"/>
      <c r="AN383" s="161"/>
      <c r="AO383" s="161"/>
      <c r="AP383" s="161"/>
      <c r="AQ383" s="161"/>
      <c r="AR383" s="161"/>
      <c r="AS383" s="161"/>
      <c r="AT383" s="161"/>
      <c r="AU383" s="161"/>
      <c r="AV383" s="161"/>
      <c r="AW383" s="161"/>
      <c r="AX383" s="161"/>
      <c r="AY383" s="161"/>
      <c r="AZ383" s="161"/>
      <c r="BA383" s="161"/>
      <c r="BB383" s="161"/>
      <c r="BC383" s="161"/>
      <c r="BD383" s="161"/>
      <c r="BE383" s="161"/>
      <c r="BF383" s="161"/>
      <c r="BG383" s="161"/>
      <c r="BH383" s="161"/>
      <c r="BI383" s="161"/>
      <c r="BJ383" s="161"/>
      <c r="BK383" s="161"/>
      <c r="BL383" s="161"/>
      <c r="BM383" s="161"/>
      <c r="BN383" s="161"/>
      <c r="BO383" s="161"/>
      <c r="BP383" s="161"/>
      <c r="BQ383" s="161"/>
      <c r="BR383" s="161"/>
      <c r="BS383" s="161"/>
      <c r="BT383" s="161"/>
      <c r="BU383" s="161"/>
      <c r="BV383" s="161"/>
      <c r="BW383" s="161"/>
      <c r="BX383" s="161">
        <v>1</v>
      </c>
      <c r="BY383" s="161"/>
      <c r="BZ383" s="161"/>
      <c r="CA383" s="161"/>
      <c r="CB383" s="161"/>
      <c r="CC383" s="161">
        <v>1</v>
      </c>
      <c r="CD383" s="161"/>
      <c r="CE383" s="161"/>
      <c r="CF383" s="161"/>
      <c r="CG383" s="161"/>
      <c r="CH383" s="161"/>
      <c r="CI383" s="161"/>
      <c r="CJ383" s="161"/>
      <c r="CK383" s="161"/>
      <c r="CL383" s="161"/>
      <c r="CM383" s="161"/>
      <c r="CN383" s="161"/>
      <c r="CO383" s="161"/>
      <c r="CP383" s="161"/>
      <c r="CQ383" s="161"/>
      <c r="CR383" s="161"/>
      <c r="CS383" s="161"/>
      <c r="CT383" s="161">
        <v>1</v>
      </c>
      <c r="CU383" s="161"/>
      <c r="CV383" s="161"/>
      <c r="CW383" s="161"/>
      <c r="CX383" s="161"/>
      <c r="CY383" s="161"/>
      <c r="CZ383" s="161"/>
      <c r="DA383" s="161"/>
      <c r="DB383" s="161"/>
      <c r="DC383" s="161"/>
      <c r="DD383" s="161"/>
      <c r="DE383" s="161"/>
      <c r="DF383" s="161"/>
      <c r="DG383" s="161"/>
      <c r="DH383" s="161"/>
      <c r="DI383" s="161"/>
      <c r="DJ383" s="161"/>
      <c r="DK383" s="161"/>
      <c r="DL383" s="161"/>
      <c r="DM383" s="161"/>
      <c r="DN383" s="161"/>
      <c r="DO383" s="161"/>
      <c r="DP383" s="161"/>
      <c r="DQ383" s="161"/>
      <c r="DR383" s="161"/>
      <c r="DS383" s="161"/>
      <c r="DT383" s="161"/>
      <c r="DU383" s="161"/>
      <c r="DV383" s="161"/>
      <c r="DW383" s="161"/>
      <c r="DX383" s="161"/>
      <c r="DY383" s="161"/>
      <c r="DZ383" s="161"/>
      <c r="EA383"/>
      <c r="EB383">
        <v>6194</v>
      </c>
      <c r="EC383" s="288">
        <f t="shared" si="4"/>
        <v>187.69696969696969</v>
      </c>
    </row>
    <row r="384" spans="1:133">
      <c r="A384" s="240" t="s">
        <v>1339</v>
      </c>
      <c r="B384" s="240" t="s">
        <v>1341</v>
      </c>
      <c r="C384" s="241">
        <v>1</v>
      </c>
      <c r="D384" s="240" t="s">
        <v>742</v>
      </c>
      <c r="E384" s="240" t="s">
        <v>287</v>
      </c>
      <c r="F384" s="240"/>
      <c r="G384" s="240"/>
      <c r="H384" s="240"/>
      <c r="I384" s="240"/>
      <c r="J384" s="240"/>
      <c r="K384" s="240"/>
      <c r="L384" s="240"/>
      <c r="M384" s="240"/>
      <c r="N384" s="240"/>
      <c r="O384" s="240">
        <v>1</v>
      </c>
      <c r="P384" s="240"/>
      <c r="Q384" s="240"/>
      <c r="R384" s="240"/>
      <c r="S384" s="240"/>
      <c r="T384" s="240"/>
      <c r="U384" s="240"/>
      <c r="V384" s="240"/>
      <c r="W384" s="240"/>
      <c r="X384" s="240"/>
      <c r="Y384" s="240"/>
      <c r="Z384" s="240"/>
      <c r="AA384" s="240"/>
      <c r="AB384" s="240"/>
      <c r="AC384" s="240"/>
      <c r="AD384" s="240"/>
      <c r="AE384" s="240">
        <v>1</v>
      </c>
      <c r="AF384" s="240"/>
      <c r="AG384" s="240"/>
      <c r="AH384" s="240"/>
      <c r="AI384" s="240"/>
      <c r="AJ384" s="240"/>
      <c r="AK384" s="240"/>
      <c r="AL384" s="240"/>
      <c r="AM384" s="240"/>
      <c r="AN384" s="240"/>
      <c r="AO384" s="240"/>
      <c r="AP384" s="240"/>
      <c r="AQ384" s="240"/>
      <c r="AR384" s="240"/>
      <c r="AS384" s="240"/>
      <c r="AT384" s="240"/>
      <c r="AU384" s="240"/>
      <c r="AV384" s="240"/>
      <c r="AW384" s="240"/>
      <c r="AX384" s="240"/>
      <c r="AY384" s="240"/>
      <c r="AZ384" s="240"/>
      <c r="BA384" s="240"/>
      <c r="BB384" s="240"/>
      <c r="BC384" s="240"/>
      <c r="BD384" s="240"/>
      <c r="BE384" s="240"/>
      <c r="BF384" s="240"/>
      <c r="BG384" s="240"/>
      <c r="BH384" s="240"/>
      <c r="BI384" s="240"/>
      <c r="BJ384" s="240"/>
      <c r="BK384" s="240"/>
      <c r="BL384" s="240"/>
      <c r="BM384" s="240"/>
      <c r="BN384" s="240"/>
      <c r="BO384" s="240"/>
      <c r="BP384" s="240"/>
      <c r="BQ384" s="240"/>
      <c r="BR384" s="240"/>
      <c r="BS384" s="240">
        <v>1</v>
      </c>
      <c r="BT384" s="240"/>
      <c r="BU384" s="240"/>
      <c r="BV384" s="240"/>
      <c r="BW384" s="240"/>
      <c r="BX384" s="240"/>
      <c r="BY384" s="240"/>
      <c r="BZ384" s="240"/>
      <c r="CA384" s="240"/>
      <c r="CB384" s="240"/>
      <c r="CC384" s="240"/>
      <c r="CD384" s="240"/>
      <c r="CE384" s="240"/>
      <c r="CF384" s="240"/>
      <c r="CG384" s="240"/>
      <c r="CH384" s="240"/>
      <c r="CI384" s="240"/>
      <c r="CJ384" s="240"/>
      <c r="CK384" s="240"/>
      <c r="CL384" s="240"/>
      <c r="CM384" s="240"/>
      <c r="CN384" s="240"/>
      <c r="CO384" s="240"/>
      <c r="CP384" s="240"/>
      <c r="CQ384" s="240"/>
      <c r="CR384" s="240"/>
      <c r="CS384" s="240"/>
      <c r="CT384" s="240"/>
      <c r="CU384" s="240"/>
      <c r="CV384" s="240"/>
      <c r="CW384" s="240"/>
      <c r="CX384" s="240"/>
      <c r="CY384" s="240"/>
      <c r="CZ384" s="240"/>
      <c r="DA384" s="240"/>
      <c r="DB384" s="240"/>
      <c r="DC384" s="240"/>
      <c r="DD384" s="240"/>
      <c r="DE384" s="240"/>
      <c r="DF384" s="240"/>
      <c r="DG384" s="240"/>
      <c r="DH384" s="240"/>
      <c r="DI384" s="240"/>
      <c r="DJ384" s="240"/>
      <c r="DK384" s="240"/>
      <c r="DL384" s="240"/>
      <c r="DM384" s="240"/>
      <c r="DN384" s="240"/>
      <c r="DO384" s="240"/>
      <c r="DP384" s="240"/>
      <c r="DQ384" s="240"/>
      <c r="DR384" s="240"/>
      <c r="DS384" s="240"/>
      <c r="DT384" s="240"/>
      <c r="DU384" s="240"/>
      <c r="DV384" s="240"/>
      <c r="DW384" s="240"/>
      <c r="DX384" s="240"/>
      <c r="DY384" s="240"/>
      <c r="DZ384" s="240"/>
      <c r="EA384"/>
      <c r="EB384">
        <v>322</v>
      </c>
      <c r="EC384" s="288">
        <f t="shared" si="4"/>
        <v>9.7575757575757578</v>
      </c>
    </row>
    <row r="385" spans="1:133">
      <c r="A385" s="240" t="s">
        <v>1340</v>
      </c>
      <c r="B385" s="240" t="s">
        <v>1341</v>
      </c>
      <c r="C385" s="241">
        <v>5</v>
      </c>
      <c r="D385" s="240" t="s">
        <v>742</v>
      </c>
      <c r="E385" s="240" t="s">
        <v>1342</v>
      </c>
      <c r="F385" s="240"/>
      <c r="G385" s="240"/>
      <c r="H385" s="240"/>
      <c r="I385" s="240"/>
      <c r="J385" s="240"/>
      <c r="K385" s="240"/>
      <c r="L385" s="240"/>
      <c r="M385" s="240"/>
      <c r="N385" s="240"/>
      <c r="O385" s="240">
        <v>1</v>
      </c>
      <c r="P385" s="240"/>
      <c r="Q385" s="240"/>
      <c r="R385" s="240"/>
      <c r="S385" s="240"/>
      <c r="T385" s="240"/>
      <c r="U385" s="240"/>
      <c r="V385" s="240"/>
      <c r="W385" s="240"/>
      <c r="X385" s="240"/>
      <c r="Y385" s="240"/>
      <c r="Z385" s="240"/>
      <c r="AA385" s="240"/>
      <c r="AB385" s="240"/>
      <c r="AC385" s="240"/>
      <c r="AD385" s="240"/>
      <c r="AE385" s="240">
        <v>1</v>
      </c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240"/>
      <c r="AQ385" s="240"/>
      <c r="AR385" s="240"/>
      <c r="AS385" s="240"/>
      <c r="AT385" s="240"/>
      <c r="AU385" s="240"/>
      <c r="AV385" s="240"/>
      <c r="AW385" s="240"/>
      <c r="AX385" s="240"/>
      <c r="AY385" s="240"/>
      <c r="AZ385" s="240"/>
      <c r="BA385" s="240"/>
      <c r="BB385" s="240"/>
      <c r="BC385" s="240"/>
      <c r="BD385" s="240"/>
      <c r="BE385" s="240"/>
      <c r="BF385" s="240"/>
      <c r="BG385" s="240"/>
      <c r="BH385" s="240"/>
      <c r="BI385" s="240"/>
      <c r="BJ385" s="240"/>
      <c r="BK385" s="240"/>
      <c r="BL385" s="240"/>
      <c r="BM385" s="240"/>
      <c r="BN385" s="240"/>
      <c r="BO385" s="240"/>
      <c r="BP385" s="240"/>
      <c r="BQ385" s="240"/>
      <c r="BR385" s="240"/>
      <c r="BS385" s="240">
        <v>1</v>
      </c>
      <c r="BT385" s="240"/>
      <c r="BU385" s="240"/>
      <c r="BV385" s="240"/>
      <c r="BW385" s="240"/>
      <c r="BX385" s="240"/>
      <c r="BY385" s="240"/>
      <c r="BZ385" s="240"/>
      <c r="CA385" s="240"/>
      <c r="CB385" s="240"/>
      <c r="CC385" s="240"/>
      <c r="CD385" s="240"/>
      <c r="CE385" s="240"/>
      <c r="CF385" s="240"/>
      <c r="CG385" s="240"/>
      <c r="CH385" s="240"/>
      <c r="CI385" s="240"/>
      <c r="CJ385" s="240"/>
      <c r="CK385" s="240"/>
      <c r="CL385" s="240"/>
      <c r="CM385" s="240"/>
      <c r="CN385" s="240"/>
      <c r="CO385" s="240"/>
      <c r="CP385" s="240"/>
      <c r="CQ385" s="240"/>
      <c r="CR385" s="240"/>
      <c r="CS385" s="240"/>
      <c r="CT385" s="240"/>
      <c r="CU385" s="240"/>
      <c r="CV385" s="240"/>
      <c r="CW385" s="240"/>
      <c r="CX385" s="240"/>
      <c r="CY385" s="240"/>
      <c r="CZ385" s="240"/>
      <c r="DA385" s="240"/>
      <c r="DB385" s="240"/>
      <c r="DC385" s="240"/>
      <c r="DD385" s="240"/>
      <c r="DE385" s="240"/>
      <c r="DF385" s="240"/>
      <c r="DG385" s="240"/>
      <c r="DH385" s="240"/>
      <c r="DI385" s="240"/>
      <c r="DJ385" s="240"/>
      <c r="DK385" s="240"/>
      <c r="DL385" s="240"/>
      <c r="DM385" s="240"/>
      <c r="DN385" s="240"/>
      <c r="DO385" s="240"/>
      <c r="DP385" s="240"/>
      <c r="DQ385" s="240"/>
      <c r="DR385" s="240"/>
      <c r="DS385" s="240"/>
      <c r="DT385" s="240"/>
      <c r="DU385" s="240"/>
      <c r="DV385" s="240"/>
      <c r="DW385" s="240"/>
      <c r="DX385" s="240"/>
      <c r="DY385" s="240"/>
      <c r="DZ385" s="240"/>
      <c r="EA385"/>
      <c r="EB385">
        <v>1535</v>
      </c>
      <c r="EC385" s="288">
        <f t="shared" si="4"/>
        <v>46.515151515151516</v>
      </c>
    </row>
    <row r="386" spans="1:133">
      <c r="A386" s="275" t="s">
        <v>1413</v>
      </c>
      <c r="B386" s="275" t="s">
        <v>1412</v>
      </c>
      <c r="C386" s="332">
        <v>1</v>
      </c>
      <c r="D386" s="275" t="s">
        <v>970</v>
      </c>
      <c r="E386" s="275" t="s">
        <v>289</v>
      </c>
      <c r="F386" s="275"/>
      <c r="G386" s="275"/>
      <c r="H386" s="275"/>
      <c r="I386" s="275"/>
      <c r="J386" s="275"/>
      <c r="K386" s="275"/>
      <c r="L386" s="275"/>
      <c r="M386" s="275"/>
      <c r="N386" s="275"/>
      <c r="O386" s="275"/>
      <c r="P386" s="275"/>
      <c r="Q386" s="275">
        <v>1</v>
      </c>
      <c r="R386" s="275"/>
      <c r="S386" s="275"/>
      <c r="T386" s="275"/>
      <c r="U386" s="275"/>
      <c r="V386" s="275"/>
      <c r="W386" s="275"/>
      <c r="X386" s="275"/>
      <c r="Y386" s="275"/>
      <c r="Z386" s="275"/>
      <c r="AA386" s="275"/>
      <c r="AB386" s="275"/>
      <c r="AC386" s="275"/>
      <c r="AD386" s="275"/>
      <c r="AE386" s="275">
        <v>1</v>
      </c>
      <c r="AF386" s="275"/>
      <c r="AG386" s="275"/>
      <c r="AH386" s="275"/>
      <c r="AI386" s="275"/>
      <c r="AJ386" s="275"/>
      <c r="AK386" s="275"/>
      <c r="AL386" s="275"/>
      <c r="AM386" s="275"/>
      <c r="AN386" s="275"/>
      <c r="AO386" s="275"/>
      <c r="AP386" s="275"/>
      <c r="AQ386" s="275">
        <v>1</v>
      </c>
      <c r="AR386" s="275"/>
      <c r="AS386" s="275"/>
      <c r="AT386" s="275"/>
      <c r="AU386" s="275"/>
      <c r="AV386" s="275"/>
      <c r="AW386" s="275"/>
      <c r="AX386" s="275"/>
      <c r="AY386" s="275"/>
      <c r="AZ386" s="275"/>
      <c r="BA386" s="275"/>
      <c r="BB386" s="275"/>
      <c r="BC386" s="275"/>
      <c r="BD386" s="275"/>
      <c r="BE386" s="275"/>
      <c r="BF386" s="275"/>
      <c r="BG386" s="275"/>
      <c r="BH386" s="275"/>
      <c r="BI386" s="275"/>
      <c r="BJ386" s="275"/>
      <c r="BK386" s="275"/>
      <c r="BL386" s="275"/>
      <c r="BM386" s="275"/>
      <c r="BN386" s="275"/>
      <c r="BO386" s="275"/>
      <c r="BP386" s="275"/>
      <c r="BQ386" s="275"/>
      <c r="BR386" s="275"/>
      <c r="BS386" s="275"/>
      <c r="BT386" s="275"/>
      <c r="BU386" s="275"/>
      <c r="BV386" s="275"/>
      <c r="BW386" s="275"/>
      <c r="BX386" s="275"/>
      <c r="BY386" s="275"/>
      <c r="BZ386" s="275"/>
      <c r="CA386" s="275"/>
      <c r="CB386" s="275"/>
      <c r="CC386" s="275"/>
      <c r="CD386" s="275"/>
      <c r="CE386" s="275"/>
      <c r="CF386" s="275"/>
      <c r="CG386" s="275"/>
      <c r="CH386" s="275"/>
      <c r="CI386" s="275"/>
      <c r="CJ386" s="275"/>
      <c r="CK386" s="275"/>
      <c r="CL386" s="275"/>
      <c r="CM386" s="275"/>
      <c r="CN386" s="275"/>
      <c r="CO386" s="275"/>
      <c r="CP386" s="275"/>
      <c r="CQ386" s="275"/>
      <c r="CR386" s="275"/>
      <c r="CS386" s="275"/>
      <c r="CT386" s="275"/>
      <c r="CU386" s="275"/>
      <c r="CV386" s="275"/>
      <c r="CW386" s="275"/>
      <c r="CX386" s="275"/>
      <c r="CY386" s="275"/>
      <c r="CZ386" s="275"/>
      <c r="DA386" s="275"/>
      <c r="DB386" s="275"/>
      <c r="DC386" s="275"/>
      <c r="DD386" s="275"/>
      <c r="DE386" s="275"/>
      <c r="DF386" s="275"/>
      <c r="DG386" s="275"/>
      <c r="DH386" s="275"/>
      <c r="DI386" s="275"/>
      <c r="DJ386" s="275"/>
      <c r="DK386" s="275"/>
      <c r="DL386" s="275"/>
      <c r="DM386" s="275"/>
      <c r="DN386" s="275"/>
      <c r="DO386" s="275"/>
      <c r="DP386" s="275"/>
      <c r="DQ386" s="275"/>
      <c r="DR386" s="275">
        <v>1</v>
      </c>
      <c r="DS386" s="275"/>
      <c r="DT386" s="275"/>
      <c r="DU386" s="275"/>
      <c r="DV386" s="275"/>
      <c r="DW386" s="275"/>
      <c r="DX386" s="275"/>
      <c r="DY386" s="275"/>
      <c r="DZ386" s="275"/>
      <c r="EA386"/>
      <c r="EB386">
        <v>318</v>
      </c>
      <c r="EC386" s="288">
        <f t="shared" si="4"/>
        <v>9.6363636363636367</v>
      </c>
    </row>
    <row r="387" spans="1:133">
      <c r="A387" s="275" t="s">
        <v>1414</v>
      </c>
      <c r="B387" s="275" t="s">
        <v>1412</v>
      </c>
      <c r="C387" s="332">
        <v>5</v>
      </c>
      <c r="D387" s="275" t="s">
        <v>970</v>
      </c>
      <c r="E387" s="275" t="s">
        <v>289</v>
      </c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>
        <v>1</v>
      </c>
      <c r="R387" s="275"/>
      <c r="S387" s="275"/>
      <c r="T387" s="275"/>
      <c r="U387" s="275"/>
      <c r="V387" s="275"/>
      <c r="W387" s="275"/>
      <c r="X387" s="275"/>
      <c r="Y387" s="275"/>
      <c r="Z387" s="275"/>
      <c r="AA387" s="275"/>
      <c r="AB387" s="275"/>
      <c r="AC387" s="275"/>
      <c r="AD387" s="275"/>
      <c r="AE387" s="275">
        <v>1</v>
      </c>
      <c r="AF387" s="275"/>
      <c r="AG387" s="275"/>
      <c r="AH387" s="275"/>
      <c r="AI387" s="275"/>
      <c r="AJ387" s="275"/>
      <c r="AK387" s="275"/>
      <c r="AL387" s="275"/>
      <c r="AM387" s="275"/>
      <c r="AN387" s="275"/>
      <c r="AO387" s="275"/>
      <c r="AP387" s="275"/>
      <c r="AQ387" s="275">
        <v>1</v>
      </c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275"/>
      <c r="BD387" s="275"/>
      <c r="BE387" s="275"/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275"/>
      <c r="BV387" s="275"/>
      <c r="BW387" s="275"/>
      <c r="BX387" s="275"/>
      <c r="BY387" s="275"/>
      <c r="BZ387" s="275"/>
      <c r="CA387" s="275"/>
      <c r="CB387" s="275"/>
      <c r="CC387" s="275"/>
      <c r="CD387" s="275"/>
      <c r="CE387" s="275"/>
      <c r="CF387" s="275"/>
      <c r="CG387" s="275"/>
      <c r="CH387" s="275"/>
      <c r="CI387" s="275"/>
      <c r="CJ387" s="275"/>
      <c r="CK387" s="275"/>
      <c r="CL387" s="275"/>
      <c r="CM387" s="275"/>
      <c r="CN387" s="275"/>
      <c r="CO387" s="275"/>
      <c r="CP387" s="275"/>
      <c r="CQ387" s="275"/>
      <c r="CR387" s="275"/>
      <c r="CS387" s="275"/>
      <c r="CT387" s="275"/>
      <c r="CU387" s="275"/>
      <c r="CV387" s="275"/>
      <c r="CW387" s="275"/>
      <c r="CX387" s="275"/>
      <c r="CY387" s="275"/>
      <c r="CZ387" s="275"/>
      <c r="DA387" s="275"/>
      <c r="DB387" s="275"/>
      <c r="DC387" s="275"/>
      <c r="DD387" s="275"/>
      <c r="DE387" s="275"/>
      <c r="DF387" s="275"/>
      <c r="DG387" s="275"/>
      <c r="DH387" s="275"/>
      <c r="DI387" s="275"/>
      <c r="DJ387" s="275"/>
      <c r="DK387" s="275"/>
      <c r="DL387" s="275"/>
      <c r="DM387" s="275"/>
      <c r="DN387" s="275"/>
      <c r="DO387" s="275"/>
      <c r="DP387" s="275"/>
      <c r="DQ387" s="275"/>
      <c r="DR387" s="275">
        <v>1</v>
      </c>
      <c r="DS387" s="275"/>
      <c r="DT387" s="275"/>
      <c r="DU387" s="275"/>
      <c r="DV387" s="275"/>
      <c r="DW387" s="275"/>
      <c r="DX387" s="275"/>
      <c r="DY387" s="275"/>
      <c r="DZ387" s="275"/>
      <c r="EA387"/>
      <c r="EB387">
        <v>1466</v>
      </c>
      <c r="EC387" s="288">
        <f t="shared" si="4"/>
        <v>44.424242424242422</v>
      </c>
    </row>
    <row r="388" spans="1:133">
      <c r="A388" s="275" t="s">
        <v>1415</v>
      </c>
      <c r="B388" s="275" t="s">
        <v>1412</v>
      </c>
      <c r="C388" s="332">
        <v>20</v>
      </c>
      <c r="D388" s="275" t="s">
        <v>970</v>
      </c>
      <c r="E388" s="275" t="s">
        <v>289</v>
      </c>
      <c r="F388" s="275"/>
      <c r="G388" s="275"/>
      <c r="H388" s="275"/>
      <c r="I388" s="275"/>
      <c r="J388" s="275"/>
      <c r="K388" s="275"/>
      <c r="L388" s="275"/>
      <c r="M388" s="275"/>
      <c r="N388" s="275"/>
      <c r="O388" s="275"/>
      <c r="P388" s="275"/>
      <c r="Q388" s="275">
        <v>1</v>
      </c>
      <c r="R388" s="275"/>
      <c r="S388" s="275"/>
      <c r="T388" s="275"/>
      <c r="U388" s="275"/>
      <c r="V388" s="275"/>
      <c r="W388" s="275"/>
      <c r="X388" s="275"/>
      <c r="Y388" s="275"/>
      <c r="Z388" s="275"/>
      <c r="AA388" s="275"/>
      <c r="AB388" s="275"/>
      <c r="AC388" s="275"/>
      <c r="AD388" s="275"/>
      <c r="AE388" s="275">
        <v>1</v>
      </c>
      <c r="AF388" s="275"/>
      <c r="AG388" s="275"/>
      <c r="AH388" s="275"/>
      <c r="AI388" s="275"/>
      <c r="AJ388" s="275"/>
      <c r="AK388" s="275"/>
      <c r="AL388" s="275"/>
      <c r="AM388" s="275"/>
      <c r="AN388" s="275"/>
      <c r="AO388" s="275"/>
      <c r="AP388" s="275"/>
      <c r="AQ388" s="275">
        <v>1</v>
      </c>
      <c r="AR388" s="275"/>
      <c r="AS388" s="275"/>
      <c r="AT388" s="275"/>
      <c r="AU388" s="275"/>
      <c r="AV388" s="275"/>
      <c r="AW388" s="275"/>
      <c r="AX388" s="275"/>
      <c r="AY388" s="275"/>
      <c r="AZ388" s="275"/>
      <c r="BA388" s="275"/>
      <c r="BB388" s="275"/>
      <c r="BC388" s="275"/>
      <c r="BD388" s="275"/>
      <c r="BE388" s="275"/>
      <c r="BF388" s="275"/>
      <c r="BG388" s="275"/>
      <c r="BH388" s="275"/>
      <c r="BI388" s="275"/>
      <c r="BJ388" s="275"/>
      <c r="BK388" s="275"/>
      <c r="BL388" s="275"/>
      <c r="BM388" s="275"/>
      <c r="BN388" s="275"/>
      <c r="BO388" s="275"/>
      <c r="BP388" s="275"/>
      <c r="BQ388" s="275"/>
      <c r="BR388" s="275"/>
      <c r="BS388" s="275"/>
      <c r="BT388" s="275"/>
      <c r="BU388" s="275"/>
      <c r="BV388" s="275"/>
      <c r="BW388" s="275"/>
      <c r="BX388" s="275"/>
      <c r="BY388" s="275"/>
      <c r="BZ388" s="275"/>
      <c r="CA388" s="275"/>
      <c r="CB388" s="275"/>
      <c r="CC388" s="275"/>
      <c r="CD388" s="275"/>
      <c r="CE388" s="275"/>
      <c r="CF388" s="275"/>
      <c r="CG388" s="275"/>
      <c r="CH388" s="275"/>
      <c r="CI388" s="275"/>
      <c r="CJ388" s="275"/>
      <c r="CK388" s="275"/>
      <c r="CL388" s="275"/>
      <c r="CM388" s="275"/>
      <c r="CN388" s="275"/>
      <c r="CO388" s="275"/>
      <c r="CP388" s="275"/>
      <c r="CQ388" s="275"/>
      <c r="CR388" s="275"/>
      <c r="CS388" s="275"/>
      <c r="CT388" s="275"/>
      <c r="CU388" s="275"/>
      <c r="CV388" s="275"/>
      <c r="CW388" s="275"/>
      <c r="CX388" s="275"/>
      <c r="CY388" s="275"/>
      <c r="CZ388" s="275"/>
      <c r="DA388" s="275"/>
      <c r="DB388" s="275"/>
      <c r="DC388" s="275"/>
      <c r="DD388" s="275"/>
      <c r="DE388" s="275"/>
      <c r="DF388" s="275"/>
      <c r="DG388" s="275"/>
      <c r="DH388" s="275"/>
      <c r="DI388" s="275"/>
      <c r="DJ388" s="275"/>
      <c r="DK388" s="275"/>
      <c r="DL388" s="275"/>
      <c r="DM388" s="275"/>
      <c r="DN388" s="275"/>
      <c r="DO388" s="275"/>
      <c r="DP388" s="275"/>
      <c r="DQ388" s="275"/>
      <c r="DR388" s="275">
        <v>1</v>
      </c>
      <c r="DS388" s="275"/>
      <c r="DT388" s="275"/>
      <c r="DU388" s="275"/>
      <c r="DV388" s="275"/>
      <c r="DW388" s="275"/>
      <c r="DX388" s="275"/>
      <c r="DY388" s="275"/>
      <c r="DZ388" s="275"/>
      <c r="EA388"/>
      <c r="EB388">
        <v>10314</v>
      </c>
      <c r="EC388" s="288">
        <f t="shared" si="4"/>
        <v>312.54545454545456</v>
      </c>
    </row>
    <row r="389" spans="1:133">
      <c r="A389" s="203" t="s">
        <v>1419</v>
      </c>
      <c r="B389" s="203" t="s">
        <v>1416</v>
      </c>
      <c r="C389" s="259">
        <v>1</v>
      </c>
      <c r="D389" s="203" t="s">
        <v>742</v>
      </c>
      <c r="E389" s="203"/>
      <c r="F389" s="203"/>
      <c r="G389" s="203"/>
      <c r="H389" s="203"/>
      <c r="I389" s="203"/>
      <c r="J389" s="203"/>
      <c r="K389" s="203"/>
      <c r="L389" s="203"/>
      <c r="M389" s="203"/>
      <c r="N389" s="203"/>
      <c r="O389" s="203"/>
      <c r="P389" s="203"/>
      <c r="Q389" s="203"/>
      <c r="R389" s="203" t="s">
        <v>291</v>
      </c>
      <c r="S389" s="203"/>
      <c r="T389" s="203"/>
      <c r="U389" s="203">
        <v>1</v>
      </c>
      <c r="V389" s="203"/>
      <c r="W389" s="203"/>
      <c r="X389" s="203"/>
      <c r="Y389" s="203"/>
      <c r="Z389" s="203"/>
      <c r="AA389" s="203"/>
      <c r="AB389" s="203"/>
      <c r="AC389" s="203">
        <v>1</v>
      </c>
      <c r="AD389" s="203"/>
      <c r="AE389" s="203">
        <v>1</v>
      </c>
      <c r="AF389" s="203"/>
      <c r="AG389" s="203"/>
      <c r="AH389" s="203"/>
      <c r="AI389" s="203"/>
      <c r="AJ389" s="203"/>
      <c r="AK389" s="203"/>
      <c r="AL389" s="203"/>
      <c r="AM389" s="203"/>
      <c r="AN389" s="203"/>
      <c r="AO389" s="203"/>
      <c r="AP389" s="203"/>
      <c r="AQ389" s="203"/>
      <c r="AR389" s="203"/>
      <c r="AS389" s="203"/>
      <c r="AT389" s="203"/>
      <c r="AU389" s="203"/>
      <c r="AV389" s="203"/>
      <c r="AW389" s="203"/>
      <c r="AX389" s="203"/>
      <c r="AY389" s="203"/>
      <c r="AZ389" s="203"/>
      <c r="BA389" s="203"/>
      <c r="BB389" s="203"/>
      <c r="BC389" s="203"/>
      <c r="BD389" s="203"/>
      <c r="BE389" s="203"/>
      <c r="BF389" s="203"/>
      <c r="BG389" s="203"/>
      <c r="BH389" s="203"/>
      <c r="BI389" s="203">
        <v>1</v>
      </c>
      <c r="BJ389" s="203"/>
      <c r="BK389" s="203"/>
      <c r="BL389" s="203"/>
      <c r="BM389" s="203"/>
      <c r="BN389" s="203"/>
      <c r="BO389" s="203"/>
      <c r="BP389" s="203"/>
      <c r="BQ389" s="203"/>
      <c r="BR389" s="203"/>
      <c r="BS389" s="203"/>
      <c r="BT389" s="203"/>
      <c r="BU389" s="203"/>
      <c r="BV389" s="203"/>
      <c r="BW389" s="203"/>
      <c r="BX389" s="203"/>
      <c r="BY389" s="203"/>
      <c r="BZ389" s="203"/>
      <c r="CA389" s="203"/>
      <c r="CB389" s="203"/>
      <c r="CC389" s="203"/>
      <c r="CD389" s="203"/>
      <c r="CE389" s="203"/>
      <c r="CF389" s="203"/>
      <c r="CG389" s="203"/>
      <c r="CH389" s="203"/>
      <c r="CI389" s="203"/>
      <c r="CJ389" s="203"/>
      <c r="CK389" s="203"/>
      <c r="CL389" s="203"/>
      <c r="CM389" s="203"/>
      <c r="CN389" s="203"/>
      <c r="CO389" s="203"/>
      <c r="CP389" s="203"/>
      <c r="CQ389" s="203"/>
      <c r="CR389" s="203"/>
      <c r="CS389" s="203"/>
      <c r="CT389" s="203"/>
      <c r="CU389" s="203"/>
      <c r="CV389" s="203"/>
      <c r="CW389" s="203"/>
      <c r="CX389" s="203"/>
      <c r="CY389" s="203"/>
      <c r="CZ389" s="203"/>
      <c r="DA389" s="203">
        <v>1</v>
      </c>
      <c r="DB389" s="203"/>
      <c r="DC389" s="203">
        <v>1</v>
      </c>
      <c r="DD389" s="203"/>
      <c r="DE389" s="203"/>
      <c r="DF389" s="203">
        <v>1</v>
      </c>
      <c r="DG389" s="203"/>
      <c r="DH389" s="203"/>
      <c r="DI389" s="203"/>
      <c r="DJ389" s="203"/>
      <c r="DK389" s="203"/>
      <c r="DL389" s="203"/>
      <c r="DM389" s="203"/>
      <c r="DN389" s="203"/>
      <c r="DO389" s="203"/>
      <c r="DP389" s="203"/>
      <c r="DQ389" s="203"/>
      <c r="DR389" s="203"/>
      <c r="DS389" s="203"/>
      <c r="DT389" s="203"/>
      <c r="DU389" s="203"/>
      <c r="DV389" s="203"/>
      <c r="DW389" s="203"/>
      <c r="DX389" s="203"/>
      <c r="DY389" s="203"/>
      <c r="DZ389" s="203"/>
      <c r="EA389"/>
      <c r="EB389">
        <v>224</v>
      </c>
      <c r="EC389" s="288">
        <f t="shared" si="4"/>
        <v>6.7878787878787881</v>
      </c>
    </row>
    <row r="390" spans="1:133">
      <c r="A390" s="203" t="s">
        <v>1418</v>
      </c>
      <c r="B390" s="203" t="s">
        <v>1416</v>
      </c>
      <c r="C390" s="259">
        <v>5</v>
      </c>
      <c r="D390" s="203" t="s">
        <v>742</v>
      </c>
      <c r="E390" s="203"/>
      <c r="F390" s="203"/>
      <c r="G390" s="203"/>
      <c r="H390" s="203"/>
      <c r="I390" s="203"/>
      <c r="J390" s="203"/>
      <c r="K390" s="203"/>
      <c r="L390" s="203"/>
      <c r="M390" s="203"/>
      <c r="N390" s="203"/>
      <c r="O390" s="203"/>
      <c r="P390" s="203"/>
      <c r="Q390" s="203"/>
      <c r="R390" s="203" t="s">
        <v>291</v>
      </c>
      <c r="S390" s="203"/>
      <c r="T390" s="203"/>
      <c r="U390" s="203">
        <v>1</v>
      </c>
      <c r="V390" s="203"/>
      <c r="W390" s="203"/>
      <c r="X390" s="203"/>
      <c r="Y390" s="203"/>
      <c r="Z390" s="203"/>
      <c r="AA390" s="203"/>
      <c r="AB390" s="203"/>
      <c r="AC390" s="203">
        <v>1</v>
      </c>
      <c r="AD390" s="203"/>
      <c r="AE390" s="203">
        <v>1</v>
      </c>
      <c r="AF390" s="203"/>
      <c r="AG390" s="203"/>
      <c r="AH390" s="203"/>
      <c r="AI390" s="203"/>
      <c r="AJ390" s="203"/>
      <c r="AK390" s="203"/>
      <c r="AL390" s="203"/>
      <c r="AM390" s="203"/>
      <c r="AN390" s="203"/>
      <c r="AO390" s="203"/>
      <c r="AP390" s="203"/>
      <c r="AQ390" s="203"/>
      <c r="AR390" s="203"/>
      <c r="AS390" s="203"/>
      <c r="AT390" s="203"/>
      <c r="AU390" s="203"/>
      <c r="AV390" s="203"/>
      <c r="AW390" s="203"/>
      <c r="AX390" s="203"/>
      <c r="AY390" s="203"/>
      <c r="AZ390" s="203"/>
      <c r="BA390" s="203"/>
      <c r="BB390" s="203"/>
      <c r="BC390" s="203"/>
      <c r="BD390" s="203"/>
      <c r="BE390" s="203"/>
      <c r="BF390" s="203"/>
      <c r="BG390" s="203"/>
      <c r="BH390" s="203"/>
      <c r="BI390" s="203">
        <v>1</v>
      </c>
      <c r="BJ390" s="203"/>
      <c r="BK390" s="203"/>
      <c r="BL390" s="203"/>
      <c r="BM390" s="203"/>
      <c r="BN390" s="203"/>
      <c r="BO390" s="203"/>
      <c r="BP390" s="203"/>
      <c r="BQ390" s="203"/>
      <c r="BR390" s="203"/>
      <c r="BS390" s="203"/>
      <c r="BT390" s="203"/>
      <c r="BU390" s="203"/>
      <c r="BV390" s="203"/>
      <c r="BW390" s="203"/>
      <c r="BX390" s="203"/>
      <c r="BY390" s="203"/>
      <c r="BZ390" s="203"/>
      <c r="CA390" s="203"/>
      <c r="CB390" s="203"/>
      <c r="CC390" s="203"/>
      <c r="CD390" s="203"/>
      <c r="CE390" s="203"/>
      <c r="CF390" s="203"/>
      <c r="CG390" s="203"/>
      <c r="CH390" s="203"/>
      <c r="CI390" s="203"/>
      <c r="CJ390" s="203"/>
      <c r="CK390" s="203"/>
      <c r="CL390" s="203"/>
      <c r="CM390" s="203"/>
      <c r="CN390" s="203"/>
      <c r="CO390" s="203"/>
      <c r="CP390" s="203"/>
      <c r="CQ390" s="203"/>
      <c r="CR390" s="203"/>
      <c r="CS390" s="203"/>
      <c r="CT390" s="203"/>
      <c r="CU390" s="203"/>
      <c r="CV390" s="203"/>
      <c r="CW390" s="203"/>
      <c r="CX390" s="203"/>
      <c r="CY390" s="203"/>
      <c r="CZ390" s="203"/>
      <c r="DA390" s="203">
        <v>1</v>
      </c>
      <c r="DB390" s="203"/>
      <c r="DC390" s="203">
        <v>1</v>
      </c>
      <c r="DD390" s="203"/>
      <c r="DE390" s="203"/>
      <c r="DF390" s="203">
        <v>1</v>
      </c>
      <c r="DG390" s="203"/>
      <c r="DH390" s="203"/>
      <c r="DI390" s="203"/>
      <c r="DJ390" s="203"/>
      <c r="DK390" s="203"/>
      <c r="DL390" s="203"/>
      <c r="DM390" s="203"/>
      <c r="DN390" s="203"/>
      <c r="DO390" s="203"/>
      <c r="DP390" s="203"/>
      <c r="DQ390" s="203"/>
      <c r="DR390" s="203"/>
      <c r="DS390" s="203"/>
      <c r="DT390" s="203"/>
      <c r="DU390" s="203"/>
      <c r="DV390" s="203"/>
      <c r="DW390" s="203"/>
      <c r="DX390" s="203"/>
      <c r="DY390" s="203"/>
      <c r="DZ390" s="203"/>
      <c r="EA390"/>
      <c r="EB390">
        <v>1037</v>
      </c>
      <c r="EC390" s="288">
        <f t="shared" si="4"/>
        <v>31.424242424242426</v>
      </c>
    </row>
    <row r="391" spans="1:133">
      <c r="A391" s="203" t="s">
        <v>1417</v>
      </c>
      <c r="B391" s="203" t="s">
        <v>1416</v>
      </c>
      <c r="C391" s="259">
        <v>20</v>
      </c>
      <c r="D391" s="203" t="s">
        <v>742</v>
      </c>
      <c r="E391" s="203"/>
      <c r="F391" s="203"/>
      <c r="G391" s="203"/>
      <c r="H391" s="203"/>
      <c r="I391" s="203"/>
      <c r="J391" s="203"/>
      <c r="K391" s="203"/>
      <c r="L391" s="203"/>
      <c r="M391" s="203"/>
      <c r="N391" s="203"/>
      <c r="O391" s="203"/>
      <c r="P391" s="203"/>
      <c r="Q391" s="203"/>
      <c r="R391" s="203" t="s">
        <v>291</v>
      </c>
      <c r="S391" s="203"/>
      <c r="T391" s="203"/>
      <c r="U391" s="203">
        <v>1</v>
      </c>
      <c r="V391" s="203"/>
      <c r="W391" s="203"/>
      <c r="X391" s="203"/>
      <c r="Y391" s="203"/>
      <c r="Z391" s="203"/>
      <c r="AA391" s="203"/>
      <c r="AB391" s="203"/>
      <c r="AC391" s="203">
        <v>1</v>
      </c>
      <c r="AD391" s="203"/>
      <c r="AE391" s="203">
        <v>1</v>
      </c>
      <c r="AF391" s="203"/>
      <c r="AG391" s="203"/>
      <c r="AH391" s="203"/>
      <c r="AI391" s="203"/>
      <c r="AJ391" s="203"/>
      <c r="AK391" s="203"/>
      <c r="AL391" s="203"/>
      <c r="AM391" s="203"/>
      <c r="AN391" s="203"/>
      <c r="AO391" s="203"/>
      <c r="AP391" s="203"/>
      <c r="AQ391" s="203"/>
      <c r="AR391" s="203"/>
      <c r="AS391" s="203"/>
      <c r="AT391" s="203"/>
      <c r="AU391" s="203"/>
      <c r="AV391" s="203"/>
      <c r="AW391" s="203"/>
      <c r="AX391" s="203"/>
      <c r="AY391" s="203"/>
      <c r="AZ391" s="203"/>
      <c r="BA391" s="203"/>
      <c r="BB391" s="203"/>
      <c r="BC391" s="203"/>
      <c r="BD391" s="203"/>
      <c r="BE391" s="203"/>
      <c r="BF391" s="203"/>
      <c r="BG391" s="203"/>
      <c r="BH391" s="203"/>
      <c r="BI391" s="203">
        <v>1</v>
      </c>
      <c r="BJ391" s="203"/>
      <c r="BK391" s="203"/>
      <c r="BL391" s="203"/>
      <c r="BM391" s="203"/>
      <c r="BN391" s="203"/>
      <c r="BO391" s="203"/>
      <c r="BP391" s="203"/>
      <c r="BQ391" s="203"/>
      <c r="BR391" s="203"/>
      <c r="BS391" s="203"/>
      <c r="BT391" s="203"/>
      <c r="BU391" s="203"/>
      <c r="BV391" s="203"/>
      <c r="BW391" s="203"/>
      <c r="BX391" s="203"/>
      <c r="BY391" s="203"/>
      <c r="BZ391" s="203"/>
      <c r="CA391" s="203"/>
      <c r="CB391" s="203"/>
      <c r="CC391" s="203"/>
      <c r="CD391" s="203"/>
      <c r="CE391" s="203"/>
      <c r="CF391" s="203"/>
      <c r="CG391" s="203"/>
      <c r="CH391" s="203"/>
      <c r="CI391" s="203"/>
      <c r="CJ391" s="203"/>
      <c r="CK391" s="203"/>
      <c r="CL391" s="203"/>
      <c r="CM391" s="203"/>
      <c r="CN391" s="203"/>
      <c r="CO391" s="203"/>
      <c r="CP391" s="203"/>
      <c r="CQ391" s="203"/>
      <c r="CR391" s="203"/>
      <c r="CS391" s="203"/>
      <c r="CT391" s="203"/>
      <c r="CU391" s="203"/>
      <c r="CV391" s="203"/>
      <c r="CW391" s="203"/>
      <c r="CX391" s="203"/>
      <c r="CY391" s="203"/>
      <c r="CZ391" s="203"/>
      <c r="DA391" s="203">
        <v>1</v>
      </c>
      <c r="DB391" s="203"/>
      <c r="DC391" s="203">
        <v>1</v>
      </c>
      <c r="DD391" s="203"/>
      <c r="DE391" s="203"/>
      <c r="DF391" s="203">
        <v>1</v>
      </c>
      <c r="DG391" s="203"/>
      <c r="DH391" s="203"/>
      <c r="DI391" s="203"/>
      <c r="DJ391" s="203"/>
      <c r="DK391" s="203"/>
      <c r="DL391" s="203"/>
      <c r="DM391" s="203"/>
      <c r="DN391" s="203"/>
      <c r="DO391" s="203"/>
      <c r="DP391" s="203"/>
      <c r="DQ391" s="203"/>
      <c r="DR391" s="203"/>
      <c r="DS391" s="203"/>
      <c r="DT391" s="203"/>
      <c r="DU391" s="203"/>
      <c r="DV391" s="203"/>
      <c r="DW391" s="203"/>
      <c r="DX391" s="203"/>
      <c r="DY391" s="203"/>
      <c r="DZ391" s="203"/>
      <c r="EA391"/>
      <c r="EB391">
        <v>4038</v>
      </c>
      <c r="EC391" s="288">
        <f t="shared" si="4"/>
        <v>122.36363636363636</v>
      </c>
    </row>
    <row r="392" spans="1:133">
      <c r="A392" s="149" t="s">
        <v>1420</v>
      </c>
      <c r="B392" s="149" t="s">
        <v>1424</v>
      </c>
      <c r="C392" s="148">
        <v>1</v>
      </c>
      <c r="D392" s="149" t="s">
        <v>970</v>
      </c>
      <c r="E392" s="149"/>
      <c r="F392" s="149"/>
      <c r="G392" s="149"/>
      <c r="H392" s="149"/>
      <c r="I392" s="149"/>
      <c r="J392" s="149"/>
      <c r="K392" s="149"/>
      <c r="L392" s="149"/>
      <c r="M392" s="149"/>
      <c r="N392" s="149"/>
      <c r="O392" s="149"/>
      <c r="P392" s="149"/>
      <c r="Q392" s="149"/>
      <c r="R392" s="149" t="s">
        <v>291</v>
      </c>
      <c r="S392" s="149"/>
      <c r="T392" s="149"/>
      <c r="U392" s="149">
        <v>1</v>
      </c>
      <c r="V392" s="149"/>
      <c r="W392" s="149"/>
      <c r="X392" s="149"/>
      <c r="Y392" s="149"/>
      <c r="Z392" s="149"/>
      <c r="AA392" s="149"/>
      <c r="AB392" s="149"/>
      <c r="AC392" s="149">
        <v>1</v>
      </c>
      <c r="AD392" s="149"/>
      <c r="AE392" s="149">
        <v>1</v>
      </c>
      <c r="AF392" s="149"/>
      <c r="AG392" s="149"/>
      <c r="AH392" s="149"/>
      <c r="AI392" s="149"/>
      <c r="AJ392" s="149"/>
      <c r="AK392" s="149"/>
      <c r="AL392" s="149"/>
      <c r="AM392" s="149"/>
      <c r="AN392" s="149"/>
      <c r="AO392" s="149"/>
      <c r="AP392" s="149"/>
      <c r="AQ392" s="149"/>
      <c r="AR392" s="149"/>
      <c r="AS392" s="149"/>
      <c r="AT392" s="149"/>
      <c r="AU392" s="149"/>
      <c r="AV392" s="149"/>
      <c r="AW392" s="149"/>
      <c r="AX392" s="149"/>
      <c r="AY392" s="149"/>
      <c r="AZ392" s="149"/>
      <c r="BA392" s="149"/>
      <c r="BB392" s="149"/>
      <c r="BC392" s="149"/>
      <c r="BD392" s="149"/>
      <c r="BE392" s="149"/>
      <c r="BF392" s="149"/>
      <c r="BG392" s="149"/>
      <c r="BH392" s="149"/>
      <c r="BI392" s="149"/>
      <c r="BJ392" s="149"/>
      <c r="BK392" s="149"/>
      <c r="BL392" s="149"/>
      <c r="BM392" s="149"/>
      <c r="BN392" s="149"/>
      <c r="BO392" s="149"/>
      <c r="BP392" s="149"/>
      <c r="BQ392" s="149"/>
      <c r="BR392" s="149"/>
      <c r="BS392" s="149"/>
      <c r="BT392" s="149"/>
      <c r="BU392" s="149"/>
      <c r="BV392" s="149"/>
      <c r="BW392" s="149"/>
      <c r="BX392" s="149"/>
      <c r="BY392" s="149"/>
      <c r="BZ392" s="149"/>
      <c r="CA392" s="149"/>
      <c r="CB392" s="149"/>
      <c r="CC392" s="149"/>
      <c r="CD392" s="149"/>
      <c r="CE392" s="149"/>
      <c r="CF392" s="149"/>
      <c r="CG392" s="149"/>
      <c r="CH392" s="149"/>
      <c r="CI392" s="149"/>
      <c r="CJ392" s="149"/>
      <c r="CK392" s="149"/>
      <c r="CL392" s="149"/>
      <c r="CM392" s="149"/>
      <c r="CN392" s="149"/>
      <c r="CO392" s="149"/>
      <c r="CP392" s="149"/>
      <c r="CQ392" s="149"/>
      <c r="CR392" s="149"/>
      <c r="CS392" s="149"/>
      <c r="CT392" s="149"/>
      <c r="CU392" s="149"/>
      <c r="CV392" s="149"/>
      <c r="CW392" s="149"/>
      <c r="CX392" s="149"/>
      <c r="CY392" s="149">
        <v>1</v>
      </c>
      <c r="CZ392" s="149"/>
      <c r="DA392" s="149">
        <v>1</v>
      </c>
      <c r="DB392" s="149"/>
      <c r="DC392" s="149">
        <v>1</v>
      </c>
      <c r="DD392" s="149"/>
      <c r="DE392" s="149"/>
      <c r="DF392" s="149">
        <v>1</v>
      </c>
      <c r="DG392" s="149"/>
      <c r="DH392" s="149"/>
      <c r="DI392" s="149"/>
      <c r="DJ392" s="149"/>
      <c r="DK392" s="149"/>
      <c r="DL392" s="149"/>
      <c r="DM392" s="149"/>
      <c r="DN392" s="149"/>
      <c r="DO392" s="149"/>
      <c r="DP392" s="149"/>
      <c r="DQ392" s="149"/>
      <c r="DR392" s="149"/>
      <c r="DS392" s="149"/>
      <c r="DT392" s="149"/>
      <c r="DU392" s="149"/>
      <c r="DV392" s="149"/>
      <c r="DW392" s="149"/>
      <c r="DX392" s="149"/>
      <c r="DY392" s="149"/>
      <c r="DZ392" s="149"/>
      <c r="EA392"/>
      <c r="EB392">
        <v>289</v>
      </c>
      <c r="EC392" s="288">
        <f t="shared" si="4"/>
        <v>8.7575757575757578</v>
      </c>
    </row>
    <row r="393" spans="1:133">
      <c r="A393" s="149" t="s">
        <v>1421</v>
      </c>
      <c r="B393" s="149" t="s">
        <v>1424</v>
      </c>
      <c r="C393" s="148">
        <v>4</v>
      </c>
      <c r="D393" s="149" t="s">
        <v>970</v>
      </c>
      <c r="E393" s="149"/>
      <c r="F393" s="149"/>
      <c r="G393" s="149"/>
      <c r="H393" s="149"/>
      <c r="I393" s="149"/>
      <c r="J393" s="149"/>
      <c r="K393" s="149"/>
      <c r="L393" s="149"/>
      <c r="M393" s="149"/>
      <c r="N393" s="149"/>
      <c r="O393" s="149"/>
      <c r="P393" s="149"/>
      <c r="Q393" s="149"/>
      <c r="R393" s="149" t="s">
        <v>291</v>
      </c>
      <c r="S393" s="149"/>
      <c r="T393" s="149"/>
      <c r="U393" s="149">
        <v>1</v>
      </c>
      <c r="V393" s="149"/>
      <c r="W393" s="149"/>
      <c r="X393" s="149"/>
      <c r="Y393" s="149"/>
      <c r="Z393" s="149"/>
      <c r="AA393" s="149"/>
      <c r="AB393" s="149"/>
      <c r="AC393" s="149">
        <v>1</v>
      </c>
      <c r="AD393" s="149"/>
      <c r="AE393" s="149">
        <v>1</v>
      </c>
      <c r="AF393" s="149"/>
      <c r="AG393" s="149"/>
      <c r="AH393" s="149"/>
      <c r="AI393" s="149"/>
      <c r="AJ393" s="149"/>
      <c r="AK393" s="149"/>
      <c r="AL393" s="149"/>
      <c r="AM393" s="149"/>
      <c r="AN393" s="149"/>
      <c r="AO393" s="149"/>
      <c r="AP393" s="149"/>
      <c r="AQ393" s="149"/>
      <c r="AR393" s="149"/>
      <c r="AS393" s="149"/>
      <c r="AT393" s="149"/>
      <c r="AU393" s="149"/>
      <c r="AV393" s="149"/>
      <c r="AW393" s="149"/>
      <c r="AX393" s="149"/>
      <c r="AY393" s="149"/>
      <c r="AZ393" s="149"/>
      <c r="BA393" s="149"/>
      <c r="BB393" s="149"/>
      <c r="BC393" s="149"/>
      <c r="BD393" s="149"/>
      <c r="BE393" s="149"/>
      <c r="BF393" s="149"/>
      <c r="BG393" s="149"/>
      <c r="BH393" s="149"/>
      <c r="BI393" s="149"/>
      <c r="BJ393" s="149"/>
      <c r="BK393" s="149"/>
      <c r="BL393" s="149"/>
      <c r="BM393" s="149"/>
      <c r="BN393" s="149"/>
      <c r="BO393" s="149"/>
      <c r="BP393" s="149"/>
      <c r="BQ393" s="149"/>
      <c r="BR393" s="149"/>
      <c r="BS393" s="149"/>
      <c r="BT393" s="149"/>
      <c r="BU393" s="149"/>
      <c r="BV393" s="149"/>
      <c r="BW393" s="149"/>
      <c r="BX393" s="149"/>
      <c r="BY393" s="149"/>
      <c r="BZ393" s="149"/>
      <c r="CA393" s="149"/>
      <c r="CB393" s="149"/>
      <c r="CC393" s="149"/>
      <c r="CD393" s="149"/>
      <c r="CE393" s="149"/>
      <c r="CF393" s="149"/>
      <c r="CG393" s="149"/>
      <c r="CH393" s="149"/>
      <c r="CI393" s="149"/>
      <c r="CJ393" s="149"/>
      <c r="CK393" s="149"/>
      <c r="CL393" s="149"/>
      <c r="CM393" s="149"/>
      <c r="CN393" s="149"/>
      <c r="CO393" s="149"/>
      <c r="CP393" s="149"/>
      <c r="CQ393" s="149"/>
      <c r="CR393" s="149"/>
      <c r="CS393" s="149"/>
      <c r="CT393" s="149"/>
      <c r="CU393" s="149"/>
      <c r="CV393" s="149"/>
      <c r="CW393" s="149"/>
      <c r="CX393" s="149"/>
      <c r="CY393" s="149">
        <v>1</v>
      </c>
      <c r="CZ393" s="149"/>
      <c r="DA393" s="149">
        <v>1</v>
      </c>
      <c r="DB393" s="149"/>
      <c r="DC393" s="149">
        <v>1</v>
      </c>
      <c r="DD393" s="149"/>
      <c r="DE393" s="149"/>
      <c r="DF393" s="149">
        <v>1</v>
      </c>
      <c r="DG393" s="149"/>
      <c r="DH393" s="149"/>
      <c r="DI393" s="149"/>
      <c r="DJ393" s="149"/>
      <c r="DK393" s="149"/>
      <c r="DL393" s="149"/>
      <c r="DM393" s="149"/>
      <c r="DN393" s="149"/>
      <c r="DO393" s="149"/>
      <c r="DP393" s="149"/>
      <c r="DQ393" s="149"/>
      <c r="DR393" s="149"/>
      <c r="DS393" s="149"/>
      <c r="DT393" s="149"/>
      <c r="DU393" s="149"/>
      <c r="DV393" s="149"/>
      <c r="DW393" s="149"/>
      <c r="DX393" s="149"/>
      <c r="DY393" s="149"/>
      <c r="DZ393" s="149"/>
      <c r="EA393"/>
      <c r="EB393">
        <v>1075</v>
      </c>
      <c r="EC393" s="288">
        <f t="shared" si="4"/>
        <v>32.575757575757578</v>
      </c>
    </row>
    <row r="394" spans="1:133">
      <c r="A394" s="149" t="s">
        <v>1422</v>
      </c>
      <c r="B394" s="149" t="s">
        <v>1424</v>
      </c>
      <c r="C394" s="148">
        <v>5</v>
      </c>
      <c r="D394" s="149" t="s">
        <v>970</v>
      </c>
      <c r="E394" s="149"/>
      <c r="F394" s="149"/>
      <c r="G394" s="149"/>
      <c r="H394" s="149"/>
      <c r="I394" s="149"/>
      <c r="J394" s="149"/>
      <c r="K394" s="149"/>
      <c r="L394" s="149"/>
      <c r="M394" s="149"/>
      <c r="N394" s="149"/>
      <c r="O394" s="149"/>
      <c r="P394" s="149"/>
      <c r="Q394" s="149"/>
      <c r="R394" s="149" t="s">
        <v>291</v>
      </c>
      <c r="S394" s="149"/>
      <c r="T394" s="149"/>
      <c r="U394" s="149">
        <v>1</v>
      </c>
      <c r="V394" s="149"/>
      <c r="W394" s="149"/>
      <c r="X394" s="149"/>
      <c r="Y394" s="149"/>
      <c r="Z394" s="149"/>
      <c r="AA394" s="149"/>
      <c r="AB394" s="149"/>
      <c r="AC394" s="149">
        <v>1</v>
      </c>
      <c r="AD394" s="149"/>
      <c r="AE394" s="149">
        <v>1</v>
      </c>
      <c r="AF394" s="149"/>
      <c r="AG394" s="149"/>
      <c r="AH394" s="149"/>
      <c r="AI394" s="149"/>
      <c r="AJ394" s="149"/>
      <c r="AK394" s="149"/>
      <c r="AL394" s="149"/>
      <c r="AM394" s="149"/>
      <c r="AN394" s="149"/>
      <c r="AO394" s="149"/>
      <c r="AP394" s="149"/>
      <c r="AQ394" s="149"/>
      <c r="AR394" s="149"/>
      <c r="AS394" s="149"/>
      <c r="AT394" s="149"/>
      <c r="AU394" s="149"/>
      <c r="AV394" s="149"/>
      <c r="AW394" s="149"/>
      <c r="AX394" s="149"/>
      <c r="AY394" s="149"/>
      <c r="AZ394" s="149"/>
      <c r="BA394" s="149"/>
      <c r="BB394" s="149"/>
      <c r="BC394" s="149"/>
      <c r="BD394" s="149"/>
      <c r="BE394" s="149"/>
      <c r="BF394" s="149"/>
      <c r="BG394" s="149"/>
      <c r="BH394" s="149"/>
      <c r="BI394" s="149"/>
      <c r="BJ394" s="149"/>
      <c r="BK394" s="149"/>
      <c r="BL394" s="149"/>
      <c r="BM394" s="149"/>
      <c r="BN394" s="149"/>
      <c r="BO394" s="149"/>
      <c r="BP394" s="149"/>
      <c r="BQ394" s="149"/>
      <c r="BR394" s="149"/>
      <c r="BS394" s="149"/>
      <c r="BT394" s="149"/>
      <c r="BU394" s="149"/>
      <c r="BV394" s="149"/>
      <c r="BW394" s="149"/>
      <c r="BX394" s="149"/>
      <c r="BY394" s="149"/>
      <c r="BZ394" s="149"/>
      <c r="CA394" s="149"/>
      <c r="CB394" s="149"/>
      <c r="CC394" s="149"/>
      <c r="CD394" s="149"/>
      <c r="CE394" s="149"/>
      <c r="CF394" s="149"/>
      <c r="CG394" s="149"/>
      <c r="CH394" s="149"/>
      <c r="CI394" s="149"/>
      <c r="CJ394" s="149"/>
      <c r="CK394" s="149"/>
      <c r="CL394" s="149"/>
      <c r="CM394" s="149"/>
      <c r="CN394" s="149"/>
      <c r="CO394" s="149"/>
      <c r="CP394" s="149"/>
      <c r="CQ394" s="149"/>
      <c r="CR394" s="149"/>
      <c r="CS394" s="149"/>
      <c r="CT394" s="149"/>
      <c r="CU394" s="149"/>
      <c r="CV394" s="149"/>
      <c r="CW394" s="149"/>
      <c r="CX394" s="149"/>
      <c r="CY394" s="149">
        <v>1</v>
      </c>
      <c r="CZ394" s="149"/>
      <c r="DA394" s="149">
        <v>1</v>
      </c>
      <c r="DB394" s="149"/>
      <c r="DC394" s="149">
        <v>1</v>
      </c>
      <c r="DD394" s="149"/>
      <c r="DE394" s="149"/>
      <c r="DF394" s="149">
        <v>1</v>
      </c>
      <c r="DG394" s="149"/>
      <c r="DH394" s="149"/>
      <c r="DI394" s="149"/>
      <c r="DJ394" s="149"/>
      <c r="DK394" s="149"/>
      <c r="DL394" s="149"/>
      <c r="DM394" s="149"/>
      <c r="DN394" s="149"/>
      <c r="DO394" s="149"/>
      <c r="DP394" s="149"/>
      <c r="DQ394" s="149"/>
      <c r="DR394" s="149"/>
      <c r="DS394" s="149"/>
      <c r="DT394" s="149"/>
      <c r="DU394" s="149"/>
      <c r="DV394" s="149"/>
      <c r="DW394" s="149"/>
      <c r="DX394" s="149"/>
      <c r="DY394" s="149"/>
      <c r="DZ394" s="149"/>
      <c r="EA394"/>
      <c r="EB394">
        <v>1334</v>
      </c>
      <c r="EC394" s="288">
        <f t="shared" si="4"/>
        <v>40.424242424242422</v>
      </c>
    </row>
    <row r="395" spans="1:133">
      <c r="A395" s="149" t="s">
        <v>1423</v>
      </c>
      <c r="B395" s="149" t="s">
        <v>1424</v>
      </c>
      <c r="C395" s="148">
        <v>20</v>
      </c>
      <c r="D395" s="149" t="s">
        <v>970</v>
      </c>
      <c r="E395" s="149"/>
      <c r="F395" s="149"/>
      <c r="G395" s="149"/>
      <c r="H395" s="149"/>
      <c r="I395" s="149"/>
      <c r="J395" s="149"/>
      <c r="K395" s="149"/>
      <c r="L395" s="149"/>
      <c r="M395" s="149"/>
      <c r="N395" s="149"/>
      <c r="O395" s="149"/>
      <c r="P395" s="149"/>
      <c r="Q395" s="149"/>
      <c r="R395" s="149" t="s">
        <v>291</v>
      </c>
      <c r="S395" s="149"/>
      <c r="T395" s="149"/>
      <c r="U395" s="149">
        <v>1</v>
      </c>
      <c r="V395" s="149"/>
      <c r="W395" s="149"/>
      <c r="X395" s="149"/>
      <c r="Y395" s="149"/>
      <c r="Z395" s="149"/>
      <c r="AA395" s="149"/>
      <c r="AB395" s="149"/>
      <c r="AC395" s="149">
        <v>1</v>
      </c>
      <c r="AD395" s="149"/>
      <c r="AE395" s="149">
        <v>1</v>
      </c>
      <c r="AF395" s="149"/>
      <c r="AG395" s="149"/>
      <c r="AH395" s="149"/>
      <c r="AI395" s="149"/>
      <c r="AJ395" s="149"/>
      <c r="AK395" s="149"/>
      <c r="AL395" s="149"/>
      <c r="AM395" s="149"/>
      <c r="AN395" s="149"/>
      <c r="AO395" s="149"/>
      <c r="AP395" s="149"/>
      <c r="AQ395" s="149"/>
      <c r="AR395" s="149"/>
      <c r="AS395" s="149"/>
      <c r="AT395" s="149"/>
      <c r="AU395" s="149"/>
      <c r="AV395" s="149"/>
      <c r="AW395" s="149"/>
      <c r="AX395" s="149"/>
      <c r="AY395" s="149"/>
      <c r="AZ395" s="149"/>
      <c r="BA395" s="149"/>
      <c r="BB395" s="149"/>
      <c r="BC395" s="149"/>
      <c r="BD395" s="149"/>
      <c r="BE395" s="149"/>
      <c r="BF395" s="149"/>
      <c r="BG395" s="149"/>
      <c r="BH395" s="149"/>
      <c r="BI395" s="149"/>
      <c r="BJ395" s="149"/>
      <c r="BK395" s="149"/>
      <c r="BL395" s="149"/>
      <c r="BM395" s="149"/>
      <c r="BN395" s="149"/>
      <c r="BO395" s="149"/>
      <c r="BP395" s="149"/>
      <c r="BQ395" s="149"/>
      <c r="BR395" s="149"/>
      <c r="BS395" s="149"/>
      <c r="BT395" s="149"/>
      <c r="BU395" s="149"/>
      <c r="BV395" s="149"/>
      <c r="BW395" s="149"/>
      <c r="BX395" s="149"/>
      <c r="BY395" s="149"/>
      <c r="BZ395" s="149"/>
      <c r="CA395" s="149"/>
      <c r="CB395" s="149"/>
      <c r="CC395" s="149"/>
      <c r="CD395" s="149"/>
      <c r="CE395" s="149"/>
      <c r="CF395" s="149"/>
      <c r="CG395" s="149"/>
      <c r="CH395" s="149"/>
      <c r="CI395" s="149"/>
      <c r="CJ395" s="149"/>
      <c r="CK395" s="149"/>
      <c r="CL395" s="149"/>
      <c r="CM395" s="149"/>
      <c r="CN395" s="149"/>
      <c r="CO395" s="149"/>
      <c r="CP395" s="149"/>
      <c r="CQ395" s="149"/>
      <c r="CR395" s="149"/>
      <c r="CS395" s="149"/>
      <c r="CT395" s="149"/>
      <c r="CU395" s="149"/>
      <c r="CV395" s="149"/>
      <c r="CW395" s="149"/>
      <c r="CX395" s="149"/>
      <c r="CY395" s="149">
        <v>1</v>
      </c>
      <c r="CZ395" s="149"/>
      <c r="DA395" s="149">
        <v>1</v>
      </c>
      <c r="DB395" s="149"/>
      <c r="DC395" s="149">
        <v>1</v>
      </c>
      <c r="DD395" s="149"/>
      <c r="DE395" s="149"/>
      <c r="DF395" s="149">
        <v>1</v>
      </c>
      <c r="DG395" s="149"/>
      <c r="DH395" s="149"/>
      <c r="DI395" s="149"/>
      <c r="DJ395" s="149"/>
      <c r="DK395" s="149"/>
      <c r="DL395" s="149"/>
      <c r="DM395" s="149"/>
      <c r="DN395" s="149"/>
      <c r="DO395" s="149"/>
      <c r="DP395" s="149"/>
      <c r="DQ395" s="149"/>
      <c r="DR395" s="149"/>
      <c r="DS395" s="149"/>
      <c r="DT395" s="149"/>
      <c r="DU395" s="149"/>
      <c r="DV395" s="149"/>
      <c r="DW395" s="149"/>
      <c r="DX395" s="149"/>
      <c r="DY395" s="149"/>
      <c r="DZ395" s="149"/>
      <c r="EA395"/>
      <c r="EB395">
        <v>5150</v>
      </c>
      <c r="EC395" s="288">
        <f t="shared" si="4"/>
        <v>156.06060606060606</v>
      </c>
    </row>
    <row r="396" spans="1:133">
      <c r="A396" s="130" t="s">
        <v>1426</v>
      </c>
      <c r="B396" s="130" t="s">
        <v>1425</v>
      </c>
      <c r="C396" s="129">
        <v>1</v>
      </c>
      <c r="D396" s="130" t="s">
        <v>742</v>
      </c>
      <c r="E396" s="130" t="s">
        <v>287</v>
      </c>
      <c r="F396" s="130"/>
      <c r="G396" s="130"/>
      <c r="H396" s="130"/>
      <c r="I396" s="130"/>
      <c r="J396" s="130"/>
      <c r="K396" s="130"/>
      <c r="L396" s="130"/>
      <c r="M396" s="130"/>
      <c r="N396" s="130"/>
      <c r="O396" s="130">
        <v>1</v>
      </c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  <c r="AA396" s="130"/>
      <c r="AB396" s="130"/>
      <c r="AC396" s="130"/>
      <c r="AD396" s="130"/>
      <c r="AE396" s="130">
        <v>1</v>
      </c>
      <c r="AF396" s="130"/>
      <c r="AG396" s="130"/>
      <c r="AH396" s="130"/>
      <c r="AI396" s="130">
        <v>1</v>
      </c>
      <c r="AJ396" s="130"/>
      <c r="AK396" s="130"/>
      <c r="AL396" s="130"/>
      <c r="AM396" s="130"/>
      <c r="AN396" s="130"/>
      <c r="AO396" s="130"/>
      <c r="AP396" s="130"/>
      <c r="AQ396" s="130"/>
      <c r="AR396" s="130"/>
      <c r="AS396" s="130"/>
      <c r="AT396" s="130">
        <v>1</v>
      </c>
      <c r="AU396" s="130"/>
      <c r="AV396" s="130"/>
      <c r="AW396" s="130"/>
      <c r="AX396" s="130"/>
      <c r="AY396" s="130"/>
      <c r="AZ396" s="130"/>
      <c r="BA396" s="130"/>
      <c r="BB396" s="130"/>
      <c r="BC396" s="130"/>
      <c r="BD396" s="130"/>
      <c r="BE396" s="130"/>
      <c r="BF396" s="130"/>
      <c r="BG396" s="130"/>
      <c r="BH396" s="130"/>
      <c r="BI396" s="130"/>
      <c r="BJ396" s="130"/>
      <c r="BK396" s="130"/>
      <c r="BL396" s="130"/>
      <c r="BM396" s="130"/>
      <c r="BN396" s="130"/>
      <c r="BO396" s="130"/>
      <c r="BP396" s="130"/>
      <c r="BQ396" s="130"/>
      <c r="BR396" s="130"/>
      <c r="BS396" s="130"/>
      <c r="BT396" s="130"/>
      <c r="BU396" s="130"/>
      <c r="BV396" s="130"/>
      <c r="BW396" s="130"/>
      <c r="BX396" s="130">
        <v>1</v>
      </c>
      <c r="BY396" s="130"/>
      <c r="BZ396" s="130"/>
      <c r="CA396" s="130"/>
      <c r="CB396" s="130"/>
      <c r="CC396" s="130">
        <v>1</v>
      </c>
      <c r="CD396" s="130"/>
      <c r="CE396" s="130"/>
      <c r="CF396" s="130"/>
      <c r="CG396" s="130"/>
      <c r="CH396" s="130"/>
      <c r="CI396" s="130"/>
      <c r="CJ396" s="130"/>
      <c r="CK396" s="130"/>
      <c r="CL396" s="130"/>
      <c r="CM396" s="130"/>
      <c r="CN396" s="130"/>
      <c r="CO396" s="130"/>
      <c r="CP396" s="130"/>
      <c r="CQ396" s="130"/>
      <c r="CR396" s="130"/>
      <c r="CS396" s="130"/>
      <c r="CT396" s="130">
        <v>1</v>
      </c>
      <c r="CU396" s="130"/>
      <c r="CV396" s="130"/>
      <c r="CW396" s="130"/>
      <c r="CX396" s="130"/>
      <c r="CY396" s="130"/>
      <c r="CZ396" s="130"/>
      <c r="DA396" s="130"/>
      <c r="DB396" s="130"/>
      <c r="DC396" s="130"/>
      <c r="DD396" s="130"/>
      <c r="DE396" s="130"/>
      <c r="DF396" s="130"/>
      <c r="DG396" s="130"/>
      <c r="DH396" s="130"/>
      <c r="DI396" s="130"/>
      <c r="DJ396" s="130"/>
      <c r="DK396" s="130"/>
      <c r="DL396" s="130"/>
      <c r="DM396" s="130"/>
      <c r="DN396" s="130"/>
      <c r="DO396" s="130"/>
      <c r="DP396" s="130"/>
      <c r="DQ396" s="130"/>
      <c r="DR396" s="130"/>
      <c r="DS396" s="130"/>
      <c r="DT396" s="130"/>
      <c r="DU396" s="130"/>
      <c r="DV396" s="130"/>
      <c r="DW396" s="130"/>
      <c r="DX396" s="130"/>
      <c r="DY396" s="130"/>
      <c r="DZ396" s="130"/>
      <c r="EA396"/>
      <c r="EB396">
        <v>236</v>
      </c>
      <c r="EC396" s="288">
        <f t="shared" si="4"/>
        <v>7.1515151515151514</v>
      </c>
    </row>
    <row r="397" spans="1:133">
      <c r="A397" s="130" t="s">
        <v>1427</v>
      </c>
      <c r="B397" s="130" t="s">
        <v>1425</v>
      </c>
      <c r="C397" s="129">
        <v>4</v>
      </c>
      <c r="D397" s="130" t="s">
        <v>742</v>
      </c>
      <c r="E397" s="130" t="s">
        <v>287</v>
      </c>
      <c r="F397" s="130"/>
      <c r="G397" s="130"/>
      <c r="H397" s="130"/>
      <c r="I397" s="130"/>
      <c r="J397" s="130"/>
      <c r="K397" s="130"/>
      <c r="L397" s="130"/>
      <c r="M397" s="130"/>
      <c r="N397" s="130"/>
      <c r="O397" s="130">
        <v>1</v>
      </c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  <c r="AA397" s="130"/>
      <c r="AB397" s="130"/>
      <c r="AC397" s="130"/>
      <c r="AD397" s="130"/>
      <c r="AE397" s="130">
        <v>1</v>
      </c>
      <c r="AF397" s="130"/>
      <c r="AG397" s="130"/>
      <c r="AH397" s="130"/>
      <c r="AI397" s="130">
        <v>1</v>
      </c>
      <c r="AJ397" s="130"/>
      <c r="AK397" s="130"/>
      <c r="AL397" s="130"/>
      <c r="AM397" s="130"/>
      <c r="AN397" s="130"/>
      <c r="AO397" s="130"/>
      <c r="AP397" s="130"/>
      <c r="AQ397" s="130"/>
      <c r="AR397" s="130"/>
      <c r="AS397" s="130"/>
      <c r="AT397" s="130">
        <v>1</v>
      </c>
      <c r="AU397" s="130"/>
      <c r="AV397" s="130"/>
      <c r="AW397" s="130"/>
      <c r="AX397" s="130"/>
      <c r="AY397" s="130"/>
      <c r="AZ397" s="130"/>
      <c r="BA397" s="130"/>
      <c r="BB397" s="130"/>
      <c r="BC397" s="130"/>
      <c r="BD397" s="130"/>
      <c r="BE397" s="130"/>
      <c r="BF397" s="130"/>
      <c r="BG397" s="130"/>
      <c r="BH397" s="130"/>
      <c r="BI397" s="130"/>
      <c r="BJ397" s="130"/>
      <c r="BK397" s="130"/>
      <c r="BL397" s="130"/>
      <c r="BM397" s="130"/>
      <c r="BN397" s="130"/>
      <c r="BO397" s="130"/>
      <c r="BP397" s="130"/>
      <c r="BQ397" s="130"/>
      <c r="BR397" s="130"/>
      <c r="BS397" s="130"/>
      <c r="BT397" s="130"/>
      <c r="BU397" s="130"/>
      <c r="BV397" s="130"/>
      <c r="BW397" s="130"/>
      <c r="BX397" s="130">
        <v>1</v>
      </c>
      <c r="BY397" s="130"/>
      <c r="BZ397" s="130"/>
      <c r="CA397" s="130"/>
      <c r="CB397" s="130"/>
      <c r="CC397" s="130">
        <v>1</v>
      </c>
      <c r="CD397" s="130"/>
      <c r="CE397" s="130"/>
      <c r="CF397" s="130"/>
      <c r="CG397" s="130"/>
      <c r="CH397" s="130"/>
      <c r="CI397" s="130"/>
      <c r="CJ397" s="130"/>
      <c r="CK397" s="130"/>
      <c r="CL397" s="130"/>
      <c r="CM397" s="130"/>
      <c r="CN397" s="130"/>
      <c r="CO397" s="130"/>
      <c r="CP397" s="130"/>
      <c r="CQ397" s="130"/>
      <c r="CR397" s="130"/>
      <c r="CS397" s="130"/>
      <c r="CT397" s="130">
        <v>1</v>
      </c>
      <c r="CU397" s="130"/>
      <c r="CV397" s="130"/>
      <c r="CW397" s="130"/>
      <c r="CX397" s="130"/>
      <c r="CY397" s="130"/>
      <c r="CZ397" s="130"/>
      <c r="DA397" s="130"/>
      <c r="DB397" s="130"/>
      <c r="DC397" s="130"/>
      <c r="DD397" s="130"/>
      <c r="DE397" s="130"/>
      <c r="DF397" s="130"/>
      <c r="DG397" s="130"/>
      <c r="DH397" s="130"/>
      <c r="DI397" s="130"/>
      <c r="DJ397" s="130"/>
      <c r="DK397" s="130"/>
      <c r="DL397" s="130"/>
      <c r="DM397" s="130"/>
      <c r="DN397" s="130"/>
      <c r="DO397" s="130"/>
      <c r="DP397" s="130"/>
      <c r="DQ397" s="130"/>
      <c r="DR397" s="130"/>
      <c r="DS397" s="130"/>
      <c r="DT397" s="130"/>
      <c r="DU397" s="130"/>
      <c r="DV397" s="130"/>
      <c r="DW397" s="130"/>
      <c r="DX397" s="130"/>
      <c r="DY397" s="130"/>
      <c r="DZ397" s="130"/>
      <c r="EA397"/>
      <c r="EB397">
        <v>837</v>
      </c>
      <c r="EC397" s="288">
        <f t="shared" si="4"/>
        <v>25.363636363636363</v>
      </c>
    </row>
    <row r="398" spans="1:133">
      <c r="A398" s="130" t="s">
        <v>1429</v>
      </c>
      <c r="B398" s="130" t="s">
        <v>1425</v>
      </c>
      <c r="C398" s="129">
        <v>5</v>
      </c>
      <c r="D398" s="130" t="s">
        <v>742</v>
      </c>
      <c r="E398" s="130" t="s">
        <v>287</v>
      </c>
      <c r="F398" s="130"/>
      <c r="G398" s="130"/>
      <c r="H398" s="130"/>
      <c r="I398" s="130"/>
      <c r="J398" s="130"/>
      <c r="K398" s="130"/>
      <c r="L398" s="130"/>
      <c r="M398" s="130"/>
      <c r="N398" s="130"/>
      <c r="O398" s="130">
        <v>1</v>
      </c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  <c r="AA398" s="130"/>
      <c r="AB398" s="130"/>
      <c r="AC398" s="130"/>
      <c r="AD398" s="130"/>
      <c r="AE398" s="130">
        <v>1</v>
      </c>
      <c r="AF398" s="130"/>
      <c r="AG398" s="130"/>
      <c r="AH398" s="130"/>
      <c r="AI398" s="130">
        <v>1</v>
      </c>
      <c r="AJ398" s="130"/>
      <c r="AK398" s="130"/>
      <c r="AL398" s="130"/>
      <c r="AM398" s="130"/>
      <c r="AN398" s="130"/>
      <c r="AO398" s="130"/>
      <c r="AP398" s="130"/>
      <c r="AQ398" s="130"/>
      <c r="AR398" s="130"/>
      <c r="AS398" s="130"/>
      <c r="AT398" s="130">
        <v>1</v>
      </c>
      <c r="AU398" s="130"/>
      <c r="AV398" s="130"/>
      <c r="AW398" s="130"/>
      <c r="AX398" s="130"/>
      <c r="AY398" s="130"/>
      <c r="AZ398" s="130"/>
      <c r="BA398" s="130"/>
      <c r="BB398" s="130"/>
      <c r="BC398" s="130"/>
      <c r="BD398" s="130"/>
      <c r="BE398" s="130"/>
      <c r="BF398" s="130"/>
      <c r="BG398" s="130"/>
      <c r="BH398" s="130"/>
      <c r="BI398" s="130"/>
      <c r="BJ398" s="130"/>
      <c r="BK398" s="130"/>
      <c r="BL398" s="130"/>
      <c r="BM398" s="130"/>
      <c r="BN398" s="130"/>
      <c r="BO398" s="130"/>
      <c r="BP398" s="130"/>
      <c r="BQ398" s="130"/>
      <c r="BR398" s="130"/>
      <c r="BS398" s="130"/>
      <c r="BT398" s="130"/>
      <c r="BU398" s="130"/>
      <c r="BV398" s="130"/>
      <c r="BW398" s="130"/>
      <c r="BX398" s="130">
        <v>1</v>
      </c>
      <c r="BY398" s="130"/>
      <c r="BZ398" s="130"/>
      <c r="CA398" s="130"/>
      <c r="CB398" s="130"/>
      <c r="CC398" s="130">
        <v>1</v>
      </c>
      <c r="CD398" s="130"/>
      <c r="CE398" s="130"/>
      <c r="CF398" s="130"/>
      <c r="CG398" s="130"/>
      <c r="CH398" s="130"/>
      <c r="CI398" s="130"/>
      <c r="CJ398" s="130"/>
      <c r="CK398" s="130"/>
      <c r="CL398" s="130"/>
      <c r="CM398" s="130"/>
      <c r="CN398" s="130"/>
      <c r="CO398" s="130"/>
      <c r="CP398" s="130"/>
      <c r="CQ398" s="130"/>
      <c r="CR398" s="130"/>
      <c r="CS398" s="130"/>
      <c r="CT398" s="130">
        <v>1</v>
      </c>
      <c r="CU398" s="130"/>
      <c r="CV398" s="130"/>
      <c r="CW398" s="130"/>
      <c r="CX398" s="130"/>
      <c r="CY398" s="130"/>
      <c r="CZ398" s="130"/>
      <c r="DA398" s="130"/>
      <c r="DB398" s="130"/>
      <c r="DC398" s="130"/>
      <c r="DD398" s="130"/>
      <c r="DE398" s="130"/>
      <c r="DF398" s="130"/>
      <c r="DG398" s="130"/>
      <c r="DH398" s="130"/>
      <c r="DI398" s="130"/>
      <c r="DJ398" s="130"/>
      <c r="DK398" s="130"/>
      <c r="DL398" s="130"/>
      <c r="DM398" s="130"/>
      <c r="DN398" s="130"/>
      <c r="DO398" s="130"/>
      <c r="DP398" s="130"/>
      <c r="DQ398" s="130"/>
      <c r="DR398" s="130"/>
      <c r="DS398" s="130"/>
      <c r="DT398" s="130"/>
      <c r="DU398" s="130"/>
      <c r="DV398" s="130"/>
      <c r="DW398" s="130"/>
      <c r="DX398" s="130"/>
      <c r="DY398" s="130"/>
      <c r="DZ398" s="130"/>
      <c r="EA398"/>
      <c r="EB398">
        <v>1052</v>
      </c>
      <c r="EC398" s="288">
        <f t="shared" si="4"/>
        <v>31.878787878787879</v>
      </c>
    </row>
    <row r="399" spans="1:133">
      <c r="A399" s="130" t="s">
        <v>1428</v>
      </c>
      <c r="B399" s="130" t="s">
        <v>1425</v>
      </c>
      <c r="C399" s="129">
        <v>20</v>
      </c>
      <c r="D399" s="130" t="s">
        <v>742</v>
      </c>
      <c r="E399" s="130" t="s">
        <v>287</v>
      </c>
      <c r="F399" s="130"/>
      <c r="G399" s="130"/>
      <c r="H399" s="130"/>
      <c r="I399" s="130"/>
      <c r="J399" s="130"/>
      <c r="K399" s="130"/>
      <c r="L399" s="130"/>
      <c r="M399" s="130"/>
      <c r="N399" s="130"/>
      <c r="O399" s="130">
        <v>1</v>
      </c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  <c r="AA399" s="130"/>
      <c r="AB399" s="130"/>
      <c r="AC399" s="130"/>
      <c r="AD399" s="130"/>
      <c r="AE399" s="130">
        <v>1</v>
      </c>
      <c r="AF399" s="130"/>
      <c r="AG399" s="130"/>
      <c r="AH399" s="130"/>
      <c r="AI399" s="130">
        <v>1</v>
      </c>
      <c r="AJ399" s="130"/>
      <c r="AK399" s="130"/>
      <c r="AL399" s="130"/>
      <c r="AM399" s="130"/>
      <c r="AN399" s="130"/>
      <c r="AO399" s="130"/>
      <c r="AP399" s="130"/>
      <c r="AQ399" s="130"/>
      <c r="AR399" s="130"/>
      <c r="AS399" s="130"/>
      <c r="AT399" s="130">
        <v>1</v>
      </c>
      <c r="AU399" s="130"/>
      <c r="AV399" s="130"/>
      <c r="AW399" s="130"/>
      <c r="AX399" s="130"/>
      <c r="AY399" s="130"/>
      <c r="AZ399" s="130"/>
      <c r="BA399" s="130"/>
      <c r="BB399" s="130"/>
      <c r="BC399" s="130"/>
      <c r="BD399" s="130"/>
      <c r="BE399" s="130"/>
      <c r="BF399" s="130"/>
      <c r="BG399" s="130"/>
      <c r="BH399" s="130"/>
      <c r="BI399" s="130"/>
      <c r="BJ399" s="130"/>
      <c r="BK399" s="130"/>
      <c r="BL399" s="130"/>
      <c r="BM399" s="130"/>
      <c r="BN399" s="130"/>
      <c r="BO399" s="130"/>
      <c r="BP399" s="130"/>
      <c r="BQ399" s="130"/>
      <c r="BR399" s="130"/>
      <c r="BS399" s="130"/>
      <c r="BT399" s="130"/>
      <c r="BU399" s="130"/>
      <c r="BV399" s="130"/>
      <c r="BW399" s="130"/>
      <c r="BX399" s="130">
        <v>1</v>
      </c>
      <c r="BY399" s="130"/>
      <c r="BZ399" s="130"/>
      <c r="CA399" s="130"/>
      <c r="CB399" s="130"/>
      <c r="CC399" s="130">
        <v>1</v>
      </c>
      <c r="CD399" s="130"/>
      <c r="CE399" s="130"/>
      <c r="CF399" s="130"/>
      <c r="CG399" s="130"/>
      <c r="CH399" s="130"/>
      <c r="CI399" s="130"/>
      <c r="CJ399" s="130"/>
      <c r="CK399" s="130"/>
      <c r="CL399" s="130"/>
      <c r="CM399" s="130"/>
      <c r="CN399" s="130"/>
      <c r="CO399" s="130"/>
      <c r="CP399" s="130"/>
      <c r="CQ399" s="130"/>
      <c r="CR399" s="130"/>
      <c r="CS399" s="130"/>
      <c r="CT399" s="130">
        <v>1</v>
      </c>
      <c r="CU399" s="130"/>
      <c r="CV399" s="130"/>
      <c r="CW399" s="130"/>
      <c r="CX399" s="130"/>
      <c r="CY399" s="130"/>
      <c r="CZ399" s="130"/>
      <c r="DA399" s="130"/>
      <c r="DB399" s="130"/>
      <c r="DC399" s="130"/>
      <c r="DD399" s="130"/>
      <c r="DE399" s="130"/>
      <c r="DF399" s="130"/>
      <c r="DG399" s="130"/>
      <c r="DH399" s="130"/>
      <c r="DI399" s="130"/>
      <c r="DJ399" s="130"/>
      <c r="DK399" s="130"/>
      <c r="DL399" s="130"/>
      <c r="DM399" s="130"/>
      <c r="DN399" s="130"/>
      <c r="DO399" s="130"/>
      <c r="DP399" s="130"/>
      <c r="DQ399" s="130"/>
      <c r="DR399" s="130"/>
      <c r="DS399" s="130"/>
      <c r="DT399" s="130"/>
      <c r="DU399" s="130"/>
      <c r="DV399" s="130"/>
      <c r="DW399" s="130"/>
      <c r="DX399" s="130"/>
      <c r="DY399" s="130"/>
      <c r="DZ399" s="130"/>
      <c r="EA399"/>
      <c r="EB399">
        <v>3889</v>
      </c>
      <c r="EC399" s="288">
        <f t="shared" si="4"/>
        <v>117.84848484848484</v>
      </c>
    </row>
    <row r="400" spans="1:133">
      <c r="A400" s="158" t="s">
        <v>1430</v>
      </c>
      <c r="B400" s="158" t="s">
        <v>1432</v>
      </c>
      <c r="C400" s="157">
        <v>1</v>
      </c>
      <c r="D400" s="158" t="s">
        <v>969</v>
      </c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  <c r="AA400" s="158"/>
      <c r="AB400" s="158"/>
      <c r="AC400" s="158"/>
      <c r="AD400" s="158"/>
      <c r="AE400" s="158">
        <v>1</v>
      </c>
      <c r="AF400" s="158"/>
      <c r="AG400" s="158"/>
      <c r="AH400" s="158"/>
      <c r="AI400" s="158"/>
      <c r="AJ400" s="158"/>
      <c r="AK400" s="158"/>
      <c r="AL400" s="158"/>
      <c r="AM400" s="158"/>
      <c r="AN400" s="158"/>
      <c r="AO400" s="158"/>
      <c r="AP400" s="158"/>
      <c r="AQ400" s="158"/>
      <c r="AR400" s="158"/>
      <c r="AS400" s="158"/>
      <c r="AT400" s="158"/>
      <c r="AU400" s="158"/>
      <c r="AV400" s="158"/>
      <c r="AW400" s="158"/>
      <c r="AX400" s="158"/>
      <c r="AY400" s="158"/>
      <c r="AZ400" s="158"/>
      <c r="BA400" s="158"/>
      <c r="BB400" s="158"/>
      <c r="BC400" s="158"/>
      <c r="BD400" s="158"/>
      <c r="BE400" s="158"/>
      <c r="BF400" s="158"/>
      <c r="BG400" s="158"/>
      <c r="BH400" s="158"/>
      <c r="BI400" s="158"/>
      <c r="BJ400" s="158"/>
      <c r="BK400" s="158"/>
      <c r="BL400" s="158"/>
      <c r="BM400" s="158"/>
      <c r="BN400" s="158"/>
      <c r="BO400" s="158"/>
      <c r="BP400" s="158"/>
      <c r="BQ400" s="158"/>
      <c r="BR400" s="158"/>
      <c r="BS400" s="158"/>
      <c r="BT400" s="158"/>
      <c r="BU400" s="158"/>
      <c r="BV400" s="158">
        <v>1</v>
      </c>
      <c r="BW400" s="158"/>
      <c r="BX400" s="158"/>
      <c r="BY400" s="158"/>
      <c r="BZ400" s="158"/>
      <c r="CA400" s="158">
        <v>1</v>
      </c>
      <c r="CB400" s="158">
        <v>1</v>
      </c>
      <c r="CC400" s="158"/>
      <c r="CD400" s="158"/>
      <c r="CE400" s="158"/>
      <c r="CF400" s="158"/>
      <c r="CG400" s="158"/>
      <c r="CH400" s="158"/>
      <c r="CI400" s="158"/>
      <c r="CJ400" s="158"/>
      <c r="CK400" s="158"/>
      <c r="CL400" s="158"/>
      <c r="CM400" s="158"/>
      <c r="CN400" s="158"/>
      <c r="CO400" s="158"/>
      <c r="CP400" s="158"/>
      <c r="CQ400" s="158"/>
      <c r="CR400" s="158"/>
      <c r="CS400" s="158"/>
      <c r="CT400" s="158"/>
      <c r="CU400" s="158"/>
      <c r="CV400" s="158"/>
      <c r="CW400" s="158"/>
      <c r="CX400" s="158"/>
      <c r="CY400" s="158"/>
      <c r="CZ400" s="158"/>
      <c r="DA400" s="158"/>
      <c r="DB400" s="158"/>
      <c r="DC400" s="158"/>
      <c r="DD400" s="158"/>
      <c r="DE400" s="158"/>
      <c r="DF400" s="158"/>
      <c r="DG400" s="158"/>
      <c r="DH400" s="158"/>
      <c r="DI400" s="158"/>
      <c r="DJ400" s="158"/>
      <c r="DK400" s="158"/>
      <c r="DL400" s="158"/>
      <c r="DM400" s="158"/>
      <c r="DN400" s="158"/>
      <c r="DO400" s="158"/>
      <c r="DP400" s="158"/>
      <c r="DQ400" s="158"/>
      <c r="DR400" s="158"/>
      <c r="DS400" s="158"/>
      <c r="DT400" s="158"/>
      <c r="DU400" s="158"/>
      <c r="DV400" s="158"/>
      <c r="DW400" s="158"/>
      <c r="DX400" s="158"/>
      <c r="DY400" s="158"/>
      <c r="DZ400" s="158"/>
      <c r="EA400"/>
      <c r="EB400">
        <v>329</v>
      </c>
      <c r="EC400" s="288">
        <f t="shared" si="4"/>
        <v>9.9696969696969688</v>
      </c>
    </row>
    <row r="401" spans="1:133">
      <c r="A401" s="158" t="s">
        <v>1431</v>
      </c>
      <c r="B401" s="158" t="s">
        <v>1432</v>
      </c>
      <c r="C401" s="157">
        <v>5</v>
      </c>
      <c r="D401" s="158" t="s">
        <v>969</v>
      </c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  <c r="AA401" s="158"/>
      <c r="AB401" s="158"/>
      <c r="AC401" s="158"/>
      <c r="AD401" s="158"/>
      <c r="AE401" s="158">
        <v>1</v>
      </c>
      <c r="AF401" s="158"/>
      <c r="AG401" s="158"/>
      <c r="AH401" s="158"/>
      <c r="AI401" s="158"/>
      <c r="AJ401" s="158"/>
      <c r="AK401" s="158"/>
      <c r="AL401" s="158"/>
      <c r="AM401" s="158"/>
      <c r="AN401" s="158"/>
      <c r="AO401" s="158"/>
      <c r="AP401" s="158"/>
      <c r="AQ401" s="158"/>
      <c r="AR401" s="158"/>
      <c r="AS401" s="158"/>
      <c r="AT401" s="158"/>
      <c r="AU401" s="158"/>
      <c r="AV401" s="158"/>
      <c r="AW401" s="158"/>
      <c r="AX401" s="158"/>
      <c r="AY401" s="158"/>
      <c r="AZ401" s="158"/>
      <c r="BA401" s="158"/>
      <c r="BB401" s="158"/>
      <c r="BC401" s="158"/>
      <c r="BD401" s="158"/>
      <c r="BE401" s="158"/>
      <c r="BF401" s="158"/>
      <c r="BG401" s="158"/>
      <c r="BH401" s="158"/>
      <c r="BI401" s="158"/>
      <c r="BJ401" s="158"/>
      <c r="BK401" s="158"/>
      <c r="BL401" s="158"/>
      <c r="BM401" s="158"/>
      <c r="BN401" s="158"/>
      <c r="BO401" s="158"/>
      <c r="BP401" s="158"/>
      <c r="BQ401" s="158"/>
      <c r="BR401" s="158"/>
      <c r="BS401" s="158"/>
      <c r="BT401" s="158"/>
      <c r="BU401" s="158"/>
      <c r="BV401" s="158">
        <v>1</v>
      </c>
      <c r="BW401" s="158"/>
      <c r="BX401" s="158"/>
      <c r="BY401" s="158"/>
      <c r="BZ401" s="158"/>
      <c r="CA401" s="158">
        <v>1</v>
      </c>
      <c r="CB401" s="158">
        <v>1</v>
      </c>
      <c r="CC401" s="158"/>
      <c r="CD401" s="158"/>
      <c r="CE401" s="158"/>
      <c r="CF401" s="158"/>
      <c r="CG401" s="158"/>
      <c r="CH401" s="158"/>
      <c r="CI401" s="158"/>
      <c r="CJ401" s="158"/>
      <c r="CK401" s="158"/>
      <c r="CL401" s="158"/>
      <c r="CM401" s="158"/>
      <c r="CN401" s="158"/>
      <c r="CO401" s="158"/>
      <c r="CP401" s="158"/>
      <c r="CQ401" s="158"/>
      <c r="CR401" s="158"/>
      <c r="CS401" s="158"/>
      <c r="CT401" s="158"/>
      <c r="CU401" s="158"/>
      <c r="CV401" s="158"/>
      <c r="CW401" s="158"/>
      <c r="CX401" s="158"/>
      <c r="CY401" s="158"/>
      <c r="CZ401" s="158"/>
      <c r="DA401" s="158"/>
      <c r="DB401" s="158"/>
      <c r="DC401" s="158"/>
      <c r="DD401" s="158"/>
      <c r="DE401" s="158"/>
      <c r="DF401" s="158"/>
      <c r="DG401" s="158"/>
      <c r="DH401" s="158"/>
      <c r="DI401" s="158"/>
      <c r="DJ401" s="158"/>
      <c r="DK401" s="158"/>
      <c r="DL401" s="158"/>
      <c r="DM401" s="158"/>
      <c r="DN401" s="158"/>
      <c r="DO401" s="158"/>
      <c r="DP401" s="158"/>
      <c r="DQ401" s="158"/>
      <c r="DR401" s="158"/>
      <c r="DS401" s="158"/>
      <c r="DT401" s="158"/>
      <c r="DU401" s="158"/>
      <c r="DV401" s="158"/>
      <c r="DW401" s="158"/>
      <c r="DX401" s="158"/>
      <c r="DY401" s="158"/>
      <c r="DZ401" s="158"/>
      <c r="EA401"/>
      <c r="EB401">
        <v>1620</v>
      </c>
      <c r="EC401" s="288">
        <f t="shared" si="4"/>
        <v>49.090909090909093</v>
      </c>
    </row>
    <row r="402" spans="1:133">
      <c r="A402" s="158" t="s">
        <v>1431</v>
      </c>
      <c r="B402" s="158" t="s">
        <v>1432</v>
      </c>
      <c r="C402" s="157">
        <v>20</v>
      </c>
      <c r="D402" s="158" t="s">
        <v>969</v>
      </c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>
        <v>1</v>
      </c>
      <c r="AF402" s="158"/>
      <c r="AG402" s="158"/>
      <c r="AH402" s="158"/>
      <c r="AI402" s="158"/>
      <c r="AJ402" s="158"/>
      <c r="AK402" s="158"/>
      <c r="AL402" s="158"/>
      <c r="AM402" s="158"/>
      <c r="AN402" s="158"/>
      <c r="AO402" s="158"/>
      <c r="AP402" s="158"/>
      <c r="AQ402" s="158"/>
      <c r="AR402" s="158"/>
      <c r="AS402" s="158"/>
      <c r="AT402" s="158"/>
      <c r="AU402" s="158"/>
      <c r="AV402" s="158"/>
      <c r="AW402" s="158"/>
      <c r="AX402" s="158"/>
      <c r="AY402" s="158"/>
      <c r="AZ402" s="158"/>
      <c r="BA402" s="158"/>
      <c r="BB402" s="158"/>
      <c r="BC402" s="158"/>
      <c r="BD402" s="158"/>
      <c r="BE402" s="158"/>
      <c r="BF402" s="158"/>
      <c r="BG402" s="158"/>
      <c r="BH402" s="158"/>
      <c r="BI402" s="158"/>
      <c r="BJ402" s="158"/>
      <c r="BK402" s="158"/>
      <c r="BL402" s="158"/>
      <c r="BM402" s="158"/>
      <c r="BN402" s="158"/>
      <c r="BO402" s="158"/>
      <c r="BP402" s="158"/>
      <c r="BQ402" s="158"/>
      <c r="BR402" s="158"/>
      <c r="BS402" s="158"/>
      <c r="BT402" s="158"/>
      <c r="BU402" s="158"/>
      <c r="BV402" s="158">
        <v>1</v>
      </c>
      <c r="BW402" s="158"/>
      <c r="BX402" s="158"/>
      <c r="BY402" s="158"/>
      <c r="BZ402" s="158"/>
      <c r="CA402" s="158">
        <v>1</v>
      </c>
      <c r="CB402" s="158">
        <v>1</v>
      </c>
      <c r="CC402" s="158"/>
      <c r="CD402" s="158"/>
      <c r="CE402" s="158"/>
      <c r="CF402" s="158"/>
      <c r="CG402" s="158"/>
      <c r="CH402" s="158"/>
      <c r="CI402" s="158"/>
      <c r="CJ402" s="158"/>
      <c r="CK402" s="158"/>
      <c r="CL402" s="158"/>
      <c r="CM402" s="158"/>
      <c r="CN402" s="158"/>
      <c r="CO402" s="158"/>
      <c r="CP402" s="158"/>
      <c r="CQ402" s="158"/>
      <c r="CR402" s="158"/>
      <c r="CS402" s="158"/>
      <c r="CT402" s="158"/>
      <c r="CU402" s="158"/>
      <c r="CV402" s="158"/>
      <c r="CW402" s="158"/>
      <c r="CX402" s="158"/>
      <c r="CY402" s="158"/>
      <c r="CZ402" s="158"/>
      <c r="DA402" s="158"/>
      <c r="DB402" s="158"/>
      <c r="DC402" s="158"/>
      <c r="DD402" s="158"/>
      <c r="DE402" s="158"/>
      <c r="DF402" s="158"/>
      <c r="DG402" s="158"/>
      <c r="DH402" s="158"/>
      <c r="DI402" s="158"/>
      <c r="DJ402" s="158"/>
      <c r="DK402" s="158"/>
      <c r="DL402" s="158"/>
      <c r="DM402" s="158"/>
      <c r="DN402" s="158"/>
      <c r="DO402" s="158"/>
      <c r="DP402" s="158"/>
      <c r="DQ402" s="158"/>
      <c r="DR402" s="158"/>
      <c r="DS402" s="158"/>
      <c r="DT402" s="158"/>
      <c r="DU402" s="158"/>
      <c r="DV402" s="158"/>
      <c r="DW402" s="158"/>
      <c r="DX402" s="158"/>
      <c r="DY402" s="158"/>
      <c r="DZ402" s="158"/>
      <c r="EA402"/>
      <c r="EB402">
        <v>6327</v>
      </c>
      <c r="EC402" s="288">
        <f t="shared" si="4"/>
        <v>191.72727272727272</v>
      </c>
    </row>
    <row r="403" spans="1:133">
      <c r="A403" s="279" t="s">
        <v>1434</v>
      </c>
      <c r="B403" s="279" t="s">
        <v>1433</v>
      </c>
      <c r="C403" s="348">
        <v>1</v>
      </c>
      <c r="D403" s="279" t="s">
        <v>742</v>
      </c>
      <c r="E403" s="279" t="s">
        <v>286</v>
      </c>
      <c r="F403" s="279"/>
      <c r="G403" s="279"/>
      <c r="H403" s="279"/>
      <c r="I403" s="279"/>
      <c r="J403" s="279"/>
      <c r="K403" s="279"/>
      <c r="L403" s="279"/>
      <c r="M403" s="279"/>
      <c r="N403" s="279">
        <v>1</v>
      </c>
      <c r="O403" s="279"/>
      <c r="P403" s="279"/>
      <c r="Q403" s="279"/>
      <c r="R403" s="279"/>
      <c r="S403" s="279"/>
      <c r="T403" s="279"/>
      <c r="U403" s="279"/>
      <c r="V403" s="279"/>
      <c r="W403" s="279"/>
      <c r="X403" s="279"/>
      <c r="Y403" s="279"/>
      <c r="Z403" s="279"/>
      <c r="AA403" s="279"/>
      <c r="AB403" s="279"/>
      <c r="AC403" s="279"/>
      <c r="AD403" s="279"/>
      <c r="AE403" s="279">
        <v>1</v>
      </c>
      <c r="AF403" s="279"/>
      <c r="AG403" s="279"/>
      <c r="AH403" s="279"/>
      <c r="AI403" s="279"/>
      <c r="AJ403" s="279"/>
      <c r="AK403" s="279"/>
      <c r="AL403" s="279"/>
      <c r="AM403" s="279"/>
      <c r="AN403" s="279"/>
      <c r="AO403" s="279"/>
      <c r="AP403" s="279"/>
      <c r="AQ403" s="279"/>
      <c r="AR403" s="279"/>
      <c r="AS403" s="279"/>
      <c r="AT403" s="279"/>
      <c r="AU403" s="279"/>
      <c r="AV403" s="279"/>
      <c r="AW403" s="279"/>
      <c r="AX403" s="279"/>
      <c r="AY403" s="279"/>
      <c r="AZ403" s="279"/>
      <c r="BA403" s="279"/>
      <c r="BB403" s="279"/>
      <c r="BC403" s="279"/>
      <c r="BD403" s="279"/>
      <c r="BE403" s="279"/>
      <c r="BF403" s="279"/>
      <c r="BG403" s="279"/>
      <c r="BH403" s="279"/>
      <c r="BI403" s="279"/>
      <c r="BJ403" s="279"/>
      <c r="BK403" s="279"/>
      <c r="BL403" s="279"/>
      <c r="BM403" s="279"/>
      <c r="BN403" s="279"/>
      <c r="BO403" s="279"/>
      <c r="BP403" s="279"/>
      <c r="BQ403" s="279"/>
      <c r="BR403" s="279"/>
      <c r="BS403" s="279"/>
      <c r="BT403" s="279"/>
      <c r="BU403" s="279"/>
      <c r="BV403" s="279"/>
      <c r="BW403" s="279"/>
      <c r="BX403" s="279"/>
      <c r="BY403" s="279"/>
      <c r="BZ403" s="279"/>
      <c r="CA403" s="279"/>
      <c r="CB403" s="279"/>
      <c r="CC403" s="279"/>
      <c r="CD403" s="279"/>
      <c r="CE403" s="279"/>
      <c r="CF403" s="279"/>
      <c r="CG403" s="279"/>
      <c r="CH403" s="279"/>
      <c r="CI403" s="279"/>
      <c r="CJ403" s="279"/>
      <c r="CK403" s="279"/>
      <c r="CL403" s="279"/>
      <c r="CM403" s="279"/>
      <c r="CN403" s="279"/>
      <c r="CO403" s="279"/>
      <c r="CP403" s="279"/>
      <c r="CQ403" s="279"/>
      <c r="CR403" s="279"/>
      <c r="CS403" s="279"/>
      <c r="CT403" s="279"/>
      <c r="CU403" s="279"/>
      <c r="CV403" s="279"/>
      <c r="CW403" s="279"/>
      <c r="CX403" s="279"/>
      <c r="CY403" s="279"/>
      <c r="CZ403" s="279"/>
      <c r="DA403" s="279"/>
      <c r="DB403" s="279"/>
      <c r="DC403" s="279"/>
      <c r="DD403" s="279"/>
      <c r="DE403" s="279"/>
      <c r="DF403" s="279"/>
      <c r="DG403" s="279">
        <v>1</v>
      </c>
      <c r="DH403" s="279"/>
      <c r="DI403" s="279"/>
      <c r="DJ403" s="279"/>
      <c r="DK403" s="279"/>
      <c r="DL403" s="279"/>
      <c r="DM403" s="279"/>
      <c r="DN403" s="279"/>
      <c r="DO403" s="279"/>
      <c r="DP403" s="279"/>
      <c r="DQ403" s="279"/>
      <c r="DR403" s="279"/>
      <c r="DS403" s="279"/>
      <c r="DT403" s="279"/>
      <c r="DU403" s="279"/>
      <c r="DV403" s="279"/>
      <c r="DW403" s="279"/>
      <c r="DX403" s="279"/>
      <c r="DY403" s="279"/>
      <c r="DZ403" s="279"/>
      <c r="EA403"/>
      <c r="EB403">
        <v>236</v>
      </c>
      <c r="EC403" s="288">
        <f t="shared" si="4"/>
        <v>7.1515151515151514</v>
      </c>
    </row>
    <row r="404" spans="1:133">
      <c r="A404" s="279" t="s">
        <v>1435</v>
      </c>
      <c r="B404" s="279" t="s">
        <v>1433</v>
      </c>
      <c r="C404" s="348">
        <v>5</v>
      </c>
      <c r="D404" s="279" t="s">
        <v>742</v>
      </c>
      <c r="E404" s="279" t="s">
        <v>286</v>
      </c>
      <c r="F404" s="279"/>
      <c r="G404" s="279"/>
      <c r="H404" s="279"/>
      <c r="I404" s="279"/>
      <c r="J404" s="279"/>
      <c r="K404" s="279"/>
      <c r="L404" s="279"/>
      <c r="M404" s="279"/>
      <c r="N404" s="279">
        <v>1</v>
      </c>
      <c r="O404" s="279"/>
      <c r="P404" s="279"/>
      <c r="Q404" s="279"/>
      <c r="R404" s="279"/>
      <c r="S404" s="279"/>
      <c r="T404" s="279"/>
      <c r="U404" s="279"/>
      <c r="V404" s="279"/>
      <c r="W404" s="279"/>
      <c r="X404" s="279"/>
      <c r="Y404" s="279"/>
      <c r="Z404" s="279"/>
      <c r="AA404" s="279"/>
      <c r="AB404" s="279"/>
      <c r="AC404" s="279"/>
      <c r="AD404" s="279"/>
      <c r="AE404" s="279">
        <v>1</v>
      </c>
      <c r="AF404" s="279"/>
      <c r="AG404" s="279"/>
      <c r="AH404" s="279"/>
      <c r="AI404" s="279"/>
      <c r="AJ404" s="279"/>
      <c r="AK404" s="279"/>
      <c r="AL404" s="279"/>
      <c r="AM404" s="279"/>
      <c r="AN404" s="279"/>
      <c r="AO404" s="279"/>
      <c r="AP404" s="279"/>
      <c r="AQ404" s="279"/>
      <c r="AR404" s="279"/>
      <c r="AS404" s="279"/>
      <c r="AT404" s="279"/>
      <c r="AU404" s="279"/>
      <c r="AV404" s="279"/>
      <c r="AW404" s="279"/>
      <c r="AX404" s="279"/>
      <c r="AY404" s="279"/>
      <c r="AZ404" s="279"/>
      <c r="BA404" s="279"/>
      <c r="BB404" s="279"/>
      <c r="BC404" s="279"/>
      <c r="BD404" s="279"/>
      <c r="BE404" s="279"/>
      <c r="BF404" s="279"/>
      <c r="BG404" s="279"/>
      <c r="BH404" s="279"/>
      <c r="BI404" s="279"/>
      <c r="BJ404" s="279"/>
      <c r="BK404" s="279"/>
      <c r="BL404" s="279"/>
      <c r="BM404" s="279"/>
      <c r="BN404" s="279"/>
      <c r="BO404" s="279"/>
      <c r="BP404" s="279"/>
      <c r="BQ404" s="279"/>
      <c r="BR404" s="279"/>
      <c r="BS404" s="279"/>
      <c r="BT404" s="279"/>
      <c r="BU404" s="279"/>
      <c r="BV404" s="279"/>
      <c r="BW404" s="279"/>
      <c r="BX404" s="279"/>
      <c r="BY404" s="279"/>
      <c r="BZ404" s="279"/>
      <c r="CA404" s="279"/>
      <c r="CB404" s="279"/>
      <c r="CC404" s="279"/>
      <c r="CD404" s="279"/>
      <c r="CE404" s="279"/>
      <c r="CF404" s="279"/>
      <c r="CG404" s="279"/>
      <c r="CH404" s="279"/>
      <c r="CI404" s="279"/>
      <c r="CJ404" s="279"/>
      <c r="CK404" s="279"/>
      <c r="CL404" s="279"/>
      <c r="CM404" s="279"/>
      <c r="CN404" s="279"/>
      <c r="CO404" s="279"/>
      <c r="CP404" s="279"/>
      <c r="CQ404" s="279"/>
      <c r="CR404" s="279"/>
      <c r="CS404" s="279"/>
      <c r="CT404" s="279"/>
      <c r="CU404" s="279"/>
      <c r="CV404" s="279"/>
      <c r="CW404" s="279"/>
      <c r="CX404" s="279"/>
      <c r="CY404" s="279"/>
      <c r="CZ404" s="279"/>
      <c r="DA404" s="279"/>
      <c r="DB404" s="279"/>
      <c r="DC404" s="279"/>
      <c r="DD404" s="279"/>
      <c r="DE404" s="279"/>
      <c r="DF404" s="279"/>
      <c r="DG404" s="279">
        <v>1</v>
      </c>
      <c r="DH404" s="279"/>
      <c r="DI404" s="279"/>
      <c r="DJ404" s="279"/>
      <c r="DK404" s="279"/>
      <c r="DL404" s="279"/>
      <c r="DM404" s="279"/>
      <c r="DN404" s="279"/>
      <c r="DO404" s="279"/>
      <c r="DP404" s="279"/>
      <c r="DQ404" s="279"/>
      <c r="DR404" s="279"/>
      <c r="DS404" s="279"/>
      <c r="DT404" s="279"/>
      <c r="DU404" s="279"/>
      <c r="DV404" s="279"/>
      <c r="DW404" s="279"/>
      <c r="DX404" s="279"/>
      <c r="DY404" s="279"/>
      <c r="DZ404" s="279"/>
      <c r="EA404"/>
      <c r="EB404">
        <v>1106</v>
      </c>
      <c r="EC404" s="288">
        <f t="shared" si="4"/>
        <v>33.515151515151516</v>
      </c>
    </row>
    <row r="405" spans="1:133">
      <c r="A405" s="136" t="s">
        <v>1437</v>
      </c>
      <c r="B405" s="136" t="s">
        <v>1436</v>
      </c>
      <c r="C405" s="135">
        <v>1</v>
      </c>
      <c r="D405" s="136" t="s">
        <v>742</v>
      </c>
      <c r="E405" s="136" t="s">
        <v>422</v>
      </c>
      <c r="F405" s="136"/>
      <c r="G405" s="136"/>
      <c r="H405" s="136"/>
      <c r="I405" s="136"/>
      <c r="J405" s="136"/>
      <c r="K405" s="136"/>
      <c r="L405" s="136"/>
      <c r="M405" s="136"/>
      <c r="N405" s="136">
        <v>1</v>
      </c>
      <c r="O405" s="136">
        <v>1</v>
      </c>
      <c r="P405" s="136"/>
      <c r="Q405" s="136"/>
      <c r="R405" s="136" t="s">
        <v>397</v>
      </c>
      <c r="S405" s="136"/>
      <c r="T405" s="136"/>
      <c r="U405" s="136">
        <v>1</v>
      </c>
      <c r="V405" s="136"/>
      <c r="W405" s="136"/>
      <c r="X405" s="136"/>
      <c r="Y405" s="136"/>
      <c r="Z405" s="136">
        <v>1</v>
      </c>
      <c r="AA405" s="136"/>
      <c r="AB405" s="136"/>
      <c r="AC405" s="136"/>
      <c r="AD405" s="136"/>
      <c r="AE405" s="136">
        <v>1</v>
      </c>
      <c r="AF405" s="136"/>
      <c r="AG405" s="136"/>
      <c r="AH405" s="136"/>
      <c r="AI405" s="136"/>
      <c r="AJ405" s="136"/>
      <c r="AK405" s="136"/>
      <c r="AL405" s="136"/>
      <c r="AM405" s="136">
        <v>1</v>
      </c>
      <c r="AN405" s="136"/>
      <c r="AO405" s="136">
        <v>1</v>
      </c>
      <c r="AP405" s="136">
        <v>1</v>
      </c>
      <c r="AQ405" s="136"/>
      <c r="AR405" s="136"/>
      <c r="AS405" s="136"/>
      <c r="AT405" s="136">
        <v>1</v>
      </c>
      <c r="AU405" s="136"/>
      <c r="AV405" s="136"/>
      <c r="AW405" s="136"/>
      <c r="AX405" s="136"/>
      <c r="AY405" s="136"/>
      <c r="AZ405" s="136"/>
      <c r="BA405" s="136"/>
      <c r="BB405" s="136"/>
      <c r="BC405" s="136"/>
      <c r="BD405" s="136"/>
      <c r="BE405" s="136"/>
      <c r="BF405" s="136"/>
      <c r="BG405" s="136"/>
      <c r="BH405" s="136"/>
      <c r="BI405" s="136"/>
      <c r="BJ405" s="136"/>
      <c r="BK405" s="136"/>
      <c r="BL405" s="136"/>
      <c r="BM405" s="136"/>
      <c r="BN405" s="136"/>
      <c r="BO405" s="136"/>
      <c r="BP405" s="136"/>
      <c r="BQ405" s="136"/>
      <c r="BR405" s="136"/>
      <c r="BS405" s="136"/>
      <c r="BT405" s="136"/>
      <c r="BU405" s="136">
        <v>1</v>
      </c>
      <c r="BV405" s="136"/>
      <c r="BW405" s="136"/>
      <c r="BX405" s="136"/>
      <c r="BY405" s="136">
        <v>1</v>
      </c>
      <c r="BZ405" s="136">
        <v>1</v>
      </c>
      <c r="CA405" s="136"/>
      <c r="CB405" s="136"/>
      <c r="CC405" s="136"/>
      <c r="CD405" s="136"/>
      <c r="CE405" s="136"/>
      <c r="CF405" s="136"/>
      <c r="CG405" s="136"/>
      <c r="CH405" s="136"/>
      <c r="CI405" s="136"/>
      <c r="CJ405" s="136"/>
      <c r="CK405" s="136"/>
      <c r="CL405" s="136"/>
      <c r="CM405" s="136"/>
      <c r="CN405" s="136"/>
      <c r="CO405" s="136"/>
      <c r="CP405" s="136"/>
      <c r="CQ405" s="136"/>
      <c r="CR405" s="136"/>
      <c r="CS405" s="136"/>
      <c r="CT405" s="136"/>
      <c r="CU405" s="136"/>
      <c r="CV405" s="136"/>
      <c r="CW405" s="136"/>
      <c r="CX405" s="136"/>
      <c r="CY405" s="136"/>
      <c r="CZ405" s="136"/>
      <c r="DA405" s="136"/>
      <c r="DB405" s="136">
        <v>1</v>
      </c>
      <c r="DC405" s="136"/>
      <c r="DD405" s="136"/>
      <c r="DE405" s="136"/>
      <c r="DF405" s="136"/>
      <c r="DG405" s="136"/>
      <c r="DH405" s="136"/>
      <c r="DI405" s="136"/>
      <c r="DJ405" s="136"/>
      <c r="DK405" s="136"/>
      <c r="DL405" s="136"/>
      <c r="DM405" s="136"/>
      <c r="DN405" s="136"/>
      <c r="DO405" s="136"/>
      <c r="DP405" s="136"/>
      <c r="DQ405" s="136"/>
      <c r="DR405" s="136"/>
      <c r="DS405" s="136"/>
      <c r="DT405" s="136"/>
      <c r="DU405" s="136"/>
      <c r="DV405" s="136"/>
      <c r="DW405" s="136"/>
      <c r="DX405" s="136"/>
      <c r="DY405" s="136"/>
      <c r="DZ405" s="136"/>
      <c r="EA405"/>
      <c r="EB405">
        <v>204</v>
      </c>
      <c r="EC405" s="288">
        <f t="shared" si="4"/>
        <v>6.1818181818181817</v>
      </c>
    </row>
    <row r="406" spans="1:133">
      <c r="A406" s="136" t="s">
        <v>1438</v>
      </c>
      <c r="B406" s="136" t="s">
        <v>1436</v>
      </c>
      <c r="C406" s="135">
        <v>4</v>
      </c>
      <c r="D406" s="136" t="s">
        <v>742</v>
      </c>
      <c r="E406" s="136" t="s">
        <v>422</v>
      </c>
      <c r="F406" s="136"/>
      <c r="G406" s="136"/>
      <c r="H406" s="136"/>
      <c r="I406" s="136"/>
      <c r="J406" s="136"/>
      <c r="K406" s="136"/>
      <c r="L406" s="136"/>
      <c r="M406" s="136"/>
      <c r="N406" s="136">
        <v>1</v>
      </c>
      <c r="O406" s="136">
        <v>1</v>
      </c>
      <c r="P406" s="136"/>
      <c r="Q406" s="136"/>
      <c r="R406" s="136" t="s">
        <v>397</v>
      </c>
      <c r="S406" s="136"/>
      <c r="T406" s="136"/>
      <c r="U406" s="136">
        <v>1</v>
      </c>
      <c r="V406" s="136"/>
      <c r="W406" s="136"/>
      <c r="X406" s="136"/>
      <c r="Y406" s="136"/>
      <c r="Z406" s="136">
        <v>1</v>
      </c>
      <c r="AA406" s="136"/>
      <c r="AB406" s="136"/>
      <c r="AC406" s="136"/>
      <c r="AD406" s="136"/>
      <c r="AE406" s="136">
        <v>1</v>
      </c>
      <c r="AF406" s="136"/>
      <c r="AG406" s="136"/>
      <c r="AH406" s="136"/>
      <c r="AI406" s="136"/>
      <c r="AJ406" s="136"/>
      <c r="AK406" s="136"/>
      <c r="AL406" s="136"/>
      <c r="AM406" s="136">
        <v>1</v>
      </c>
      <c r="AN406" s="136"/>
      <c r="AO406" s="136">
        <v>1</v>
      </c>
      <c r="AP406" s="136">
        <v>1</v>
      </c>
      <c r="AQ406" s="136"/>
      <c r="AR406" s="136"/>
      <c r="AS406" s="136"/>
      <c r="AT406" s="136">
        <v>1</v>
      </c>
      <c r="AU406" s="136"/>
      <c r="AV406" s="136"/>
      <c r="AW406" s="136"/>
      <c r="AX406" s="136"/>
      <c r="AY406" s="136"/>
      <c r="AZ406" s="136"/>
      <c r="BA406" s="136"/>
      <c r="BB406" s="136"/>
      <c r="BC406" s="136"/>
      <c r="BD406" s="136"/>
      <c r="BE406" s="136"/>
      <c r="BF406" s="136"/>
      <c r="BG406" s="136"/>
      <c r="BH406" s="136"/>
      <c r="BI406" s="136"/>
      <c r="BJ406" s="136"/>
      <c r="BK406" s="136"/>
      <c r="BL406" s="136"/>
      <c r="BM406" s="136"/>
      <c r="BN406" s="136"/>
      <c r="BO406" s="136"/>
      <c r="BP406" s="136"/>
      <c r="BQ406" s="136"/>
      <c r="BR406" s="136"/>
      <c r="BS406" s="136"/>
      <c r="BT406" s="136"/>
      <c r="BU406" s="136">
        <v>1</v>
      </c>
      <c r="BV406" s="136"/>
      <c r="BW406" s="136"/>
      <c r="BX406" s="136"/>
      <c r="BY406" s="136">
        <v>1</v>
      </c>
      <c r="BZ406" s="136">
        <v>1</v>
      </c>
      <c r="CA406" s="136"/>
      <c r="CB406" s="136"/>
      <c r="CC406" s="136"/>
      <c r="CD406" s="136"/>
      <c r="CE406" s="136"/>
      <c r="CF406" s="136"/>
      <c r="CG406" s="136"/>
      <c r="CH406" s="136"/>
      <c r="CI406" s="136"/>
      <c r="CJ406" s="136"/>
      <c r="CK406" s="136"/>
      <c r="CL406" s="136"/>
      <c r="CM406" s="136"/>
      <c r="CN406" s="136"/>
      <c r="CO406" s="136"/>
      <c r="CP406" s="136"/>
      <c r="CQ406" s="136"/>
      <c r="CR406" s="136"/>
      <c r="CS406" s="136"/>
      <c r="CT406" s="136"/>
      <c r="CU406" s="136"/>
      <c r="CV406" s="136"/>
      <c r="CW406" s="136"/>
      <c r="CX406" s="136"/>
      <c r="CY406" s="136"/>
      <c r="CZ406" s="136"/>
      <c r="DA406" s="136"/>
      <c r="DB406" s="136">
        <v>1</v>
      </c>
      <c r="DC406" s="136"/>
      <c r="DD406" s="136"/>
      <c r="DE406" s="136"/>
      <c r="DF406" s="136"/>
      <c r="DG406" s="136"/>
      <c r="DH406" s="136"/>
      <c r="DI406" s="136"/>
      <c r="DJ406" s="136"/>
      <c r="DK406" s="136"/>
      <c r="DL406" s="136"/>
      <c r="DM406" s="136"/>
      <c r="DN406" s="136"/>
      <c r="DO406" s="136"/>
      <c r="DP406" s="136"/>
      <c r="DQ406" s="136"/>
      <c r="DR406" s="136"/>
      <c r="DS406" s="136"/>
      <c r="DT406" s="136"/>
      <c r="DU406" s="136"/>
      <c r="DV406" s="136"/>
      <c r="DW406" s="136"/>
      <c r="DX406" s="136"/>
      <c r="DY406" s="136"/>
      <c r="DZ406" s="136"/>
      <c r="EA406"/>
      <c r="EB406">
        <v>781</v>
      </c>
      <c r="EC406" s="288">
        <f t="shared" si="4"/>
        <v>23.666666666666668</v>
      </c>
    </row>
    <row r="407" spans="1:133">
      <c r="A407" s="136" t="s">
        <v>1439</v>
      </c>
      <c r="B407" s="136" t="s">
        <v>1436</v>
      </c>
      <c r="C407" s="135">
        <v>5</v>
      </c>
      <c r="D407" s="136" t="s">
        <v>742</v>
      </c>
      <c r="E407" s="136" t="s">
        <v>422</v>
      </c>
      <c r="F407" s="136"/>
      <c r="G407" s="136"/>
      <c r="H407" s="136"/>
      <c r="I407" s="136"/>
      <c r="J407" s="136"/>
      <c r="K407" s="136"/>
      <c r="L407" s="136"/>
      <c r="M407" s="136"/>
      <c r="N407" s="136">
        <v>1</v>
      </c>
      <c r="O407" s="136">
        <v>1</v>
      </c>
      <c r="P407" s="136"/>
      <c r="Q407" s="136"/>
      <c r="R407" s="136" t="s">
        <v>397</v>
      </c>
      <c r="S407" s="136"/>
      <c r="T407" s="136"/>
      <c r="U407" s="136">
        <v>1</v>
      </c>
      <c r="V407" s="136"/>
      <c r="W407" s="136"/>
      <c r="X407" s="136"/>
      <c r="Y407" s="136"/>
      <c r="Z407" s="136">
        <v>1</v>
      </c>
      <c r="AA407" s="136"/>
      <c r="AB407" s="136"/>
      <c r="AC407" s="136"/>
      <c r="AD407" s="136"/>
      <c r="AE407" s="136">
        <v>1</v>
      </c>
      <c r="AF407" s="136"/>
      <c r="AG407" s="136"/>
      <c r="AH407" s="136"/>
      <c r="AI407" s="136"/>
      <c r="AJ407" s="136"/>
      <c r="AK407" s="136"/>
      <c r="AL407" s="136"/>
      <c r="AM407" s="136">
        <v>1</v>
      </c>
      <c r="AN407" s="136"/>
      <c r="AO407" s="136">
        <v>1</v>
      </c>
      <c r="AP407" s="136">
        <v>1</v>
      </c>
      <c r="AQ407" s="136"/>
      <c r="AR407" s="136"/>
      <c r="AS407" s="136"/>
      <c r="AT407" s="136">
        <v>1</v>
      </c>
      <c r="AU407" s="136"/>
      <c r="AV407" s="136"/>
      <c r="AW407" s="136"/>
      <c r="AX407" s="136"/>
      <c r="AY407" s="136"/>
      <c r="AZ407" s="136"/>
      <c r="BA407" s="136"/>
      <c r="BB407" s="136"/>
      <c r="BC407" s="136"/>
      <c r="BD407" s="136"/>
      <c r="BE407" s="136"/>
      <c r="BF407" s="136"/>
      <c r="BG407" s="136"/>
      <c r="BH407" s="136"/>
      <c r="BI407" s="136"/>
      <c r="BJ407" s="136"/>
      <c r="BK407" s="136"/>
      <c r="BL407" s="136"/>
      <c r="BM407" s="136"/>
      <c r="BN407" s="136"/>
      <c r="BO407" s="136"/>
      <c r="BP407" s="136"/>
      <c r="BQ407" s="136"/>
      <c r="BR407" s="136"/>
      <c r="BS407" s="136"/>
      <c r="BT407" s="136"/>
      <c r="BU407" s="136">
        <v>1</v>
      </c>
      <c r="BV407" s="136"/>
      <c r="BW407" s="136"/>
      <c r="BX407" s="136"/>
      <c r="BY407" s="136">
        <v>1</v>
      </c>
      <c r="BZ407" s="136">
        <v>1</v>
      </c>
      <c r="CA407" s="136"/>
      <c r="CB407" s="136"/>
      <c r="CC407" s="136"/>
      <c r="CD407" s="136"/>
      <c r="CE407" s="136"/>
      <c r="CF407" s="136"/>
      <c r="CG407" s="136"/>
      <c r="CH407" s="136"/>
      <c r="CI407" s="136"/>
      <c r="CJ407" s="136"/>
      <c r="CK407" s="136"/>
      <c r="CL407" s="136"/>
      <c r="CM407" s="136"/>
      <c r="CN407" s="136"/>
      <c r="CO407" s="136"/>
      <c r="CP407" s="136"/>
      <c r="CQ407" s="136"/>
      <c r="CR407" s="136"/>
      <c r="CS407" s="136"/>
      <c r="CT407" s="136"/>
      <c r="CU407" s="136"/>
      <c r="CV407" s="136"/>
      <c r="CW407" s="136"/>
      <c r="CX407" s="136"/>
      <c r="CY407" s="136"/>
      <c r="CZ407" s="136"/>
      <c r="DA407" s="136"/>
      <c r="DB407" s="136">
        <v>1</v>
      </c>
      <c r="DC407" s="136"/>
      <c r="DD407" s="136"/>
      <c r="DE407" s="136"/>
      <c r="DF407" s="136"/>
      <c r="DG407" s="136"/>
      <c r="DH407" s="136"/>
      <c r="DI407" s="136"/>
      <c r="DJ407" s="136"/>
      <c r="DK407" s="136"/>
      <c r="DL407" s="136"/>
      <c r="DM407" s="136"/>
      <c r="DN407" s="136"/>
      <c r="DO407" s="136"/>
      <c r="DP407" s="136"/>
      <c r="DQ407" s="136"/>
      <c r="DR407" s="136"/>
      <c r="DS407" s="136"/>
      <c r="DT407" s="136"/>
      <c r="DU407" s="136"/>
      <c r="DV407" s="136"/>
      <c r="DW407" s="136"/>
      <c r="DX407" s="136"/>
      <c r="DY407" s="136"/>
      <c r="DZ407" s="136"/>
      <c r="EA407"/>
      <c r="EB407">
        <v>973</v>
      </c>
      <c r="EC407" s="288">
        <f t="shared" si="4"/>
        <v>29.484848484848484</v>
      </c>
    </row>
    <row r="408" spans="1:133">
      <c r="A408" s="136" t="s">
        <v>1440</v>
      </c>
      <c r="B408" s="136" t="s">
        <v>1436</v>
      </c>
      <c r="C408" s="135">
        <v>20</v>
      </c>
      <c r="D408" s="136" t="s">
        <v>742</v>
      </c>
      <c r="E408" s="136" t="s">
        <v>422</v>
      </c>
      <c r="F408" s="136"/>
      <c r="G408" s="136"/>
      <c r="H408" s="136"/>
      <c r="I408" s="136"/>
      <c r="J408" s="136"/>
      <c r="K408" s="136"/>
      <c r="L408" s="136"/>
      <c r="M408" s="136"/>
      <c r="N408" s="136">
        <v>1</v>
      </c>
      <c r="O408" s="136">
        <v>1</v>
      </c>
      <c r="P408" s="136"/>
      <c r="Q408" s="136"/>
      <c r="R408" s="136" t="s">
        <v>397</v>
      </c>
      <c r="S408" s="136"/>
      <c r="T408" s="136"/>
      <c r="U408" s="136">
        <v>1</v>
      </c>
      <c r="V408" s="136"/>
      <c r="W408" s="136"/>
      <c r="X408" s="136"/>
      <c r="Y408" s="136"/>
      <c r="Z408" s="136">
        <v>1</v>
      </c>
      <c r="AA408" s="136"/>
      <c r="AB408" s="136"/>
      <c r="AC408" s="136"/>
      <c r="AD408" s="136"/>
      <c r="AE408" s="136">
        <v>1</v>
      </c>
      <c r="AF408" s="136"/>
      <c r="AG408" s="136"/>
      <c r="AH408" s="136"/>
      <c r="AI408" s="136"/>
      <c r="AJ408" s="136"/>
      <c r="AK408" s="136"/>
      <c r="AL408" s="136"/>
      <c r="AM408" s="136">
        <v>1</v>
      </c>
      <c r="AN408" s="136"/>
      <c r="AO408" s="136">
        <v>1</v>
      </c>
      <c r="AP408" s="136">
        <v>1</v>
      </c>
      <c r="AQ408" s="136"/>
      <c r="AR408" s="136"/>
      <c r="AS408" s="136"/>
      <c r="AT408" s="136">
        <v>1</v>
      </c>
      <c r="AU408" s="136"/>
      <c r="AV408" s="136"/>
      <c r="AW408" s="136"/>
      <c r="AX408" s="136"/>
      <c r="AY408" s="136"/>
      <c r="AZ408" s="136"/>
      <c r="BA408" s="136"/>
      <c r="BB408" s="136"/>
      <c r="BC408" s="136"/>
      <c r="BD408" s="136"/>
      <c r="BE408" s="136"/>
      <c r="BF408" s="136"/>
      <c r="BG408" s="136"/>
      <c r="BH408" s="136"/>
      <c r="BI408" s="136"/>
      <c r="BJ408" s="136"/>
      <c r="BK408" s="136"/>
      <c r="BL408" s="136"/>
      <c r="BM408" s="136"/>
      <c r="BN408" s="136"/>
      <c r="BO408" s="136"/>
      <c r="BP408" s="136"/>
      <c r="BQ408" s="136"/>
      <c r="BR408" s="136"/>
      <c r="BS408" s="136"/>
      <c r="BT408" s="136"/>
      <c r="BU408" s="136">
        <v>1</v>
      </c>
      <c r="BV408" s="136"/>
      <c r="BW408" s="136"/>
      <c r="BX408" s="136"/>
      <c r="BY408" s="136">
        <v>1</v>
      </c>
      <c r="BZ408" s="136">
        <v>1</v>
      </c>
      <c r="CA408" s="136"/>
      <c r="CB408" s="136"/>
      <c r="CC408" s="136"/>
      <c r="CD408" s="136"/>
      <c r="CE408" s="136"/>
      <c r="CF408" s="136"/>
      <c r="CG408" s="136"/>
      <c r="CH408" s="136"/>
      <c r="CI408" s="136"/>
      <c r="CJ408" s="136"/>
      <c r="CK408" s="136"/>
      <c r="CL408" s="136"/>
      <c r="CM408" s="136"/>
      <c r="CN408" s="136"/>
      <c r="CO408" s="136"/>
      <c r="CP408" s="136"/>
      <c r="CQ408" s="136"/>
      <c r="CR408" s="136"/>
      <c r="CS408" s="136"/>
      <c r="CT408" s="136"/>
      <c r="CU408" s="136"/>
      <c r="CV408" s="136"/>
      <c r="CW408" s="136"/>
      <c r="CX408" s="136"/>
      <c r="CY408" s="136"/>
      <c r="CZ408" s="136"/>
      <c r="DA408" s="136"/>
      <c r="DB408" s="136">
        <v>1</v>
      </c>
      <c r="DC408" s="136"/>
      <c r="DD408" s="136"/>
      <c r="DE408" s="136"/>
      <c r="DF408" s="136"/>
      <c r="DG408" s="136"/>
      <c r="DH408" s="136"/>
      <c r="DI408" s="136"/>
      <c r="DJ408" s="136"/>
      <c r="DK408" s="136"/>
      <c r="DL408" s="136"/>
      <c r="DM408" s="136"/>
      <c r="DN408" s="136"/>
      <c r="DO408" s="136"/>
      <c r="DP408" s="136"/>
      <c r="DQ408" s="136"/>
      <c r="DR408" s="136"/>
      <c r="DS408" s="136"/>
      <c r="DT408" s="136"/>
      <c r="DU408" s="136"/>
      <c r="DV408" s="136"/>
      <c r="DW408" s="136"/>
      <c r="DX408" s="136"/>
      <c r="DY408" s="136"/>
      <c r="DZ408" s="136"/>
      <c r="EA408"/>
      <c r="EB408">
        <v>3767</v>
      </c>
      <c r="EC408" s="288">
        <f t="shared" si="4"/>
        <v>114.15151515151516</v>
      </c>
    </row>
    <row r="409" spans="1:133">
      <c r="A409" s="207" t="s">
        <v>1442</v>
      </c>
      <c r="B409" s="207" t="s">
        <v>1441</v>
      </c>
      <c r="C409" s="258">
        <v>1</v>
      </c>
      <c r="D409" s="207" t="s">
        <v>742</v>
      </c>
      <c r="E409" s="207" t="s">
        <v>378</v>
      </c>
      <c r="F409" s="207"/>
      <c r="G409" s="207">
        <v>1</v>
      </c>
      <c r="H409" s="207"/>
      <c r="I409" s="207"/>
      <c r="J409" s="207"/>
      <c r="K409" s="207">
        <v>1</v>
      </c>
      <c r="L409" s="207"/>
      <c r="M409" s="207"/>
      <c r="N409" s="207"/>
      <c r="O409" s="207"/>
      <c r="P409" s="207"/>
      <c r="Q409" s="207"/>
      <c r="R409" s="207" t="s">
        <v>392</v>
      </c>
      <c r="S409" s="207">
        <v>1</v>
      </c>
      <c r="T409" s="207"/>
      <c r="U409" s="207"/>
      <c r="V409" s="207"/>
      <c r="W409" s="207"/>
      <c r="X409" s="207"/>
      <c r="Y409" s="207"/>
      <c r="Z409" s="207">
        <v>1</v>
      </c>
      <c r="AA409" s="207"/>
      <c r="AB409" s="207"/>
      <c r="AC409" s="207"/>
      <c r="AD409" s="207"/>
      <c r="AE409" s="207">
        <v>1</v>
      </c>
      <c r="AF409" s="207"/>
      <c r="AG409" s="207"/>
      <c r="AH409" s="207"/>
      <c r="AI409" s="207"/>
      <c r="AJ409" s="207"/>
      <c r="AK409" s="207"/>
      <c r="AL409" s="207"/>
      <c r="AM409" s="207"/>
      <c r="AN409" s="207">
        <v>1</v>
      </c>
      <c r="AO409" s="207"/>
      <c r="AP409" s="207"/>
      <c r="AQ409" s="207"/>
      <c r="AR409" s="207"/>
      <c r="AS409" s="207"/>
      <c r="AT409" s="207"/>
      <c r="AU409" s="207"/>
      <c r="AV409" s="207"/>
      <c r="AW409" s="207"/>
      <c r="AX409" s="207"/>
      <c r="AY409" s="207"/>
      <c r="AZ409" s="207"/>
      <c r="BA409" s="207"/>
      <c r="BB409" s="207"/>
      <c r="BC409" s="207"/>
      <c r="BD409" s="207"/>
      <c r="BE409" s="207"/>
      <c r="BF409" s="207"/>
      <c r="BG409" s="207"/>
      <c r="BH409" s="207"/>
      <c r="BI409" s="207"/>
      <c r="BJ409" s="207"/>
      <c r="BK409" s="207"/>
      <c r="BL409" s="207"/>
      <c r="BM409" s="207"/>
      <c r="BN409" s="207"/>
      <c r="BO409" s="207"/>
      <c r="BP409" s="207"/>
      <c r="BQ409" s="207"/>
      <c r="BR409" s="207"/>
      <c r="BS409" s="207"/>
      <c r="BT409" s="207"/>
      <c r="BU409" s="207">
        <v>1</v>
      </c>
      <c r="BV409" s="207"/>
      <c r="BW409" s="207"/>
      <c r="BX409" s="207"/>
      <c r="BY409" s="207">
        <v>1</v>
      </c>
      <c r="BZ409" s="207"/>
      <c r="CA409" s="207"/>
      <c r="CB409" s="207"/>
      <c r="CC409" s="207"/>
      <c r="CD409" s="207"/>
      <c r="CE409" s="207"/>
      <c r="CF409" s="207"/>
      <c r="CG409" s="207"/>
      <c r="CH409" s="207"/>
      <c r="CI409" s="207"/>
      <c r="CJ409" s="207"/>
      <c r="CK409" s="207"/>
      <c r="CL409" s="207"/>
      <c r="CM409" s="207"/>
      <c r="CN409" s="207"/>
      <c r="CO409" s="207"/>
      <c r="CP409" s="207"/>
      <c r="CQ409" s="207"/>
      <c r="CR409" s="207"/>
      <c r="CS409" s="207"/>
      <c r="CT409" s="207"/>
      <c r="CU409" s="207"/>
      <c r="CV409" s="207">
        <v>1</v>
      </c>
      <c r="CW409" s="207">
        <v>1</v>
      </c>
      <c r="CX409" s="207"/>
      <c r="CY409" s="207"/>
      <c r="CZ409" s="207"/>
      <c r="DA409" s="207"/>
      <c r="DB409" s="207"/>
      <c r="DC409" s="207"/>
      <c r="DD409" s="207"/>
      <c r="DE409" s="207"/>
      <c r="DF409" s="207"/>
      <c r="DG409" s="207"/>
      <c r="DH409" s="207"/>
      <c r="DI409" s="207"/>
      <c r="DJ409" s="207"/>
      <c r="DK409" s="207"/>
      <c r="DL409" s="207"/>
      <c r="DM409" s="207"/>
      <c r="DN409" s="207"/>
      <c r="DO409" s="207"/>
      <c r="DP409" s="207"/>
      <c r="DQ409" s="207"/>
      <c r="DR409" s="207"/>
      <c r="DS409" s="207"/>
      <c r="DT409" s="207"/>
      <c r="DU409" s="207"/>
      <c r="DV409" s="207"/>
      <c r="DW409" s="207"/>
      <c r="DX409" s="207"/>
      <c r="DY409" s="207"/>
      <c r="DZ409" s="207"/>
      <c r="EA409"/>
      <c r="EB409">
        <v>210</v>
      </c>
      <c r="EC409" s="288">
        <f t="shared" si="4"/>
        <v>6.3636363636363633</v>
      </c>
    </row>
    <row r="410" spans="1:133">
      <c r="A410" s="207" t="s">
        <v>1443</v>
      </c>
      <c r="B410" s="207" t="s">
        <v>1441</v>
      </c>
      <c r="C410" s="258">
        <v>4</v>
      </c>
      <c r="D410" s="207" t="s">
        <v>742</v>
      </c>
      <c r="E410" s="207" t="s">
        <v>378</v>
      </c>
      <c r="F410" s="207"/>
      <c r="G410" s="207">
        <v>1</v>
      </c>
      <c r="H410" s="207"/>
      <c r="I410" s="207"/>
      <c r="J410" s="207"/>
      <c r="K410" s="207">
        <v>1</v>
      </c>
      <c r="L410" s="207"/>
      <c r="M410" s="207"/>
      <c r="N410" s="207"/>
      <c r="O410" s="207"/>
      <c r="P410" s="207"/>
      <c r="Q410" s="207"/>
      <c r="R410" s="207" t="s">
        <v>392</v>
      </c>
      <c r="S410" s="207">
        <v>1</v>
      </c>
      <c r="T410" s="207"/>
      <c r="U410" s="207"/>
      <c r="V410" s="207"/>
      <c r="W410" s="207"/>
      <c r="X410" s="207"/>
      <c r="Y410" s="207"/>
      <c r="Z410" s="207">
        <v>1</v>
      </c>
      <c r="AA410" s="207"/>
      <c r="AB410" s="207"/>
      <c r="AC410" s="207"/>
      <c r="AD410" s="207"/>
      <c r="AE410" s="207">
        <v>1</v>
      </c>
      <c r="AF410" s="207"/>
      <c r="AG410" s="207"/>
      <c r="AH410" s="207"/>
      <c r="AI410" s="207"/>
      <c r="AJ410" s="207"/>
      <c r="AK410" s="207"/>
      <c r="AL410" s="207"/>
      <c r="AM410" s="207"/>
      <c r="AN410" s="207">
        <v>1</v>
      </c>
      <c r="AO410" s="207"/>
      <c r="AP410" s="207"/>
      <c r="AQ410" s="207"/>
      <c r="AR410" s="207"/>
      <c r="AS410" s="207"/>
      <c r="AT410" s="207"/>
      <c r="AU410" s="207"/>
      <c r="AV410" s="207"/>
      <c r="AW410" s="207"/>
      <c r="AX410" s="207"/>
      <c r="AY410" s="207"/>
      <c r="AZ410" s="207"/>
      <c r="BA410" s="207"/>
      <c r="BB410" s="207"/>
      <c r="BC410" s="207"/>
      <c r="BD410" s="207"/>
      <c r="BE410" s="207"/>
      <c r="BF410" s="207"/>
      <c r="BG410" s="207"/>
      <c r="BH410" s="207"/>
      <c r="BI410" s="207"/>
      <c r="BJ410" s="207"/>
      <c r="BK410" s="207"/>
      <c r="BL410" s="207"/>
      <c r="BM410" s="207"/>
      <c r="BN410" s="207"/>
      <c r="BO410" s="207"/>
      <c r="BP410" s="207"/>
      <c r="BQ410" s="207"/>
      <c r="BR410" s="207"/>
      <c r="BS410" s="207"/>
      <c r="BT410" s="207"/>
      <c r="BU410" s="207">
        <v>1</v>
      </c>
      <c r="BV410" s="207"/>
      <c r="BW410" s="207"/>
      <c r="BX410" s="207"/>
      <c r="BY410" s="207">
        <v>1</v>
      </c>
      <c r="BZ410" s="207"/>
      <c r="CA410" s="207"/>
      <c r="CB410" s="207"/>
      <c r="CC410" s="207"/>
      <c r="CD410" s="207"/>
      <c r="CE410" s="207"/>
      <c r="CF410" s="207"/>
      <c r="CG410" s="207"/>
      <c r="CH410" s="207"/>
      <c r="CI410" s="207"/>
      <c r="CJ410" s="207"/>
      <c r="CK410" s="207"/>
      <c r="CL410" s="207"/>
      <c r="CM410" s="207"/>
      <c r="CN410" s="207"/>
      <c r="CO410" s="207"/>
      <c r="CP410" s="207"/>
      <c r="CQ410" s="207"/>
      <c r="CR410" s="207"/>
      <c r="CS410" s="207"/>
      <c r="CT410" s="207"/>
      <c r="CU410" s="207"/>
      <c r="CV410" s="207">
        <v>1</v>
      </c>
      <c r="CW410" s="207">
        <v>1</v>
      </c>
      <c r="CX410" s="207"/>
      <c r="CY410" s="207"/>
      <c r="CZ410" s="207"/>
      <c r="DA410" s="207"/>
      <c r="DB410" s="207"/>
      <c r="DC410" s="207"/>
      <c r="DD410" s="207"/>
      <c r="DE410" s="207"/>
      <c r="DF410" s="207"/>
      <c r="DG410" s="207"/>
      <c r="DH410" s="207"/>
      <c r="DI410" s="207"/>
      <c r="DJ410" s="207"/>
      <c r="DK410" s="207"/>
      <c r="DL410" s="207"/>
      <c r="DM410" s="207"/>
      <c r="DN410" s="207"/>
      <c r="DO410" s="207"/>
      <c r="DP410" s="207"/>
      <c r="DQ410" s="207"/>
      <c r="DR410" s="207"/>
      <c r="DS410" s="207"/>
      <c r="DT410" s="207"/>
      <c r="DU410" s="207"/>
      <c r="DV410" s="207"/>
      <c r="DW410" s="207"/>
      <c r="DX410" s="207"/>
      <c r="DY410" s="207"/>
      <c r="DZ410" s="207"/>
      <c r="EA410"/>
      <c r="EB410">
        <v>826</v>
      </c>
      <c r="EC410" s="288">
        <f t="shared" si="4"/>
        <v>25.030303030303031</v>
      </c>
    </row>
    <row r="411" spans="1:133">
      <c r="A411" s="207" t="s">
        <v>1444</v>
      </c>
      <c r="B411" s="207" t="s">
        <v>1441</v>
      </c>
      <c r="C411" s="258">
        <v>5</v>
      </c>
      <c r="D411" s="207" t="s">
        <v>742</v>
      </c>
      <c r="E411" s="207" t="s">
        <v>378</v>
      </c>
      <c r="F411" s="207"/>
      <c r="G411" s="207">
        <v>1</v>
      </c>
      <c r="H411" s="207"/>
      <c r="I411" s="207"/>
      <c r="J411" s="207"/>
      <c r="K411" s="207">
        <v>1</v>
      </c>
      <c r="L411" s="207"/>
      <c r="M411" s="207"/>
      <c r="N411" s="207"/>
      <c r="O411" s="207"/>
      <c r="P411" s="207"/>
      <c r="Q411" s="207"/>
      <c r="R411" s="207" t="s">
        <v>392</v>
      </c>
      <c r="S411" s="207">
        <v>1</v>
      </c>
      <c r="T411" s="207"/>
      <c r="U411" s="207"/>
      <c r="V411" s="207"/>
      <c r="W411" s="207"/>
      <c r="X411" s="207"/>
      <c r="Y411" s="207"/>
      <c r="Z411" s="207">
        <v>1</v>
      </c>
      <c r="AA411" s="207"/>
      <c r="AB411" s="207"/>
      <c r="AC411" s="207"/>
      <c r="AD411" s="207"/>
      <c r="AE411" s="207">
        <v>1</v>
      </c>
      <c r="AF411" s="207"/>
      <c r="AG411" s="207"/>
      <c r="AH411" s="207"/>
      <c r="AI411" s="207"/>
      <c r="AJ411" s="207"/>
      <c r="AK411" s="207"/>
      <c r="AL411" s="207"/>
      <c r="AM411" s="207"/>
      <c r="AN411" s="207">
        <v>1</v>
      </c>
      <c r="AO411" s="207"/>
      <c r="AP411" s="207"/>
      <c r="AQ411" s="207"/>
      <c r="AR411" s="207"/>
      <c r="AS411" s="207"/>
      <c r="AT411" s="207"/>
      <c r="AU411" s="207"/>
      <c r="AV411" s="207"/>
      <c r="AW411" s="207"/>
      <c r="AX411" s="207"/>
      <c r="AY411" s="207"/>
      <c r="AZ411" s="207"/>
      <c r="BA411" s="207"/>
      <c r="BB411" s="207"/>
      <c r="BC411" s="207"/>
      <c r="BD411" s="207"/>
      <c r="BE411" s="207"/>
      <c r="BF411" s="207"/>
      <c r="BG411" s="207"/>
      <c r="BH411" s="207"/>
      <c r="BI411" s="207"/>
      <c r="BJ411" s="207"/>
      <c r="BK411" s="207"/>
      <c r="BL411" s="207"/>
      <c r="BM411" s="207"/>
      <c r="BN411" s="207"/>
      <c r="BO411" s="207"/>
      <c r="BP411" s="207"/>
      <c r="BQ411" s="207"/>
      <c r="BR411" s="207"/>
      <c r="BS411" s="207"/>
      <c r="BT411" s="207"/>
      <c r="BU411" s="207">
        <v>1</v>
      </c>
      <c r="BV411" s="207"/>
      <c r="BW411" s="207"/>
      <c r="BX411" s="207"/>
      <c r="BY411" s="207">
        <v>1</v>
      </c>
      <c r="BZ411" s="207"/>
      <c r="CA411" s="207"/>
      <c r="CB411" s="207"/>
      <c r="CC411" s="207"/>
      <c r="CD411" s="207"/>
      <c r="CE411" s="207"/>
      <c r="CF411" s="207"/>
      <c r="CG411" s="207"/>
      <c r="CH411" s="207"/>
      <c r="CI411" s="207"/>
      <c r="CJ411" s="207"/>
      <c r="CK411" s="207"/>
      <c r="CL411" s="207"/>
      <c r="CM411" s="207"/>
      <c r="CN411" s="207"/>
      <c r="CO411" s="207"/>
      <c r="CP411" s="207"/>
      <c r="CQ411" s="207"/>
      <c r="CR411" s="207"/>
      <c r="CS411" s="207"/>
      <c r="CT411" s="207"/>
      <c r="CU411" s="207"/>
      <c r="CV411" s="207">
        <v>1</v>
      </c>
      <c r="CW411" s="207">
        <v>1</v>
      </c>
      <c r="CX411" s="207"/>
      <c r="CY411" s="207"/>
      <c r="CZ411" s="207"/>
      <c r="DA411" s="207"/>
      <c r="DB411" s="207"/>
      <c r="DC411" s="207"/>
      <c r="DD411" s="207"/>
      <c r="DE411" s="207"/>
      <c r="DF411" s="207"/>
      <c r="DG411" s="207"/>
      <c r="DH411" s="207"/>
      <c r="DI411" s="207"/>
      <c r="DJ411" s="207"/>
      <c r="DK411" s="207"/>
      <c r="DL411" s="207"/>
      <c r="DM411" s="207"/>
      <c r="DN411" s="207"/>
      <c r="DO411" s="207"/>
      <c r="DP411" s="207"/>
      <c r="DQ411" s="207"/>
      <c r="DR411" s="207"/>
      <c r="DS411" s="207"/>
      <c r="DT411" s="207"/>
      <c r="DU411" s="207"/>
      <c r="DV411" s="207"/>
      <c r="DW411" s="207"/>
      <c r="DX411" s="207"/>
      <c r="DY411" s="207"/>
      <c r="DZ411" s="207"/>
      <c r="EA411"/>
      <c r="EB411">
        <v>1025</v>
      </c>
      <c r="EC411" s="288">
        <f t="shared" si="4"/>
        <v>31.060606060606062</v>
      </c>
    </row>
    <row r="412" spans="1:133">
      <c r="A412" s="207" t="s">
        <v>1445</v>
      </c>
      <c r="B412" s="207" t="s">
        <v>1441</v>
      </c>
      <c r="C412" s="258">
        <v>20</v>
      </c>
      <c r="D412" s="207" t="s">
        <v>742</v>
      </c>
      <c r="E412" s="207" t="s">
        <v>378</v>
      </c>
      <c r="F412" s="207"/>
      <c r="G412" s="207">
        <v>1</v>
      </c>
      <c r="H412" s="207"/>
      <c r="I412" s="207"/>
      <c r="J412" s="207"/>
      <c r="K412" s="207">
        <v>1</v>
      </c>
      <c r="L412" s="207"/>
      <c r="M412" s="207"/>
      <c r="N412" s="207"/>
      <c r="O412" s="207"/>
      <c r="P412" s="207"/>
      <c r="Q412" s="207"/>
      <c r="R412" s="207" t="s">
        <v>392</v>
      </c>
      <c r="S412" s="207">
        <v>1</v>
      </c>
      <c r="T412" s="207"/>
      <c r="U412" s="207"/>
      <c r="V412" s="207"/>
      <c r="W412" s="207"/>
      <c r="X412" s="207"/>
      <c r="Y412" s="207"/>
      <c r="Z412" s="207">
        <v>1</v>
      </c>
      <c r="AA412" s="207"/>
      <c r="AB412" s="207"/>
      <c r="AC412" s="207"/>
      <c r="AD412" s="207"/>
      <c r="AE412" s="207">
        <v>1</v>
      </c>
      <c r="AF412" s="207"/>
      <c r="AG412" s="207"/>
      <c r="AH412" s="207"/>
      <c r="AI412" s="207"/>
      <c r="AJ412" s="207"/>
      <c r="AK412" s="207"/>
      <c r="AL412" s="207"/>
      <c r="AM412" s="207"/>
      <c r="AN412" s="207">
        <v>1</v>
      </c>
      <c r="AO412" s="207"/>
      <c r="AP412" s="207"/>
      <c r="AQ412" s="207"/>
      <c r="AR412" s="207"/>
      <c r="AS412" s="207"/>
      <c r="AT412" s="207"/>
      <c r="AU412" s="207"/>
      <c r="AV412" s="207"/>
      <c r="AW412" s="207"/>
      <c r="AX412" s="207"/>
      <c r="AY412" s="207"/>
      <c r="AZ412" s="207"/>
      <c r="BA412" s="207"/>
      <c r="BB412" s="207"/>
      <c r="BC412" s="207"/>
      <c r="BD412" s="207"/>
      <c r="BE412" s="207"/>
      <c r="BF412" s="207"/>
      <c r="BG412" s="207"/>
      <c r="BH412" s="207"/>
      <c r="BI412" s="207"/>
      <c r="BJ412" s="207"/>
      <c r="BK412" s="207"/>
      <c r="BL412" s="207"/>
      <c r="BM412" s="207"/>
      <c r="BN412" s="207"/>
      <c r="BO412" s="207"/>
      <c r="BP412" s="207"/>
      <c r="BQ412" s="207"/>
      <c r="BR412" s="207"/>
      <c r="BS412" s="207"/>
      <c r="BT412" s="207"/>
      <c r="BU412" s="207">
        <v>1</v>
      </c>
      <c r="BV412" s="207"/>
      <c r="BW412" s="207"/>
      <c r="BX412" s="207"/>
      <c r="BY412" s="207">
        <v>1</v>
      </c>
      <c r="BZ412" s="207"/>
      <c r="CA412" s="207"/>
      <c r="CB412" s="207"/>
      <c r="CC412" s="207"/>
      <c r="CD412" s="207"/>
      <c r="CE412" s="207"/>
      <c r="CF412" s="207"/>
      <c r="CG412" s="207"/>
      <c r="CH412" s="207"/>
      <c r="CI412" s="207"/>
      <c r="CJ412" s="207"/>
      <c r="CK412" s="207"/>
      <c r="CL412" s="207"/>
      <c r="CM412" s="207"/>
      <c r="CN412" s="207"/>
      <c r="CO412" s="207"/>
      <c r="CP412" s="207"/>
      <c r="CQ412" s="207"/>
      <c r="CR412" s="207"/>
      <c r="CS412" s="207"/>
      <c r="CT412" s="207"/>
      <c r="CU412" s="207"/>
      <c r="CV412" s="207">
        <v>1</v>
      </c>
      <c r="CW412" s="207">
        <v>1</v>
      </c>
      <c r="CX412" s="207"/>
      <c r="CY412" s="207"/>
      <c r="CZ412" s="207"/>
      <c r="DA412" s="207"/>
      <c r="DB412" s="207"/>
      <c r="DC412" s="207"/>
      <c r="DD412" s="207"/>
      <c r="DE412" s="207"/>
      <c r="DF412" s="207"/>
      <c r="DG412" s="207"/>
      <c r="DH412" s="207"/>
      <c r="DI412" s="207"/>
      <c r="DJ412" s="207"/>
      <c r="DK412" s="207"/>
      <c r="DL412" s="207"/>
      <c r="DM412" s="207"/>
      <c r="DN412" s="207"/>
      <c r="DO412" s="207"/>
      <c r="DP412" s="207"/>
      <c r="DQ412" s="207"/>
      <c r="DR412" s="207"/>
      <c r="DS412" s="207"/>
      <c r="DT412" s="207"/>
      <c r="DU412" s="207"/>
      <c r="DV412" s="207"/>
      <c r="DW412" s="207"/>
      <c r="DX412" s="207"/>
      <c r="DY412" s="207"/>
      <c r="DZ412" s="207"/>
      <c r="EA412"/>
      <c r="EB412">
        <v>3579</v>
      </c>
      <c r="EC412" s="288">
        <f t="shared" si="4"/>
        <v>108.45454545454545</v>
      </c>
    </row>
    <row r="413" spans="1:133">
      <c r="A413" s="203" t="s">
        <v>1447</v>
      </c>
      <c r="B413" s="203" t="s">
        <v>1446</v>
      </c>
      <c r="C413" s="259">
        <v>1</v>
      </c>
      <c r="D413" s="203" t="s">
        <v>742</v>
      </c>
      <c r="E413" s="203" t="s">
        <v>457</v>
      </c>
      <c r="F413" s="203"/>
      <c r="G413" s="203"/>
      <c r="H413" s="203">
        <v>1</v>
      </c>
      <c r="I413" s="203"/>
      <c r="J413" s="203"/>
      <c r="K413" s="203"/>
      <c r="L413" s="203">
        <v>1</v>
      </c>
      <c r="M413" s="203"/>
      <c r="N413" s="203"/>
      <c r="O413" s="203"/>
      <c r="P413" s="203"/>
      <c r="Q413" s="203"/>
      <c r="R413" s="203" t="s">
        <v>392</v>
      </c>
      <c r="S413" s="203">
        <v>1</v>
      </c>
      <c r="T413" s="203"/>
      <c r="U413" s="203"/>
      <c r="V413" s="203"/>
      <c r="W413" s="203"/>
      <c r="X413" s="203"/>
      <c r="Y413" s="203"/>
      <c r="Z413" s="203">
        <v>1</v>
      </c>
      <c r="AA413" s="203"/>
      <c r="AB413" s="203"/>
      <c r="AC413" s="203"/>
      <c r="AD413" s="203"/>
      <c r="AE413" s="203">
        <v>1</v>
      </c>
      <c r="AF413" s="203"/>
      <c r="AG413" s="203"/>
      <c r="AH413" s="203"/>
      <c r="AI413" s="203"/>
      <c r="AJ413" s="203"/>
      <c r="AK413" s="203"/>
      <c r="AL413" s="203"/>
      <c r="AM413" s="203"/>
      <c r="AN413" s="203"/>
      <c r="AO413" s="203"/>
      <c r="AP413" s="203"/>
      <c r="AQ413" s="203"/>
      <c r="AR413" s="203"/>
      <c r="AS413" s="203"/>
      <c r="AT413" s="203"/>
      <c r="AU413" s="203"/>
      <c r="AV413" s="203"/>
      <c r="AW413" s="203">
        <v>1</v>
      </c>
      <c r="AX413" s="203">
        <v>1</v>
      </c>
      <c r="AY413" s="203">
        <v>1</v>
      </c>
      <c r="AZ413" s="203">
        <v>1</v>
      </c>
      <c r="BA413" s="203"/>
      <c r="BB413" s="203"/>
      <c r="BC413" s="203"/>
      <c r="BD413" s="203"/>
      <c r="BE413" s="203"/>
      <c r="BF413" s="203"/>
      <c r="BG413" s="203"/>
      <c r="BH413" s="203"/>
      <c r="BI413" s="203"/>
      <c r="BJ413" s="203"/>
      <c r="BK413" s="203"/>
      <c r="BL413" s="203"/>
      <c r="BM413" s="203"/>
      <c r="BN413" s="203"/>
      <c r="BO413" s="203"/>
      <c r="BP413" s="203"/>
      <c r="BQ413" s="203"/>
      <c r="BR413" s="203"/>
      <c r="BS413" s="203"/>
      <c r="BT413" s="203"/>
      <c r="BU413" s="203"/>
      <c r="BV413" s="203"/>
      <c r="BW413" s="203"/>
      <c r="BX413" s="203"/>
      <c r="BY413" s="203"/>
      <c r="BZ413" s="203"/>
      <c r="CA413" s="203"/>
      <c r="CB413" s="203"/>
      <c r="CC413" s="203"/>
      <c r="CD413" s="203"/>
      <c r="CE413" s="203"/>
      <c r="CF413" s="203"/>
      <c r="CG413" s="203"/>
      <c r="CH413" s="203"/>
      <c r="CI413" s="203"/>
      <c r="CJ413" s="203"/>
      <c r="CK413" s="203"/>
      <c r="CL413" s="203"/>
      <c r="CM413" s="203"/>
      <c r="CN413" s="203"/>
      <c r="CO413" s="203"/>
      <c r="CP413" s="203"/>
      <c r="CQ413" s="203"/>
      <c r="CR413" s="203"/>
      <c r="CS413" s="203"/>
      <c r="CT413" s="203"/>
      <c r="CU413" s="203"/>
      <c r="CV413" s="203"/>
      <c r="CW413" s="203"/>
      <c r="CX413" s="203"/>
      <c r="CY413" s="203"/>
      <c r="CZ413" s="203"/>
      <c r="DA413" s="203"/>
      <c r="DB413" s="203"/>
      <c r="DC413" s="203"/>
      <c r="DD413" s="203"/>
      <c r="DE413" s="203"/>
      <c r="DF413" s="203"/>
      <c r="DG413" s="203"/>
      <c r="DH413" s="203"/>
      <c r="DI413" s="203"/>
      <c r="DJ413" s="203"/>
      <c r="DK413" s="203"/>
      <c r="DL413" s="203"/>
      <c r="DM413" s="203">
        <v>1</v>
      </c>
      <c r="DN413" s="203"/>
      <c r="DO413" s="203"/>
      <c r="DP413" s="203"/>
      <c r="DQ413" s="203"/>
      <c r="DR413" s="203"/>
      <c r="DS413" s="203"/>
      <c r="DT413" s="203"/>
      <c r="DU413" s="203"/>
      <c r="DV413" s="203"/>
      <c r="DW413" s="203"/>
      <c r="DX413" s="203"/>
      <c r="DY413" s="203"/>
      <c r="DZ413" s="203"/>
      <c r="EA413"/>
      <c r="EB413">
        <v>153</v>
      </c>
      <c r="EC413" s="288">
        <f t="shared" si="4"/>
        <v>4.6363636363636367</v>
      </c>
    </row>
    <row r="414" spans="1:133">
      <c r="A414" s="203" t="s">
        <v>1451</v>
      </c>
      <c r="B414" s="203" t="s">
        <v>1446</v>
      </c>
      <c r="C414" s="259">
        <v>2</v>
      </c>
      <c r="D414" s="203" t="s">
        <v>742</v>
      </c>
      <c r="E414" s="203" t="s">
        <v>457</v>
      </c>
      <c r="F414" s="203"/>
      <c r="G414" s="203"/>
      <c r="H414" s="203">
        <v>1</v>
      </c>
      <c r="I414" s="203"/>
      <c r="J414" s="203"/>
      <c r="K414" s="203"/>
      <c r="L414" s="203">
        <v>1</v>
      </c>
      <c r="M414" s="203"/>
      <c r="N414" s="203"/>
      <c r="O414" s="203"/>
      <c r="P414" s="203"/>
      <c r="Q414" s="203"/>
      <c r="R414" s="203" t="s">
        <v>392</v>
      </c>
      <c r="S414" s="203">
        <v>1</v>
      </c>
      <c r="T414" s="203"/>
      <c r="U414" s="203"/>
      <c r="V414" s="203"/>
      <c r="W414" s="203"/>
      <c r="X414" s="203"/>
      <c r="Y414" s="203"/>
      <c r="Z414" s="203">
        <v>1</v>
      </c>
      <c r="AA414" s="203"/>
      <c r="AB414" s="203"/>
      <c r="AC414" s="203"/>
      <c r="AD414" s="203"/>
      <c r="AE414" s="203">
        <v>1</v>
      </c>
      <c r="AF414" s="203"/>
      <c r="AG414" s="203"/>
      <c r="AH414" s="203"/>
      <c r="AI414" s="203"/>
      <c r="AJ414" s="203"/>
      <c r="AK414" s="203"/>
      <c r="AL414" s="203"/>
      <c r="AM414" s="203"/>
      <c r="AN414" s="203"/>
      <c r="AO414" s="203"/>
      <c r="AP414" s="203"/>
      <c r="AQ414" s="203"/>
      <c r="AR414" s="203"/>
      <c r="AS414" s="203"/>
      <c r="AT414" s="203"/>
      <c r="AU414" s="203"/>
      <c r="AV414" s="203"/>
      <c r="AW414" s="203">
        <v>1</v>
      </c>
      <c r="AX414" s="203">
        <v>1</v>
      </c>
      <c r="AY414" s="203">
        <v>1</v>
      </c>
      <c r="AZ414" s="203">
        <v>1</v>
      </c>
      <c r="BA414" s="203"/>
      <c r="BB414" s="203"/>
      <c r="BC414" s="203"/>
      <c r="BD414" s="203"/>
      <c r="BE414" s="203"/>
      <c r="BF414" s="203"/>
      <c r="BG414" s="203"/>
      <c r="BH414" s="203"/>
      <c r="BI414" s="203"/>
      <c r="BJ414" s="203"/>
      <c r="BK414" s="203"/>
      <c r="BL414" s="203"/>
      <c r="BM414" s="203"/>
      <c r="BN414" s="203"/>
      <c r="BO414" s="203"/>
      <c r="BP414" s="203"/>
      <c r="BQ414" s="203"/>
      <c r="BR414" s="203"/>
      <c r="BS414" s="203"/>
      <c r="BT414" s="203"/>
      <c r="BU414" s="203"/>
      <c r="BV414" s="203"/>
      <c r="BW414" s="203"/>
      <c r="BX414" s="203"/>
      <c r="BY414" s="203"/>
      <c r="BZ414" s="203"/>
      <c r="CA414" s="203"/>
      <c r="CB414" s="203"/>
      <c r="CC414" s="203"/>
      <c r="CD414" s="203"/>
      <c r="CE414" s="203"/>
      <c r="CF414" s="203"/>
      <c r="CG414" s="203"/>
      <c r="CH414" s="203"/>
      <c r="CI414" s="203"/>
      <c r="CJ414" s="203"/>
      <c r="CK414" s="203"/>
      <c r="CL414" s="203"/>
      <c r="CM414" s="203"/>
      <c r="CN414" s="203"/>
      <c r="CO414" s="203"/>
      <c r="CP414" s="203"/>
      <c r="CQ414" s="203"/>
      <c r="CR414" s="203"/>
      <c r="CS414" s="203"/>
      <c r="CT414" s="203"/>
      <c r="CU414" s="203"/>
      <c r="CV414" s="203"/>
      <c r="CW414" s="203"/>
      <c r="CX414" s="203"/>
      <c r="CY414" s="203"/>
      <c r="CZ414" s="203"/>
      <c r="DA414" s="203"/>
      <c r="DB414" s="203"/>
      <c r="DC414" s="203"/>
      <c r="DD414" s="203"/>
      <c r="DE414" s="203"/>
      <c r="DF414" s="203"/>
      <c r="DG414" s="203"/>
      <c r="DH414" s="203"/>
      <c r="DI414" s="203"/>
      <c r="DJ414" s="203"/>
      <c r="DK414" s="203"/>
      <c r="DL414" s="203"/>
      <c r="DM414" s="203">
        <v>1</v>
      </c>
      <c r="DN414" s="203"/>
      <c r="DO414" s="203"/>
      <c r="DP414" s="203"/>
      <c r="DQ414" s="203"/>
      <c r="DR414" s="203"/>
      <c r="DS414" s="203"/>
      <c r="DT414" s="203"/>
      <c r="DU414" s="203"/>
      <c r="DV414" s="203"/>
      <c r="DW414" s="203"/>
      <c r="DX414" s="203"/>
      <c r="DY414" s="203"/>
      <c r="DZ414" s="203"/>
      <c r="EA414"/>
      <c r="EB414">
        <v>287</v>
      </c>
      <c r="EC414" s="288">
        <f t="shared" si="4"/>
        <v>8.6969696969696972</v>
      </c>
    </row>
    <row r="415" spans="1:133">
      <c r="A415" s="203" t="s">
        <v>1448</v>
      </c>
      <c r="B415" s="203" t="s">
        <v>1446</v>
      </c>
      <c r="C415" s="259">
        <v>4</v>
      </c>
      <c r="D415" s="203" t="s">
        <v>742</v>
      </c>
      <c r="E415" s="203" t="s">
        <v>457</v>
      </c>
      <c r="F415" s="203"/>
      <c r="G415" s="203"/>
      <c r="H415" s="203">
        <v>1</v>
      </c>
      <c r="I415" s="203"/>
      <c r="J415" s="203"/>
      <c r="K415" s="203"/>
      <c r="L415" s="203">
        <v>1</v>
      </c>
      <c r="M415" s="203"/>
      <c r="N415" s="203"/>
      <c r="O415" s="203"/>
      <c r="P415" s="203"/>
      <c r="Q415" s="203"/>
      <c r="R415" s="203" t="s">
        <v>392</v>
      </c>
      <c r="S415" s="203">
        <v>1</v>
      </c>
      <c r="T415" s="203"/>
      <c r="U415" s="203"/>
      <c r="V415" s="203"/>
      <c r="W415" s="203"/>
      <c r="X415" s="203"/>
      <c r="Y415" s="203"/>
      <c r="Z415" s="203">
        <v>1</v>
      </c>
      <c r="AA415" s="203"/>
      <c r="AB415" s="203"/>
      <c r="AC415" s="203"/>
      <c r="AD415" s="203"/>
      <c r="AE415" s="203">
        <v>1</v>
      </c>
      <c r="AF415" s="203"/>
      <c r="AG415" s="203"/>
      <c r="AH415" s="203"/>
      <c r="AI415" s="203"/>
      <c r="AJ415" s="203"/>
      <c r="AK415" s="203"/>
      <c r="AL415" s="203"/>
      <c r="AM415" s="203"/>
      <c r="AN415" s="203"/>
      <c r="AO415" s="203"/>
      <c r="AP415" s="203"/>
      <c r="AQ415" s="203"/>
      <c r="AR415" s="203"/>
      <c r="AS415" s="203"/>
      <c r="AT415" s="203"/>
      <c r="AU415" s="203"/>
      <c r="AV415" s="203"/>
      <c r="AW415" s="203">
        <v>1</v>
      </c>
      <c r="AX415" s="203">
        <v>1</v>
      </c>
      <c r="AY415" s="203">
        <v>1</v>
      </c>
      <c r="AZ415" s="203">
        <v>1</v>
      </c>
      <c r="BA415" s="203"/>
      <c r="BB415" s="203"/>
      <c r="BC415" s="203"/>
      <c r="BD415" s="203"/>
      <c r="BE415" s="203"/>
      <c r="BF415" s="203"/>
      <c r="BG415" s="203"/>
      <c r="BH415" s="203"/>
      <c r="BI415" s="203"/>
      <c r="BJ415" s="203"/>
      <c r="BK415" s="203"/>
      <c r="BL415" s="203"/>
      <c r="BM415" s="203"/>
      <c r="BN415" s="203"/>
      <c r="BO415" s="203"/>
      <c r="BP415" s="203"/>
      <c r="BQ415" s="203"/>
      <c r="BR415" s="203"/>
      <c r="BS415" s="203"/>
      <c r="BT415" s="203"/>
      <c r="BU415" s="203"/>
      <c r="BV415" s="203"/>
      <c r="BW415" s="203"/>
      <c r="BX415" s="203"/>
      <c r="BY415" s="203"/>
      <c r="BZ415" s="203"/>
      <c r="CA415" s="203"/>
      <c r="CB415" s="203"/>
      <c r="CC415" s="203"/>
      <c r="CD415" s="203"/>
      <c r="CE415" s="203"/>
      <c r="CF415" s="203"/>
      <c r="CG415" s="203"/>
      <c r="CH415" s="203"/>
      <c r="CI415" s="203"/>
      <c r="CJ415" s="203"/>
      <c r="CK415" s="203"/>
      <c r="CL415" s="203"/>
      <c r="CM415" s="203"/>
      <c r="CN415" s="203"/>
      <c r="CO415" s="203"/>
      <c r="CP415" s="203"/>
      <c r="CQ415" s="203"/>
      <c r="CR415" s="203"/>
      <c r="CS415" s="203"/>
      <c r="CT415" s="203"/>
      <c r="CU415" s="203"/>
      <c r="CV415" s="203"/>
      <c r="CW415" s="203"/>
      <c r="CX415" s="203"/>
      <c r="CY415" s="203"/>
      <c r="CZ415" s="203"/>
      <c r="DA415" s="203"/>
      <c r="DB415" s="203"/>
      <c r="DC415" s="203"/>
      <c r="DD415" s="203"/>
      <c r="DE415" s="203"/>
      <c r="DF415" s="203"/>
      <c r="DG415" s="203"/>
      <c r="DH415" s="203"/>
      <c r="DI415" s="203"/>
      <c r="DJ415" s="203"/>
      <c r="DK415" s="203"/>
      <c r="DL415" s="203"/>
      <c r="DM415" s="203">
        <v>1</v>
      </c>
      <c r="DN415" s="203"/>
      <c r="DO415" s="203"/>
      <c r="DP415" s="203"/>
      <c r="DQ415" s="203"/>
      <c r="DR415" s="203"/>
      <c r="DS415" s="203"/>
      <c r="DT415" s="203"/>
      <c r="DU415" s="203"/>
      <c r="DV415" s="203"/>
      <c r="DW415" s="203"/>
      <c r="DX415" s="203"/>
      <c r="DY415" s="203"/>
      <c r="DZ415" s="203"/>
      <c r="EA415"/>
      <c r="EB415">
        <v>529</v>
      </c>
      <c r="EC415" s="288">
        <f t="shared" si="4"/>
        <v>16.030303030303031</v>
      </c>
    </row>
    <row r="416" spans="1:133">
      <c r="A416" s="203" t="s">
        <v>1449</v>
      </c>
      <c r="B416" s="203" t="s">
        <v>1446</v>
      </c>
      <c r="C416" s="259">
        <v>5</v>
      </c>
      <c r="D416" s="203" t="s">
        <v>742</v>
      </c>
      <c r="E416" s="203" t="s">
        <v>457</v>
      </c>
      <c r="F416" s="203"/>
      <c r="G416" s="203"/>
      <c r="H416" s="203">
        <v>1</v>
      </c>
      <c r="I416" s="203"/>
      <c r="J416" s="203"/>
      <c r="K416" s="203"/>
      <c r="L416" s="203">
        <v>1</v>
      </c>
      <c r="M416" s="203"/>
      <c r="N416" s="203"/>
      <c r="O416" s="203"/>
      <c r="P416" s="203"/>
      <c r="Q416" s="203"/>
      <c r="R416" s="203" t="s">
        <v>392</v>
      </c>
      <c r="S416" s="203">
        <v>1</v>
      </c>
      <c r="T416" s="203"/>
      <c r="U416" s="203"/>
      <c r="V416" s="203"/>
      <c r="W416" s="203"/>
      <c r="X416" s="203"/>
      <c r="Y416" s="203"/>
      <c r="Z416" s="203">
        <v>1</v>
      </c>
      <c r="AA416" s="203"/>
      <c r="AB416" s="203"/>
      <c r="AC416" s="203"/>
      <c r="AD416" s="203"/>
      <c r="AE416" s="203">
        <v>1</v>
      </c>
      <c r="AF416" s="203"/>
      <c r="AG416" s="203"/>
      <c r="AH416" s="203"/>
      <c r="AI416" s="203"/>
      <c r="AJ416" s="203"/>
      <c r="AK416" s="203"/>
      <c r="AL416" s="203"/>
      <c r="AM416" s="203"/>
      <c r="AN416" s="203"/>
      <c r="AO416" s="203"/>
      <c r="AP416" s="203"/>
      <c r="AQ416" s="203"/>
      <c r="AR416" s="203"/>
      <c r="AS416" s="203"/>
      <c r="AT416" s="203"/>
      <c r="AU416" s="203"/>
      <c r="AV416" s="203"/>
      <c r="AW416" s="203">
        <v>1</v>
      </c>
      <c r="AX416" s="203">
        <v>1</v>
      </c>
      <c r="AY416" s="203">
        <v>1</v>
      </c>
      <c r="AZ416" s="203">
        <v>1</v>
      </c>
      <c r="BA416" s="203"/>
      <c r="BB416" s="203"/>
      <c r="BC416" s="203"/>
      <c r="BD416" s="203"/>
      <c r="BE416" s="203"/>
      <c r="BF416" s="203"/>
      <c r="BG416" s="203"/>
      <c r="BH416" s="203"/>
      <c r="BI416" s="203"/>
      <c r="BJ416" s="203"/>
      <c r="BK416" s="203"/>
      <c r="BL416" s="203"/>
      <c r="BM416" s="203"/>
      <c r="BN416" s="203"/>
      <c r="BO416" s="203"/>
      <c r="BP416" s="203"/>
      <c r="BQ416" s="203"/>
      <c r="BR416" s="203"/>
      <c r="BS416" s="203"/>
      <c r="BT416" s="203"/>
      <c r="BU416" s="203"/>
      <c r="BV416" s="203"/>
      <c r="BW416" s="203"/>
      <c r="BX416" s="203"/>
      <c r="BY416" s="203"/>
      <c r="BZ416" s="203"/>
      <c r="CA416" s="203"/>
      <c r="CB416" s="203"/>
      <c r="CC416" s="203"/>
      <c r="CD416" s="203"/>
      <c r="CE416" s="203"/>
      <c r="CF416" s="203"/>
      <c r="CG416" s="203"/>
      <c r="CH416" s="203"/>
      <c r="CI416" s="203"/>
      <c r="CJ416" s="203"/>
      <c r="CK416" s="203"/>
      <c r="CL416" s="203"/>
      <c r="CM416" s="203"/>
      <c r="CN416" s="203"/>
      <c r="CO416" s="203"/>
      <c r="CP416" s="203"/>
      <c r="CQ416" s="203"/>
      <c r="CR416" s="203"/>
      <c r="CS416" s="203"/>
      <c r="CT416" s="203"/>
      <c r="CU416" s="203"/>
      <c r="CV416" s="203"/>
      <c r="CW416" s="203"/>
      <c r="CX416" s="203"/>
      <c r="CY416" s="203"/>
      <c r="CZ416" s="203"/>
      <c r="DA416" s="203"/>
      <c r="DB416" s="203"/>
      <c r="DC416" s="203"/>
      <c r="DD416" s="203"/>
      <c r="DE416" s="203"/>
      <c r="DF416" s="203"/>
      <c r="DG416" s="203"/>
      <c r="DH416" s="203"/>
      <c r="DI416" s="203"/>
      <c r="DJ416" s="203"/>
      <c r="DK416" s="203"/>
      <c r="DL416" s="203"/>
      <c r="DM416" s="203">
        <v>1</v>
      </c>
      <c r="DN416" s="203"/>
      <c r="DO416" s="203"/>
      <c r="DP416" s="203"/>
      <c r="DQ416" s="203"/>
      <c r="DR416" s="203"/>
      <c r="DS416" s="203"/>
      <c r="DT416" s="203"/>
      <c r="DU416" s="203"/>
      <c r="DV416" s="203"/>
      <c r="DW416" s="203"/>
      <c r="DX416" s="203"/>
      <c r="DY416" s="203"/>
      <c r="DZ416" s="203"/>
      <c r="EA416"/>
      <c r="EB416">
        <v>662</v>
      </c>
      <c r="EC416" s="288">
        <f t="shared" si="4"/>
        <v>20.060606060606062</v>
      </c>
    </row>
    <row r="417" spans="1:133">
      <c r="A417" s="203" t="s">
        <v>1450</v>
      </c>
      <c r="B417" s="203" t="s">
        <v>1446</v>
      </c>
      <c r="C417" s="259">
        <v>20</v>
      </c>
      <c r="D417" s="203" t="s">
        <v>742</v>
      </c>
      <c r="E417" s="203" t="s">
        <v>457</v>
      </c>
      <c r="F417" s="203"/>
      <c r="G417" s="203"/>
      <c r="H417" s="203">
        <v>1</v>
      </c>
      <c r="I417" s="203"/>
      <c r="J417" s="203"/>
      <c r="K417" s="203"/>
      <c r="L417" s="203">
        <v>1</v>
      </c>
      <c r="M417" s="203"/>
      <c r="N417" s="203"/>
      <c r="O417" s="203"/>
      <c r="P417" s="203"/>
      <c r="Q417" s="203"/>
      <c r="R417" s="203" t="s">
        <v>392</v>
      </c>
      <c r="S417" s="203">
        <v>1</v>
      </c>
      <c r="T417" s="203"/>
      <c r="U417" s="203"/>
      <c r="V417" s="203"/>
      <c r="W417" s="203"/>
      <c r="X417" s="203"/>
      <c r="Y417" s="203"/>
      <c r="Z417" s="203">
        <v>1</v>
      </c>
      <c r="AA417" s="203"/>
      <c r="AB417" s="203"/>
      <c r="AC417" s="203"/>
      <c r="AD417" s="203"/>
      <c r="AE417" s="203">
        <v>1</v>
      </c>
      <c r="AF417" s="203"/>
      <c r="AG417" s="203"/>
      <c r="AH417" s="203"/>
      <c r="AI417" s="203"/>
      <c r="AJ417" s="203"/>
      <c r="AK417" s="203"/>
      <c r="AL417" s="203"/>
      <c r="AM417" s="203"/>
      <c r="AN417" s="203"/>
      <c r="AO417" s="203"/>
      <c r="AP417" s="203"/>
      <c r="AQ417" s="203"/>
      <c r="AR417" s="203"/>
      <c r="AS417" s="203"/>
      <c r="AT417" s="203"/>
      <c r="AU417" s="203"/>
      <c r="AV417" s="203"/>
      <c r="AW417" s="203">
        <v>1</v>
      </c>
      <c r="AX417" s="203">
        <v>1</v>
      </c>
      <c r="AY417" s="203">
        <v>1</v>
      </c>
      <c r="AZ417" s="203">
        <v>1</v>
      </c>
      <c r="BA417" s="203"/>
      <c r="BB417" s="203"/>
      <c r="BC417" s="203"/>
      <c r="BD417" s="203"/>
      <c r="BE417" s="203"/>
      <c r="BF417" s="203"/>
      <c r="BG417" s="203"/>
      <c r="BH417" s="203"/>
      <c r="BI417" s="203"/>
      <c r="BJ417" s="203"/>
      <c r="BK417" s="203"/>
      <c r="BL417" s="203"/>
      <c r="BM417" s="203"/>
      <c r="BN417" s="203"/>
      <c r="BO417" s="203"/>
      <c r="BP417" s="203"/>
      <c r="BQ417" s="203"/>
      <c r="BR417" s="203"/>
      <c r="BS417" s="203"/>
      <c r="BT417" s="203"/>
      <c r="BU417" s="203"/>
      <c r="BV417" s="203"/>
      <c r="BW417" s="203"/>
      <c r="BX417" s="203"/>
      <c r="BY417" s="203"/>
      <c r="BZ417" s="203"/>
      <c r="CA417" s="203"/>
      <c r="CB417" s="203"/>
      <c r="CC417" s="203"/>
      <c r="CD417" s="203"/>
      <c r="CE417" s="203"/>
      <c r="CF417" s="203"/>
      <c r="CG417" s="203"/>
      <c r="CH417" s="203"/>
      <c r="CI417" s="203"/>
      <c r="CJ417" s="203"/>
      <c r="CK417" s="203"/>
      <c r="CL417" s="203"/>
      <c r="CM417" s="203"/>
      <c r="CN417" s="203"/>
      <c r="CO417" s="203"/>
      <c r="CP417" s="203"/>
      <c r="CQ417" s="203"/>
      <c r="CR417" s="203"/>
      <c r="CS417" s="203"/>
      <c r="CT417" s="203"/>
      <c r="CU417" s="203"/>
      <c r="CV417" s="203"/>
      <c r="CW417" s="203"/>
      <c r="CX417" s="203"/>
      <c r="CY417" s="203"/>
      <c r="CZ417" s="203"/>
      <c r="DA417" s="203"/>
      <c r="DB417" s="203"/>
      <c r="DC417" s="203"/>
      <c r="DD417" s="203"/>
      <c r="DE417" s="203"/>
      <c r="DF417" s="203"/>
      <c r="DG417" s="203"/>
      <c r="DH417" s="203"/>
      <c r="DI417" s="203"/>
      <c r="DJ417" s="203"/>
      <c r="DK417" s="203"/>
      <c r="DL417" s="203"/>
      <c r="DM417" s="203">
        <v>1</v>
      </c>
      <c r="DN417" s="203"/>
      <c r="DO417" s="203"/>
      <c r="DP417" s="203"/>
      <c r="DQ417" s="203"/>
      <c r="DR417" s="203"/>
      <c r="DS417" s="203"/>
      <c r="DT417" s="203"/>
      <c r="DU417" s="203"/>
      <c r="DV417" s="203"/>
      <c r="DW417" s="203"/>
      <c r="DX417" s="203"/>
      <c r="DY417" s="203"/>
      <c r="DZ417" s="203"/>
      <c r="EA417"/>
      <c r="EB417">
        <v>2601</v>
      </c>
      <c r="EC417" s="288">
        <f t="shared" si="4"/>
        <v>78.818181818181813</v>
      </c>
    </row>
    <row r="418" spans="1:133">
      <c r="A418" s="207" t="s">
        <v>1452</v>
      </c>
      <c r="B418" s="207" t="s">
        <v>1456</v>
      </c>
      <c r="C418" s="258">
        <v>1</v>
      </c>
      <c r="D418" s="207" t="s">
        <v>968</v>
      </c>
      <c r="E418" s="207" t="s">
        <v>378</v>
      </c>
      <c r="F418" s="207"/>
      <c r="G418" s="207">
        <v>1</v>
      </c>
      <c r="H418" s="207"/>
      <c r="I418" s="207"/>
      <c r="J418" s="207"/>
      <c r="K418" s="207">
        <v>1</v>
      </c>
      <c r="L418" s="207"/>
      <c r="M418" s="207"/>
      <c r="N418" s="207"/>
      <c r="O418" s="207"/>
      <c r="P418" s="207"/>
      <c r="Q418" s="207"/>
      <c r="R418" s="207" t="s">
        <v>397</v>
      </c>
      <c r="S418" s="207"/>
      <c r="T418" s="207"/>
      <c r="U418" s="207">
        <v>1</v>
      </c>
      <c r="V418" s="207"/>
      <c r="W418" s="207"/>
      <c r="X418" s="207"/>
      <c r="Y418" s="207"/>
      <c r="Z418" s="207">
        <v>1</v>
      </c>
      <c r="AA418" s="207"/>
      <c r="AB418" s="207"/>
      <c r="AC418" s="207"/>
      <c r="AD418" s="207"/>
      <c r="AE418" s="207">
        <v>1</v>
      </c>
      <c r="AF418" s="207"/>
      <c r="AG418" s="207"/>
      <c r="AH418" s="207">
        <v>1</v>
      </c>
      <c r="AI418" s="207"/>
      <c r="AJ418" s="207"/>
      <c r="AK418" s="207">
        <v>1</v>
      </c>
      <c r="AL418" s="207">
        <v>1</v>
      </c>
      <c r="AM418" s="207"/>
      <c r="AN418" s="207"/>
      <c r="AO418" s="207"/>
      <c r="AP418" s="207"/>
      <c r="AQ418" s="207"/>
      <c r="AR418" s="207"/>
      <c r="AS418" s="207"/>
      <c r="AT418" s="207"/>
      <c r="AU418" s="207"/>
      <c r="AV418" s="207"/>
      <c r="AW418" s="207"/>
      <c r="AX418" s="207"/>
      <c r="AY418" s="207"/>
      <c r="AZ418" s="207"/>
      <c r="BA418" s="207"/>
      <c r="BB418" s="207"/>
      <c r="BC418" s="207"/>
      <c r="BD418" s="207"/>
      <c r="BE418" s="207"/>
      <c r="BF418" s="207"/>
      <c r="BG418" s="207"/>
      <c r="BH418" s="207"/>
      <c r="BI418" s="207"/>
      <c r="BJ418" s="207"/>
      <c r="BK418" s="207"/>
      <c r="BL418" s="207"/>
      <c r="BM418" s="207"/>
      <c r="BN418" s="207"/>
      <c r="BO418" s="207"/>
      <c r="BP418" s="207">
        <v>1</v>
      </c>
      <c r="BQ418" s="207">
        <v>1</v>
      </c>
      <c r="BR418" s="207"/>
      <c r="BS418" s="207"/>
      <c r="BT418" s="207"/>
      <c r="BU418" s="207">
        <v>1</v>
      </c>
      <c r="BV418" s="207"/>
      <c r="BW418" s="207"/>
      <c r="BX418" s="207"/>
      <c r="BY418" s="207">
        <v>1</v>
      </c>
      <c r="BZ418" s="207"/>
      <c r="CA418" s="207"/>
      <c r="CB418" s="207"/>
      <c r="CC418" s="207"/>
      <c r="CD418" s="207"/>
      <c r="CE418" s="207"/>
      <c r="CF418" s="207"/>
      <c r="CG418" s="207"/>
      <c r="CH418" s="207"/>
      <c r="CI418" s="207"/>
      <c r="CJ418" s="207"/>
      <c r="CK418" s="207"/>
      <c r="CL418" s="207"/>
      <c r="CM418" s="207"/>
      <c r="CN418" s="207"/>
      <c r="CO418" s="207"/>
      <c r="CP418" s="207"/>
      <c r="CQ418" s="207"/>
      <c r="CR418" s="207">
        <v>1</v>
      </c>
      <c r="CS418" s="207"/>
      <c r="CT418" s="207"/>
      <c r="CU418" s="207"/>
      <c r="CV418" s="207"/>
      <c r="CW418" s="207"/>
      <c r="CX418" s="207"/>
      <c r="CY418" s="207"/>
      <c r="CZ418" s="207"/>
      <c r="DA418" s="207"/>
      <c r="DB418" s="207"/>
      <c r="DC418" s="207"/>
      <c r="DD418" s="207"/>
      <c r="DE418" s="207"/>
      <c r="DF418" s="207"/>
      <c r="DG418" s="207"/>
      <c r="DH418" s="207"/>
      <c r="DI418" s="207"/>
      <c r="DJ418" s="207"/>
      <c r="DK418" s="207"/>
      <c r="DL418" s="207"/>
      <c r="DM418" s="207"/>
      <c r="DN418" s="207"/>
      <c r="DO418" s="207"/>
      <c r="DP418" s="207"/>
      <c r="DQ418" s="207"/>
      <c r="DR418" s="207"/>
      <c r="DS418" s="207"/>
      <c r="DT418" s="207"/>
      <c r="DU418" s="207"/>
      <c r="DV418" s="207"/>
      <c r="DW418" s="207"/>
      <c r="DX418" s="207"/>
      <c r="DY418" s="207"/>
      <c r="DZ418" s="207"/>
      <c r="EA418"/>
      <c r="EB418">
        <v>200</v>
      </c>
      <c r="EC418" s="288">
        <f t="shared" si="4"/>
        <v>6.0606060606060606</v>
      </c>
    </row>
    <row r="419" spans="1:133">
      <c r="A419" s="207" t="s">
        <v>1453</v>
      </c>
      <c r="B419" s="207" t="s">
        <v>1456</v>
      </c>
      <c r="C419" s="258">
        <v>4</v>
      </c>
      <c r="D419" s="207" t="s">
        <v>968</v>
      </c>
      <c r="E419" s="207" t="s">
        <v>378</v>
      </c>
      <c r="F419" s="207"/>
      <c r="G419" s="207">
        <v>1</v>
      </c>
      <c r="H419" s="207"/>
      <c r="I419" s="207"/>
      <c r="J419" s="207"/>
      <c r="K419" s="207">
        <v>1</v>
      </c>
      <c r="L419" s="207"/>
      <c r="M419" s="207"/>
      <c r="N419" s="207"/>
      <c r="O419" s="207"/>
      <c r="P419" s="207"/>
      <c r="Q419" s="207"/>
      <c r="R419" s="207" t="s">
        <v>397</v>
      </c>
      <c r="S419" s="207"/>
      <c r="T419" s="207"/>
      <c r="U419" s="207">
        <v>1</v>
      </c>
      <c r="V419" s="207"/>
      <c r="W419" s="207"/>
      <c r="X419" s="207"/>
      <c r="Y419" s="207"/>
      <c r="Z419" s="207">
        <v>1</v>
      </c>
      <c r="AA419" s="207"/>
      <c r="AB419" s="207"/>
      <c r="AC419" s="207"/>
      <c r="AD419" s="207"/>
      <c r="AE419" s="207">
        <v>1</v>
      </c>
      <c r="AF419" s="207"/>
      <c r="AG419" s="207"/>
      <c r="AH419" s="207">
        <v>1</v>
      </c>
      <c r="AI419" s="207"/>
      <c r="AJ419" s="207"/>
      <c r="AK419" s="207">
        <v>1</v>
      </c>
      <c r="AL419" s="207">
        <v>1</v>
      </c>
      <c r="AM419" s="207"/>
      <c r="AN419" s="207"/>
      <c r="AO419" s="207"/>
      <c r="AP419" s="207"/>
      <c r="AQ419" s="207"/>
      <c r="AR419" s="207"/>
      <c r="AS419" s="207"/>
      <c r="AT419" s="207"/>
      <c r="AU419" s="207"/>
      <c r="AV419" s="207"/>
      <c r="AW419" s="207"/>
      <c r="AX419" s="207"/>
      <c r="AY419" s="207"/>
      <c r="AZ419" s="207"/>
      <c r="BA419" s="207"/>
      <c r="BB419" s="207"/>
      <c r="BC419" s="207"/>
      <c r="BD419" s="207"/>
      <c r="BE419" s="207"/>
      <c r="BF419" s="207"/>
      <c r="BG419" s="207"/>
      <c r="BH419" s="207"/>
      <c r="BI419" s="207"/>
      <c r="BJ419" s="207"/>
      <c r="BK419" s="207"/>
      <c r="BL419" s="207"/>
      <c r="BM419" s="207"/>
      <c r="BN419" s="207"/>
      <c r="BO419" s="207"/>
      <c r="BP419" s="207">
        <v>1</v>
      </c>
      <c r="BQ419" s="207">
        <v>1</v>
      </c>
      <c r="BR419" s="207"/>
      <c r="BS419" s="207"/>
      <c r="BT419" s="207"/>
      <c r="BU419" s="207">
        <v>1</v>
      </c>
      <c r="BV419" s="207"/>
      <c r="BW419" s="207"/>
      <c r="BX419" s="207"/>
      <c r="BY419" s="207">
        <v>1</v>
      </c>
      <c r="BZ419" s="207"/>
      <c r="CA419" s="207"/>
      <c r="CB419" s="207"/>
      <c r="CC419" s="207"/>
      <c r="CD419" s="207"/>
      <c r="CE419" s="207"/>
      <c r="CF419" s="207"/>
      <c r="CG419" s="207"/>
      <c r="CH419" s="207"/>
      <c r="CI419" s="207"/>
      <c r="CJ419" s="207"/>
      <c r="CK419" s="207"/>
      <c r="CL419" s="207"/>
      <c r="CM419" s="207"/>
      <c r="CN419" s="207"/>
      <c r="CO419" s="207"/>
      <c r="CP419" s="207"/>
      <c r="CQ419" s="207"/>
      <c r="CR419" s="207">
        <v>1</v>
      </c>
      <c r="CS419" s="207"/>
      <c r="CT419" s="207"/>
      <c r="CU419" s="207"/>
      <c r="CV419" s="207"/>
      <c r="CW419" s="207"/>
      <c r="CX419" s="207"/>
      <c r="CY419" s="207"/>
      <c r="CZ419" s="207"/>
      <c r="DA419" s="207"/>
      <c r="DB419" s="207"/>
      <c r="DC419" s="207"/>
      <c r="DD419" s="207"/>
      <c r="DE419" s="207"/>
      <c r="DF419" s="207"/>
      <c r="DG419" s="207"/>
      <c r="DH419" s="207"/>
      <c r="DI419" s="207"/>
      <c r="DJ419" s="207"/>
      <c r="DK419" s="207"/>
      <c r="DL419" s="207"/>
      <c r="DM419" s="207"/>
      <c r="DN419" s="207"/>
      <c r="DO419" s="207"/>
      <c r="DP419" s="207"/>
      <c r="DQ419" s="207"/>
      <c r="DR419" s="207"/>
      <c r="DS419" s="207"/>
      <c r="DT419" s="207"/>
      <c r="DU419" s="207"/>
      <c r="DV419" s="207"/>
      <c r="DW419" s="207"/>
      <c r="DX419" s="207"/>
      <c r="DY419" s="207"/>
      <c r="DZ419" s="207"/>
      <c r="EA419"/>
      <c r="EB419">
        <v>619</v>
      </c>
      <c r="EC419" s="288">
        <f t="shared" si="4"/>
        <v>18.757575757575758</v>
      </c>
    </row>
    <row r="420" spans="1:133">
      <c r="A420" s="207" t="s">
        <v>1454</v>
      </c>
      <c r="B420" s="207" t="s">
        <v>1456</v>
      </c>
      <c r="C420" s="258">
        <v>5</v>
      </c>
      <c r="D420" s="207" t="s">
        <v>968</v>
      </c>
      <c r="E420" s="207" t="s">
        <v>378</v>
      </c>
      <c r="F420" s="207"/>
      <c r="G420" s="207">
        <v>1</v>
      </c>
      <c r="H420" s="207"/>
      <c r="I420" s="207"/>
      <c r="J420" s="207"/>
      <c r="K420" s="207">
        <v>1</v>
      </c>
      <c r="L420" s="207"/>
      <c r="M420" s="207"/>
      <c r="N420" s="207"/>
      <c r="O420" s="207"/>
      <c r="P420" s="207"/>
      <c r="Q420" s="207"/>
      <c r="R420" s="207" t="s">
        <v>397</v>
      </c>
      <c r="S420" s="207"/>
      <c r="T420" s="207"/>
      <c r="U420" s="207">
        <v>1</v>
      </c>
      <c r="V420" s="207"/>
      <c r="W420" s="207"/>
      <c r="X420" s="207"/>
      <c r="Y420" s="207"/>
      <c r="Z420" s="207">
        <v>1</v>
      </c>
      <c r="AA420" s="207"/>
      <c r="AB420" s="207"/>
      <c r="AC420" s="207"/>
      <c r="AD420" s="207"/>
      <c r="AE420" s="207">
        <v>1</v>
      </c>
      <c r="AF420" s="207"/>
      <c r="AG420" s="207"/>
      <c r="AH420" s="207">
        <v>1</v>
      </c>
      <c r="AI420" s="207"/>
      <c r="AJ420" s="207"/>
      <c r="AK420" s="207">
        <v>1</v>
      </c>
      <c r="AL420" s="207">
        <v>1</v>
      </c>
      <c r="AM420" s="207"/>
      <c r="AN420" s="207"/>
      <c r="AO420" s="207"/>
      <c r="AP420" s="207"/>
      <c r="AQ420" s="207"/>
      <c r="AR420" s="207"/>
      <c r="AS420" s="207"/>
      <c r="AT420" s="207"/>
      <c r="AU420" s="207"/>
      <c r="AV420" s="207"/>
      <c r="AW420" s="207"/>
      <c r="AX420" s="207"/>
      <c r="AY420" s="207"/>
      <c r="AZ420" s="207"/>
      <c r="BA420" s="207"/>
      <c r="BB420" s="207"/>
      <c r="BC420" s="207"/>
      <c r="BD420" s="207"/>
      <c r="BE420" s="207"/>
      <c r="BF420" s="207"/>
      <c r="BG420" s="207"/>
      <c r="BH420" s="207"/>
      <c r="BI420" s="207"/>
      <c r="BJ420" s="207"/>
      <c r="BK420" s="207"/>
      <c r="BL420" s="207"/>
      <c r="BM420" s="207"/>
      <c r="BN420" s="207"/>
      <c r="BO420" s="207"/>
      <c r="BP420" s="207">
        <v>1</v>
      </c>
      <c r="BQ420" s="207">
        <v>1</v>
      </c>
      <c r="BR420" s="207"/>
      <c r="BS420" s="207"/>
      <c r="BT420" s="207"/>
      <c r="BU420" s="207">
        <v>1</v>
      </c>
      <c r="BV420" s="207"/>
      <c r="BW420" s="207"/>
      <c r="BX420" s="207"/>
      <c r="BY420" s="207">
        <v>1</v>
      </c>
      <c r="BZ420" s="207"/>
      <c r="CA420" s="207"/>
      <c r="CB420" s="207"/>
      <c r="CC420" s="207"/>
      <c r="CD420" s="207"/>
      <c r="CE420" s="207"/>
      <c r="CF420" s="207"/>
      <c r="CG420" s="207"/>
      <c r="CH420" s="207"/>
      <c r="CI420" s="207"/>
      <c r="CJ420" s="207"/>
      <c r="CK420" s="207"/>
      <c r="CL420" s="207"/>
      <c r="CM420" s="207"/>
      <c r="CN420" s="207"/>
      <c r="CO420" s="207"/>
      <c r="CP420" s="207"/>
      <c r="CQ420" s="207"/>
      <c r="CR420" s="207">
        <v>1</v>
      </c>
      <c r="CS420" s="207"/>
      <c r="CT420" s="207"/>
      <c r="CU420" s="207"/>
      <c r="CV420" s="207"/>
      <c r="CW420" s="207"/>
      <c r="CX420" s="207"/>
      <c r="CY420" s="207"/>
      <c r="CZ420" s="207"/>
      <c r="DA420" s="207"/>
      <c r="DB420" s="207"/>
      <c r="DC420" s="207"/>
      <c r="DD420" s="207"/>
      <c r="DE420" s="207"/>
      <c r="DF420" s="207"/>
      <c r="DG420" s="207"/>
      <c r="DH420" s="207"/>
      <c r="DI420" s="207"/>
      <c r="DJ420" s="207"/>
      <c r="DK420" s="207"/>
      <c r="DL420" s="207"/>
      <c r="DM420" s="207"/>
      <c r="DN420" s="207"/>
      <c r="DO420" s="207"/>
      <c r="DP420" s="207"/>
      <c r="DQ420" s="207"/>
      <c r="DR420" s="207"/>
      <c r="DS420" s="207"/>
      <c r="DT420" s="207"/>
      <c r="DU420" s="207"/>
      <c r="DV420" s="207"/>
      <c r="DW420" s="207"/>
      <c r="DX420" s="207"/>
      <c r="DY420" s="207"/>
      <c r="DZ420" s="207"/>
      <c r="EA420"/>
      <c r="EB420">
        <v>768</v>
      </c>
      <c r="EC420" s="288">
        <f t="shared" si="4"/>
        <v>23.272727272727273</v>
      </c>
    </row>
    <row r="421" spans="1:133">
      <c r="A421" s="207" t="s">
        <v>1455</v>
      </c>
      <c r="B421" s="207" t="s">
        <v>1456</v>
      </c>
      <c r="C421" s="258">
        <v>20</v>
      </c>
      <c r="D421" s="207" t="s">
        <v>968</v>
      </c>
      <c r="E421" s="207" t="s">
        <v>378</v>
      </c>
      <c r="F421" s="207"/>
      <c r="G421" s="207">
        <v>1</v>
      </c>
      <c r="H421" s="207"/>
      <c r="I421" s="207"/>
      <c r="J421" s="207"/>
      <c r="K421" s="207">
        <v>1</v>
      </c>
      <c r="L421" s="207"/>
      <c r="M421" s="207"/>
      <c r="N421" s="207"/>
      <c r="O421" s="207"/>
      <c r="P421" s="207"/>
      <c r="Q421" s="207"/>
      <c r="R421" s="207" t="s">
        <v>397</v>
      </c>
      <c r="S421" s="207"/>
      <c r="T421" s="207"/>
      <c r="U421" s="207">
        <v>1</v>
      </c>
      <c r="V421" s="207"/>
      <c r="W421" s="207"/>
      <c r="X421" s="207"/>
      <c r="Y421" s="207"/>
      <c r="Z421" s="207">
        <v>1</v>
      </c>
      <c r="AA421" s="207"/>
      <c r="AB421" s="207"/>
      <c r="AC421" s="207"/>
      <c r="AD421" s="207"/>
      <c r="AE421" s="207">
        <v>1</v>
      </c>
      <c r="AF421" s="207"/>
      <c r="AG421" s="207"/>
      <c r="AH421" s="207">
        <v>1</v>
      </c>
      <c r="AI421" s="207"/>
      <c r="AJ421" s="207"/>
      <c r="AK421" s="207">
        <v>1</v>
      </c>
      <c r="AL421" s="207">
        <v>1</v>
      </c>
      <c r="AM421" s="207"/>
      <c r="AN421" s="207"/>
      <c r="AO421" s="207"/>
      <c r="AP421" s="207"/>
      <c r="AQ421" s="207"/>
      <c r="AR421" s="207"/>
      <c r="AS421" s="207"/>
      <c r="AT421" s="207"/>
      <c r="AU421" s="207"/>
      <c r="AV421" s="207"/>
      <c r="AW421" s="207"/>
      <c r="AX421" s="207"/>
      <c r="AY421" s="207"/>
      <c r="AZ421" s="207"/>
      <c r="BA421" s="207"/>
      <c r="BB421" s="207"/>
      <c r="BC421" s="207"/>
      <c r="BD421" s="207"/>
      <c r="BE421" s="207"/>
      <c r="BF421" s="207"/>
      <c r="BG421" s="207"/>
      <c r="BH421" s="207"/>
      <c r="BI421" s="207"/>
      <c r="BJ421" s="207"/>
      <c r="BK421" s="207"/>
      <c r="BL421" s="207"/>
      <c r="BM421" s="207"/>
      <c r="BN421" s="207"/>
      <c r="BO421" s="207"/>
      <c r="BP421" s="207">
        <v>1</v>
      </c>
      <c r="BQ421" s="207">
        <v>1</v>
      </c>
      <c r="BR421" s="207"/>
      <c r="BS421" s="207"/>
      <c r="BT421" s="207"/>
      <c r="BU421" s="207">
        <v>1</v>
      </c>
      <c r="BV421" s="207"/>
      <c r="BW421" s="207"/>
      <c r="BX421" s="207"/>
      <c r="BY421" s="207">
        <v>1</v>
      </c>
      <c r="BZ421" s="207"/>
      <c r="CA421" s="207"/>
      <c r="CB421" s="207"/>
      <c r="CC421" s="207"/>
      <c r="CD421" s="207"/>
      <c r="CE421" s="207"/>
      <c r="CF421" s="207"/>
      <c r="CG421" s="207"/>
      <c r="CH421" s="207"/>
      <c r="CI421" s="207"/>
      <c r="CJ421" s="207"/>
      <c r="CK421" s="207"/>
      <c r="CL421" s="207"/>
      <c r="CM421" s="207"/>
      <c r="CN421" s="207"/>
      <c r="CO421" s="207"/>
      <c r="CP421" s="207"/>
      <c r="CQ421" s="207"/>
      <c r="CR421" s="207">
        <v>1</v>
      </c>
      <c r="CS421" s="207"/>
      <c r="CT421" s="207"/>
      <c r="CU421" s="207"/>
      <c r="CV421" s="207"/>
      <c r="CW421" s="207"/>
      <c r="CX421" s="207"/>
      <c r="CY421" s="207"/>
      <c r="CZ421" s="207"/>
      <c r="DA421" s="207"/>
      <c r="DB421" s="207"/>
      <c r="DC421" s="207"/>
      <c r="DD421" s="207"/>
      <c r="DE421" s="207"/>
      <c r="DF421" s="207"/>
      <c r="DG421" s="207"/>
      <c r="DH421" s="207"/>
      <c r="DI421" s="207"/>
      <c r="DJ421" s="207"/>
      <c r="DK421" s="207"/>
      <c r="DL421" s="207"/>
      <c r="DM421" s="207"/>
      <c r="DN421" s="207"/>
      <c r="DO421" s="207"/>
      <c r="DP421" s="207"/>
      <c r="DQ421" s="207"/>
      <c r="DR421" s="207"/>
      <c r="DS421" s="207"/>
      <c r="DT421" s="207"/>
      <c r="DU421" s="207"/>
      <c r="DV421" s="207"/>
      <c r="DW421" s="207"/>
      <c r="DX421" s="207"/>
      <c r="DY421" s="207"/>
      <c r="DZ421" s="207"/>
      <c r="EA421"/>
      <c r="EB421">
        <v>3000</v>
      </c>
      <c r="EC421" s="288">
        <f t="shared" si="4"/>
        <v>90.909090909090907</v>
      </c>
    </row>
    <row r="422" spans="1:133">
      <c r="A422" s="130" t="s">
        <v>1458</v>
      </c>
      <c r="B422" s="130" t="s">
        <v>1457</v>
      </c>
      <c r="C422" s="129">
        <v>1</v>
      </c>
      <c r="D422" s="130" t="s">
        <v>968</v>
      </c>
      <c r="E422" s="130" t="s">
        <v>287</v>
      </c>
      <c r="F422" s="130"/>
      <c r="G422" s="130"/>
      <c r="H422" s="130"/>
      <c r="I422" s="130"/>
      <c r="J422" s="130"/>
      <c r="K422" s="130"/>
      <c r="L422" s="130"/>
      <c r="M422" s="130"/>
      <c r="N422" s="130"/>
      <c r="O422" s="130">
        <v>1</v>
      </c>
      <c r="P422" s="130"/>
      <c r="Q422" s="130"/>
      <c r="R422" s="130" t="s">
        <v>397</v>
      </c>
      <c r="S422" s="130"/>
      <c r="T422" s="130"/>
      <c r="U422" s="130">
        <v>1</v>
      </c>
      <c r="V422" s="130"/>
      <c r="W422" s="130"/>
      <c r="X422" s="130"/>
      <c r="Y422" s="130"/>
      <c r="Z422" s="130">
        <v>1</v>
      </c>
      <c r="AA422" s="130"/>
      <c r="AB422" s="130"/>
      <c r="AC422" s="130"/>
      <c r="AD422" s="130"/>
      <c r="AE422" s="130">
        <v>1</v>
      </c>
      <c r="AF422" s="130"/>
      <c r="AG422" s="130"/>
      <c r="AH422" s="130">
        <v>1</v>
      </c>
      <c r="AI422" s="130"/>
      <c r="AJ422" s="130"/>
      <c r="AK422" s="130"/>
      <c r="AL422" s="130"/>
      <c r="AM422" s="130">
        <v>1</v>
      </c>
      <c r="AN422" s="130"/>
      <c r="AO422" s="130"/>
      <c r="AP422" s="130"/>
      <c r="AQ422" s="130"/>
      <c r="AR422" s="130"/>
      <c r="AS422" s="130"/>
      <c r="AT422" s="130"/>
      <c r="AU422" s="130"/>
      <c r="AV422" s="130"/>
      <c r="AW422" s="130"/>
      <c r="AX422" s="130"/>
      <c r="AY422" s="130"/>
      <c r="AZ422" s="130"/>
      <c r="BA422" s="130">
        <v>1</v>
      </c>
      <c r="BB422" s="130"/>
      <c r="BC422" s="130"/>
      <c r="BD422" s="130"/>
      <c r="BE422" s="130"/>
      <c r="BF422" s="130"/>
      <c r="BG422" s="130"/>
      <c r="BH422" s="130"/>
      <c r="BI422" s="130"/>
      <c r="BJ422" s="130"/>
      <c r="BK422" s="130"/>
      <c r="BL422" s="130"/>
      <c r="BM422" s="130"/>
      <c r="BN422" s="130"/>
      <c r="BO422" s="130"/>
      <c r="BP422" s="130">
        <v>1</v>
      </c>
      <c r="BQ422" s="130">
        <v>1</v>
      </c>
      <c r="BR422" s="130"/>
      <c r="BS422" s="130"/>
      <c r="BT422" s="130"/>
      <c r="BU422" s="130">
        <v>1</v>
      </c>
      <c r="BV422" s="130"/>
      <c r="BW422" s="130"/>
      <c r="BX422" s="130"/>
      <c r="BY422" s="130">
        <v>1</v>
      </c>
      <c r="BZ422" s="130">
        <v>1</v>
      </c>
      <c r="CA422" s="130"/>
      <c r="CB422" s="130"/>
      <c r="CC422" s="130"/>
      <c r="CD422" s="130"/>
      <c r="CE422" s="130"/>
      <c r="CF422" s="130"/>
      <c r="CG422" s="130"/>
      <c r="CH422" s="130"/>
      <c r="CI422" s="130"/>
      <c r="CJ422" s="130"/>
      <c r="CK422" s="130"/>
      <c r="CL422" s="130"/>
      <c r="CM422" s="130"/>
      <c r="CN422" s="130"/>
      <c r="CO422" s="130"/>
      <c r="CP422" s="130"/>
      <c r="CQ422" s="130"/>
      <c r="CR422" s="130">
        <v>1</v>
      </c>
      <c r="CS422" s="130"/>
      <c r="CT422" s="130"/>
      <c r="CU422" s="130"/>
      <c r="CV422" s="130"/>
      <c r="CW422" s="130"/>
      <c r="CX422" s="130"/>
      <c r="CY422" s="130"/>
      <c r="CZ422" s="130"/>
      <c r="DA422" s="130"/>
      <c r="DB422" s="130">
        <v>1</v>
      </c>
      <c r="DC422" s="130"/>
      <c r="DD422" s="130"/>
      <c r="DE422" s="130"/>
      <c r="DF422" s="130"/>
      <c r="DG422" s="130"/>
      <c r="DH422" s="130"/>
      <c r="DI422" s="130"/>
      <c r="DJ422" s="130"/>
      <c r="DK422" s="130"/>
      <c r="DL422" s="130"/>
      <c r="DM422" s="130"/>
      <c r="DN422" s="130"/>
      <c r="DO422" s="130"/>
      <c r="DP422" s="130"/>
      <c r="DQ422" s="130"/>
      <c r="DR422" s="130"/>
      <c r="DS422" s="130"/>
      <c r="DT422" s="130"/>
      <c r="DU422" s="130"/>
      <c r="DV422" s="130"/>
      <c r="DW422" s="130"/>
      <c r="DX422" s="130"/>
      <c r="DY422" s="130"/>
      <c r="DZ422" s="130"/>
      <c r="EA422"/>
      <c r="EB422">
        <v>200</v>
      </c>
      <c r="EC422" s="288">
        <f t="shared" si="4"/>
        <v>6.0606060606060606</v>
      </c>
    </row>
    <row r="423" spans="1:133">
      <c r="A423" s="130" t="s">
        <v>1459</v>
      </c>
      <c r="B423" s="130" t="s">
        <v>1457</v>
      </c>
      <c r="C423" s="129">
        <v>4</v>
      </c>
      <c r="D423" s="130" t="s">
        <v>968</v>
      </c>
      <c r="E423" s="130" t="s">
        <v>287</v>
      </c>
      <c r="F423" s="130"/>
      <c r="G423" s="130"/>
      <c r="H423" s="130"/>
      <c r="I423" s="130"/>
      <c r="J423" s="130"/>
      <c r="K423" s="130"/>
      <c r="L423" s="130"/>
      <c r="M423" s="130"/>
      <c r="N423" s="130"/>
      <c r="O423" s="130">
        <v>1</v>
      </c>
      <c r="P423" s="130"/>
      <c r="Q423" s="130"/>
      <c r="R423" s="130" t="s">
        <v>397</v>
      </c>
      <c r="S423" s="130"/>
      <c r="T423" s="130"/>
      <c r="U423" s="130">
        <v>1</v>
      </c>
      <c r="V423" s="130"/>
      <c r="W423" s="130"/>
      <c r="X423" s="130"/>
      <c r="Y423" s="130"/>
      <c r="Z423" s="130">
        <v>1</v>
      </c>
      <c r="AA423" s="130"/>
      <c r="AB423" s="130"/>
      <c r="AC423" s="130"/>
      <c r="AD423" s="130"/>
      <c r="AE423" s="130">
        <v>1</v>
      </c>
      <c r="AF423" s="130"/>
      <c r="AG423" s="130"/>
      <c r="AH423" s="130">
        <v>1</v>
      </c>
      <c r="AI423" s="130"/>
      <c r="AJ423" s="130"/>
      <c r="AK423" s="130"/>
      <c r="AL423" s="130"/>
      <c r="AM423" s="130">
        <v>1</v>
      </c>
      <c r="AN423" s="130"/>
      <c r="AO423" s="130"/>
      <c r="AP423" s="130"/>
      <c r="AQ423" s="130"/>
      <c r="AR423" s="130"/>
      <c r="AS423" s="130"/>
      <c r="AT423" s="130"/>
      <c r="AU423" s="130"/>
      <c r="AV423" s="130"/>
      <c r="AW423" s="130"/>
      <c r="AX423" s="130"/>
      <c r="AY423" s="130"/>
      <c r="AZ423" s="130"/>
      <c r="BA423" s="130">
        <v>1</v>
      </c>
      <c r="BB423" s="130"/>
      <c r="BC423" s="130"/>
      <c r="BD423" s="130"/>
      <c r="BE423" s="130"/>
      <c r="BF423" s="130"/>
      <c r="BG423" s="130"/>
      <c r="BH423" s="130"/>
      <c r="BI423" s="130"/>
      <c r="BJ423" s="130"/>
      <c r="BK423" s="130"/>
      <c r="BL423" s="130"/>
      <c r="BM423" s="130"/>
      <c r="BN423" s="130"/>
      <c r="BO423" s="130"/>
      <c r="BP423" s="130">
        <v>1</v>
      </c>
      <c r="BQ423" s="130">
        <v>1</v>
      </c>
      <c r="BR423" s="130"/>
      <c r="BS423" s="130"/>
      <c r="BT423" s="130"/>
      <c r="BU423" s="130">
        <v>1</v>
      </c>
      <c r="BV423" s="130"/>
      <c r="BW423" s="130"/>
      <c r="BX423" s="130"/>
      <c r="BY423" s="130">
        <v>1</v>
      </c>
      <c r="BZ423" s="130">
        <v>1</v>
      </c>
      <c r="CA423" s="130"/>
      <c r="CB423" s="130"/>
      <c r="CC423" s="130"/>
      <c r="CD423" s="130"/>
      <c r="CE423" s="130"/>
      <c r="CF423" s="130"/>
      <c r="CG423" s="130"/>
      <c r="CH423" s="130"/>
      <c r="CI423" s="130"/>
      <c r="CJ423" s="130"/>
      <c r="CK423" s="130"/>
      <c r="CL423" s="130"/>
      <c r="CM423" s="130"/>
      <c r="CN423" s="130"/>
      <c r="CO423" s="130"/>
      <c r="CP423" s="130"/>
      <c r="CQ423" s="130"/>
      <c r="CR423" s="130">
        <v>1</v>
      </c>
      <c r="CS423" s="130"/>
      <c r="CT423" s="130"/>
      <c r="CU423" s="130"/>
      <c r="CV423" s="130"/>
      <c r="CW423" s="130"/>
      <c r="CX423" s="130"/>
      <c r="CY423" s="130"/>
      <c r="CZ423" s="130"/>
      <c r="DA423" s="130"/>
      <c r="DB423" s="130">
        <v>1</v>
      </c>
      <c r="DC423" s="130"/>
      <c r="DD423" s="130"/>
      <c r="DE423" s="130"/>
      <c r="DF423" s="130"/>
      <c r="DG423" s="130"/>
      <c r="DH423" s="130"/>
      <c r="DI423" s="130"/>
      <c r="DJ423" s="130"/>
      <c r="DK423" s="130"/>
      <c r="DL423" s="130"/>
      <c r="DM423" s="130"/>
      <c r="DN423" s="130"/>
      <c r="DO423" s="130"/>
      <c r="DP423" s="130"/>
      <c r="DQ423" s="130"/>
      <c r="DR423" s="130"/>
      <c r="DS423" s="130"/>
      <c r="DT423" s="130"/>
      <c r="DU423" s="130"/>
      <c r="DV423" s="130"/>
      <c r="DW423" s="130"/>
      <c r="DX423" s="130"/>
      <c r="DY423" s="130"/>
      <c r="DZ423" s="130"/>
      <c r="EA423"/>
      <c r="EB423"/>
      <c r="EC423" s="288">
        <f t="shared" si="4"/>
        <v>0</v>
      </c>
    </row>
    <row r="424" spans="1:133">
      <c r="A424" s="130" t="s">
        <v>1460</v>
      </c>
      <c r="B424" s="130" t="s">
        <v>1457</v>
      </c>
      <c r="C424" s="129">
        <v>5</v>
      </c>
      <c r="D424" s="130" t="s">
        <v>968</v>
      </c>
      <c r="E424" s="130" t="s">
        <v>287</v>
      </c>
      <c r="F424" s="130"/>
      <c r="G424" s="130"/>
      <c r="H424" s="130"/>
      <c r="I424" s="130"/>
      <c r="J424" s="130"/>
      <c r="K424" s="130"/>
      <c r="L424" s="130"/>
      <c r="M424" s="130"/>
      <c r="N424" s="130"/>
      <c r="O424" s="130">
        <v>1</v>
      </c>
      <c r="P424" s="130"/>
      <c r="Q424" s="130"/>
      <c r="R424" s="130" t="s">
        <v>397</v>
      </c>
      <c r="S424" s="130"/>
      <c r="T424" s="130"/>
      <c r="U424" s="130">
        <v>1</v>
      </c>
      <c r="V424" s="130"/>
      <c r="W424" s="130"/>
      <c r="X424" s="130"/>
      <c r="Y424" s="130"/>
      <c r="Z424" s="130">
        <v>1</v>
      </c>
      <c r="AA424" s="130"/>
      <c r="AB424" s="130"/>
      <c r="AC424" s="130"/>
      <c r="AD424" s="130"/>
      <c r="AE424" s="130">
        <v>1</v>
      </c>
      <c r="AF424" s="130"/>
      <c r="AG424" s="130"/>
      <c r="AH424" s="130">
        <v>1</v>
      </c>
      <c r="AI424" s="130"/>
      <c r="AJ424" s="130"/>
      <c r="AK424" s="130"/>
      <c r="AL424" s="130"/>
      <c r="AM424" s="130">
        <v>1</v>
      </c>
      <c r="AN424" s="130"/>
      <c r="AO424" s="130"/>
      <c r="AP424" s="130"/>
      <c r="AQ424" s="130"/>
      <c r="AR424" s="130"/>
      <c r="AS424" s="130"/>
      <c r="AT424" s="130"/>
      <c r="AU424" s="130"/>
      <c r="AV424" s="130"/>
      <c r="AW424" s="130"/>
      <c r="AX424" s="130"/>
      <c r="AY424" s="130"/>
      <c r="AZ424" s="130"/>
      <c r="BA424" s="130">
        <v>1</v>
      </c>
      <c r="BB424" s="130"/>
      <c r="BC424" s="130"/>
      <c r="BD424" s="130"/>
      <c r="BE424" s="130"/>
      <c r="BF424" s="130"/>
      <c r="BG424" s="130"/>
      <c r="BH424" s="130"/>
      <c r="BI424" s="130"/>
      <c r="BJ424" s="130"/>
      <c r="BK424" s="130"/>
      <c r="BL424" s="130"/>
      <c r="BM424" s="130"/>
      <c r="BN424" s="130"/>
      <c r="BO424" s="130"/>
      <c r="BP424" s="130">
        <v>1</v>
      </c>
      <c r="BQ424" s="130">
        <v>1</v>
      </c>
      <c r="BR424" s="130"/>
      <c r="BS424" s="130"/>
      <c r="BT424" s="130"/>
      <c r="BU424" s="130">
        <v>1</v>
      </c>
      <c r="BV424" s="130"/>
      <c r="BW424" s="130"/>
      <c r="BX424" s="130"/>
      <c r="BY424" s="130">
        <v>1</v>
      </c>
      <c r="BZ424" s="130">
        <v>1</v>
      </c>
      <c r="CA424" s="130"/>
      <c r="CB424" s="130"/>
      <c r="CC424" s="130"/>
      <c r="CD424" s="130"/>
      <c r="CE424" s="130"/>
      <c r="CF424" s="130"/>
      <c r="CG424" s="130"/>
      <c r="CH424" s="130"/>
      <c r="CI424" s="130"/>
      <c r="CJ424" s="130"/>
      <c r="CK424" s="130"/>
      <c r="CL424" s="130"/>
      <c r="CM424" s="130"/>
      <c r="CN424" s="130"/>
      <c r="CO424" s="130"/>
      <c r="CP424" s="130"/>
      <c r="CQ424" s="130"/>
      <c r="CR424" s="130">
        <v>1</v>
      </c>
      <c r="CS424" s="130"/>
      <c r="CT424" s="130"/>
      <c r="CU424" s="130"/>
      <c r="CV424" s="130"/>
      <c r="CW424" s="130"/>
      <c r="CX424" s="130"/>
      <c r="CY424" s="130"/>
      <c r="CZ424" s="130"/>
      <c r="DA424" s="130"/>
      <c r="DB424" s="130">
        <v>1</v>
      </c>
      <c r="DC424" s="130"/>
      <c r="DD424" s="130"/>
      <c r="DE424" s="130"/>
      <c r="DF424" s="130"/>
      <c r="DG424" s="130"/>
      <c r="DH424" s="130"/>
      <c r="DI424" s="130"/>
      <c r="DJ424" s="130"/>
      <c r="DK424" s="130"/>
      <c r="DL424" s="130"/>
      <c r="DM424" s="130"/>
      <c r="DN424" s="130"/>
      <c r="DO424" s="130"/>
      <c r="DP424" s="130"/>
      <c r="DQ424" s="130"/>
      <c r="DR424" s="130"/>
      <c r="DS424" s="130"/>
      <c r="DT424" s="130"/>
      <c r="DU424" s="130"/>
      <c r="DV424" s="130"/>
      <c r="DW424" s="130"/>
      <c r="DX424" s="130"/>
      <c r="DY424" s="130"/>
      <c r="DZ424" s="130"/>
      <c r="EA424"/>
      <c r="EB424">
        <v>972</v>
      </c>
      <c r="EC424" s="288">
        <f t="shared" ref="EC424:EC472" si="5">EB424/33</f>
        <v>29.454545454545453</v>
      </c>
    </row>
    <row r="425" spans="1:133">
      <c r="A425" s="130" t="s">
        <v>1461</v>
      </c>
      <c r="B425" s="130" t="s">
        <v>1457</v>
      </c>
      <c r="C425" s="129">
        <v>20</v>
      </c>
      <c r="D425" s="130" t="s">
        <v>968</v>
      </c>
      <c r="E425" s="130" t="s">
        <v>287</v>
      </c>
      <c r="F425" s="130"/>
      <c r="G425" s="130"/>
      <c r="H425" s="130"/>
      <c r="I425" s="130"/>
      <c r="J425" s="130"/>
      <c r="K425" s="130"/>
      <c r="L425" s="130"/>
      <c r="M425" s="130"/>
      <c r="N425" s="130"/>
      <c r="O425" s="130">
        <v>1</v>
      </c>
      <c r="P425" s="130"/>
      <c r="Q425" s="130"/>
      <c r="R425" s="130" t="s">
        <v>397</v>
      </c>
      <c r="S425" s="130"/>
      <c r="T425" s="130"/>
      <c r="U425" s="130">
        <v>1</v>
      </c>
      <c r="V425" s="130"/>
      <c r="W425" s="130"/>
      <c r="X425" s="130"/>
      <c r="Y425" s="130"/>
      <c r="Z425" s="130">
        <v>1</v>
      </c>
      <c r="AA425" s="130"/>
      <c r="AB425" s="130"/>
      <c r="AC425" s="130"/>
      <c r="AD425" s="130"/>
      <c r="AE425" s="130">
        <v>1</v>
      </c>
      <c r="AF425" s="130"/>
      <c r="AG425" s="130"/>
      <c r="AH425" s="130">
        <v>1</v>
      </c>
      <c r="AI425" s="130"/>
      <c r="AJ425" s="130"/>
      <c r="AK425" s="130"/>
      <c r="AL425" s="130"/>
      <c r="AM425" s="130">
        <v>1</v>
      </c>
      <c r="AN425" s="130"/>
      <c r="AO425" s="130"/>
      <c r="AP425" s="130"/>
      <c r="AQ425" s="130"/>
      <c r="AR425" s="130"/>
      <c r="AS425" s="130"/>
      <c r="AT425" s="130"/>
      <c r="AU425" s="130"/>
      <c r="AV425" s="130"/>
      <c r="AW425" s="130"/>
      <c r="AX425" s="130"/>
      <c r="AY425" s="130"/>
      <c r="AZ425" s="130"/>
      <c r="BA425" s="130">
        <v>1</v>
      </c>
      <c r="BB425" s="130"/>
      <c r="BC425" s="130"/>
      <c r="BD425" s="130"/>
      <c r="BE425" s="130"/>
      <c r="BF425" s="130"/>
      <c r="BG425" s="130"/>
      <c r="BH425" s="130"/>
      <c r="BI425" s="130"/>
      <c r="BJ425" s="130"/>
      <c r="BK425" s="130"/>
      <c r="BL425" s="130"/>
      <c r="BM425" s="130"/>
      <c r="BN425" s="130"/>
      <c r="BO425" s="130"/>
      <c r="BP425" s="130">
        <v>1</v>
      </c>
      <c r="BQ425" s="130">
        <v>1</v>
      </c>
      <c r="BR425" s="130"/>
      <c r="BS425" s="130"/>
      <c r="BT425" s="130"/>
      <c r="BU425" s="130">
        <v>1</v>
      </c>
      <c r="BV425" s="130"/>
      <c r="BW425" s="130"/>
      <c r="BX425" s="130"/>
      <c r="BY425" s="130">
        <v>1</v>
      </c>
      <c r="BZ425" s="130">
        <v>1</v>
      </c>
      <c r="CA425" s="130"/>
      <c r="CB425" s="130"/>
      <c r="CC425" s="130"/>
      <c r="CD425" s="130"/>
      <c r="CE425" s="130"/>
      <c r="CF425" s="130"/>
      <c r="CG425" s="130"/>
      <c r="CH425" s="130"/>
      <c r="CI425" s="130"/>
      <c r="CJ425" s="130"/>
      <c r="CK425" s="130"/>
      <c r="CL425" s="130"/>
      <c r="CM425" s="130"/>
      <c r="CN425" s="130"/>
      <c r="CO425" s="130"/>
      <c r="CP425" s="130"/>
      <c r="CQ425" s="130"/>
      <c r="CR425" s="130">
        <v>1</v>
      </c>
      <c r="CS425" s="130"/>
      <c r="CT425" s="130"/>
      <c r="CU425" s="130"/>
      <c r="CV425" s="130"/>
      <c r="CW425" s="130"/>
      <c r="CX425" s="130"/>
      <c r="CY425" s="130"/>
      <c r="CZ425" s="130"/>
      <c r="DA425" s="130"/>
      <c r="DB425" s="130">
        <v>1</v>
      </c>
      <c r="DC425" s="130"/>
      <c r="DD425" s="130"/>
      <c r="DE425" s="130"/>
      <c r="DF425" s="130"/>
      <c r="DG425" s="130"/>
      <c r="DH425" s="130"/>
      <c r="DI425" s="130"/>
      <c r="DJ425" s="130"/>
      <c r="DK425" s="130"/>
      <c r="DL425" s="130"/>
      <c r="DM425" s="130"/>
      <c r="DN425" s="130"/>
      <c r="DO425" s="130"/>
      <c r="DP425" s="130"/>
      <c r="DQ425" s="130"/>
      <c r="DR425" s="130"/>
      <c r="DS425" s="130"/>
      <c r="DT425" s="130"/>
      <c r="DU425" s="130"/>
      <c r="DV425" s="130"/>
      <c r="DW425" s="130"/>
      <c r="DX425" s="130"/>
      <c r="DY425" s="130"/>
      <c r="DZ425" s="130"/>
      <c r="EA425"/>
      <c r="EB425"/>
      <c r="EC425" s="288">
        <f t="shared" si="5"/>
        <v>0</v>
      </c>
    </row>
    <row r="426" spans="1:133">
      <c r="A426" s="138" t="s">
        <v>1463</v>
      </c>
      <c r="B426" s="138" t="s">
        <v>1462</v>
      </c>
      <c r="C426" s="137">
        <v>1</v>
      </c>
      <c r="D426" s="138" t="s">
        <v>703</v>
      </c>
      <c r="E426" s="138" t="s">
        <v>378</v>
      </c>
      <c r="F426" s="138"/>
      <c r="G426" s="138">
        <v>1</v>
      </c>
      <c r="H426" s="138"/>
      <c r="I426" s="138"/>
      <c r="J426" s="138"/>
      <c r="K426" s="138">
        <v>1</v>
      </c>
      <c r="L426" s="138"/>
      <c r="M426" s="138"/>
      <c r="N426" s="138"/>
      <c r="O426" s="138"/>
      <c r="P426" s="138"/>
      <c r="Q426" s="138"/>
      <c r="R426" s="138" t="s">
        <v>397</v>
      </c>
      <c r="S426" s="138"/>
      <c r="T426" s="138"/>
      <c r="U426" s="138">
        <v>1</v>
      </c>
      <c r="V426" s="138"/>
      <c r="W426" s="138"/>
      <c r="X426" s="138"/>
      <c r="Y426" s="138"/>
      <c r="Z426" s="138">
        <v>1</v>
      </c>
      <c r="AA426" s="138"/>
      <c r="AB426" s="138"/>
      <c r="AC426" s="138"/>
      <c r="AD426" s="138"/>
      <c r="AE426" s="138"/>
      <c r="AF426" s="138">
        <v>1</v>
      </c>
      <c r="AG426" s="138"/>
      <c r="AH426" s="138"/>
      <c r="AI426" s="138"/>
      <c r="AJ426" s="138"/>
      <c r="AK426" s="138"/>
      <c r="AL426" s="138">
        <v>1</v>
      </c>
      <c r="AM426" s="138"/>
      <c r="AN426" s="138"/>
      <c r="AO426" s="138"/>
      <c r="AP426" s="138"/>
      <c r="AQ426" s="138"/>
      <c r="AR426" s="138"/>
      <c r="AS426" s="138"/>
      <c r="AT426" s="138"/>
      <c r="AU426" s="138"/>
      <c r="AV426" s="138"/>
      <c r="AW426" s="138"/>
      <c r="AX426" s="138"/>
      <c r="AY426" s="138"/>
      <c r="AZ426" s="138"/>
      <c r="BA426" s="138"/>
      <c r="BB426" s="138"/>
      <c r="BC426" s="138"/>
      <c r="BD426" s="138"/>
      <c r="BE426" s="138"/>
      <c r="BF426" s="138"/>
      <c r="BG426" s="138"/>
      <c r="BH426" s="138"/>
      <c r="BI426" s="138"/>
      <c r="BJ426" s="138"/>
      <c r="BK426" s="138"/>
      <c r="BL426" s="138"/>
      <c r="BM426" s="138"/>
      <c r="BN426" s="138"/>
      <c r="BO426" s="138"/>
      <c r="BP426" s="138">
        <v>1</v>
      </c>
      <c r="BQ426" s="138">
        <v>1</v>
      </c>
      <c r="BR426" s="138"/>
      <c r="BS426" s="138"/>
      <c r="BT426" s="138">
        <v>1</v>
      </c>
      <c r="BU426" s="138"/>
      <c r="BV426" s="138"/>
      <c r="BW426" s="138"/>
      <c r="BX426" s="138"/>
      <c r="BY426" s="138">
        <v>1</v>
      </c>
      <c r="BZ426" s="138"/>
      <c r="CA426" s="138"/>
      <c r="CB426" s="138"/>
      <c r="CC426" s="138"/>
      <c r="CD426" s="138"/>
      <c r="CE426" s="138"/>
      <c r="CF426" s="138"/>
      <c r="CG426" s="138"/>
      <c r="CH426" s="138"/>
      <c r="CI426" s="138"/>
      <c r="CJ426" s="138"/>
      <c r="CK426" s="138"/>
      <c r="CL426" s="138"/>
      <c r="CM426" s="138"/>
      <c r="CN426" s="138"/>
      <c r="CO426" s="138"/>
      <c r="CP426" s="138"/>
      <c r="CQ426" s="138"/>
      <c r="CR426" s="138"/>
      <c r="CS426" s="138"/>
      <c r="CT426" s="138"/>
      <c r="CU426" s="138"/>
      <c r="CV426" s="138"/>
      <c r="CW426" s="138"/>
      <c r="CX426" s="138"/>
      <c r="CY426" s="138"/>
      <c r="CZ426" s="138"/>
      <c r="DA426" s="138"/>
      <c r="DB426" s="138"/>
      <c r="DC426" s="138"/>
      <c r="DD426" s="138"/>
      <c r="DE426" s="138"/>
      <c r="DF426" s="138"/>
      <c r="DG426" s="138"/>
      <c r="DH426" s="138"/>
      <c r="DI426" s="138">
        <v>1</v>
      </c>
      <c r="DJ426" s="138"/>
      <c r="DK426" s="138"/>
      <c r="DL426" s="138"/>
      <c r="DM426" s="138"/>
      <c r="DN426" s="138"/>
      <c r="DO426" s="138"/>
      <c r="DP426" s="138"/>
      <c r="DQ426" s="138"/>
      <c r="DR426" s="138"/>
      <c r="DS426" s="138"/>
      <c r="DT426" s="138"/>
      <c r="DU426" s="138"/>
      <c r="DV426" s="138"/>
      <c r="DW426" s="138"/>
      <c r="DX426" s="138"/>
      <c r="DY426" s="138"/>
      <c r="DZ426" s="138"/>
      <c r="EA426"/>
      <c r="EB426">
        <v>144</v>
      </c>
      <c r="EC426" s="288">
        <f t="shared" si="5"/>
        <v>4.3636363636363633</v>
      </c>
    </row>
    <row r="427" spans="1:133">
      <c r="A427" s="138" t="s">
        <v>1464</v>
      </c>
      <c r="B427" s="138" t="s">
        <v>1462</v>
      </c>
      <c r="C427" s="137">
        <v>2</v>
      </c>
      <c r="D427" s="138" t="s">
        <v>703</v>
      </c>
      <c r="E427" s="138" t="s">
        <v>378</v>
      </c>
      <c r="F427" s="138"/>
      <c r="G427" s="138">
        <v>1</v>
      </c>
      <c r="H427" s="138"/>
      <c r="I427" s="138"/>
      <c r="J427" s="138"/>
      <c r="K427" s="138">
        <v>1</v>
      </c>
      <c r="L427" s="138"/>
      <c r="M427" s="138"/>
      <c r="N427" s="138"/>
      <c r="O427" s="138"/>
      <c r="P427" s="138"/>
      <c r="Q427" s="138"/>
      <c r="R427" s="138" t="s">
        <v>397</v>
      </c>
      <c r="S427" s="138"/>
      <c r="T427" s="138"/>
      <c r="U427" s="138">
        <v>1</v>
      </c>
      <c r="V427" s="138"/>
      <c r="W427" s="138"/>
      <c r="X427" s="138"/>
      <c r="Y427" s="138"/>
      <c r="Z427" s="138">
        <v>1</v>
      </c>
      <c r="AA427" s="138"/>
      <c r="AB427" s="138"/>
      <c r="AC427" s="138"/>
      <c r="AD427" s="138"/>
      <c r="AE427" s="138"/>
      <c r="AF427" s="138">
        <v>1</v>
      </c>
      <c r="AG427" s="138"/>
      <c r="AH427" s="138"/>
      <c r="AI427" s="138"/>
      <c r="AJ427" s="138"/>
      <c r="AK427" s="138"/>
      <c r="AL427" s="138">
        <v>1</v>
      </c>
      <c r="AM427" s="138"/>
      <c r="AN427" s="138"/>
      <c r="AO427" s="138"/>
      <c r="AP427" s="138"/>
      <c r="AQ427" s="138"/>
      <c r="AR427" s="138"/>
      <c r="AS427" s="138"/>
      <c r="AT427" s="138"/>
      <c r="AU427" s="138"/>
      <c r="AV427" s="138"/>
      <c r="AW427" s="138"/>
      <c r="AX427" s="138"/>
      <c r="AY427" s="138"/>
      <c r="AZ427" s="138"/>
      <c r="BA427" s="138"/>
      <c r="BB427" s="138"/>
      <c r="BC427" s="138"/>
      <c r="BD427" s="138"/>
      <c r="BE427" s="138"/>
      <c r="BF427" s="138"/>
      <c r="BG427" s="138"/>
      <c r="BH427" s="138"/>
      <c r="BI427" s="138"/>
      <c r="BJ427" s="138"/>
      <c r="BK427" s="138"/>
      <c r="BL427" s="138"/>
      <c r="BM427" s="138"/>
      <c r="BN427" s="138"/>
      <c r="BO427" s="138"/>
      <c r="BP427" s="138">
        <v>1</v>
      </c>
      <c r="BQ427" s="138">
        <v>1</v>
      </c>
      <c r="BR427" s="138"/>
      <c r="BS427" s="138"/>
      <c r="BT427" s="138">
        <v>1</v>
      </c>
      <c r="BU427" s="138"/>
      <c r="BV427" s="138"/>
      <c r="BW427" s="138"/>
      <c r="BX427" s="138"/>
      <c r="BY427" s="138">
        <v>1</v>
      </c>
      <c r="BZ427" s="138"/>
      <c r="CA427" s="138"/>
      <c r="CB427" s="138"/>
      <c r="CC427" s="138"/>
      <c r="CD427" s="138"/>
      <c r="CE427" s="138"/>
      <c r="CF427" s="138"/>
      <c r="CG427" s="138"/>
      <c r="CH427" s="138"/>
      <c r="CI427" s="138"/>
      <c r="CJ427" s="138"/>
      <c r="CK427" s="138"/>
      <c r="CL427" s="138"/>
      <c r="CM427" s="138"/>
      <c r="CN427" s="138"/>
      <c r="CO427" s="138"/>
      <c r="CP427" s="138"/>
      <c r="CQ427" s="138"/>
      <c r="CR427" s="138"/>
      <c r="CS427" s="138"/>
      <c r="CT427" s="138"/>
      <c r="CU427" s="138"/>
      <c r="CV427" s="138"/>
      <c r="CW427" s="138"/>
      <c r="CX427" s="138"/>
      <c r="CY427" s="138"/>
      <c r="CZ427" s="138"/>
      <c r="DA427" s="138"/>
      <c r="DB427" s="138"/>
      <c r="DC427" s="138"/>
      <c r="DD427" s="138"/>
      <c r="DE427" s="138"/>
      <c r="DF427" s="138"/>
      <c r="DG427" s="138"/>
      <c r="DH427" s="138"/>
      <c r="DI427" s="138">
        <v>1</v>
      </c>
      <c r="DJ427" s="138"/>
      <c r="DK427" s="138"/>
      <c r="DL427" s="138"/>
      <c r="DM427" s="138"/>
      <c r="DN427" s="138"/>
      <c r="DO427" s="138"/>
      <c r="DP427" s="138"/>
      <c r="DQ427" s="138"/>
      <c r="DR427" s="138"/>
      <c r="DS427" s="138"/>
      <c r="DT427" s="138"/>
      <c r="DU427" s="138"/>
      <c r="DV427" s="138"/>
      <c r="DW427" s="138"/>
      <c r="DX427" s="138"/>
      <c r="DY427" s="138"/>
      <c r="DZ427" s="138"/>
      <c r="EA427"/>
      <c r="EB427">
        <v>264</v>
      </c>
      <c r="EC427" s="288">
        <f t="shared" si="5"/>
        <v>8</v>
      </c>
    </row>
    <row r="428" spans="1:133">
      <c r="A428" s="138" t="s">
        <v>1465</v>
      </c>
      <c r="B428" s="138" t="s">
        <v>1462</v>
      </c>
      <c r="C428" s="137">
        <v>4</v>
      </c>
      <c r="D428" s="138" t="s">
        <v>703</v>
      </c>
      <c r="E428" s="138" t="s">
        <v>378</v>
      </c>
      <c r="F428" s="138"/>
      <c r="G428" s="138">
        <v>1</v>
      </c>
      <c r="H428" s="138"/>
      <c r="I428" s="138"/>
      <c r="J428" s="138"/>
      <c r="K428" s="138">
        <v>1</v>
      </c>
      <c r="L428" s="138"/>
      <c r="M428" s="138"/>
      <c r="N428" s="138"/>
      <c r="O428" s="138"/>
      <c r="P428" s="138"/>
      <c r="Q428" s="138"/>
      <c r="R428" s="138" t="s">
        <v>397</v>
      </c>
      <c r="S428" s="138"/>
      <c r="T428" s="138"/>
      <c r="U428" s="138">
        <v>1</v>
      </c>
      <c r="V428" s="138"/>
      <c r="W428" s="138"/>
      <c r="X428" s="138"/>
      <c r="Y428" s="138"/>
      <c r="Z428" s="138">
        <v>1</v>
      </c>
      <c r="AA428" s="138"/>
      <c r="AB428" s="138"/>
      <c r="AC428" s="138"/>
      <c r="AD428" s="138"/>
      <c r="AE428" s="138"/>
      <c r="AF428" s="138">
        <v>1</v>
      </c>
      <c r="AG428" s="138"/>
      <c r="AH428" s="138"/>
      <c r="AI428" s="138"/>
      <c r="AJ428" s="138"/>
      <c r="AK428" s="138"/>
      <c r="AL428" s="138">
        <v>1</v>
      </c>
      <c r="AM428" s="138"/>
      <c r="AN428" s="138"/>
      <c r="AO428" s="138"/>
      <c r="AP428" s="138"/>
      <c r="AQ428" s="138"/>
      <c r="AR428" s="138"/>
      <c r="AS428" s="138"/>
      <c r="AT428" s="138"/>
      <c r="AU428" s="138"/>
      <c r="AV428" s="138"/>
      <c r="AW428" s="138"/>
      <c r="AX428" s="138"/>
      <c r="AY428" s="138"/>
      <c r="AZ428" s="138"/>
      <c r="BA428" s="138"/>
      <c r="BB428" s="138"/>
      <c r="BC428" s="138"/>
      <c r="BD428" s="138"/>
      <c r="BE428" s="138"/>
      <c r="BF428" s="138"/>
      <c r="BG428" s="138"/>
      <c r="BH428" s="138"/>
      <c r="BI428" s="138"/>
      <c r="BJ428" s="138"/>
      <c r="BK428" s="138"/>
      <c r="BL428" s="138"/>
      <c r="BM428" s="138"/>
      <c r="BN428" s="138"/>
      <c r="BO428" s="138"/>
      <c r="BP428" s="138">
        <v>1</v>
      </c>
      <c r="BQ428" s="138">
        <v>1</v>
      </c>
      <c r="BR428" s="138"/>
      <c r="BS428" s="138"/>
      <c r="BT428" s="138">
        <v>1</v>
      </c>
      <c r="BU428" s="138"/>
      <c r="BV428" s="138"/>
      <c r="BW428" s="138"/>
      <c r="BX428" s="138"/>
      <c r="BY428" s="138">
        <v>1</v>
      </c>
      <c r="BZ428" s="138"/>
      <c r="CA428" s="138"/>
      <c r="CB428" s="138"/>
      <c r="CC428" s="138"/>
      <c r="CD428" s="138"/>
      <c r="CE428" s="138"/>
      <c r="CF428" s="138"/>
      <c r="CG428" s="138"/>
      <c r="CH428" s="138"/>
      <c r="CI428" s="138"/>
      <c r="CJ428" s="138"/>
      <c r="CK428" s="138"/>
      <c r="CL428" s="138"/>
      <c r="CM428" s="138"/>
      <c r="CN428" s="138"/>
      <c r="CO428" s="138"/>
      <c r="CP428" s="138"/>
      <c r="CQ428" s="138"/>
      <c r="CR428" s="138"/>
      <c r="CS428" s="138"/>
      <c r="CT428" s="138"/>
      <c r="CU428" s="138"/>
      <c r="CV428" s="138"/>
      <c r="CW428" s="138"/>
      <c r="CX428" s="138"/>
      <c r="CY428" s="138"/>
      <c r="CZ428" s="138"/>
      <c r="DA428" s="138"/>
      <c r="DB428" s="138"/>
      <c r="DC428" s="138"/>
      <c r="DD428" s="138"/>
      <c r="DE428" s="138"/>
      <c r="DF428" s="138"/>
      <c r="DG428" s="138"/>
      <c r="DH428" s="138"/>
      <c r="DI428" s="138">
        <v>1</v>
      </c>
      <c r="DJ428" s="138"/>
      <c r="DK428" s="138"/>
      <c r="DL428" s="138"/>
      <c r="DM428" s="138"/>
      <c r="DN428" s="138"/>
      <c r="DO428" s="138"/>
      <c r="DP428" s="138"/>
      <c r="DQ428" s="138"/>
      <c r="DR428" s="138"/>
      <c r="DS428" s="138"/>
      <c r="DT428" s="138"/>
      <c r="DU428" s="138"/>
      <c r="DV428" s="138"/>
      <c r="DW428" s="138"/>
      <c r="DX428" s="138"/>
      <c r="DY428" s="138"/>
      <c r="DZ428" s="138"/>
      <c r="EA428"/>
      <c r="EB428">
        <v>480</v>
      </c>
      <c r="EC428" s="288">
        <f t="shared" si="5"/>
        <v>14.545454545454545</v>
      </c>
    </row>
    <row r="429" spans="1:133">
      <c r="A429" s="138" t="s">
        <v>1466</v>
      </c>
      <c r="B429" s="138" t="s">
        <v>1462</v>
      </c>
      <c r="C429" s="137">
        <v>5</v>
      </c>
      <c r="D429" s="138" t="s">
        <v>703</v>
      </c>
      <c r="E429" s="138" t="s">
        <v>378</v>
      </c>
      <c r="F429" s="138"/>
      <c r="G429" s="138">
        <v>1</v>
      </c>
      <c r="H429" s="138"/>
      <c r="I429" s="138"/>
      <c r="J429" s="138"/>
      <c r="K429" s="138">
        <v>1</v>
      </c>
      <c r="L429" s="138"/>
      <c r="M429" s="138"/>
      <c r="N429" s="138"/>
      <c r="O429" s="138"/>
      <c r="P429" s="138"/>
      <c r="Q429" s="138"/>
      <c r="R429" s="138" t="s">
        <v>397</v>
      </c>
      <c r="S429" s="138"/>
      <c r="T429" s="138"/>
      <c r="U429" s="138">
        <v>1</v>
      </c>
      <c r="V429" s="138"/>
      <c r="W429" s="138"/>
      <c r="X429" s="138"/>
      <c r="Y429" s="138"/>
      <c r="Z429" s="138">
        <v>1</v>
      </c>
      <c r="AA429" s="138"/>
      <c r="AB429" s="138"/>
      <c r="AC429" s="138"/>
      <c r="AD429" s="138"/>
      <c r="AE429" s="138"/>
      <c r="AF429" s="138">
        <v>1</v>
      </c>
      <c r="AG429" s="138"/>
      <c r="AH429" s="138"/>
      <c r="AI429" s="138"/>
      <c r="AJ429" s="138"/>
      <c r="AK429" s="138"/>
      <c r="AL429" s="138">
        <v>1</v>
      </c>
      <c r="AM429" s="138"/>
      <c r="AN429" s="138"/>
      <c r="AO429" s="138"/>
      <c r="AP429" s="138"/>
      <c r="AQ429" s="138"/>
      <c r="AR429" s="138"/>
      <c r="AS429" s="138"/>
      <c r="AT429" s="138"/>
      <c r="AU429" s="138"/>
      <c r="AV429" s="138"/>
      <c r="AW429" s="138"/>
      <c r="AX429" s="138"/>
      <c r="AY429" s="138"/>
      <c r="AZ429" s="138"/>
      <c r="BA429" s="138"/>
      <c r="BB429" s="138"/>
      <c r="BC429" s="138"/>
      <c r="BD429" s="138"/>
      <c r="BE429" s="138"/>
      <c r="BF429" s="138"/>
      <c r="BG429" s="138"/>
      <c r="BH429" s="138"/>
      <c r="BI429" s="138"/>
      <c r="BJ429" s="138"/>
      <c r="BK429" s="138"/>
      <c r="BL429" s="138"/>
      <c r="BM429" s="138"/>
      <c r="BN429" s="138"/>
      <c r="BO429" s="138"/>
      <c r="BP429" s="138">
        <v>1</v>
      </c>
      <c r="BQ429" s="138">
        <v>1</v>
      </c>
      <c r="BR429" s="138"/>
      <c r="BS429" s="138"/>
      <c r="BT429" s="138">
        <v>1</v>
      </c>
      <c r="BU429" s="138"/>
      <c r="BV429" s="138"/>
      <c r="BW429" s="138"/>
      <c r="BX429" s="138"/>
      <c r="BY429" s="138">
        <v>1</v>
      </c>
      <c r="BZ429" s="138"/>
      <c r="CA429" s="138"/>
      <c r="CB429" s="138"/>
      <c r="CC429" s="138"/>
      <c r="CD429" s="138"/>
      <c r="CE429" s="138"/>
      <c r="CF429" s="138"/>
      <c r="CG429" s="138"/>
      <c r="CH429" s="138"/>
      <c r="CI429" s="138"/>
      <c r="CJ429" s="138"/>
      <c r="CK429" s="138"/>
      <c r="CL429" s="138"/>
      <c r="CM429" s="138"/>
      <c r="CN429" s="138"/>
      <c r="CO429" s="138"/>
      <c r="CP429" s="138"/>
      <c r="CQ429" s="138"/>
      <c r="CR429" s="138"/>
      <c r="CS429" s="138"/>
      <c r="CT429" s="138"/>
      <c r="CU429" s="138"/>
      <c r="CV429" s="138"/>
      <c r="CW429" s="138"/>
      <c r="CX429" s="138"/>
      <c r="CY429" s="138"/>
      <c r="CZ429" s="138"/>
      <c r="DA429" s="138"/>
      <c r="DB429" s="138"/>
      <c r="DC429" s="138"/>
      <c r="DD429" s="138"/>
      <c r="DE429" s="138"/>
      <c r="DF429" s="138"/>
      <c r="DG429" s="138"/>
      <c r="DH429" s="138"/>
      <c r="DI429" s="138">
        <v>1</v>
      </c>
      <c r="DJ429" s="138"/>
      <c r="DK429" s="138"/>
      <c r="DL429" s="138"/>
      <c r="DM429" s="138"/>
      <c r="DN429" s="138"/>
      <c r="DO429" s="138"/>
      <c r="DP429" s="138"/>
      <c r="DQ429" s="138"/>
      <c r="DR429" s="138"/>
      <c r="DS429" s="138"/>
      <c r="DT429" s="138"/>
      <c r="DU429" s="138"/>
      <c r="DV429" s="138"/>
      <c r="DW429" s="138"/>
      <c r="DX429" s="138"/>
      <c r="DY429" s="138"/>
      <c r="DZ429" s="138"/>
      <c r="EA429"/>
      <c r="EB429">
        <v>596</v>
      </c>
      <c r="EC429" s="288">
        <f t="shared" si="5"/>
        <v>18.060606060606062</v>
      </c>
    </row>
    <row r="430" spans="1:133">
      <c r="A430" s="138" t="s">
        <v>1467</v>
      </c>
      <c r="B430" s="138" t="s">
        <v>1462</v>
      </c>
      <c r="C430" s="137">
        <v>20</v>
      </c>
      <c r="D430" s="138" t="s">
        <v>703</v>
      </c>
      <c r="E430" s="138" t="s">
        <v>378</v>
      </c>
      <c r="F430" s="138"/>
      <c r="G430" s="138">
        <v>1</v>
      </c>
      <c r="H430" s="138"/>
      <c r="I430" s="138"/>
      <c r="J430" s="138"/>
      <c r="K430" s="138">
        <v>1</v>
      </c>
      <c r="L430" s="138"/>
      <c r="M430" s="138"/>
      <c r="N430" s="138"/>
      <c r="O430" s="138"/>
      <c r="P430" s="138"/>
      <c r="Q430" s="138"/>
      <c r="R430" s="138" t="s">
        <v>397</v>
      </c>
      <c r="S430" s="138"/>
      <c r="T430" s="138"/>
      <c r="U430" s="138">
        <v>1</v>
      </c>
      <c r="V430" s="138"/>
      <c r="W430" s="138"/>
      <c r="X430" s="138"/>
      <c r="Y430" s="138"/>
      <c r="Z430" s="138">
        <v>1</v>
      </c>
      <c r="AA430" s="138"/>
      <c r="AB430" s="138"/>
      <c r="AC430" s="138"/>
      <c r="AD430" s="138"/>
      <c r="AE430" s="138"/>
      <c r="AF430" s="138">
        <v>1</v>
      </c>
      <c r="AG430" s="138"/>
      <c r="AH430" s="138"/>
      <c r="AI430" s="138"/>
      <c r="AJ430" s="138"/>
      <c r="AK430" s="138"/>
      <c r="AL430" s="138">
        <v>1</v>
      </c>
      <c r="AM430" s="138"/>
      <c r="AN430" s="138"/>
      <c r="AO430" s="138"/>
      <c r="AP430" s="138"/>
      <c r="AQ430" s="138"/>
      <c r="AR430" s="138"/>
      <c r="AS430" s="138"/>
      <c r="AT430" s="138"/>
      <c r="AU430" s="138"/>
      <c r="AV430" s="138"/>
      <c r="AW430" s="138"/>
      <c r="AX430" s="138"/>
      <c r="AY430" s="138"/>
      <c r="AZ430" s="138"/>
      <c r="BA430" s="138"/>
      <c r="BB430" s="138"/>
      <c r="BC430" s="138"/>
      <c r="BD430" s="138"/>
      <c r="BE430" s="138"/>
      <c r="BF430" s="138"/>
      <c r="BG430" s="138"/>
      <c r="BH430" s="138"/>
      <c r="BI430" s="138"/>
      <c r="BJ430" s="138"/>
      <c r="BK430" s="138"/>
      <c r="BL430" s="138"/>
      <c r="BM430" s="138"/>
      <c r="BN430" s="138"/>
      <c r="BO430" s="138"/>
      <c r="BP430" s="138">
        <v>1</v>
      </c>
      <c r="BQ430" s="138">
        <v>1</v>
      </c>
      <c r="BR430" s="138"/>
      <c r="BS430" s="138"/>
      <c r="BT430" s="138">
        <v>1</v>
      </c>
      <c r="BU430" s="138"/>
      <c r="BV430" s="138"/>
      <c r="BW430" s="138"/>
      <c r="BX430" s="138"/>
      <c r="BY430" s="138">
        <v>1</v>
      </c>
      <c r="BZ430" s="138"/>
      <c r="CA430" s="138"/>
      <c r="CB430" s="138"/>
      <c r="CC430" s="138"/>
      <c r="CD430" s="138"/>
      <c r="CE430" s="138"/>
      <c r="CF430" s="138"/>
      <c r="CG430" s="138"/>
      <c r="CH430" s="138"/>
      <c r="CI430" s="138"/>
      <c r="CJ430" s="138"/>
      <c r="CK430" s="138"/>
      <c r="CL430" s="138"/>
      <c r="CM430" s="138"/>
      <c r="CN430" s="138"/>
      <c r="CO430" s="138"/>
      <c r="CP430" s="138"/>
      <c r="CQ430" s="138"/>
      <c r="CR430" s="138"/>
      <c r="CS430" s="138"/>
      <c r="CT430" s="138"/>
      <c r="CU430" s="138"/>
      <c r="CV430" s="138"/>
      <c r="CW430" s="138"/>
      <c r="CX430" s="138"/>
      <c r="CY430" s="138"/>
      <c r="CZ430" s="138"/>
      <c r="DA430" s="138"/>
      <c r="DB430" s="138"/>
      <c r="DC430" s="138"/>
      <c r="DD430" s="138"/>
      <c r="DE430" s="138"/>
      <c r="DF430" s="138"/>
      <c r="DG430" s="138"/>
      <c r="DH430" s="138"/>
      <c r="DI430" s="138">
        <v>1</v>
      </c>
      <c r="DJ430" s="138"/>
      <c r="DK430" s="138"/>
      <c r="DL430" s="138"/>
      <c r="DM430" s="138"/>
      <c r="DN430" s="138"/>
      <c r="DO430" s="138"/>
      <c r="DP430" s="138"/>
      <c r="DQ430" s="138"/>
      <c r="DR430" s="138"/>
      <c r="DS430" s="138"/>
      <c r="DT430" s="138"/>
      <c r="DU430" s="138"/>
      <c r="DV430" s="138"/>
      <c r="DW430" s="138"/>
      <c r="DX430" s="138"/>
      <c r="DY430" s="138"/>
      <c r="DZ430" s="138"/>
      <c r="EA430"/>
      <c r="EB430">
        <v>2232</v>
      </c>
      <c r="EC430" s="288">
        <f t="shared" si="5"/>
        <v>67.63636363636364</v>
      </c>
    </row>
    <row r="431" spans="1:133">
      <c r="A431" s="142" t="s">
        <v>1468</v>
      </c>
      <c r="B431" s="142" t="s">
        <v>1470</v>
      </c>
      <c r="C431" s="141">
        <v>1</v>
      </c>
      <c r="D431" s="142" t="s">
        <v>1471</v>
      </c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142"/>
      <c r="AZ431" s="142"/>
      <c r="BA431" s="142"/>
      <c r="BB431" s="142"/>
      <c r="BC431" s="142"/>
      <c r="BD431" s="142"/>
      <c r="BE431" s="142"/>
      <c r="BF431" s="142"/>
      <c r="BG431" s="142"/>
      <c r="BH431" s="142"/>
      <c r="BI431" s="142"/>
      <c r="BJ431" s="142"/>
      <c r="BK431" s="142"/>
      <c r="BL431" s="142"/>
      <c r="BM431" s="142"/>
      <c r="BN431" s="142"/>
      <c r="BO431" s="142"/>
      <c r="BP431" s="142"/>
      <c r="BQ431" s="142"/>
      <c r="BR431" s="142"/>
      <c r="BS431" s="142"/>
      <c r="BT431" s="142"/>
      <c r="BU431" s="142"/>
      <c r="BV431" s="142"/>
      <c r="BW431" s="142"/>
      <c r="BX431" s="142"/>
      <c r="BY431" s="142"/>
      <c r="BZ431" s="142"/>
      <c r="CA431" s="142"/>
      <c r="CB431" s="142"/>
      <c r="CC431" s="142"/>
      <c r="CD431" s="142"/>
      <c r="CE431" s="142"/>
      <c r="CF431" s="142"/>
      <c r="CG431" s="142"/>
      <c r="CH431" s="142"/>
      <c r="CI431" s="142"/>
      <c r="CJ431" s="142"/>
      <c r="CK431" s="142"/>
      <c r="CL431" s="142"/>
      <c r="CM431" s="142"/>
      <c r="CN431" s="142"/>
      <c r="CO431" s="142"/>
      <c r="CP431" s="142"/>
      <c r="CQ431" s="142"/>
      <c r="CR431" s="142"/>
      <c r="CS431" s="142"/>
      <c r="CT431" s="142"/>
      <c r="CU431" s="142"/>
      <c r="CV431" s="142"/>
      <c r="CW431" s="142"/>
      <c r="CX431" s="142"/>
      <c r="CY431" s="142"/>
      <c r="CZ431" s="142"/>
      <c r="DA431" s="142"/>
      <c r="DB431" s="142"/>
      <c r="DC431" s="142"/>
      <c r="DD431" s="142"/>
      <c r="DE431" s="142"/>
      <c r="DF431" s="142"/>
      <c r="DG431" s="142"/>
      <c r="DH431" s="142"/>
      <c r="DI431" s="142"/>
      <c r="DJ431" s="142"/>
      <c r="DK431" s="142"/>
      <c r="DL431" s="142"/>
      <c r="DM431" s="142"/>
      <c r="DN431" s="142"/>
      <c r="DO431" s="142"/>
      <c r="DP431" s="142"/>
      <c r="DQ431" s="142"/>
      <c r="DR431" s="142"/>
      <c r="DS431" s="142"/>
      <c r="DT431" s="142"/>
      <c r="DU431" s="142"/>
      <c r="DV431" s="142"/>
      <c r="DW431" s="142"/>
      <c r="DX431" s="142"/>
      <c r="DY431" s="142"/>
      <c r="DZ431" s="142"/>
      <c r="EA431"/>
      <c r="EB431">
        <v>246</v>
      </c>
      <c r="EC431" s="288">
        <f t="shared" si="5"/>
        <v>7.4545454545454541</v>
      </c>
    </row>
    <row r="432" spans="1:133">
      <c r="A432" s="142" t="s">
        <v>1469</v>
      </c>
      <c r="B432" s="142" t="s">
        <v>1470</v>
      </c>
      <c r="C432" s="141">
        <v>5</v>
      </c>
      <c r="D432" s="142" t="s">
        <v>1471</v>
      </c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142"/>
      <c r="AZ432" s="142"/>
      <c r="BA432" s="142"/>
      <c r="BB432" s="142"/>
      <c r="BC432" s="142"/>
      <c r="BD432" s="142"/>
      <c r="BE432" s="142"/>
      <c r="BF432" s="142"/>
      <c r="BG432" s="142"/>
      <c r="BH432" s="142"/>
      <c r="BI432" s="142"/>
      <c r="BJ432" s="142"/>
      <c r="BK432" s="142"/>
      <c r="BL432" s="142"/>
      <c r="BM432" s="142"/>
      <c r="BN432" s="142"/>
      <c r="BO432" s="142"/>
      <c r="BP432" s="142"/>
      <c r="BQ432" s="142"/>
      <c r="BR432" s="142"/>
      <c r="BS432" s="142"/>
      <c r="BT432" s="142"/>
      <c r="BU432" s="142"/>
      <c r="BV432" s="142"/>
      <c r="BW432" s="142"/>
      <c r="BX432" s="142"/>
      <c r="BY432" s="142"/>
      <c r="BZ432" s="142"/>
      <c r="CA432" s="142"/>
      <c r="CB432" s="142"/>
      <c r="CC432" s="142"/>
      <c r="CD432" s="142"/>
      <c r="CE432" s="142"/>
      <c r="CF432" s="142"/>
      <c r="CG432" s="142"/>
      <c r="CH432" s="142"/>
      <c r="CI432" s="142"/>
      <c r="CJ432" s="142"/>
      <c r="CK432" s="142"/>
      <c r="CL432" s="142"/>
      <c r="CM432" s="142"/>
      <c r="CN432" s="142"/>
      <c r="CO432" s="142"/>
      <c r="CP432" s="142"/>
      <c r="CQ432" s="142"/>
      <c r="CR432" s="142"/>
      <c r="CS432" s="142"/>
      <c r="CT432" s="142"/>
      <c r="CU432" s="142"/>
      <c r="CV432" s="142"/>
      <c r="CW432" s="142"/>
      <c r="CX432" s="142"/>
      <c r="CY432" s="142"/>
      <c r="CZ432" s="142"/>
      <c r="DA432" s="142"/>
      <c r="DB432" s="142"/>
      <c r="DC432" s="142"/>
      <c r="DD432" s="142"/>
      <c r="DE432" s="142"/>
      <c r="DF432" s="142"/>
      <c r="DG432" s="142"/>
      <c r="DH432" s="142"/>
      <c r="DI432" s="142"/>
      <c r="DJ432" s="142"/>
      <c r="DK432" s="142"/>
      <c r="DL432" s="142"/>
      <c r="DM432" s="142"/>
      <c r="DN432" s="142"/>
      <c r="DO432" s="142"/>
      <c r="DP432" s="142"/>
      <c r="DQ432" s="142"/>
      <c r="DR432" s="142"/>
      <c r="DS432" s="142"/>
      <c r="DT432" s="142"/>
      <c r="DU432" s="142"/>
      <c r="DV432" s="142"/>
      <c r="DW432" s="142"/>
      <c r="DX432" s="142"/>
      <c r="DY432" s="142"/>
      <c r="DZ432" s="142"/>
      <c r="EA432"/>
      <c r="EB432">
        <v>906</v>
      </c>
      <c r="EC432" s="288">
        <f t="shared" si="5"/>
        <v>27.454545454545453</v>
      </c>
    </row>
    <row r="433" spans="1:133">
      <c r="A433" s="207" t="s">
        <v>1473</v>
      </c>
      <c r="B433" s="207" t="s">
        <v>1472</v>
      </c>
      <c r="C433" s="258">
        <v>1</v>
      </c>
      <c r="D433" s="207" t="s">
        <v>742</v>
      </c>
      <c r="E433" s="207" t="s">
        <v>457</v>
      </c>
      <c r="F433" s="207"/>
      <c r="G433" s="207"/>
      <c r="H433" s="207">
        <v>1</v>
      </c>
      <c r="I433" s="207"/>
      <c r="J433" s="207"/>
      <c r="K433" s="207"/>
      <c r="L433" s="207">
        <v>1</v>
      </c>
      <c r="M433" s="207"/>
      <c r="N433" s="207"/>
      <c r="O433" s="207"/>
      <c r="P433" s="207"/>
      <c r="Q433" s="207"/>
      <c r="R433" s="207" t="s">
        <v>392</v>
      </c>
      <c r="S433" s="207">
        <v>1</v>
      </c>
      <c r="T433" s="207"/>
      <c r="U433" s="207"/>
      <c r="V433" s="207"/>
      <c r="W433" s="207"/>
      <c r="X433" s="207"/>
      <c r="Y433" s="207"/>
      <c r="Z433" s="207">
        <v>1</v>
      </c>
      <c r="AA433" s="207"/>
      <c r="AB433" s="207"/>
      <c r="AC433" s="207"/>
      <c r="AD433" s="207"/>
      <c r="AE433" s="207"/>
      <c r="AF433" s="207">
        <v>1</v>
      </c>
      <c r="AG433" s="207"/>
      <c r="AH433" s="207"/>
      <c r="AI433" s="207"/>
      <c r="AJ433" s="207"/>
      <c r="AK433" s="207"/>
      <c r="AL433" s="207"/>
      <c r="AM433" s="207"/>
      <c r="AN433" s="207"/>
      <c r="AO433" s="207"/>
      <c r="AP433" s="207"/>
      <c r="AQ433" s="207"/>
      <c r="AR433" s="207"/>
      <c r="AS433" s="207"/>
      <c r="AT433" s="207"/>
      <c r="AU433" s="207"/>
      <c r="AV433" s="207"/>
      <c r="AW433" s="207"/>
      <c r="AX433" s="207"/>
      <c r="AY433" s="207"/>
      <c r="AZ433" s="207"/>
      <c r="BA433" s="207"/>
      <c r="BB433" s="207"/>
      <c r="BC433" s="207"/>
      <c r="BD433" s="207"/>
      <c r="BE433" s="207"/>
      <c r="BF433" s="207"/>
      <c r="BG433" s="207"/>
      <c r="BH433" s="207"/>
      <c r="BI433" s="207"/>
      <c r="BJ433" s="207"/>
      <c r="BK433" s="207"/>
      <c r="BL433" s="207"/>
      <c r="BM433" s="207"/>
      <c r="BN433" s="207"/>
      <c r="BO433" s="207"/>
      <c r="BP433" s="207"/>
      <c r="BQ433" s="207"/>
      <c r="BR433" s="207"/>
      <c r="BS433" s="207"/>
      <c r="BT433" s="207"/>
      <c r="BU433" s="207"/>
      <c r="BV433" s="207"/>
      <c r="BW433" s="207"/>
      <c r="BX433" s="207"/>
      <c r="BY433" s="207"/>
      <c r="BZ433" s="207"/>
      <c r="CA433" s="207"/>
      <c r="CB433" s="207"/>
      <c r="CC433" s="207"/>
      <c r="CD433" s="207"/>
      <c r="CE433" s="207"/>
      <c r="CF433" s="207"/>
      <c r="CG433" s="207"/>
      <c r="CH433" s="207"/>
      <c r="CI433" s="207"/>
      <c r="CJ433" s="207"/>
      <c r="CK433" s="207"/>
      <c r="CL433" s="207"/>
      <c r="CM433" s="207"/>
      <c r="CN433" s="207"/>
      <c r="CO433" s="207"/>
      <c r="CP433" s="207"/>
      <c r="CQ433" s="207"/>
      <c r="CR433" s="207"/>
      <c r="CS433" s="207"/>
      <c r="CT433" s="207"/>
      <c r="CU433" s="207"/>
      <c r="CV433" s="207"/>
      <c r="CW433" s="207"/>
      <c r="CX433" s="207"/>
      <c r="CY433" s="207"/>
      <c r="CZ433" s="207"/>
      <c r="DA433" s="207"/>
      <c r="DB433" s="207"/>
      <c r="DC433" s="207"/>
      <c r="DD433" s="207"/>
      <c r="DE433" s="207"/>
      <c r="DF433" s="207"/>
      <c r="DG433" s="207"/>
      <c r="DH433" s="207"/>
      <c r="DI433" s="207"/>
      <c r="DJ433" s="207"/>
      <c r="DK433" s="207"/>
      <c r="DL433" s="207"/>
      <c r="DM433" s="207"/>
      <c r="DN433" s="207"/>
      <c r="DO433" s="207"/>
      <c r="DP433" s="207"/>
      <c r="DQ433" s="207"/>
      <c r="DR433" s="207"/>
      <c r="DS433" s="207"/>
      <c r="DT433" s="207"/>
      <c r="DU433" s="207"/>
      <c r="DV433" s="207"/>
      <c r="DW433" s="207"/>
      <c r="DX433" s="207"/>
      <c r="DY433" s="207"/>
      <c r="DZ433" s="207"/>
      <c r="EA433"/>
      <c r="EB433">
        <v>133</v>
      </c>
      <c r="EC433" s="288">
        <f t="shared" si="5"/>
        <v>4.0303030303030303</v>
      </c>
    </row>
    <row r="434" spans="1:133">
      <c r="A434" s="207" t="s">
        <v>1474</v>
      </c>
      <c r="B434" s="207" t="s">
        <v>1472</v>
      </c>
      <c r="C434" s="258">
        <v>4</v>
      </c>
      <c r="D434" s="207" t="s">
        <v>742</v>
      </c>
      <c r="E434" s="207" t="s">
        <v>457</v>
      </c>
      <c r="F434" s="207"/>
      <c r="G434" s="207"/>
      <c r="H434" s="207">
        <v>1</v>
      </c>
      <c r="I434" s="207"/>
      <c r="J434" s="207"/>
      <c r="K434" s="207"/>
      <c r="L434" s="207">
        <v>1</v>
      </c>
      <c r="M434" s="207"/>
      <c r="N434" s="207"/>
      <c r="O434" s="207"/>
      <c r="P434" s="207"/>
      <c r="Q434" s="207"/>
      <c r="R434" s="207" t="s">
        <v>392</v>
      </c>
      <c r="S434" s="207">
        <v>1</v>
      </c>
      <c r="T434" s="207"/>
      <c r="U434" s="207"/>
      <c r="V434" s="207"/>
      <c r="W434" s="207"/>
      <c r="X434" s="207"/>
      <c r="Y434" s="207"/>
      <c r="Z434" s="207">
        <v>1</v>
      </c>
      <c r="AA434" s="207"/>
      <c r="AB434" s="207"/>
      <c r="AC434" s="207"/>
      <c r="AD434" s="207"/>
      <c r="AE434" s="207"/>
      <c r="AF434" s="207">
        <v>1</v>
      </c>
      <c r="AG434" s="207"/>
      <c r="AH434" s="207"/>
      <c r="AI434" s="207"/>
      <c r="AJ434" s="207"/>
      <c r="AK434" s="207"/>
      <c r="AL434" s="207"/>
      <c r="AM434" s="207"/>
      <c r="AN434" s="207"/>
      <c r="AO434" s="207"/>
      <c r="AP434" s="207"/>
      <c r="AQ434" s="207"/>
      <c r="AR434" s="207"/>
      <c r="AS434" s="207"/>
      <c r="AT434" s="207"/>
      <c r="AU434" s="207"/>
      <c r="AV434" s="207"/>
      <c r="AW434" s="207"/>
      <c r="AX434" s="207"/>
      <c r="AY434" s="207"/>
      <c r="AZ434" s="207"/>
      <c r="BA434" s="207"/>
      <c r="BB434" s="207"/>
      <c r="BC434" s="207"/>
      <c r="BD434" s="207"/>
      <c r="BE434" s="207"/>
      <c r="BF434" s="207"/>
      <c r="BG434" s="207"/>
      <c r="BH434" s="207"/>
      <c r="BI434" s="207"/>
      <c r="BJ434" s="207"/>
      <c r="BK434" s="207"/>
      <c r="BL434" s="207"/>
      <c r="BM434" s="207"/>
      <c r="BN434" s="207"/>
      <c r="BO434" s="207"/>
      <c r="BP434" s="207"/>
      <c r="BQ434" s="207"/>
      <c r="BR434" s="207"/>
      <c r="BS434" s="207"/>
      <c r="BT434" s="207"/>
      <c r="BU434" s="207"/>
      <c r="BV434" s="207"/>
      <c r="BW434" s="207"/>
      <c r="BX434" s="207"/>
      <c r="BY434" s="207"/>
      <c r="BZ434" s="207"/>
      <c r="CA434" s="207"/>
      <c r="CB434" s="207"/>
      <c r="CC434" s="207"/>
      <c r="CD434" s="207"/>
      <c r="CE434" s="207"/>
      <c r="CF434" s="207"/>
      <c r="CG434" s="207"/>
      <c r="CH434" s="207"/>
      <c r="CI434" s="207"/>
      <c r="CJ434" s="207"/>
      <c r="CK434" s="207"/>
      <c r="CL434" s="207"/>
      <c r="CM434" s="207"/>
      <c r="CN434" s="207"/>
      <c r="CO434" s="207"/>
      <c r="CP434" s="207"/>
      <c r="CQ434" s="207"/>
      <c r="CR434" s="207"/>
      <c r="CS434" s="207"/>
      <c r="CT434" s="207"/>
      <c r="CU434" s="207"/>
      <c r="CV434" s="207"/>
      <c r="CW434" s="207"/>
      <c r="CX434" s="207"/>
      <c r="CY434" s="207"/>
      <c r="CZ434" s="207"/>
      <c r="DA434" s="207"/>
      <c r="DB434" s="207"/>
      <c r="DC434" s="207"/>
      <c r="DD434" s="207"/>
      <c r="DE434" s="207"/>
      <c r="DF434" s="207"/>
      <c r="DG434" s="207"/>
      <c r="DH434" s="207"/>
      <c r="DI434" s="207"/>
      <c r="DJ434" s="207"/>
      <c r="DK434" s="207"/>
      <c r="DL434" s="207"/>
      <c r="DM434" s="207"/>
      <c r="DN434" s="207"/>
      <c r="DO434" s="207"/>
      <c r="DP434" s="207"/>
      <c r="DQ434" s="207"/>
      <c r="DR434" s="207"/>
      <c r="DS434" s="207"/>
      <c r="DT434" s="207"/>
      <c r="DU434" s="207"/>
      <c r="DV434" s="207"/>
      <c r="DW434" s="207"/>
      <c r="DX434" s="207"/>
      <c r="DY434" s="207"/>
      <c r="DZ434" s="207"/>
      <c r="EA434"/>
      <c r="EB434">
        <v>482</v>
      </c>
      <c r="EC434" s="288">
        <f t="shared" si="5"/>
        <v>14.606060606060606</v>
      </c>
    </row>
    <row r="435" spans="1:133">
      <c r="A435" s="207" t="s">
        <v>1475</v>
      </c>
      <c r="B435" s="207" t="s">
        <v>1472</v>
      </c>
      <c r="C435" s="258">
        <v>5</v>
      </c>
      <c r="D435" s="207" t="s">
        <v>742</v>
      </c>
      <c r="E435" s="207" t="s">
        <v>457</v>
      </c>
      <c r="F435" s="207"/>
      <c r="G435" s="207"/>
      <c r="H435" s="207">
        <v>1</v>
      </c>
      <c r="I435" s="207"/>
      <c r="J435" s="207"/>
      <c r="K435" s="207"/>
      <c r="L435" s="207">
        <v>1</v>
      </c>
      <c r="M435" s="207"/>
      <c r="N435" s="207"/>
      <c r="O435" s="207"/>
      <c r="P435" s="207"/>
      <c r="Q435" s="207"/>
      <c r="R435" s="207" t="s">
        <v>392</v>
      </c>
      <c r="S435" s="207">
        <v>1</v>
      </c>
      <c r="T435" s="207"/>
      <c r="U435" s="207"/>
      <c r="V435" s="207"/>
      <c r="W435" s="207"/>
      <c r="X435" s="207"/>
      <c r="Y435" s="207"/>
      <c r="Z435" s="207">
        <v>1</v>
      </c>
      <c r="AA435" s="207"/>
      <c r="AB435" s="207"/>
      <c r="AC435" s="207"/>
      <c r="AD435" s="207"/>
      <c r="AE435" s="207"/>
      <c r="AF435" s="207">
        <v>1</v>
      </c>
      <c r="AG435" s="207"/>
      <c r="AH435" s="207"/>
      <c r="AI435" s="207"/>
      <c r="AJ435" s="207"/>
      <c r="AK435" s="207"/>
      <c r="AL435" s="207"/>
      <c r="AM435" s="207"/>
      <c r="AN435" s="207"/>
      <c r="AO435" s="207"/>
      <c r="AP435" s="207"/>
      <c r="AQ435" s="207"/>
      <c r="AR435" s="207"/>
      <c r="AS435" s="207"/>
      <c r="AT435" s="207"/>
      <c r="AU435" s="207"/>
      <c r="AV435" s="207"/>
      <c r="AW435" s="207"/>
      <c r="AX435" s="207"/>
      <c r="AY435" s="207"/>
      <c r="AZ435" s="207"/>
      <c r="BA435" s="207"/>
      <c r="BB435" s="207"/>
      <c r="BC435" s="207"/>
      <c r="BD435" s="207"/>
      <c r="BE435" s="207"/>
      <c r="BF435" s="207"/>
      <c r="BG435" s="207"/>
      <c r="BH435" s="207"/>
      <c r="BI435" s="207"/>
      <c r="BJ435" s="207"/>
      <c r="BK435" s="207"/>
      <c r="BL435" s="207"/>
      <c r="BM435" s="207"/>
      <c r="BN435" s="207"/>
      <c r="BO435" s="207"/>
      <c r="BP435" s="207"/>
      <c r="BQ435" s="207"/>
      <c r="BR435" s="207"/>
      <c r="BS435" s="207"/>
      <c r="BT435" s="207"/>
      <c r="BU435" s="207"/>
      <c r="BV435" s="207"/>
      <c r="BW435" s="207"/>
      <c r="BX435" s="207"/>
      <c r="BY435" s="207"/>
      <c r="BZ435" s="207"/>
      <c r="CA435" s="207"/>
      <c r="CB435" s="207"/>
      <c r="CC435" s="207"/>
      <c r="CD435" s="207"/>
      <c r="CE435" s="207"/>
      <c r="CF435" s="207"/>
      <c r="CG435" s="207"/>
      <c r="CH435" s="207"/>
      <c r="CI435" s="207"/>
      <c r="CJ435" s="207"/>
      <c r="CK435" s="207"/>
      <c r="CL435" s="207"/>
      <c r="CM435" s="207"/>
      <c r="CN435" s="207"/>
      <c r="CO435" s="207"/>
      <c r="CP435" s="207"/>
      <c r="CQ435" s="207"/>
      <c r="CR435" s="207"/>
      <c r="CS435" s="207"/>
      <c r="CT435" s="207"/>
      <c r="CU435" s="207"/>
      <c r="CV435" s="207"/>
      <c r="CW435" s="207"/>
      <c r="CX435" s="207"/>
      <c r="CY435" s="207"/>
      <c r="CZ435" s="207"/>
      <c r="DA435" s="207"/>
      <c r="DB435" s="207"/>
      <c r="DC435" s="207"/>
      <c r="DD435" s="207"/>
      <c r="DE435" s="207"/>
      <c r="DF435" s="207"/>
      <c r="DG435" s="207"/>
      <c r="DH435" s="207"/>
      <c r="DI435" s="207"/>
      <c r="DJ435" s="207"/>
      <c r="DK435" s="207"/>
      <c r="DL435" s="207"/>
      <c r="DM435" s="207"/>
      <c r="DN435" s="207"/>
      <c r="DO435" s="207"/>
      <c r="DP435" s="207"/>
      <c r="DQ435" s="207"/>
      <c r="DR435" s="207"/>
      <c r="DS435" s="207"/>
      <c r="DT435" s="207"/>
      <c r="DU435" s="207"/>
      <c r="DV435" s="207"/>
      <c r="DW435" s="207"/>
      <c r="DX435" s="207"/>
      <c r="DY435" s="207"/>
      <c r="DZ435" s="207"/>
      <c r="EA435"/>
      <c r="EB435">
        <v>591</v>
      </c>
      <c r="EC435" s="288">
        <f t="shared" si="5"/>
        <v>17.90909090909091</v>
      </c>
    </row>
    <row r="436" spans="1:133">
      <c r="A436" s="280" t="s">
        <v>1476</v>
      </c>
      <c r="B436" s="280" t="s">
        <v>1479</v>
      </c>
      <c r="C436" s="349">
        <v>1</v>
      </c>
      <c r="D436" s="280" t="s">
        <v>742</v>
      </c>
      <c r="E436" s="280" t="s">
        <v>457</v>
      </c>
      <c r="F436" s="280"/>
      <c r="G436" s="280"/>
      <c r="H436" s="280">
        <v>1</v>
      </c>
      <c r="I436" s="280"/>
      <c r="J436" s="280"/>
      <c r="K436" s="280"/>
      <c r="L436" s="280">
        <v>1</v>
      </c>
      <c r="M436" s="280"/>
      <c r="N436" s="280"/>
      <c r="O436" s="280"/>
      <c r="P436" s="280"/>
      <c r="Q436" s="280"/>
      <c r="R436" s="280" t="s">
        <v>392</v>
      </c>
      <c r="S436" s="280">
        <v>1</v>
      </c>
      <c r="T436" s="280"/>
      <c r="U436" s="280"/>
      <c r="V436" s="280"/>
      <c r="W436" s="280"/>
      <c r="X436" s="280"/>
      <c r="Y436" s="280"/>
      <c r="Z436" s="280">
        <v>1</v>
      </c>
      <c r="AA436" s="280"/>
      <c r="AB436" s="280"/>
      <c r="AC436" s="280"/>
      <c r="AD436" s="280"/>
      <c r="AE436" s="280">
        <v>1</v>
      </c>
      <c r="AF436" s="280"/>
      <c r="AG436" s="280"/>
      <c r="AH436" s="280"/>
      <c r="AI436" s="280"/>
      <c r="AJ436" s="280"/>
      <c r="AK436" s="280"/>
      <c r="AL436" s="280"/>
      <c r="AM436" s="280"/>
      <c r="AN436" s="280"/>
      <c r="AO436" s="280"/>
      <c r="AP436" s="280"/>
      <c r="AQ436" s="280"/>
      <c r="AR436" s="280"/>
      <c r="AS436" s="280"/>
      <c r="AT436" s="280"/>
      <c r="AU436" s="280"/>
      <c r="AV436" s="280"/>
      <c r="AW436" s="280">
        <v>1</v>
      </c>
      <c r="AX436" s="280">
        <v>1</v>
      </c>
      <c r="AY436" s="280">
        <v>1</v>
      </c>
      <c r="AZ436" s="280"/>
      <c r="BA436" s="280"/>
      <c r="BB436" s="280"/>
      <c r="BC436" s="280"/>
      <c r="BD436" s="280"/>
      <c r="BE436" s="280"/>
      <c r="BF436" s="280"/>
      <c r="BG436" s="280"/>
      <c r="BH436" s="280"/>
      <c r="BI436" s="280"/>
      <c r="BJ436" s="280"/>
      <c r="BK436" s="280"/>
      <c r="BL436" s="280"/>
      <c r="BM436" s="280"/>
      <c r="BN436" s="280"/>
      <c r="BO436" s="280"/>
      <c r="BP436" s="280"/>
      <c r="BQ436" s="280"/>
      <c r="BR436" s="280"/>
      <c r="BS436" s="280"/>
      <c r="BT436" s="280"/>
      <c r="BU436" s="280"/>
      <c r="BV436" s="280"/>
      <c r="BW436" s="280"/>
      <c r="BX436" s="280"/>
      <c r="BY436" s="280"/>
      <c r="BZ436" s="280"/>
      <c r="CA436" s="280"/>
      <c r="CB436" s="280"/>
      <c r="CC436" s="280"/>
      <c r="CD436" s="280"/>
      <c r="CE436" s="280"/>
      <c r="CF436" s="280"/>
      <c r="CG436" s="280"/>
      <c r="CH436" s="280"/>
      <c r="CI436" s="280"/>
      <c r="CJ436" s="280"/>
      <c r="CK436" s="280"/>
      <c r="CL436" s="280"/>
      <c r="CM436" s="280"/>
      <c r="CN436" s="280"/>
      <c r="CO436" s="280"/>
      <c r="CP436" s="280"/>
      <c r="CQ436" s="280"/>
      <c r="CR436" s="280"/>
      <c r="CS436" s="280"/>
      <c r="CT436" s="280"/>
      <c r="CU436" s="280"/>
      <c r="CV436" s="280"/>
      <c r="CW436" s="280"/>
      <c r="CX436" s="280"/>
      <c r="CY436" s="280"/>
      <c r="CZ436" s="280"/>
      <c r="DA436" s="280"/>
      <c r="DB436" s="280"/>
      <c r="DC436" s="280"/>
      <c r="DD436" s="280"/>
      <c r="DE436" s="280"/>
      <c r="DF436" s="280"/>
      <c r="DG436" s="280"/>
      <c r="DH436" s="280"/>
      <c r="DI436" s="280"/>
      <c r="DJ436" s="280"/>
      <c r="DK436" s="280"/>
      <c r="DL436" s="280"/>
      <c r="DM436" s="280"/>
      <c r="DN436" s="280"/>
      <c r="DO436" s="280"/>
      <c r="DP436" s="280"/>
      <c r="DQ436" s="280"/>
      <c r="DR436" s="280"/>
      <c r="DS436" s="280"/>
      <c r="DT436" s="280"/>
      <c r="DU436" s="280"/>
      <c r="DV436" s="280"/>
      <c r="DW436" s="280"/>
      <c r="DX436" s="280"/>
      <c r="DY436" s="280"/>
      <c r="DZ436" s="280"/>
      <c r="EA436"/>
      <c r="EB436">
        <v>148</v>
      </c>
      <c r="EC436" s="288">
        <f t="shared" si="5"/>
        <v>4.4848484848484844</v>
      </c>
    </row>
    <row r="437" spans="1:133">
      <c r="A437" s="280" t="s">
        <v>1477</v>
      </c>
      <c r="B437" s="280" t="s">
        <v>1479</v>
      </c>
      <c r="C437" s="349">
        <v>4</v>
      </c>
      <c r="D437" s="280" t="s">
        <v>742</v>
      </c>
      <c r="E437" s="280" t="s">
        <v>457</v>
      </c>
      <c r="F437" s="280"/>
      <c r="G437" s="280"/>
      <c r="H437" s="280">
        <v>1</v>
      </c>
      <c r="I437" s="280"/>
      <c r="J437" s="280"/>
      <c r="K437" s="280"/>
      <c r="L437" s="280">
        <v>1</v>
      </c>
      <c r="M437" s="280"/>
      <c r="N437" s="280"/>
      <c r="O437" s="280"/>
      <c r="P437" s="280"/>
      <c r="Q437" s="280"/>
      <c r="R437" s="280" t="s">
        <v>392</v>
      </c>
      <c r="S437" s="280">
        <v>1</v>
      </c>
      <c r="T437" s="280"/>
      <c r="U437" s="280"/>
      <c r="V437" s="280"/>
      <c r="W437" s="280"/>
      <c r="X437" s="280"/>
      <c r="Y437" s="280"/>
      <c r="Z437" s="280">
        <v>1</v>
      </c>
      <c r="AA437" s="280"/>
      <c r="AB437" s="280"/>
      <c r="AC437" s="280"/>
      <c r="AD437" s="280"/>
      <c r="AE437" s="280">
        <v>1</v>
      </c>
      <c r="AF437" s="280"/>
      <c r="AG437" s="280"/>
      <c r="AH437" s="280"/>
      <c r="AI437" s="280"/>
      <c r="AJ437" s="280"/>
      <c r="AK437" s="280"/>
      <c r="AL437" s="280"/>
      <c r="AM437" s="280"/>
      <c r="AN437" s="280"/>
      <c r="AO437" s="280"/>
      <c r="AP437" s="280"/>
      <c r="AQ437" s="280"/>
      <c r="AR437" s="280"/>
      <c r="AS437" s="280"/>
      <c r="AT437" s="280"/>
      <c r="AU437" s="280"/>
      <c r="AV437" s="280"/>
      <c r="AW437" s="280">
        <v>1</v>
      </c>
      <c r="AX437" s="280">
        <v>1</v>
      </c>
      <c r="AY437" s="280">
        <v>1</v>
      </c>
      <c r="AZ437" s="280"/>
      <c r="BA437" s="280"/>
      <c r="BB437" s="280"/>
      <c r="BC437" s="280"/>
      <c r="BD437" s="280"/>
      <c r="BE437" s="280"/>
      <c r="BF437" s="280"/>
      <c r="BG437" s="280"/>
      <c r="BH437" s="280"/>
      <c r="BI437" s="280"/>
      <c r="BJ437" s="280"/>
      <c r="BK437" s="280"/>
      <c r="BL437" s="280"/>
      <c r="BM437" s="280"/>
      <c r="BN437" s="280"/>
      <c r="BO437" s="280"/>
      <c r="BP437" s="280"/>
      <c r="BQ437" s="280"/>
      <c r="BR437" s="280"/>
      <c r="BS437" s="280"/>
      <c r="BT437" s="280"/>
      <c r="BU437" s="280"/>
      <c r="BV437" s="280"/>
      <c r="BW437" s="280"/>
      <c r="BX437" s="280"/>
      <c r="BY437" s="280"/>
      <c r="BZ437" s="280"/>
      <c r="CA437" s="280"/>
      <c r="CB437" s="280"/>
      <c r="CC437" s="280"/>
      <c r="CD437" s="280"/>
      <c r="CE437" s="280"/>
      <c r="CF437" s="280"/>
      <c r="CG437" s="280"/>
      <c r="CH437" s="280"/>
      <c r="CI437" s="280"/>
      <c r="CJ437" s="280"/>
      <c r="CK437" s="280"/>
      <c r="CL437" s="280"/>
      <c r="CM437" s="280"/>
      <c r="CN437" s="280"/>
      <c r="CO437" s="280"/>
      <c r="CP437" s="280"/>
      <c r="CQ437" s="280"/>
      <c r="CR437" s="280"/>
      <c r="CS437" s="280"/>
      <c r="CT437" s="280"/>
      <c r="CU437" s="280"/>
      <c r="CV437" s="280"/>
      <c r="CW437" s="280"/>
      <c r="CX437" s="280"/>
      <c r="CY437" s="280"/>
      <c r="CZ437" s="280"/>
      <c r="DA437" s="280"/>
      <c r="DB437" s="280"/>
      <c r="DC437" s="280"/>
      <c r="DD437" s="280"/>
      <c r="DE437" s="280"/>
      <c r="DF437" s="280"/>
      <c r="DG437" s="280"/>
      <c r="DH437" s="280"/>
      <c r="DI437" s="280"/>
      <c r="DJ437" s="280"/>
      <c r="DK437" s="280"/>
      <c r="DL437" s="280"/>
      <c r="DM437" s="280"/>
      <c r="DN437" s="280"/>
      <c r="DO437" s="280"/>
      <c r="DP437" s="280"/>
      <c r="DQ437" s="280"/>
      <c r="DR437" s="280"/>
      <c r="DS437" s="280"/>
      <c r="DT437" s="280"/>
      <c r="DU437" s="280"/>
      <c r="DV437" s="280"/>
      <c r="DW437" s="280"/>
      <c r="DX437" s="280"/>
      <c r="DY437" s="280"/>
      <c r="DZ437" s="280"/>
      <c r="EA437"/>
      <c r="EB437"/>
      <c r="EC437" s="288">
        <f t="shared" si="5"/>
        <v>0</v>
      </c>
    </row>
    <row r="438" spans="1:133">
      <c r="A438" s="280" t="s">
        <v>1478</v>
      </c>
      <c r="B438" s="280" t="s">
        <v>1479</v>
      </c>
      <c r="C438" s="349">
        <v>5</v>
      </c>
      <c r="D438" s="280" t="s">
        <v>742</v>
      </c>
      <c r="E438" s="280" t="s">
        <v>457</v>
      </c>
      <c r="F438" s="280"/>
      <c r="G438" s="280"/>
      <c r="H438" s="280">
        <v>1</v>
      </c>
      <c r="I438" s="280"/>
      <c r="J438" s="280"/>
      <c r="K438" s="280"/>
      <c r="L438" s="280">
        <v>1</v>
      </c>
      <c r="M438" s="280"/>
      <c r="N438" s="280"/>
      <c r="O438" s="280"/>
      <c r="P438" s="280"/>
      <c r="Q438" s="280"/>
      <c r="R438" s="280" t="s">
        <v>392</v>
      </c>
      <c r="S438" s="280">
        <v>1</v>
      </c>
      <c r="T438" s="280"/>
      <c r="U438" s="280"/>
      <c r="V438" s="280"/>
      <c r="W438" s="280"/>
      <c r="X438" s="280"/>
      <c r="Y438" s="280"/>
      <c r="Z438" s="280">
        <v>1</v>
      </c>
      <c r="AA438" s="280"/>
      <c r="AB438" s="280"/>
      <c r="AC438" s="280"/>
      <c r="AD438" s="280"/>
      <c r="AE438" s="280">
        <v>1</v>
      </c>
      <c r="AF438" s="280"/>
      <c r="AG438" s="280"/>
      <c r="AH438" s="280"/>
      <c r="AI438" s="280"/>
      <c r="AJ438" s="280"/>
      <c r="AK438" s="280"/>
      <c r="AL438" s="280"/>
      <c r="AM438" s="280"/>
      <c r="AN438" s="280"/>
      <c r="AO438" s="280"/>
      <c r="AP438" s="280"/>
      <c r="AQ438" s="280"/>
      <c r="AR438" s="280"/>
      <c r="AS438" s="280"/>
      <c r="AT438" s="280"/>
      <c r="AU438" s="280"/>
      <c r="AV438" s="280"/>
      <c r="AW438" s="280">
        <v>1</v>
      </c>
      <c r="AX438" s="280">
        <v>1</v>
      </c>
      <c r="AY438" s="280">
        <v>1</v>
      </c>
      <c r="AZ438" s="280"/>
      <c r="BA438" s="280"/>
      <c r="BB438" s="280"/>
      <c r="BC438" s="280"/>
      <c r="BD438" s="280"/>
      <c r="BE438" s="280"/>
      <c r="BF438" s="280"/>
      <c r="BG438" s="280"/>
      <c r="BH438" s="280"/>
      <c r="BI438" s="280"/>
      <c r="BJ438" s="280"/>
      <c r="BK438" s="280"/>
      <c r="BL438" s="280"/>
      <c r="BM438" s="280"/>
      <c r="BN438" s="280"/>
      <c r="BO438" s="280"/>
      <c r="BP438" s="280"/>
      <c r="BQ438" s="280"/>
      <c r="BR438" s="280"/>
      <c r="BS438" s="280"/>
      <c r="BT438" s="280"/>
      <c r="BU438" s="280"/>
      <c r="BV438" s="280"/>
      <c r="BW438" s="280"/>
      <c r="BX438" s="280"/>
      <c r="BY438" s="280"/>
      <c r="BZ438" s="280"/>
      <c r="CA438" s="280"/>
      <c r="CB438" s="280"/>
      <c r="CC438" s="280"/>
      <c r="CD438" s="280"/>
      <c r="CE438" s="280"/>
      <c r="CF438" s="280"/>
      <c r="CG438" s="280"/>
      <c r="CH438" s="280"/>
      <c r="CI438" s="280"/>
      <c r="CJ438" s="280"/>
      <c r="CK438" s="280"/>
      <c r="CL438" s="280"/>
      <c r="CM438" s="280"/>
      <c r="CN438" s="280"/>
      <c r="CO438" s="280"/>
      <c r="CP438" s="280"/>
      <c r="CQ438" s="280"/>
      <c r="CR438" s="280"/>
      <c r="CS438" s="280"/>
      <c r="CT438" s="280"/>
      <c r="CU438" s="280"/>
      <c r="CV438" s="280"/>
      <c r="CW438" s="280"/>
      <c r="CX438" s="280"/>
      <c r="CY438" s="280"/>
      <c r="CZ438" s="280"/>
      <c r="DA438" s="280"/>
      <c r="DB438" s="280"/>
      <c r="DC438" s="280"/>
      <c r="DD438" s="280"/>
      <c r="DE438" s="280"/>
      <c r="DF438" s="280"/>
      <c r="DG438" s="280"/>
      <c r="DH438" s="280"/>
      <c r="DI438" s="280"/>
      <c r="DJ438" s="280"/>
      <c r="DK438" s="280"/>
      <c r="DL438" s="280"/>
      <c r="DM438" s="280"/>
      <c r="DN438" s="280"/>
      <c r="DO438" s="280"/>
      <c r="DP438" s="280"/>
      <c r="DQ438" s="280"/>
      <c r="DR438" s="280"/>
      <c r="DS438" s="280"/>
      <c r="DT438" s="280"/>
      <c r="DU438" s="280"/>
      <c r="DV438" s="280"/>
      <c r="DW438" s="280"/>
      <c r="DX438" s="280"/>
      <c r="DY438" s="280"/>
      <c r="DZ438" s="280"/>
      <c r="EA438"/>
      <c r="EB438">
        <v>656</v>
      </c>
      <c r="EC438" s="288">
        <f t="shared" si="5"/>
        <v>19.878787878787879</v>
      </c>
    </row>
    <row r="439" spans="1:133">
      <c r="A439" s="279" t="s">
        <v>1480</v>
      </c>
      <c r="B439" s="279" t="s">
        <v>1484</v>
      </c>
      <c r="C439" s="348">
        <v>1</v>
      </c>
      <c r="D439" s="279" t="s">
        <v>742</v>
      </c>
      <c r="E439" s="279" t="s">
        <v>287</v>
      </c>
      <c r="F439" s="279"/>
      <c r="G439" s="279"/>
      <c r="H439" s="279"/>
      <c r="I439" s="279"/>
      <c r="J439" s="279"/>
      <c r="K439" s="279"/>
      <c r="L439" s="279"/>
      <c r="M439" s="279"/>
      <c r="N439" s="279"/>
      <c r="O439" s="279">
        <v>1</v>
      </c>
      <c r="P439" s="279"/>
      <c r="Q439" s="279"/>
      <c r="R439" s="279"/>
      <c r="S439" s="279"/>
      <c r="T439" s="279"/>
      <c r="U439" s="279"/>
      <c r="V439" s="279"/>
      <c r="W439" s="279"/>
      <c r="X439" s="279"/>
      <c r="Y439" s="279"/>
      <c r="Z439" s="279"/>
      <c r="AA439" s="279"/>
      <c r="AB439" s="279"/>
      <c r="AC439" s="279"/>
      <c r="AD439" s="279"/>
      <c r="AE439" s="279">
        <v>1</v>
      </c>
      <c r="AF439" s="279"/>
      <c r="AG439" s="279"/>
      <c r="AH439" s="279"/>
      <c r="AI439" s="279"/>
      <c r="AJ439" s="279"/>
      <c r="AK439" s="279"/>
      <c r="AL439" s="279"/>
      <c r="AM439" s="279"/>
      <c r="AN439" s="279"/>
      <c r="AO439" s="279"/>
      <c r="AP439" s="279"/>
      <c r="AQ439" s="279"/>
      <c r="AR439" s="279"/>
      <c r="AS439" s="279"/>
      <c r="AT439" s="279"/>
      <c r="AU439" s="279"/>
      <c r="AV439" s="279"/>
      <c r="AW439" s="279"/>
      <c r="AX439" s="279"/>
      <c r="AY439" s="279"/>
      <c r="AZ439" s="279"/>
      <c r="BA439" s="279"/>
      <c r="BB439" s="279"/>
      <c r="BC439" s="279"/>
      <c r="BD439" s="279"/>
      <c r="BE439" s="279"/>
      <c r="BF439" s="279"/>
      <c r="BG439" s="279"/>
      <c r="BH439" s="279"/>
      <c r="BI439" s="279"/>
      <c r="BJ439" s="279"/>
      <c r="BK439" s="279"/>
      <c r="BL439" s="279"/>
      <c r="BM439" s="279"/>
      <c r="BN439" s="279"/>
      <c r="BO439" s="279"/>
      <c r="BP439" s="279"/>
      <c r="BQ439" s="279"/>
      <c r="BR439" s="279"/>
      <c r="BS439" s="279"/>
      <c r="BT439" s="279"/>
      <c r="BU439" s="279"/>
      <c r="BV439" s="279"/>
      <c r="BW439" s="279"/>
      <c r="BX439" s="279">
        <v>1</v>
      </c>
      <c r="BY439" s="279"/>
      <c r="BZ439" s="279"/>
      <c r="CA439" s="279"/>
      <c r="CB439" s="279"/>
      <c r="CC439" s="279">
        <v>1</v>
      </c>
      <c r="CD439" s="279"/>
      <c r="CE439" s="279"/>
      <c r="CF439" s="279"/>
      <c r="CG439" s="279"/>
      <c r="CH439" s="279"/>
      <c r="CI439" s="279"/>
      <c r="CJ439" s="279"/>
      <c r="CK439" s="279"/>
      <c r="CL439" s="279"/>
      <c r="CM439" s="279"/>
      <c r="CN439" s="279"/>
      <c r="CO439" s="279"/>
      <c r="CP439" s="279"/>
      <c r="CQ439" s="279"/>
      <c r="CR439" s="279"/>
      <c r="CS439" s="279"/>
      <c r="CT439" s="279"/>
      <c r="CU439" s="279"/>
      <c r="CV439" s="279"/>
      <c r="CW439" s="279"/>
      <c r="CX439" s="279"/>
      <c r="CY439" s="279"/>
      <c r="CZ439" s="279"/>
      <c r="DA439" s="279"/>
      <c r="DB439" s="279"/>
      <c r="DC439" s="279"/>
      <c r="DD439" s="279"/>
      <c r="DE439" s="279"/>
      <c r="DF439" s="279"/>
      <c r="DG439" s="279"/>
      <c r="DH439" s="279"/>
      <c r="DI439" s="279"/>
      <c r="DJ439" s="279"/>
      <c r="DK439" s="279"/>
      <c r="DL439" s="279"/>
      <c r="DM439" s="279"/>
      <c r="DN439" s="279"/>
      <c r="DO439" s="279"/>
      <c r="DP439" s="279"/>
      <c r="DQ439" s="279"/>
      <c r="DR439" s="279"/>
      <c r="DS439" s="279"/>
      <c r="DT439" s="279"/>
      <c r="DU439" s="279"/>
      <c r="DV439" s="279"/>
      <c r="DW439" s="279"/>
      <c r="DX439" s="279"/>
      <c r="DY439" s="279"/>
      <c r="DZ439" s="279"/>
      <c r="EA439"/>
      <c r="EB439">
        <v>253</v>
      </c>
      <c r="EC439" s="288">
        <f t="shared" si="5"/>
        <v>7.666666666666667</v>
      </c>
    </row>
    <row r="440" spans="1:133">
      <c r="A440" s="279" t="s">
        <v>1481</v>
      </c>
      <c r="B440" s="279" t="s">
        <v>1484</v>
      </c>
      <c r="C440" s="348">
        <v>4</v>
      </c>
      <c r="D440" s="279" t="s">
        <v>742</v>
      </c>
      <c r="E440" s="279" t="s">
        <v>287</v>
      </c>
      <c r="F440" s="279"/>
      <c r="G440" s="279"/>
      <c r="H440" s="279"/>
      <c r="I440" s="279"/>
      <c r="J440" s="279"/>
      <c r="K440" s="279"/>
      <c r="L440" s="279"/>
      <c r="M440" s="279"/>
      <c r="N440" s="279"/>
      <c r="O440" s="279">
        <v>1</v>
      </c>
      <c r="P440" s="279"/>
      <c r="Q440" s="279"/>
      <c r="R440" s="279"/>
      <c r="S440" s="279"/>
      <c r="T440" s="279"/>
      <c r="U440" s="279"/>
      <c r="V440" s="279"/>
      <c r="W440" s="279"/>
      <c r="X440" s="279"/>
      <c r="Y440" s="279"/>
      <c r="Z440" s="279"/>
      <c r="AA440" s="279"/>
      <c r="AB440" s="279"/>
      <c r="AC440" s="279"/>
      <c r="AD440" s="279"/>
      <c r="AE440" s="279">
        <v>1</v>
      </c>
      <c r="AF440" s="279"/>
      <c r="AG440" s="279"/>
      <c r="AH440" s="279"/>
      <c r="AI440" s="279"/>
      <c r="AJ440" s="279"/>
      <c r="AK440" s="279"/>
      <c r="AL440" s="279"/>
      <c r="AM440" s="279"/>
      <c r="AN440" s="279"/>
      <c r="AO440" s="279"/>
      <c r="AP440" s="279"/>
      <c r="AQ440" s="279"/>
      <c r="AR440" s="279"/>
      <c r="AS440" s="279"/>
      <c r="AT440" s="279"/>
      <c r="AU440" s="279"/>
      <c r="AV440" s="279"/>
      <c r="AW440" s="279"/>
      <c r="AX440" s="279"/>
      <c r="AY440" s="279"/>
      <c r="AZ440" s="279"/>
      <c r="BA440" s="279"/>
      <c r="BB440" s="279"/>
      <c r="BC440" s="279"/>
      <c r="BD440" s="279"/>
      <c r="BE440" s="279"/>
      <c r="BF440" s="279"/>
      <c r="BG440" s="279"/>
      <c r="BH440" s="279"/>
      <c r="BI440" s="279"/>
      <c r="BJ440" s="279"/>
      <c r="BK440" s="279"/>
      <c r="BL440" s="279"/>
      <c r="BM440" s="279"/>
      <c r="BN440" s="279"/>
      <c r="BO440" s="279"/>
      <c r="BP440" s="279"/>
      <c r="BQ440" s="279"/>
      <c r="BR440" s="279"/>
      <c r="BS440" s="279"/>
      <c r="BT440" s="279"/>
      <c r="BU440" s="279"/>
      <c r="BV440" s="279"/>
      <c r="BW440" s="279"/>
      <c r="BX440" s="279">
        <v>1</v>
      </c>
      <c r="BY440" s="279"/>
      <c r="BZ440" s="279"/>
      <c r="CA440" s="279"/>
      <c r="CB440" s="279"/>
      <c r="CC440" s="279">
        <v>1</v>
      </c>
      <c r="CD440" s="279"/>
      <c r="CE440" s="279"/>
      <c r="CF440" s="279"/>
      <c r="CG440" s="279"/>
      <c r="CH440" s="279"/>
      <c r="CI440" s="279"/>
      <c r="CJ440" s="279"/>
      <c r="CK440" s="279"/>
      <c r="CL440" s="279"/>
      <c r="CM440" s="279"/>
      <c r="CN440" s="279"/>
      <c r="CO440" s="279"/>
      <c r="CP440" s="279"/>
      <c r="CQ440" s="279"/>
      <c r="CR440" s="279"/>
      <c r="CS440" s="279"/>
      <c r="CT440" s="279"/>
      <c r="CU440" s="279"/>
      <c r="CV440" s="279"/>
      <c r="CW440" s="279"/>
      <c r="CX440" s="279"/>
      <c r="CY440" s="279"/>
      <c r="CZ440" s="279"/>
      <c r="DA440" s="279"/>
      <c r="DB440" s="279"/>
      <c r="DC440" s="279"/>
      <c r="DD440" s="279"/>
      <c r="DE440" s="279"/>
      <c r="DF440" s="279"/>
      <c r="DG440" s="279"/>
      <c r="DH440" s="279"/>
      <c r="DI440" s="279"/>
      <c r="DJ440" s="279"/>
      <c r="DK440" s="279"/>
      <c r="DL440" s="279"/>
      <c r="DM440" s="279"/>
      <c r="DN440" s="279"/>
      <c r="DO440" s="279"/>
      <c r="DP440" s="279"/>
      <c r="DQ440" s="279"/>
      <c r="DR440" s="279"/>
      <c r="DS440" s="279"/>
      <c r="DT440" s="279"/>
      <c r="DU440" s="279"/>
      <c r="DV440" s="279"/>
      <c r="DW440" s="279"/>
      <c r="DX440" s="279"/>
      <c r="DY440" s="279"/>
      <c r="DZ440" s="279"/>
      <c r="EA440"/>
      <c r="EB440">
        <v>902</v>
      </c>
      <c r="EC440" s="288">
        <f t="shared" si="5"/>
        <v>27.333333333333332</v>
      </c>
    </row>
    <row r="441" spans="1:133">
      <c r="A441" s="279" t="s">
        <v>1482</v>
      </c>
      <c r="B441" s="279" t="s">
        <v>1484</v>
      </c>
      <c r="C441" s="348">
        <v>5</v>
      </c>
      <c r="D441" s="279" t="s">
        <v>742</v>
      </c>
      <c r="E441" s="279" t="s">
        <v>287</v>
      </c>
      <c r="F441" s="279"/>
      <c r="G441" s="279"/>
      <c r="H441" s="279"/>
      <c r="I441" s="279"/>
      <c r="J441" s="279"/>
      <c r="K441" s="279"/>
      <c r="L441" s="279"/>
      <c r="M441" s="279"/>
      <c r="N441" s="279"/>
      <c r="O441" s="279">
        <v>1</v>
      </c>
      <c r="P441" s="279"/>
      <c r="Q441" s="279"/>
      <c r="R441" s="279"/>
      <c r="S441" s="279"/>
      <c r="T441" s="279"/>
      <c r="U441" s="279"/>
      <c r="V441" s="279"/>
      <c r="W441" s="279"/>
      <c r="X441" s="279"/>
      <c r="Y441" s="279"/>
      <c r="Z441" s="279"/>
      <c r="AA441" s="279"/>
      <c r="AB441" s="279"/>
      <c r="AC441" s="279"/>
      <c r="AD441" s="279"/>
      <c r="AE441" s="279">
        <v>1</v>
      </c>
      <c r="AF441" s="279"/>
      <c r="AG441" s="279"/>
      <c r="AH441" s="279"/>
      <c r="AI441" s="279"/>
      <c r="AJ441" s="279"/>
      <c r="AK441" s="279"/>
      <c r="AL441" s="279"/>
      <c r="AM441" s="279"/>
      <c r="AN441" s="279"/>
      <c r="AO441" s="279"/>
      <c r="AP441" s="279"/>
      <c r="AQ441" s="279"/>
      <c r="AR441" s="279"/>
      <c r="AS441" s="279"/>
      <c r="AT441" s="279"/>
      <c r="AU441" s="279"/>
      <c r="AV441" s="279"/>
      <c r="AW441" s="279"/>
      <c r="AX441" s="279"/>
      <c r="AY441" s="279"/>
      <c r="AZ441" s="279"/>
      <c r="BA441" s="279"/>
      <c r="BB441" s="279"/>
      <c r="BC441" s="279"/>
      <c r="BD441" s="279"/>
      <c r="BE441" s="279"/>
      <c r="BF441" s="279"/>
      <c r="BG441" s="279"/>
      <c r="BH441" s="279"/>
      <c r="BI441" s="279"/>
      <c r="BJ441" s="279"/>
      <c r="BK441" s="279"/>
      <c r="BL441" s="279"/>
      <c r="BM441" s="279"/>
      <c r="BN441" s="279"/>
      <c r="BO441" s="279"/>
      <c r="BP441" s="279"/>
      <c r="BQ441" s="279"/>
      <c r="BR441" s="279"/>
      <c r="BS441" s="279"/>
      <c r="BT441" s="279"/>
      <c r="BU441" s="279"/>
      <c r="BV441" s="279"/>
      <c r="BW441" s="279"/>
      <c r="BX441" s="279">
        <v>1</v>
      </c>
      <c r="BY441" s="279"/>
      <c r="BZ441" s="279"/>
      <c r="CA441" s="279"/>
      <c r="CB441" s="279"/>
      <c r="CC441" s="279">
        <v>1</v>
      </c>
      <c r="CD441" s="279"/>
      <c r="CE441" s="279"/>
      <c r="CF441" s="279"/>
      <c r="CG441" s="279"/>
      <c r="CH441" s="279"/>
      <c r="CI441" s="279"/>
      <c r="CJ441" s="279"/>
      <c r="CK441" s="279"/>
      <c r="CL441" s="279"/>
      <c r="CM441" s="279"/>
      <c r="CN441" s="279"/>
      <c r="CO441" s="279"/>
      <c r="CP441" s="279"/>
      <c r="CQ441" s="279"/>
      <c r="CR441" s="279"/>
      <c r="CS441" s="279"/>
      <c r="CT441" s="279"/>
      <c r="CU441" s="279"/>
      <c r="CV441" s="279"/>
      <c r="CW441" s="279"/>
      <c r="CX441" s="279"/>
      <c r="CY441" s="279"/>
      <c r="CZ441" s="279"/>
      <c r="DA441" s="279"/>
      <c r="DB441" s="279"/>
      <c r="DC441" s="279"/>
      <c r="DD441" s="279"/>
      <c r="DE441" s="279"/>
      <c r="DF441" s="279"/>
      <c r="DG441" s="279"/>
      <c r="DH441" s="279"/>
      <c r="DI441" s="279"/>
      <c r="DJ441" s="279"/>
      <c r="DK441" s="279"/>
      <c r="DL441" s="279"/>
      <c r="DM441" s="279"/>
      <c r="DN441" s="279"/>
      <c r="DO441" s="279"/>
      <c r="DP441" s="279"/>
      <c r="DQ441" s="279"/>
      <c r="DR441" s="279"/>
      <c r="DS441" s="279"/>
      <c r="DT441" s="279"/>
      <c r="DU441" s="279"/>
      <c r="DV441" s="279"/>
      <c r="DW441" s="279"/>
      <c r="DX441" s="279"/>
      <c r="DY441" s="279"/>
      <c r="DZ441" s="279"/>
      <c r="EA441"/>
      <c r="EB441">
        <v>1109</v>
      </c>
      <c r="EC441" s="288">
        <f t="shared" si="5"/>
        <v>33.606060606060609</v>
      </c>
    </row>
    <row r="442" spans="1:133">
      <c r="A442" s="279" t="s">
        <v>1483</v>
      </c>
      <c r="B442" s="279" t="s">
        <v>1484</v>
      </c>
      <c r="C442" s="348">
        <v>20</v>
      </c>
      <c r="D442" s="279" t="s">
        <v>742</v>
      </c>
      <c r="E442" s="279" t="s">
        <v>287</v>
      </c>
      <c r="F442" s="279"/>
      <c r="G442" s="279"/>
      <c r="H442" s="279"/>
      <c r="I442" s="279"/>
      <c r="J442" s="279"/>
      <c r="K442" s="279"/>
      <c r="L442" s="279"/>
      <c r="M442" s="279"/>
      <c r="N442" s="279"/>
      <c r="O442" s="279">
        <v>1</v>
      </c>
      <c r="P442" s="279"/>
      <c r="Q442" s="279"/>
      <c r="R442" s="279"/>
      <c r="S442" s="279"/>
      <c r="T442" s="279"/>
      <c r="U442" s="279"/>
      <c r="V442" s="279"/>
      <c r="W442" s="279"/>
      <c r="X442" s="279"/>
      <c r="Y442" s="279"/>
      <c r="Z442" s="279"/>
      <c r="AA442" s="279"/>
      <c r="AB442" s="279"/>
      <c r="AC442" s="279"/>
      <c r="AD442" s="279"/>
      <c r="AE442" s="279">
        <v>1</v>
      </c>
      <c r="AF442" s="279"/>
      <c r="AG442" s="279"/>
      <c r="AH442" s="279"/>
      <c r="AI442" s="279"/>
      <c r="AJ442" s="279"/>
      <c r="AK442" s="279"/>
      <c r="AL442" s="279"/>
      <c r="AM442" s="279"/>
      <c r="AN442" s="279"/>
      <c r="AO442" s="279"/>
      <c r="AP442" s="279"/>
      <c r="AQ442" s="279"/>
      <c r="AR442" s="279"/>
      <c r="AS442" s="279"/>
      <c r="AT442" s="279"/>
      <c r="AU442" s="279"/>
      <c r="AV442" s="279"/>
      <c r="AW442" s="279"/>
      <c r="AX442" s="279"/>
      <c r="AY442" s="279"/>
      <c r="AZ442" s="279"/>
      <c r="BA442" s="279"/>
      <c r="BB442" s="279"/>
      <c r="BC442" s="279"/>
      <c r="BD442" s="279"/>
      <c r="BE442" s="279"/>
      <c r="BF442" s="279"/>
      <c r="BG442" s="279"/>
      <c r="BH442" s="279"/>
      <c r="BI442" s="279"/>
      <c r="BJ442" s="279"/>
      <c r="BK442" s="279"/>
      <c r="BL442" s="279"/>
      <c r="BM442" s="279"/>
      <c r="BN442" s="279"/>
      <c r="BO442" s="279"/>
      <c r="BP442" s="279"/>
      <c r="BQ442" s="279"/>
      <c r="BR442" s="279"/>
      <c r="BS442" s="279"/>
      <c r="BT442" s="279"/>
      <c r="BU442" s="279"/>
      <c r="BV442" s="279"/>
      <c r="BW442" s="279"/>
      <c r="BX442" s="279">
        <v>1</v>
      </c>
      <c r="BY442" s="279"/>
      <c r="BZ442" s="279"/>
      <c r="CA442" s="279"/>
      <c r="CB442" s="279"/>
      <c r="CC442" s="279">
        <v>1</v>
      </c>
      <c r="CD442" s="279"/>
      <c r="CE442" s="279"/>
      <c r="CF442" s="279"/>
      <c r="CG442" s="279"/>
      <c r="CH442" s="279"/>
      <c r="CI442" s="279"/>
      <c r="CJ442" s="279"/>
      <c r="CK442" s="279"/>
      <c r="CL442" s="279"/>
      <c r="CM442" s="279"/>
      <c r="CN442" s="279"/>
      <c r="CO442" s="279"/>
      <c r="CP442" s="279"/>
      <c r="CQ442" s="279"/>
      <c r="CR442" s="279"/>
      <c r="CS442" s="279"/>
      <c r="CT442" s="279"/>
      <c r="CU442" s="279"/>
      <c r="CV442" s="279"/>
      <c r="CW442" s="279"/>
      <c r="CX442" s="279"/>
      <c r="CY442" s="279"/>
      <c r="CZ442" s="279"/>
      <c r="DA442" s="279"/>
      <c r="DB442" s="279"/>
      <c r="DC442" s="279"/>
      <c r="DD442" s="279"/>
      <c r="DE442" s="279"/>
      <c r="DF442" s="279"/>
      <c r="DG442" s="279"/>
      <c r="DH442" s="279"/>
      <c r="DI442" s="279"/>
      <c r="DJ442" s="279"/>
      <c r="DK442" s="279"/>
      <c r="DL442" s="279"/>
      <c r="DM442" s="279"/>
      <c r="DN442" s="279"/>
      <c r="DO442" s="279"/>
      <c r="DP442" s="279"/>
      <c r="DQ442" s="279"/>
      <c r="DR442" s="279"/>
      <c r="DS442" s="279"/>
      <c r="DT442" s="279"/>
      <c r="DU442" s="279"/>
      <c r="DV442" s="279"/>
      <c r="DW442" s="279"/>
      <c r="DX442" s="279"/>
      <c r="DY442" s="279"/>
      <c r="DZ442" s="279"/>
      <c r="EA442"/>
      <c r="EB442">
        <v>4175</v>
      </c>
      <c r="EC442" s="288">
        <f t="shared" si="5"/>
        <v>126.51515151515152</v>
      </c>
    </row>
    <row r="443" spans="1:133">
      <c r="A443" s="207" t="s">
        <v>1485</v>
      </c>
      <c r="B443" s="207" t="s">
        <v>1488</v>
      </c>
      <c r="C443" s="258">
        <v>1</v>
      </c>
      <c r="D443" s="207" t="s">
        <v>742</v>
      </c>
      <c r="E443" s="207" t="s">
        <v>286</v>
      </c>
      <c r="F443" s="207"/>
      <c r="G443" s="207"/>
      <c r="H443" s="207"/>
      <c r="I443" s="207"/>
      <c r="J443" s="207"/>
      <c r="K443" s="207"/>
      <c r="L443" s="207"/>
      <c r="M443" s="207"/>
      <c r="N443" s="207">
        <v>1</v>
      </c>
      <c r="O443" s="207"/>
      <c r="P443" s="207"/>
      <c r="Q443" s="207"/>
      <c r="R443" s="207"/>
      <c r="S443" s="207"/>
      <c r="T443" s="207"/>
      <c r="U443" s="207"/>
      <c r="V443" s="207"/>
      <c r="W443" s="207"/>
      <c r="X443" s="207"/>
      <c r="Y443" s="207"/>
      <c r="Z443" s="207"/>
      <c r="AA443" s="207"/>
      <c r="AB443" s="207"/>
      <c r="AC443" s="207"/>
      <c r="AD443" s="207"/>
      <c r="AE443" s="207">
        <v>1</v>
      </c>
      <c r="AF443" s="207"/>
      <c r="AG443" s="207"/>
      <c r="AH443" s="207"/>
      <c r="AI443" s="207"/>
      <c r="AJ443" s="207"/>
      <c r="AK443" s="207"/>
      <c r="AL443" s="207"/>
      <c r="AM443" s="207"/>
      <c r="AN443" s="207"/>
      <c r="AO443" s="207"/>
      <c r="AP443" s="207"/>
      <c r="AQ443" s="207"/>
      <c r="AR443" s="207"/>
      <c r="AS443" s="207"/>
      <c r="AT443" s="207"/>
      <c r="AU443" s="207"/>
      <c r="AV443" s="207"/>
      <c r="AW443" s="207"/>
      <c r="AX443" s="207"/>
      <c r="AY443" s="207"/>
      <c r="AZ443" s="207"/>
      <c r="BA443" s="207"/>
      <c r="BB443" s="207"/>
      <c r="BC443" s="207"/>
      <c r="BD443" s="207"/>
      <c r="BE443" s="207"/>
      <c r="BF443" s="207"/>
      <c r="BG443" s="207"/>
      <c r="BH443" s="207"/>
      <c r="BI443" s="207"/>
      <c r="BJ443" s="207"/>
      <c r="BK443" s="207"/>
      <c r="BL443" s="207"/>
      <c r="BM443" s="207"/>
      <c r="BN443" s="207"/>
      <c r="BO443" s="207"/>
      <c r="BP443" s="207"/>
      <c r="BQ443" s="207"/>
      <c r="BR443" s="207"/>
      <c r="BS443" s="207"/>
      <c r="BT443" s="207"/>
      <c r="BU443" s="207"/>
      <c r="BV443" s="207"/>
      <c r="BW443" s="207"/>
      <c r="BX443" s="207"/>
      <c r="BY443" s="207"/>
      <c r="BZ443" s="207"/>
      <c r="CA443" s="207"/>
      <c r="CB443" s="207"/>
      <c r="CC443" s="207"/>
      <c r="CD443" s="207"/>
      <c r="CE443" s="207"/>
      <c r="CF443" s="207"/>
      <c r="CG443" s="207"/>
      <c r="CH443" s="207"/>
      <c r="CI443" s="207"/>
      <c r="CJ443" s="207"/>
      <c r="CK443" s="207"/>
      <c r="CL443" s="207"/>
      <c r="CM443" s="207"/>
      <c r="CN443" s="207"/>
      <c r="CO443" s="207"/>
      <c r="CP443" s="207"/>
      <c r="CQ443" s="207"/>
      <c r="CR443" s="207"/>
      <c r="CS443" s="207"/>
      <c r="CT443" s="207"/>
      <c r="CU443" s="207"/>
      <c r="CV443" s="207"/>
      <c r="CW443" s="207"/>
      <c r="CX443" s="207"/>
      <c r="CY443" s="207"/>
      <c r="CZ443" s="207"/>
      <c r="DA443" s="207"/>
      <c r="DB443" s="207"/>
      <c r="DC443" s="207"/>
      <c r="DD443" s="207"/>
      <c r="DE443" s="207"/>
      <c r="DF443" s="207"/>
      <c r="DG443" s="207">
        <v>1</v>
      </c>
      <c r="DH443" s="207"/>
      <c r="DI443" s="207"/>
      <c r="DJ443" s="207"/>
      <c r="DK443" s="207"/>
      <c r="DL443" s="207"/>
      <c r="DM443" s="207"/>
      <c r="DN443" s="207"/>
      <c r="DO443" s="207"/>
      <c r="DP443" s="207"/>
      <c r="DQ443" s="207"/>
      <c r="DR443" s="207"/>
      <c r="DS443" s="207"/>
      <c r="DT443" s="207"/>
      <c r="DU443" s="207"/>
      <c r="DV443" s="207"/>
      <c r="DW443" s="207"/>
      <c r="DX443" s="207"/>
      <c r="DY443" s="207"/>
      <c r="DZ443" s="207"/>
      <c r="EA443"/>
      <c r="EB443">
        <v>210</v>
      </c>
      <c r="EC443" s="288">
        <f t="shared" si="5"/>
        <v>6.3636363636363633</v>
      </c>
    </row>
    <row r="444" spans="1:133">
      <c r="A444" s="207" t="s">
        <v>1486</v>
      </c>
      <c r="B444" s="207" t="s">
        <v>1488</v>
      </c>
      <c r="C444" s="258">
        <v>5</v>
      </c>
      <c r="D444" s="207" t="s">
        <v>742</v>
      </c>
      <c r="E444" s="207" t="s">
        <v>286</v>
      </c>
      <c r="F444" s="207"/>
      <c r="G444" s="207"/>
      <c r="H444" s="207"/>
      <c r="I444" s="207"/>
      <c r="J444" s="207"/>
      <c r="K444" s="207"/>
      <c r="L444" s="207"/>
      <c r="M444" s="207"/>
      <c r="N444" s="207">
        <v>1</v>
      </c>
      <c r="O444" s="207"/>
      <c r="P444" s="207"/>
      <c r="Q444" s="207"/>
      <c r="R444" s="207"/>
      <c r="S444" s="207"/>
      <c r="T444" s="207"/>
      <c r="U444" s="207"/>
      <c r="V444" s="207"/>
      <c r="W444" s="207"/>
      <c r="X444" s="207"/>
      <c r="Y444" s="207"/>
      <c r="Z444" s="207"/>
      <c r="AA444" s="207"/>
      <c r="AB444" s="207"/>
      <c r="AC444" s="207"/>
      <c r="AD444" s="207"/>
      <c r="AE444" s="207">
        <v>1</v>
      </c>
      <c r="AF444" s="207"/>
      <c r="AG444" s="207"/>
      <c r="AH444" s="207"/>
      <c r="AI444" s="207"/>
      <c r="AJ444" s="207"/>
      <c r="AK444" s="207"/>
      <c r="AL444" s="207"/>
      <c r="AM444" s="207"/>
      <c r="AN444" s="207"/>
      <c r="AO444" s="207"/>
      <c r="AP444" s="207"/>
      <c r="AQ444" s="207"/>
      <c r="AR444" s="207"/>
      <c r="AS444" s="207"/>
      <c r="AT444" s="207"/>
      <c r="AU444" s="207"/>
      <c r="AV444" s="207"/>
      <c r="AW444" s="207"/>
      <c r="AX444" s="207"/>
      <c r="AY444" s="207"/>
      <c r="AZ444" s="207"/>
      <c r="BA444" s="207"/>
      <c r="BB444" s="207"/>
      <c r="BC444" s="207"/>
      <c r="BD444" s="207"/>
      <c r="BE444" s="207"/>
      <c r="BF444" s="207"/>
      <c r="BG444" s="207"/>
      <c r="BH444" s="207"/>
      <c r="BI444" s="207"/>
      <c r="BJ444" s="207"/>
      <c r="BK444" s="207"/>
      <c r="BL444" s="207"/>
      <c r="BM444" s="207"/>
      <c r="BN444" s="207"/>
      <c r="BO444" s="207"/>
      <c r="BP444" s="207"/>
      <c r="BQ444" s="207"/>
      <c r="BR444" s="207"/>
      <c r="BS444" s="207"/>
      <c r="BT444" s="207"/>
      <c r="BU444" s="207"/>
      <c r="BV444" s="207"/>
      <c r="BW444" s="207"/>
      <c r="BX444" s="207"/>
      <c r="BY444" s="207"/>
      <c r="BZ444" s="207"/>
      <c r="CA444" s="207"/>
      <c r="CB444" s="207"/>
      <c r="CC444" s="207"/>
      <c r="CD444" s="207"/>
      <c r="CE444" s="207"/>
      <c r="CF444" s="207"/>
      <c r="CG444" s="207"/>
      <c r="CH444" s="207"/>
      <c r="CI444" s="207"/>
      <c r="CJ444" s="207"/>
      <c r="CK444" s="207"/>
      <c r="CL444" s="207"/>
      <c r="CM444" s="207"/>
      <c r="CN444" s="207"/>
      <c r="CO444" s="207"/>
      <c r="CP444" s="207"/>
      <c r="CQ444" s="207"/>
      <c r="CR444" s="207"/>
      <c r="CS444" s="207"/>
      <c r="CT444" s="207"/>
      <c r="CU444" s="207"/>
      <c r="CV444" s="207"/>
      <c r="CW444" s="207"/>
      <c r="CX444" s="207"/>
      <c r="CY444" s="207"/>
      <c r="CZ444" s="207"/>
      <c r="DA444" s="207"/>
      <c r="DB444" s="207"/>
      <c r="DC444" s="207"/>
      <c r="DD444" s="207"/>
      <c r="DE444" s="207"/>
      <c r="DF444" s="207"/>
      <c r="DG444" s="207">
        <v>1</v>
      </c>
      <c r="DH444" s="207"/>
      <c r="DI444" s="207"/>
      <c r="DJ444" s="207"/>
      <c r="DK444" s="207"/>
      <c r="DL444" s="207"/>
      <c r="DM444" s="207"/>
      <c r="DN444" s="207"/>
      <c r="DO444" s="207"/>
      <c r="DP444" s="207"/>
      <c r="DQ444" s="207"/>
      <c r="DR444" s="207"/>
      <c r="DS444" s="207"/>
      <c r="DT444" s="207"/>
      <c r="DU444" s="207"/>
      <c r="DV444" s="207"/>
      <c r="DW444" s="207"/>
      <c r="DX444" s="207"/>
      <c r="DY444" s="207"/>
      <c r="DZ444" s="207"/>
      <c r="EA444"/>
      <c r="EB444">
        <v>945</v>
      </c>
      <c r="EC444" s="288">
        <f t="shared" si="5"/>
        <v>28.636363636363637</v>
      </c>
    </row>
    <row r="445" spans="1:133">
      <c r="A445" s="207" t="s">
        <v>1487</v>
      </c>
      <c r="B445" s="207" t="s">
        <v>1488</v>
      </c>
      <c r="C445" s="258">
        <v>20</v>
      </c>
      <c r="D445" s="207" t="s">
        <v>742</v>
      </c>
      <c r="E445" s="207" t="s">
        <v>286</v>
      </c>
      <c r="F445" s="207"/>
      <c r="G445" s="207"/>
      <c r="H445" s="207"/>
      <c r="I445" s="207"/>
      <c r="J445" s="207"/>
      <c r="K445" s="207"/>
      <c r="L445" s="207"/>
      <c r="M445" s="207"/>
      <c r="N445" s="207">
        <v>1</v>
      </c>
      <c r="O445" s="207"/>
      <c r="P445" s="207"/>
      <c r="Q445" s="207"/>
      <c r="R445" s="207"/>
      <c r="S445" s="207"/>
      <c r="T445" s="207"/>
      <c r="U445" s="207"/>
      <c r="V445" s="207"/>
      <c r="W445" s="207"/>
      <c r="X445" s="207"/>
      <c r="Y445" s="207"/>
      <c r="Z445" s="207"/>
      <c r="AA445" s="207"/>
      <c r="AB445" s="207"/>
      <c r="AC445" s="207"/>
      <c r="AD445" s="207"/>
      <c r="AE445" s="207">
        <v>1</v>
      </c>
      <c r="AF445" s="207"/>
      <c r="AG445" s="207"/>
      <c r="AH445" s="207"/>
      <c r="AI445" s="207"/>
      <c r="AJ445" s="207"/>
      <c r="AK445" s="207"/>
      <c r="AL445" s="207"/>
      <c r="AM445" s="207"/>
      <c r="AN445" s="207"/>
      <c r="AO445" s="207"/>
      <c r="AP445" s="207"/>
      <c r="AQ445" s="207"/>
      <c r="AR445" s="207"/>
      <c r="AS445" s="207"/>
      <c r="AT445" s="207"/>
      <c r="AU445" s="207"/>
      <c r="AV445" s="207"/>
      <c r="AW445" s="207"/>
      <c r="AX445" s="207"/>
      <c r="AY445" s="207"/>
      <c r="AZ445" s="207"/>
      <c r="BA445" s="207"/>
      <c r="BB445" s="207"/>
      <c r="BC445" s="207"/>
      <c r="BD445" s="207"/>
      <c r="BE445" s="207"/>
      <c r="BF445" s="207"/>
      <c r="BG445" s="207"/>
      <c r="BH445" s="207"/>
      <c r="BI445" s="207"/>
      <c r="BJ445" s="207"/>
      <c r="BK445" s="207"/>
      <c r="BL445" s="207"/>
      <c r="BM445" s="207"/>
      <c r="BN445" s="207"/>
      <c r="BO445" s="207"/>
      <c r="BP445" s="207"/>
      <c r="BQ445" s="207"/>
      <c r="BR445" s="207"/>
      <c r="BS445" s="207"/>
      <c r="BT445" s="207"/>
      <c r="BU445" s="207"/>
      <c r="BV445" s="207"/>
      <c r="BW445" s="207"/>
      <c r="BX445" s="207"/>
      <c r="BY445" s="207"/>
      <c r="BZ445" s="207"/>
      <c r="CA445" s="207"/>
      <c r="CB445" s="207"/>
      <c r="CC445" s="207"/>
      <c r="CD445" s="207"/>
      <c r="CE445" s="207"/>
      <c r="CF445" s="207"/>
      <c r="CG445" s="207"/>
      <c r="CH445" s="207"/>
      <c r="CI445" s="207"/>
      <c r="CJ445" s="207"/>
      <c r="CK445" s="207"/>
      <c r="CL445" s="207"/>
      <c r="CM445" s="207"/>
      <c r="CN445" s="207"/>
      <c r="CO445" s="207"/>
      <c r="CP445" s="207"/>
      <c r="CQ445" s="207"/>
      <c r="CR445" s="207"/>
      <c r="CS445" s="207"/>
      <c r="CT445" s="207"/>
      <c r="CU445" s="207"/>
      <c r="CV445" s="207"/>
      <c r="CW445" s="207"/>
      <c r="CX445" s="207"/>
      <c r="CY445" s="207"/>
      <c r="CZ445" s="207"/>
      <c r="DA445" s="207"/>
      <c r="DB445" s="207"/>
      <c r="DC445" s="207"/>
      <c r="DD445" s="207"/>
      <c r="DE445" s="207"/>
      <c r="DF445" s="207"/>
      <c r="DG445" s="207">
        <v>1</v>
      </c>
      <c r="DH445" s="207"/>
      <c r="DI445" s="207"/>
      <c r="DJ445" s="207"/>
      <c r="DK445" s="207"/>
      <c r="DL445" s="207"/>
      <c r="DM445" s="207"/>
      <c r="DN445" s="207"/>
      <c r="DO445" s="207"/>
      <c r="DP445" s="207"/>
      <c r="DQ445" s="207"/>
      <c r="DR445" s="207"/>
      <c r="DS445" s="207"/>
      <c r="DT445" s="207"/>
      <c r="DU445" s="207"/>
      <c r="DV445" s="207"/>
      <c r="DW445" s="207"/>
      <c r="DX445" s="207"/>
      <c r="DY445" s="207"/>
      <c r="DZ445" s="207"/>
      <c r="EA445"/>
      <c r="EB445"/>
      <c r="EC445" s="288">
        <f t="shared" si="5"/>
        <v>0</v>
      </c>
    </row>
    <row r="446" spans="1:133">
      <c r="A446" s="130" t="s">
        <v>1489</v>
      </c>
      <c r="B446" s="130" t="s">
        <v>1492</v>
      </c>
      <c r="C446" s="129">
        <v>1</v>
      </c>
      <c r="D446" s="130" t="s">
        <v>742</v>
      </c>
      <c r="E446" s="130" t="s">
        <v>287</v>
      </c>
      <c r="F446" s="130"/>
      <c r="G446" s="130"/>
      <c r="H446" s="130"/>
      <c r="I446" s="130"/>
      <c r="J446" s="130"/>
      <c r="K446" s="130"/>
      <c r="L446" s="130"/>
      <c r="M446" s="130"/>
      <c r="N446" s="130"/>
      <c r="O446" s="130">
        <v>1</v>
      </c>
      <c r="P446" s="130"/>
      <c r="Q446" s="130"/>
      <c r="R446" s="130" t="s">
        <v>392</v>
      </c>
      <c r="S446" s="130">
        <v>1</v>
      </c>
      <c r="T446" s="130"/>
      <c r="U446" s="130"/>
      <c r="V446" s="130"/>
      <c r="W446" s="130"/>
      <c r="X446" s="130"/>
      <c r="Y446" s="130"/>
      <c r="Z446" s="130">
        <v>1</v>
      </c>
      <c r="AA446" s="130"/>
      <c r="AB446" s="130"/>
      <c r="AC446" s="130"/>
      <c r="AD446" s="130"/>
      <c r="AE446" s="130">
        <v>1</v>
      </c>
      <c r="AF446" s="130"/>
      <c r="AG446" s="130"/>
      <c r="AH446" s="130"/>
      <c r="AI446" s="130"/>
      <c r="AJ446" s="130"/>
      <c r="AK446" s="130"/>
      <c r="AL446" s="130"/>
      <c r="AM446" s="130">
        <v>1</v>
      </c>
      <c r="AN446" s="130"/>
      <c r="AO446" s="130">
        <v>1</v>
      </c>
      <c r="AP446" s="130"/>
      <c r="AQ446" s="130"/>
      <c r="AR446" s="130"/>
      <c r="AS446" s="130"/>
      <c r="AT446" s="130">
        <v>1</v>
      </c>
      <c r="AU446" s="130"/>
      <c r="AV446" s="130"/>
      <c r="AW446" s="130"/>
      <c r="AX446" s="130"/>
      <c r="AY446" s="130"/>
      <c r="AZ446" s="130"/>
      <c r="BA446" s="130"/>
      <c r="BB446" s="130"/>
      <c r="BC446" s="130"/>
      <c r="BD446" s="130"/>
      <c r="BE446" s="130"/>
      <c r="BF446" s="130"/>
      <c r="BG446" s="130"/>
      <c r="BH446" s="130"/>
      <c r="BI446" s="130"/>
      <c r="BJ446" s="130"/>
      <c r="BK446" s="130"/>
      <c r="BL446" s="130"/>
      <c r="BM446" s="130"/>
      <c r="BN446" s="130"/>
      <c r="BO446" s="130"/>
      <c r="BP446" s="130"/>
      <c r="BQ446" s="130"/>
      <c r="BR446" s="130"/>
      <c r="BS446" s="130"/>
      <c r="BT446" s="130"/>
      <c r="BU446" s="130">
        <v>1</v>
      </c>
      <c r="BV446" s="130"/>
      <c r="BW446" s="130"/>
      <c r="BX446" s="130"/>
      <c r="BY446" s="130">
        <v>1</v>
      </c>
      <c r="BZ446" s="130"/>
      <c r="CA446" s="130"/>
      <c r="CB446" s="130"/>
      <c r="CC446" s="130"/>
      <c r="CD446" s="130"/>
      <c r="CE446" s="130"/>
      <c r="CF446" s="130"/>
      <c r="CG446" s="130"/>
      <c r="CH446" s="130"/>
      <c r="CI446" s="130"/>
      <c r="CJ446" s="130"/>
      <c r="CK446" s="130"/>
      <c r="CL446" s="130"/>
      <c r="CM446" s="130"/>
      <c r="CN446" s="130"/>
      <c r="CO446" s="130"/>
      <c r="CP446" s="130"/>
      <c r="CQ446" s="130"/>
      <c r="CR446" s="130"/>
      <c r="CS446" s="130"/>
      <c r="CT446" s="130"/>
      <c r="CU446" s="130"/>
      <c r="CV446" s="130"/>
      <c r="CW446" s="130"/>
      <c r="CX446" s="130"/>
      <c r="CY446" s="130"/>
      <c r="CZ446" s="130"/>
      <c r="DA446" s="130"/>
      <c r="DB446" s="130">
        <v>1</v>
      </c>
      <c r="DC446" s="130"/>
      <c r="DD446" s="130"/>
      <c r="DE446" s="130"/>
      <c r="DF446" s="130"/>
      <c r="DG446" s="130"/>
      <c r="DH446" s="130"/>
      <c r="DI446" s="130"/>
      <c r="DJ446" s="130"/>
      <c r="DK446" s="130"/>
      <c r="DL446" s="130"/>
      <c r="DM446" s="130"/>
      <c r="DN446" s="130"/>
      <c r="DO446" s="130"/>
      <c r="DP446" s="130"/>
      <c r="DQ446" s="130"/>
      <c r="DR446" s="130"/>
      <c r="DS446" s="130"/>
      <c r="DT446" s="130"/>
      <c r="DU446" s="130"/>
      <c r="DV446" s="130"/>
      <c r="DW446" s="130"/>
      <c r="DX446" s="130"/>
      <c r="DY446" s="130"/>
      <c r="DZ446" s="130"/>
      <c r="EA446"/>
      <c r="EB446">
        <v>210</v>
      </c>
      <c r="EC446" s="288">
        <f t="shared" si="5"/>
        <v>6.3636363636363633</v>
      </c>
    </row>
    <row r="447" spans="1:133">
      <c r="A447" s="130" t="s">
        <v>1490</v>
      </c>
      <c r="B447" s="130" t="s">
        <v>1492</v>
      </c>
      <c r="C447" s="129">
        <v>5</v>
      </c>
      <c r="D447" s="130" t="s">
        <v>742</v>
      </c>
      <c r="E447" s="130" t="s">
        <v>287</v>
      </c>
      <c r="F447" s="130"/>
      <c r="G447" s="130"/>
      <c r="H447" s="130"/>
      <c r="I447" s="130"/>
      <c r="J447" s="130"/>
      <c r="K447" s="130"/>
      <c r="L447" s="130"/>
      <c r="M447" s="130"/>
      <c r="N447" s="130"/>
      <c r="O447" s="130">
        <v>1</v>
      </c>
      <c r="P447" s="130"/>
      <c r="Q447" s="130"/>
      <c r="R447" s="130" t="s">
        <v>392</v>
      </c>
      <c r="S447" s="130">
        <v>1</v>
      </c>
      <c r="T447" s="130"/>
      <c r="U447" s="130"/>
      <c r="V447" s="130"/>
      <c r="W447" s="130"/>
      <c r="X447" s="130"/>
      <c r="Y447" s="130"/>
      <c r="Z447" s="130">
        <v>1</v>
      </c>
      <c r="AA447" s="130"/>
      <c r="AB447" s="130"/>
      <c r="AC447" s="130"/>
      <c r="AD447" s="130"/>
      <c r="AE447" s="130">
        <v>1</v>
      </c>
      <c r="AF447" s="130"/>
      <c r="AG447" s="130"/>
      <c r="AH447" s="130"/>
      <c r="AI447" s="130"/>
      <c r="AJ447" s="130"/>
      <c r="AK447" s="130"/>
      <c r="AL447" s="130"/>
      <c r="AM447" s="130">
        <v>1</v>
      </c>
      <c r="AN447" s="130"/>
      <c r="AO447" s="130">
        <v>1</v>
      </c>
      <c r="AP447" s="130"/>
      <c r="AQ447" s="130"/>
      <c r="AR447" s="130"/>
      <c r="AS447" s="130"/>
      <c r="AT447" s="130">
        <v>1</v>
      </c>
      <c r="AU447" s="130"/>
      <c r="AV447" s="130"/>
      <c r="AW447" s="130"/>
      <c r="AX447" s="130"/>
      <c r="AY447" s="130"/>
      <c r="AZ447" s="130"/>
      <c r="BA447" s="130"/>
      <c r="BB447" s="130"/>
      <c r="BC447" s="130"/>
      <c r="BD447" s="130"/>
      <c r="BE447" s="130"/>
      <c r="BF447" s="130"/>
      <c r="BG447" s="130"/>
      <c r="BH447" s="130"/>
      <c r="BI447" s="130"/>
      <c r="BJ447" s="130"/>
      <c r="BK447" s="130"/>
      <c r="BL447" s="130"/>
      <c r="BM447" s="130"/>
      <c r="BN447" s="130"/>
      <c r="BO447" s="130"/>
      <c r="BP447" s="130"/>
      <c r="BQ447" s="130"/>
      <c r="BR447" s="130"/>
      <c r="BS447" s="130"/>
      <c r="BT447" s="130"/>
      <c r="BU447" s="130">
        <v>1</v>
      </c>
      <c r="BV447" s="130"/>
      <c r="BW447" s="130"/>
      <c r="BX447" s="130"/>
      <c r="BY447" s="130">
        <v>1</v>
      </c>
      <c r="BZ447" s="130"/>
      <c r="CA447" s="130"/>
      <c r="CB447" s="130"/>
      <c r="CC447" s="130"/>
      <c r="CD447" s="130"/>
      <c r="CE447" s="130"/>
      <c r="CF447" s="130"/>
      <c r="CG447" s="130"/>
      <c r="CH447" s="130"/>
      <c r="CI447" s="130"/>
      <c r="CJ447" s="130"/>
      <c r="CK447" s="130"/>
      <c r="CL447" s="130"/>
      <c r="CM447" s="130"/>
      <c r="CN447" s="130"/>
      <c r="CO447" s="130"/>
      <c r="CP447" s="130"/>
      <c r="CQ447" s="130"/>
      <c r="CR447" s="130"/>
      <c r="CS447" s="130"/>
      <c r="CT447" s="130"/>
      <c r="CU447" s="130"/>
      <c r="CV447" s="130"/>
      <c r="CW447" s="130"/>
      <c r="CX447" s="130"/>
      <c r="CY447" s="130"/>
      <c r="CZ447" s="130"/>
      <c r="DA447" s="130"/>
      <c r="DB447" s="130">
        <v>1</v>
      </c>
      <c r="DC447" s="130"/>
      <c r="DD447" s="130"/>
      <c r="DE447" s="130"/>
      <c r="DF447" s="130"/>
      <c r="DG447" s="130"/>
      <c r="DH447" s="130"/>
      <c r="DI447" s="130"/>
      <c r="DJ447" s="130"/>
      <c r="DK447" s="130"/>
      <c r="DL447" s="130"/>
      <c r="DM447" s="130"/>
      <c r="DN447" s="130"/>
      <c r="DO447" s="130"/>
      <c r="DP447" s="130"/>
      <c r="DQ447" s="130"/>
      <c r="DR447" s="130"/>
      <c r="DS447" s="130"/>
      <c r="DT447" s="130"/>
      <c r="DU447" s="130"/>
      <c r="DV447" s="130"/>
      <c r="DW447" s="130"/>
      <c r="DX447" s="130"/>
      <c r="DY447" s="130"/>
      <c r="DZ447" s="130"/>
      <c r="EA447"/>
      <c r="EB447"/>
      <c r="EC447" s="288">
        <f t="shared" si="5"/>
        <v>0</v>
      </c>
    </row>
    <row r="448" spans="1:133">
      <c r="A448" s="130" t="s">
        <v>1491</v>
      </c>
      <c r="B448" s="130" t="s">
        <v>1492</v>
      </c>
      <c r="C448" s="129">
        <v>20</v>
      </c>
      <c r="D448" s="130" t="s">
        <v>742</v>
      </c>
      <c r="E448" s="130" t="s">
        <v>287</v>
      </c>
      <c r="F448" s="130"/>
      <c r="G448" s="130"/>
      <c r="H448" s="130"/>
      <c r="I448" s="130"/>
      <c r="J448" s="130"/>
      <c r="K448" s="130"/>
      <c r="L448" s="130"/>
      <c r="M448" s="130"/>
      <c r="N448" s="130"/>
      <c r="O448" s="130">
        <v>1</v>
      </c>
      <c r="P448" s="130"/>
      <c r="Q448" s="130"/>
      <c r="R448" s="130" t="s">
        <v>392</v>
      </c>
      <c r="S448" s="130">
        <v>1</v>
      </c>
      <c r="T448" s="130"/>
      <c r="U448" s="130"/>
      <c r="V448" s="130"/>
      <c r="W448" s="130"/>
      <c r="X448" s="130"/>
      <c r="Y448" s="130"/>
      <c r="Z448" s="130">
        <v>1</v>
      </c>
      <c r="AA448" s="130"/>
      <c r="AB448" s="130"/>
      <c r="AC448" s="130"/>
      <c r="AD448" s="130"/>
      <c r="AE448" s="130">
        <v>1</v>
      </c>
      <c r="AF448" s="130"/>
      <c r="AG448" s="130"/>
      <c r="AH448" s="130"/>
      <c r="AI448" s="130"/>
      <c r="AJ448" s="130"/>
      <c r="AK448" s="130"/>
      <c r="AL448" s="130"/>
      <c r="AM448" s="130">
        <v>1</v>
      </c>
      <c r="AN448" s="130"/>
      <c r="AO448" s="130">
        <v>1</v>
      </c>
      <c r="AP448" s="130"/>
      <c r="AQ448" s="130"/>
      <c r="AR448" s="130"/>
      <c r="AS448" s="130"/>
      <c r="AT448" s="130">
        <v>1</v>
      </c>
      <c r="AU448" s="130"/>
      <c r="AV448" s="130"/>
      <c r="AW448" s="130"/>
      <c r="AX448" s="130"/>
      <c r="AY448" s="130"/>
      <c r="AZ448" s="130"/>
      <c r="BA448" s="130"/>
      <c r="BB448" s="130"/>
      <c r="BC448" s="130"/>
      <c r="BD448" s="130"/>
      <c r="BE448" s="130"/>
      <c r="BF448" s="130"/>
      <c r="BG448" s="130"/>
      <c r="BH448" s="130"/>
      <c r="BI448" s="130"/>
      <c r="BJ448" s="130"/>
      <c r="BK448" s="130"/>
      <c r="BL448" s="130"/>
      <c r="BM448" s="130"/>
      <c r="BN448" s="130"/>
      <c r="BO448" s="130"/>
      <c r="BP448" s="130"/>
      <c r="BQ448" s="130"/>
      <c r="BR448" s="130"/>
      <c r="BS448" s="130"/>
      <c r="BT448" s="130"/>
      <c r="BU448" s="130">
        <v>1</v>
      </c>
      <c r="BV448" s="130"/>
      <c r="BW448" s="130"/>
      <c r="BX448" s="130"/>
      <c r="BY448" s="130">
        <v>1</v>
      </c>
      <c r="BZ448" s="130"/>
      <c r="CA448" s="130"/>
      <c r="CB448" s="130"/>
      <c r="CC448" s="130"/>
      <c r="CD448" s="130"/>
      <c r="CE448" s="130"/>
      <c r="CF448" s="130"/>
      <c r="CG448" s="130"/>
      <c r="CH448" s="130"/>
      <c r="CI448" s="130"/>
      <c r="CJ448" s="130"/>
      <c r="CK448" s="130"/>
      <c r="CL448" s="130"/>
      <c r="CM448" s="130"/>
      <c r="CN448" s="130"/>
      <c r="CO448" s="130"/>
      <c r="CP448" s="130"/>
      <c r="CQ448" s="130"/>
      <c r="CR448" s="130"/>
      <c r="CS448" s="130"/>
      <c r="CT448" s="130"/>
      <c r="CU448" s="130"/>
      <c r="CV448" s="130"/>
      <c r="CW448" s="130"/>
      <c r="CX448" s="130"/>
      <c r="CY448" s="130"/>
      <c r="CZ448" s="130"/>
      <c r="DA448" s="130"/>
      <c r="DB448" s="130">
        <v>1</v>
      </c>
      <c r="DC448" s="130"/>
      <c r="DD448" s="130"/>
      <c r="DE448" s="130"/>
      <c r="DF448" s="130"/>
      <c r="DG448" s="130"/>
      <c r="DH448" s="130"/>
      <c r="DI448" s="130"/>
      <c r="DJ448" s="130"/>
      <c r="DK448" s="130"/>
      <c r="DL448" s="130"/>
      <c r="DM448" s="130"/>
      <c r="DN448" s="130"/>
      <c r="DO448" s="130"/>
      <c r="DP448" s="130"/>
      <c r="DQ448" s="130"/>
      <c r="DR448" s="130"/>
      <c r="DS448" s="130"/>
      <c r="DT448" s="130"/>
      <c r="DU448" s="130"/>
      <c r="DV448" s="130"/>
      <c r="DW448" s="130"/>
      <c r="DX448" s="130"/>
      <c r="DY448" s="130"/>
      <c r="DZ448" s="130"/>
      <c r="EA448"/>
      <c r="EB448">
        <v>3688</v>
      </c>
      <c r="EC448" s="288">
        <f t="shared" si="5"/>
        <v>111.75757575757575</v>
      </c>
    </row>
    <row r="449" spans="1:133">
      <c r="A449" s="203" t="s">
        <v>1493</v>
      </c>
      <c r="B449" s="203" t="s">
        <v>1497</v>
      </c>
      <c r="C449" s="259">
        <v>1</v>
      </c>
      <c r="D449" s="203" t="s">
        <v>742</v>
      </c>
      <c r="E449" s="203" t="s">
        <v>378</v>
      </c>
      <c r="F449" s="203"/>
      <c r="G449" s="203">
        <v>1</v>
      </c>
      <c r="H449" s="203"/>
      <c r="I449" s="203"/>
      <c r="J449" s="203"/>
      <c r="K449" s="203">
        <v>1</v>
      </c>
      <c r="L449" s="203"/>
      <c r="M449" s="203"/>
      <c r="N449" s="203"/>
      <c r="O449" s="203"/>
      <c r="P449" s="203"/>
      <c r="Q449" s="203"/>
      <c r="R449" s="203" t="s">
        <v>392</v>
      </c>
      <c r="S449" s="203">
        <v>1</v>
      </c>
      <c r="T449" s="203"/>
      <c r="U449" s="203"/>
      <c r="V449" s="203"/>
      <c r="W449" s="203"/>
      <c r="X449" s="203"/>
      <c r="Y449" s="203"/>
      <c r="Z449" s="203">
        <v>1</v>
      </c>
      <c r="AA449" s="203"/>
      <c r="AB449" s="203"/>
      <c r="AC449" s="203"/>
      <c r="AD449" s="203"/>
      <c r="AE449" s="203">
        <v>1</v>
      </c>
      <c r="AF449" s="203"/>
      <c r="AG449" s="203"/>
      <c r="AH449" s="203"/>
      <c r="AI449" s="203"/>
      <c r="AJ449" s="203"/>
      <c r="AK449" s="203"/>
      <c r="AL449" s="203">
        <v>1</v>
      </c>
      <c r="AM449" s="203"/>
      <c r="AN449" s="203"/>
      <c r="AO449" s="203"/>
      <c r="AP449" s="203"/>
      <c r="AQ449" s="203"/>
      <c r="AR449" s="203"/>
      <c r="AS449" s="203"/>
      <c r="AT449" s="203"/>
      <c r="AU449" s="203"/>
      <c r="AV449" s="203"/>
      <c r="AW449" s="203"/>
      <c r="AX449" s="203"/>
      <c r="AY449" s="203"/>
      <c r="AZ449" s="203"/>
      <c r="BA449" s="203"/>
      <c r="BB449" s="203"/>
      <c r="BC449" s="203"/>
      <c r="BD449" s="203"/>
      <c r="BE449" s="203"/>
      <c r="BF449" s="203"/>
      <c r="BG449" s="203"/>
      <c r="BH449" s="203"/>
      <c r="BI449" s="203"/>
      <c r="BJ449" s="203"/>
      <c r="BK449" s="203"/>
      <c r="BL449" s="203"/>
      <c r="BM449" s="203"/>
      <c r="BN449" s="203"/>
      <c r="BO449" s="203"/>
      <c r="BP449" s="203"/>
      <c r="BQ449" s="203"/>
      <c r="BR449" s="203"/>
      <c r="BS449" s="203"/>
      <c r="BT449" s="203"/>
      <c r="BU449" s="203">
        <v>1</v>
      </c>
      <c r="BV449" s="203"/>
      <c r="BW449" s="203"/>
      <c r="BX449" s="203"/>
      <c r="BY449" s="203">
        <v>1</v>
      </c>
      <c r="BZ449" s="203"/>
      <c r="CA449" s="203"/>
      <c r="CB449" s="203"/>
      <c r="CC449" s="203"/>
      <c r="CD449" s="203"/>
      <c r="CE449" s="203"/>
      <c r="CF449" s="203"/>
      <c r="CG449" s="203"/>
      <c r="CH449" s="203"/>
      <c r="CI449" s="203"/>
      <c r="CJ449" s="203"/>
      <c r="CK449" s="203"/>
      <c r="CL449" s="203"/>
      <c r="CM449" s="203"/>
      <c r="CN449" s="203"/>
      <c r="CO449" s="203"/>
      <c r="CP449" s="203"/>
      <c r="CQ449" s="203"/>
      <c r="CR449" s="203"/>
      <c r="CS449" s="203"/>
      <c r="CT449" s="203"/>
      <c r="CU449" s="203"/>
      <c r="CV449" s="203">
        <v>1</v>
      </c>
      <c r="CW449" s="203">
        <v>1</v>
      </c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203"/>
      <c r="DM449" s="203"/>
      <c r="DN449" s="203"/>
      <c r="DO449" s="203"/>
      <c r="DP449" s="203"/>
      <c r="DQ449" s="203"/>
      <c r="DR449" s="203"/>
      <c r="DS449" s="203"/>
      <c r="DT449" s="203"/>
      <c r="DU449" s="203"/>
      <c r="DV449" s="203"/>
      <c r="DW449" s="203"/>
      <c r="DX449" s="203"/>
      <c r="DY449" s="203"/>
      <c r="DZ449" s="203"/>
      <c r="EA449"/>
      <c r="EB449">
        <v>175</v>
      </c>
      <c r="EC449" s="288">
        <f t="shared" si="5"/>
        <v>5.3030303030303028</v>
      </c>
    </row>
    <row r="450" spans="1:133">
      <c r="A450" s="203" t="s">
        <v>1494</v>
      </c>
      <c r="B450" s="203" t="s">
        <v>1497</v>
      </c>
      <c r="C450" s="259">
        <v>4</v>
      </c>
      <c r="D450" s="203" t="s">
        <v>742</v>
      </c>
      <c r="E450" s="203" t="s">
        <v>378</v>
      </c>
      <c r="F450" s="203"/>
      <c r="G450" s="203">
        <v>1</v>
      </c>
      <c r="H450" s="203"/>
      <c r="I450" s="203"/>
      <c r="J450" s="203"/>
      <c r="K450" s="203">
        <v>1</v>
      </c>
      <c r="L450" s="203"/>
      <c r="M450" s="203"/>
      <c r="N450" s="203"/>
      <c r="O450" s="203"/>
      <c r="P450" s="203"/>
      <c r="Q450" s="203"/>
      <c r="R450" s="203" t="s">
        <v>392</v>
      </c>
      <c r="S450" s="203">
        <v>1</v>
      </c>
      <c r="T450" s="203"/>
      <c r="U450" s="203"/>
      <c r="V450" s="203"/>
      <c r="W450" s="203"/>
      <c r="X450" s="203"/>
      <c r="Y450" s="203"/>
      <c r="Z450" s="203">
        <v>1</v>
      </c>
      <c r="AA450" s="203"/>
      <c r="AB450" s="203"/>
      <c r="AC450" s="203"/>
      <c r="AD450" s="203"/>
      <c r="AE450" s="203">
        <v>1</v>
      </c>
      <c r="AF450" s="203"/>
      <c r="AG450" s="203"/>
      <c r="AH450" s="203"/>
      <c r="AI450" s="203"/>
      <c r="AJ450" s="203"/>
      <c r="AK450" s="203"/>
      <c r="AL450" s="203">
        <v>1</v>
      </c>
      <c r="AM450" s="203"/>
      <c r="AN450" s="203"/>
      <c r="AO450" s="203"/>
      <c r="AP450" s="203"/>
      <c r="AQ450" s="203"/>
      <c r="AR450" s="203"/>
      <c r="AS450" s="203"/>
      <c r="AT450" s="203"/>
      <c r="AU450" s="203"/>
      <c r="AV450" s="203"/>
      <c r="AW450" s="203"/>
      <c r="AX450" s="203"/>
      <c r="AY450" s="203"/>
      <c r="AZ450" s="203"/>
      <c r="BA450" s="203"/>
      <c r="BB450" s="203"/>
      <c r="BC450" s="203"/>
      <c r="BD450" s="203"/>
      <c r="BE450" s="203"/>
      <c r="BF450" s="203"/>
      <c r="BG450" s="203"/>
      <c r="BH450" s="203"/>
      <c r="BI450" s="203"/>
      <c r="BJ450" s="203"/>
      <c r="BK450" s="203"/>
      <c r="BL450" s="203"/>
      <c r="BM450" s="203"/>
      <c r="BN450" s="203"/>
      <c r="BO450" s="203"/>
      <c r="BP450" s="203"/>
      <c r="BQ450" s="203"/>
      <c r="BR450" s="203"/>
      <c r="BS450" s="203"/>
      <c r="BT450" s="203"/>
      <c r="BU450" s="203">
        <v>1</v>
      </c>
      <c r="BV450" s="203"/>
      <c r="BW450" s="203"/>
      <c r="BX450" s="203"/>
      <c r="BY450" s="203">
        <v>1</v>
      </c>
      <c r="BZ450" s="203"/>
      <c r="CA450" s="203"/>
      <c r="CB450" s="203"/>
      <c r="CC450" s="203"/>
      <c r="CD450" s="203"/>
      <c r="CE450" s="203"/>
      <c r="CF450" s="203"/>
      <c r="CG450" s="203"/>
      <c r="CH450" s="203"/>
      <c r="CI450" s="203"/>
      <c r="CJ450" s="203"/>
      <c r="CK450" s="203"/>
      <c r="CL450" s="203"/>
      <c r="CM450" s="203"/>
      <c r="CN450" s="203"/>
      <c r="CO450" s="203"/>
      <c r="CP450" s="203"/>
      <c r="CQ450" s="203"/>
      <c r="CR450" s="203"/>
      <c r="CS450" s="203"/>
      <c r="CT450" s="203"/>
      <c r="CU450" s="203"/>
      <c r="CV450" s="203">
        <v>1</v>
      </c>
      <c r="CW450" s="203">
        <v>1</v>
      </c>
      <c r="CX450" s="203"/>
      <c r="CY450" s="203"/>
      <c r="CZ450" s="203"/>
      <c r="DA450" s="203"/>
      <c r="DB450" s="203"/>
      <c r="DC450" s="203"/>
      <c r="DD450" s="203"/>
      <c r="DE450" s="203"/>
      <c r="DF450" s="203"/>
      <c r="DG450" s="203"/>
      <c r="DH450" s="203"/>
      <c r="DI450" s="203"/>
      <c r="DJ450" s="203"/>
      <c r="DK450" s="203"/>
      <c r="DL450" s="203"/>
      <c r="DM450" s="203"/>
      <c r="DN450" s="203"/>
      <c r="DO450" s="203"/>
      <c r="DP450" s="203"/>
      <c r="DQ450" s="203"/>
      <c r="DR450" s="203"/>
      <c r="DS450" s="203"/>
      <c r="DT450" s="203"/>
      <c r="DU450" s="203"/>
      <c r="DV450" s="203"/>
      <c r="DW450" s="203"/>
      <c r="DX450" s="203"/>
      <c r="DY450" s="203"/>
      <c r="DZ450" s="203"/>
      <c r="EA450"/>
      <c r="EB450">
        <v>659</v>
      </c>
      <c r="EC450" s="288">
        <f t="shared" si="5"/>
        <v>19.969696969696969</v>
      </c>
    </row>
    <row r="451" spans="1:133">
      <c r="A451" s="203" t="s">
        <v>1495</v>
      </c>
      <c r="B451" s="203" t="s">
        <v>1497</v>
      </c>
      <c r="C451" s="259">
        <v>5</v>
      </c>
      <c r="D451" s="203" t="s">
        <v>742</v>
      </c>
      <c r="E451" s="203" t="s">
        <v>378</v>
      </c>
      <c r="F451" s="203"/>
      <c r="G451" s="203">
        <v>1</v>
      </c>
      <c r="H451" s="203"/>
      <c r="I451" s="203"/>
      <c r="J451" s="203"/>
      <c r="K451" s="203">
        <v>1</v>
      </c>
      <c r="L451" s="203"/>
      <c r="M451" s="203"/>
      <c r="N451" s="203"/>
      <c r="O451" s="203"/>
      <c r="P451" s="203"/>
      <c r="Q451" s="203"/>
      <c r="R451" s="203" t="s">
        <v>392</v>
      </c>
      <c r="S451" s="203">
        <v>1</v>
      </c>
      <c r="T451" s="203"/>
      <c r="U451" s="203"/>
      <c r="V451" s="203"/>
      <c r="W451" s="203"/>
      <c r="X451" s="203"/>
      <c r="Y451" s="203"/>
      <c r="Z451" s="203">
        <v>1</v>
      </c>
      <c r="AA451" s="203"/>
      <c r="AB451" s="203"/>
      <c r="AC451" s="203"/>
      <c r="AD451" s="203"/>
      <c r="AE451" s="203">
        <v>1</v>
      </c>
      <c r="AF451" s="203"/>
      <c r="AG451" s="203"/>
      <c r="AH451" s="203"/>
      <c r="AI451" s="203"/>
      <c r="AJ451" s="203"/>
      <c r="AK451" s="203"/>
      <c r="AL451" s="203">
        <v>1</v>
      </c>
      <c r="AM451" s="203"/>
      <c r="AN451" s="203"/>
      <c r="AO451" s="203"/>
      <c r="AP451" s="203"/>
      <c r="AQ451" s="203"/>
      <c r="AR451" s="203"/>
      <c r="AS451" s="203"/>
      <c r="AT451" s="203"/>
      <c r="AU451" s="203"/>
      <c r="AV451" s="203"/>
      <c r="AW451" s="203"/>
      <c r="AX451" s="203"/>
      <c r="AY451" s="203"/>
      <c r="AZ451" s="203"/>
      <c r="BA451" s="203"/>
      <c r="BB451" s="203"/>
      <c r="BC451" s="203"/>
      <c r="BD451" s="203"/>
      <c r="BE451" s="203"/>
      <c r="BF451" s="203"/>
      <c r="BG451" s="203"/>
      <c r="BH451" s="203"/>
      <c r="BI451" s="203"/>
      <c r="BJ451" s="203"/>
      <c r="BK451" s="203"/>
      <c r="BL451" s="203"/>
      <c r="BM451" s="203"/>
      <c r="BN451" s="203"/>
      <c r="BO451" s="203"/>
      <c r="BP451" s="203"/>
      <c r="BQ451" s="203"/>
      <c r="BR451" s="203"/>
      <c r="BS451" s="203"/>
      <c r="BT451" s="203"/>
      <c r="BU451" s="203">
        <v>1</v>
      </c>
      <c r="BV451" s="203"/>
      <c r="BW451" s="203"/>
      <c r="BX451" s="203"/>
      <c r="BY451" s="203">
        <v>1</v>
      </c>
      <c r="BZ451" s="203"/>
      <c r="CA451" s="203"/>
      <c r="CB451" s="203"/>
      <c r="CC451" s="203"/>
      <c r="CD451" s="203"/>
      <c r="CE451" s="203"/>
      <c r="CF451" s="203"/>
      <c r="CG451" s="203"/>
      <c r="CH451" s="203"/>
      <c r="CI451" s="203"/>
      <c r="CJ451" s="203"/>
      <c r="CK451" s="203"/>
      <c r="CL451" s="203"/>
      <c r="CM451" s="203"/>
      <c r="CN451" s="203"/>
      <c r="CO451" s="203"/>
      <c r="CP451" s="203"/>
      <c r="CQ451" s="203"/>
      <c r="CR451" s="203"/>
      <c r="CS451" s="203"/>
      <c r="CT451" s="203"/>
      <c r="CU451" s="203"/>
      <c r="CV451" s="203">
        <v>1</v>
      </c>
      <c r="CW451" s="203">
        <v>1</v>
      </c>
      <c r="CX451" s="203"/>
      <c r="CY451" s="203"/>
      <c r="CZ451" s="203"/>
      <c r="DA451" s="203"/>
      <c r="DB451" s="203"/>
      <c r="DC451" s="203"/>
      <c r="DD451" s="203"/>
      <c r="DE451" s="203"/>
      <c r="DF451" s="203"/>
      <c r="DG451" s="203"/>
      <c r="DH451" s="203"/>
      <c r="DI451" s="203"/>
      <c r="DJ451" s="203"/>
      <c r="DK451" s="203"/>
      <c r="DL451" s="203"/>
      <c r="DM451" s="203"/>
      <c r="DN451" s="203"/>
      <c r="DO451" s="203"/>
      <c r="DP451" s="203"/>
      <c r="DQ451" s="203"/>
      <c r="DR451" s="203"/>
      <c r="DS451" s="203"/>
      <c r="DT451" s="203"/>
      <c r="DU451" s="203"/>
      <c r="DV451" s="203"/>
      <c r="DW451" s="203"/>
      <c r="DX451" s="203"/>
      <c r="DY451" s="203"/>
      <c r="DZ451" s="203"/>
      <c r="EA451"/>
      <c r="EB451">
        <v>809</v>
      </c>
      <c r="EC451" s="288">
        <f t="shared" si="5"/>
        <v>24.515151515151516</v>
      </c>
    </row>
    <row r="452" spans="1:133">
      <c r="A452" s="203" t="s">
        <v>1496</v>
      </c>
      <c r="B452" s="203" t="s">
        <v>1497</v>
      </c>
      <c r="C452" s="259">
        <v>20</v>
      </c>
      <c r="D452" s="203" t="s">
        <v>742</v>
      </c>
      <c r="E452" s="203" t="s">
        <v>378</v>
      </c>
      <c r="F452" s="203"/>
      <c r="G452" s="203">
        <v>1</v>
      </c>
      <c r="H452" s="203"/>
      <c r="I452" s="203"/>
      <c r="J452" s="203"/>
      <c r="K452" s="203">
        <v>1</v>
      </c>
      <c r="L452" s="203"/>
      <c r="M452" s="203"/>
      <c r="N452" s="203"/>
      <c r="O452" s="203"/>
      <c r="P452" s="203"/>
      <c r="Q452" s="203"/>
      <c r="R452" s="203" t="s">
        <v>392</v>
      </c>
      <c r="S452" s="203">
        <v>1</v>
      </c>
      <c r="T452" s="203"/>
      <c r="U452" s="203"/>
      <c r="V452" s="203"/>
      <c r="W452" s="203"/>
      <c r="X452" s="203"/>
      <c r="Y452" s="203"/>
      <c r="Z452" s="203">
        <v>1</v>
      </c>
      <c r="AA452" s="203"/>
      <c r="AB452" s="203"/>
      <c r="AC452" s="203"/>
      <c r="AD452" s="203"/>
      <c r="AE452" s="203">
        <v>1</v>
      </c>
      <c r="AF452" s="203"/>
      <c r="AG452" s="203"/>
      <c r="AH452" s="203"/>
      <c r="AI452" s="203"/>
      <c r="AJ452" s="203"/>
      <c r="AK452" s="203"/>
      <c r="AL452" s="203">
        <v>1</v>
      </c>
      <c r="AM452" s="203"/>
      <c r="AN452" s="203"/>
      <c r="AO452" s="203"/>
      <c r="AP452" s="203"/>
      <c r="AQ452" s="203"/>
      <c r="AR452" s="203"/>
      <c r="AS452" s="203"/>
      <c r="AT452" s="203"/>
      <c r="AU452" s="203"/>
      <c r="AV452" s="203"/>
      <c r="AW452" s="203"/>
      <c r="AX452" s="203"/>
      <c r="AY452" s="203"/>
      <c r="AZ452" s="203"/>
      <c r="BA452" s="203"/>
      <c r="BB452" s="203"/>
      <c r="BC452" s="203"/>
      <c r="BD452" s="203"/>
      <c r="BE452" s="203"/>
      <c r="BF452" s="203"/>
      <c r="BG452" s="203"/>
      <c r="BH452" s="203"/>
      <c r="BI452" s="203"/>
      <c r="BJ452" s="203"/>
      <c r="BK452" s="203"/>
      <c r="BL452" s="203"/>
      <c r="BM452" s="203"/>
      <c r="BN452" s="203"/>
      <c r="BO452" s="203"/>
      <c r="BP452" s="203"/>
      <c r="BQ452" s="203"/>
      <c r="BR452" s="203"/>
      <c r="BS452" s="203"/>
      <c r="BT452" s="203"/>
      <c r="BU452" s="203">
        <v>1</v>
      </c>
      <c r="BV452" s="203"/>
      <c r="BW452" s="203"/>
      <c r="BX452" s="203"/>
      <c r="BY452" s="203">
        <v>1</v>
      </c>
      <c r="BZ452" s="203"/>
      <c r="CA452" s="203"/>
      <c r="CB452" s="203"/>
      <c r="CC452" s="203"/>
      <c r="CD452" s="203"/>
      <c r="CE452" s="203"/>
      <c r="CF452" s="203"/>
      <c r="CG452" s="203"/>
      <c r="CH452" s="203"/>
      <c r="CI452" s="203"/>
      <c r="CJ452" s="203"/>
      <c r="CK452" s="203"/>
      <c r="CL452" s="203"/>
      <c r="CM452" s="203"/>
      <c r="CN452" s="203"/>
      <c r="CO452" s="203"/>
      <c r="CP452" s="203"/>
      <c r="CQ452" s="203"/>
      <c r="CR452" s="203"/>
      <c r="CS452" s="203"/>
      <c r="CT452" s="203"/>
      <c r="CU452" s="203"/>
      <c r="CV452" s="203">
        <v>1</v>
      </c>
      <c r="CW452" s="203">
        <v>1</v>
      </c>
      <c r="CX452" s="203"/>
      <c r="CY452" s="203"/>
      <c r="CZ452" s="203"/>
      <c r="DA452" s="203"/>
      <c r="DB452" s="203"/>
      <c r="DC452" s="203"/>
      <c r="DD452" s="203"/>
      <c r="DE452" s="203"/>
      <c r="DF452" s="203"/>
      <c r="DG452" s="203"/>
      <c r="DH452" s="203"/>
      <c r="DI452" s="203"/>
      <c r="DJ452" s="203"/>
      <c r="DK452" s="203"/>
      <c r="DL452" s="203"/>
      <c r="DM452" s="203"/>
      <c r="DN452" s="203"/>
      <c r="DO452" s="203"/>
      <c r="DP452" s="203"/>
      <c r="DQ452" s="203"/>
      <c r="DR452" s="203"/>
      <c r="DS452" s="203"/>
      <c r="DT452" s="203"/>
      <c r="DU452" s="203"/>
      <c r="DV452" s="203"/>
      <c r="DW452" s="203"/>
      <c r="DX452" s="203"/>
      <c r="DY452" s="203"/>
      <c r="DZ452" s="203"/>
      <c r="EA452"/>
      <c r="EB452">
        <v>3027</v>
      </c>
      <c r="EC452" s="288">
        <f t="shared" si="5"/>
        <v>91.727272727272734</v>
      </c>
    </row>
    <row r="453" spans="1:133">
      <c r="A453" s="149" t="s">
        <v>1498</v>
      </c>
      <c r="B453" s="149" t="s">
        <v>1502</v>
      </c>
      <c r="C453" s="148">
        <v>1</v>
      </c>
      <c r="D453" s="149" t="s">
        <v>968</v>
      </c>
      <c r="E453" s="149" t="s">
        <v>378</v>
      </c>
      <c r="F453" s="149"/>
      <c r="G453" s="149">
        <v>1</v>
      </c>
      <c r="H453" s="149"/>
      <c r="I453" s="149"/>
      <c r="J453" s="149"/>
      <c r="K453" s="149">
        <v>1</v>
      </c>
      <c r="L453" s="149"/>
      <c r="M453" s="149"/>
      <c r="N453" s="149"/>
      <c r="O453" s="149"/>
      <c r="P453" s="149"/>
      <c r="Q453" s="149"/>
      <c r="R453" s="149" t="s">
        <v>392</v>
      </c>
      <c r="S453" s="149">
        <v>1</v>
      </c>
      <c r="T453" s="149"/>
      <c r="U453" s="149"/>
      <c r="V453" s="149"/>
      <c r="W453" s="149"/>
      <c r="X453" s="149"/>
      <c r="Y453" s="149"/>
      <c r="Z453" s="149">
        <v>1</v>
      </c>
      <c r="AA453" s="149"/>
      <c r="AB453" s="149"/>
      <c r="AC453" s="149"/>
      <c r="AD453" s="149"/>
      <c r="AE453" s="149">
        <v>1</v>
      </c>
      <c r="AF453" s="149"/>
      <c r="AG453" s="149"/>
      <c r="AH453" s="149"/>
      <c r="AI453" s="149"/>
      <c r="AJ453" s="149"/>
      <c r="AK453" s="149">
        <v>1</v>
      </c>
      <c r="AL453" s="149"/>
      <c r="AM453" s="149"/>
      <c r="AN453" s="149"/>
      <c r="AO453" s="149"/>
      <c r="AP453" s="149"/>
      <c r="AQ453" s="149"/>
      <c r="AR453" s="149"/>
      <c r="AS453" s="149"/>
      <c r="AT453" s="149"/>
      <c r="AU453" s="149"/>
      <c r="AV453" s="149"/>
      <c r="AW453" s="149"/>
      <c r="AX453" s="149"/>
      <c r="AY453" s="149"/>
      <c r="AZ453" s="149"/>
      <c r="BA453" s="149"/>
      <c r="BB453" s="149"/>
      <c r="BC453" s="149"/>
      <c r="BD453" s="149"/>
      <c r="BE453" s="149"/>
      <c r="BF453" s="149"/>
      <c r="BG453" s="149"/>
      <c r="BH453" s="149"/>
      <c r="BI453" s="149"/>
      <c r="BJ453" s="149"/>
      <c r="BK453" s="149"/>
      <c r="BL453" s="149"/>
      <c r="BM453" s="149"/>
      <c r="BN453" s="149"/>
      <c r="BO453" s="149"/>
      <c r="BP453" s="149">
        <v>1</v>
      </c>
      <c r="BQ453" s="149">
        <v>1</v>
      </c>
      <c r="BR453" s="149"/>
      <c r="BS453" s="149"/>
      <c r="BT453" s="149"/>
      <c r="BU453" s="149">
        <v>1</v>
      </c>
      <c r="BV453" s="149"/>
      <c r="BW453" s="149"/>
      <c r="BX453" s="149"/>
      <c r="BY453" s="149">
        <v>1</v>
      </c>
      <c r="BZ453" s="149"/>
      <c r="CA453" s="149"/>
      <c r="CB453" s="149"/>
      <c r="CC453" s="149"/>
      <c r="CD453" s="149"/>
      <c r="CE453" s="149"/>
      <c r="CF453" s="149"/>
      <c r="CG453" s="149"/>
      <c r="CH453" s="149"/>
      <c r="CI453" s="149"/>
      <c r="CJ453" s="149"/>
      <c r="CK453" s="149"/>
      <c r="CL453" s="149"/>
      <c r="CM453" s="149"/>
      <c r="CN453" s="149"/>
      <c r="CO453" s="149"/>
      <c r="CP453" s="149"/>
      <c r="CQ453" s="149"/>
      <c r="CR453" s="149"/>
      <c r="CS453" s="149"/>
      <c r="CT453" s="149"/>
      <c r="CU453" s="149"/>
      <c r="CV453" s="149"/>
      <c r="CW453" s="149"/>
      <c r="CX453" s="149"/>
      <c r="CY453" s="149"/>
      <c r="CZ453" s="149"/>
      <c r="DA453" s="149"/>
      <c r="DB453" s="149"/>
      <c r="DC453" s="149"/>
      <c r="DD453" s="149"/>
      <c r="DE453" s="149"/>
      <c r="DF453" s="149"/>
      <c r="DG453" s="149"/>
      <c r="DH453" s="149"/>
      <c r="DI453" s="149"/>
      <c r="DJ453" s="149"/>
      <c r="DK453" s="149"/>
      <c r="DL453" s="149"/>
      <c r="DM453" s="149"/>
      <c r="DN453" s="149"/>
      <c r="DO453" s="149"/>
      <c r="DP453" s="149"/>
      <c r="DQ453" s="149"/>
      <c r="DR453" s="149"/>
      <c r="DS453" s="149"/>
      <c r="DT453" s="149"/>
      <c r="DU453" s="149"/>
      <c r="DV453" s="149"/>
      <c r="DW453" s="149"/>
      <c r="DX453" s="149"/>
      <c r="DY453" s="149"/>
      <c r="DZ453" s="149"/>
      <c r="EA453"/>
      <c r="EB453">
        <v>144</v>
      </c>
      <c r="EC453" s="288">
        <f t="shared" si="5"/>
        <v>4.3636363636363633</v>
      </c>
    </row>
    <row r="454" spans="1:133">
      <c r="A454" s="149" t="s">
        <v>1499</v>
      </c>
      <c r="B454" s="149" t="s">
        <v>1502</v>
      </c>
      <c r="C454" s="148">
        <v>4</v>
      </c>
      <c r="D454" s="149" t="s">
        <v>968</v>
      </c>
      <c r="E454" s="149" t="s">
        <v>378</v>
      </c>
      <c r="F454" s="149"/>
      <c r="G454" s="149">
        <v>1</v>
      </c>
      <c r="H454" s="149"/>
      <c r="I454" s="149"/>
      <c r="J454" s="149"/>
      <c r="K454" s="149">
        <v>1</v>
      </c>
      <c r="L454" s="149"/>
      <c r="M454" s="149"/>
      <c r="N454" s="149"/>
      <c r="O454" s="149"/>
      <c r="P454" s="149"/>
      <c r="Q454" s="149"/>
      <c r="R454" s="149" t="s">
        <v>392</v>
      </c>
      <c r="S454" s="149">
        <v>1</v>
      </c>
      <c r="T454" s="149"/>
      <c r="U454" s="149"/>
      <c r="V454" s="149"/>
      <c r="W454" s="149"/>
      <c r="X454" s="149"/>
      <c r="Y454" s="149"/>
      <c r="Z454" s="149">
        <v>1</v>
      </c>
      <c r="AA454" s="149"/>
      <c r="AB454" s="149"/>
      <c r="AC454" s="149"/>
      <c r="AD454" s="149"/>
      <c r="AE454" s="149">
        <v>1</v>
      </c>
      <c r="AF454" s="149"/>
      <c r="AG454" s="149"/>
      <c r="AH454" s="149"/>
      <c r="AI454" s="149"/>
      <c r="AJ454" s="149"/>
      <c r="AK454" s="149">
        <v>1</v>
      </c>
      <c r="AL454" s="149"/>
      <c r="AM454" s="149"/>
      <c r="AN454" s="149"/>
      <c r="AO454" s="149"/>
      <c r="AP454" s="149"/>
      <c r="AQ454" s="149"/>
      <c r="AR454" s="149"/>
      <c r="AS454" s="149"/>
      <c r="AT454" s="149"/>
      <c r="AU454" s="149"/>
      <c r="AV454" s="149"/>
      <c r="AW454" s="149"/>
      <c r="AX454" s="149"/>
      <c r="AY454" s="149"/>
      <c r="AZ454" s="149"/>
      <c r="BA454" s="149"/>
      <c r="BB454" s="149"/>
      <c r="BC454" s="149"/>
      <c r="BD454" s="149"/>
      <c r="BE454" s="149"/>
      <c r="BF454" s="149"/>
      <c r="BG454" s="149"/>
      <c r="BH454" s="149"/>
      <c r="BI454" s="149"/>
      <c r="BJ454" s="149"/>
      <c r="BK454" s="149"/>
      <c r="BL454" s="149"/>
      <c r="BM454" s="149"/>
      <c r="BN454" s="149"/>
      <c r="BO454" s="149"/>
      <c r="BP454" s="149">
        <v>1</v>
      </c>
      <c r="BQ454" s="149">
        <v>1</v>
      </c>
      <c r="BR454" s="149"/>
      <c r="BS454" s="149"/>
      <c r="BT454" s="149"/>
      <c r="BU454" s="149">
        <v>1</v>
      </c>
      <c r="BV454" s="149"/>
      <c r="BW454" s="149"/>
      <c r="BX454" s="149"/>
      <c r="BY454" s="149">
        <v>1</v>
      </c>
      <c r="BZ454" s="149"/>
      <c r="CA454" s="149"/>
      <c r="CB454" s="149"/>
      <c r="CC454" s="149"/>
      <c r="CD454" s="149"/>
      <c r="CE454" s="149"/>
      <c r="CF454" s="149"/>
      <c r="CG454" s="149"/>
      <c r="CH454" s="149"/>
      <c r="CI454" s="149"/>
      <c r="CJ454" s="149"/>
      <c r="CK454" s="149"/>
      <c r="CL454" s="149"/>
      <c r="CM454" s="149"/>
      <c r="CN454" s="149"/>
      <c r="CO454" s="149"/>
      <c r="CP454" s="149"/>
      <c r="CQ454" s="149"/>
      <c r="CR454" s="149"/>
      <c r="CS454" s="149"/>
      <c r="CT454" s="149"/>
      <c r="CU454" s="149"/>
      <c r="CV454" s="149"/>
      <c r="CW454" s="149"/>
      <c r="CX454" s="149"/>
      <c r="CY454" s="149"/>
      <c r="CZ454" s="149"/>
      <c r="DA454" s="149"/>
      <c r="DB454" s="149"/>
      <c r="DC454" s="149"/>
      <c r="DD454" s="149"/>
      <c r="DE454" s="149"/>
      <c r="DF454" s="149"/>
      <c r="DG454" s="149"/>
      <c r="DH454" s="149"/>
      <c r="DI454" s="149"/>
      <c r="DJ454" s="149"/>
      <c r="DK454" s="149"/>
      <c r="DL454" s="149"/>
      <c r="DM454" s="149"/>
      <c r="DN454" s="149"/>
      <c r="DO454" s="149"/>
      <c r="DP454" s="149"/>
      <c r="DQ454" s="149"/>
      <c r="DR454" s="149"/>
      <c r="DS454" s="149"/>
      <c r="DT454" s="149"/>
      <c r="DU454" s="149"/>
      <c r="DV454" s="149"/>
      <c r="DW454" s="149"/>
      <c r="DX454" s="149"/>
      <c r="DY454" s="149"/>
      <c r="DZ454" s="149"/>
      <c r="EA454"/>
      <c r="EB454">
        <v>507</v>
      </c>
      <c r="EC454" s="288">
        <f t="shared" si="5"/>
        <v>15.363636363636363</v>
      </c>
    </row>
    <row r="455" spans="1:133">
      <c r="A455" s="149" t="s">
        <v>1500</v>
      </c>
      <c r="B455" s="149" t="s">
        <v>1502</v>
      </c>
      <c r="C455" s="148">
        <v>5</v>
      </c>
      <c r="D455" s="149" t="s">
        <v>968</v>
      </c>
      <c r="E455" s="149" t="s">
        <v>378</v>
      </c>
      <c r="F455" s="149"/>
      <c r="G455" s="149">
        <v>1</v>
      </c>
      <c r="H455" s="149"/>
      <c r="I455" s="149"/>
      <c r="J455" s="149"/>
      <c r="K455" s="149">
        <v>1</v>
      </c>
      <c r="L455" s="149"/>
      <c r="M455" s="149"/>
      <c r="N455" s="149"/>
      <c r="O455" s="149"/>
      <c r="P455" s="149"/>
      <c r="Q455" s="149"/>
      <c r="R455" s="149" t="s">
        <v>392</v>
      </c>
      <c r="S455" s="149">
        <v>1</v>
      </c>
      <c r="T455" s="149"/>
      <c r="U455" s="149"/>
      <c r="V455" s="149"/>
      <c r="W455" s="149"/>
      <c r="X455" s="149"/>
      <c r="Y455" s="149"/>
      <c r="Z455" s="149">
        <v>1</v>
      </c>
      <c r="AA455" s="149"/>
      <c r="AB455" s="149"/>
      <c r="AC455" s="149"/>
      <c r="AD455" s="149"/>
      <c r="AE455" s="149">
        <v>1</v>
      </c>
      <c r="AF455" s="149"/>
      <c r="AG455" s="149"/>
      <c r="AH455" s="149"/>
      <c r="AI455" s="149"/>
      <c r="AJ455" s="149"/>
      <c r="AK455" s="149">
        <v>1</v>
      </c>
      <c r="AL455" s="149"/>
      <c r="AM455" s="149"/>
      <c r="AN455" s="149"/>
      <c r="AO455" s="149"/>
      <c r="AP455" s="149"/>
      <c r="AQ455" s="149"/>
      <c r="AR455" s="149"/>
      <c r="AS455" s="149"/>
      <c r="AT455" s="149"/>
      <c r="AU455" s="149"/>
      <c r="AV455" s="149"/>
      <c r="AW455" s="149"/>
      <c r="AX455" s="149"/>
      <c r="AY455" s="149"/>
      <c r="AZ455" s="149"/>
      <c r="BA455" s="149"/>
      <c r="BB455" s="149"/>
      <c r="BC455" s="149"/>
      <c r="BD455" s="149"/>
      <c r="BE455" s="149"/>
      <c r="BF455" s="149"/>
      <c r="BG455" s="149"/>
      <c r="BH455" s="149"/>
      <c r="BI455" s="149"/>
      <c r="BJ455" s="149"/>
      <c r="BK455" s="149"/>
      <c r="BL455" s="149"/>
      <c r="BM455" s="149"/>
      <c r="BN455" s="149"/>
      <c r="BO455" s="149"/>
      <c r="BP455" s="149">
        <v>1</v>
      </c>
      <c r="BQ455" s="149">
        <v>1</v>
      </c>
      <c r="BR455" s="149"/>
      <c r="BS455" s="149"/>
      <c r="BT455" s="149"/>
      <c r="BU455" s="149">
        <v>1</v>
      </c>
      <c r="BV455" s="149"/>
      <c r="BW455" s="149"/>
      <c r="BX455" s="149"/>
      <c r="BY455" s="149">
        <v>1</v>
      </c>
      <c r="BZ455" s="149"/>
      <c r="CA455" s="149"/>
      <c r="CB455" s="149"/>
      <c r="CC455" s="149"/>
      <c r="CD455" s="149"/>
      <c r="CE455" s="149"/>
      <c r="CF455" s="149"/>
      <c r="CG455" s="149"/>
      <c r="CH455" s="149"/>
      <c r="CI455" s="149"/>
      <c r="CJ455" s="149"/>
      <c r="CK455" s="149"/>
      <c r="CL455" s="149"/>
      <c r="CM455" s="149"/>
      <c r="CN455" s="149"/>
      <c r="CO455" s="149"/>
      <c r="CP455" s="149"/>
      <c r="CQ455" s="149"/>
      <c r="CR455" s="149"/>
      <c r="CS455" s="149"/>
      <c r="CT455" s="149"/>
      <c r="CU455" s="149"/>
      <c r="CV455" s="149"/>
      <c r="CW455" s="149"/>
      <c r="CX455" s="149"/>
      <c r="CY455" s="149"/>
      <c r="CZ455" s="149"/>
      <c r="DA455" s="149"/>
      <c r="DB455" s="149"/>
      <c r="DC455" s="149"/>
      <c r="DD455" s="149"/>
      <c r="DE455" s="149"/>
      <c r="DF455" s="149"/>
      <c r="DG455" s="149"/>
      <c r="DH455" s="149"/>
      <c r="DI455" s="149"/>
      <c r="DJ455" s="149"/>
      <c r="DK455" s="149"/>
      <c r="DL455" s="149"/>
      <c r="DM455" s="149"/>
      <c r="DN455" s="149"/>
      <c r="DO455" s="149"/>
      <c r="DP455" s="149"/>
      <c r="DQ455" s="149"/>
      <c r="DR455" s="149"/>
      <c r="DS455" s="149"/>
      <c r="DT455" s="149"/>
      <c r="DU455" s="149"/>
      <c r="DV455" s="149"/>
      <c r="DW455" s="149"/>
      <c r="DX455" s="149"/>
      <c r="DY455" s="149"/>
      <c r="DZ455" s="149"/>
      <c r="EA455"/>
      <c r="EB455">
        <v>620</v>
      </c>
      <c r="EC455" s="288">
        <f t="shared" si="5"/>
        <v>18.787878787878789</v>
      </c>
    </row>
    <row r="456" spans="1:133">
      <c r="A456" s="149" t="s">
        <v>1501</v>
      </c>
      <c r="B456" s="149" t="s">
        <v>1502</v>
      </c>
      <c r="C456" s="148">
        <v>20</v>
      </c>
      <c r="D456" s="149" t="s">
        <v>968</v>
      </c>
      <c r="E456" s="149" t="s">
        <v>378</v>
      </c>
      <c r="F456" s="149"/>
      <c r="G456" s="149">
        <v>1</v>
      </c>
      <c r="H456" s="149"/>
      <c r="I456" s="149"/>
      <c r="J456" s="149"/>
      <c r="K456" s="149">
        <v>1</v>
      </c>
      <c r="L456" s="149"/>
      <c r="M456" s="149"/>
      <c r="N456" s="149"/>
      <c r="O456" s="149"/>
      <c r="P456" s="149"/>
      <c r="Q456" s="149"/>
      <c r="R456" s="149" t="s">
        <v>392</v>
      </c>
      <c r="S456" s="149">
        <v>1</v>
      </c>
      <c r="T456" s="149"/>
      <c r="U456" s="149"/>
      <c r="V456" s="149"/>
      <c r="W456" s="149"/>
      <c r="X456" s="149"/>
      <c r="Y456" s="149"/>
      <c r="Z456" s="149">
        <v>1</v>
      </c>
      <c r="AA456" s="149"/>
      <c r="AB456" s="149"/>
      <c r="AC456" s="149"/>
      <c r="AD456" s="149"/>
      <c r="AE456" s="149">
        <v>1</v>
      </c>
      <c r="AF456" s="149"/>
      <c r="AG456" s="149"/>
      <c r="AH456" s="149"/>
      <c r="AI456" s="149"/>
      <c r="AJ456" s="149"/>
      <c r="AK456" s="149">
        <v>1</v>
      </c>
      <c r="AL456" s="149"/>
      <c r="AM456" s="149"/>
      <c r="AN456" s="149"/>
      <c r="AO456" s="149"/>
      <c r="AP456" s="149"/>
      <c r="AQ456" s="149"/>
      <c r="AR456" s="149"/>
      <c r="AS456" s="149"/>
      <c r="AT456" s="149"/>
      <c r="AU456" s="149"/>
      <c r="AV456" s="149"/>
      <c r="AW456" s="149"/>
      <c r="AX456" s="149"/>
      <c r="AY456" s="149"/>
      <c r="AZ456" s="149"/>
      <c r="BA456" s="149"/>
      <c r="BB456" s="149"/>
      <c r="BC456" s="149"/>
      <c r="BD456" s="149"/>
      <c r="BE456" s="149"/>
      <c r="BF456" s="149"/>
      <c r="BG456" s="149"/>
      <c r="BH456" s="149"/>
      <c r="BI456" s="149"/>
      <c r="BJ456" s="149"/>
      <c r="BK456" s="149"/>
      <c r="BL456" s="149"/>
      <c r="BM456" s="149"/>
      <c r="BN456" s="149"/>
      <c r="BO456" s="149"/>
      <c r="BP456" s="149">
        <v>1</v>
      </c>
      <c r="BQ456" s="149">
        <v>1</v>
      </c>
      <c r="BR456" s="149"/>
      <c r="BS456" s="149"/>
      <c r="BT456" s="149"/>
      <c r="BU456" s="149">
        <v>1</v>
      </c>
      <c r="BV456" s="149"/>
      <c r="BW456" s="149"/>
      <c r="BX456" s="149"/>
      <c r="BY456" s="149">
        <v>1</v>
      </c>
      <c r="BZ456" s="149"/>
      <c r="CA456" s="149"/>
      <c r="CB456" s="149"/>
      <c r="CC456" s="149"/>
      <c r="CD456" s="149"/>
      <c r="CE456" s="149"/>
      <c r="CF456" s="149"/>
      <c r="CG456" s="149"/>
      <c r="CH456" s="149"/>
      <c r="CI456" s="149"/>
      <c r="CJ456" s="149"/>
      <c r="CK456" s="149"/>
      <c r="CL456" s="149"/>
      <c r="CM456" s="149"/>
      <c r="CN456" s="149"/>
      <c r="CO456" s="149"/>
      <c r="CP456" s="149"/>
      <c r="CQ456" s="149"/>
      <c r="CR456" s="149"/>
      <c r="CS456" s="149"/>
      <c r="CT456" s="149"/>
      <c r="CU456" s="149"/>
      <c r="CV456" s="149"/>
      <c r="CW456" s="149"/>
      <c r="CX456" s="149"/>
      <c r="CY456" s="149"/>
      <c r="CZ456" s="149"/>
      <c r="DA456" s="149"/>
      <c r="DB456" s="149"/>
      <c r="DC456" s="149"/>
      <c r="DD456" s="149"/>
      <c r="DE456" s="149"/>
      <c r="DF456" s="149"/>
      <c r="DG456" s="149"/>
      <c r="DH456" s="149"/>
      <c r="DI456" s="149"/>
      <c r="DJ456" s="149"/>
      <c r="DK456" s="149"/>
      <c r="DL456" s="149"/>
      <c r="DM456" s="149"/>
      <c r="DN456" s="149"/>
      <c r="DO456" s="149"/>
      <c r="DP456" s="149"/>
      <c r="DQ456" s="149"/>
      <c r="DR456" s="149"/>
      <c r="DS456" s="149"/>
      <c r="DT456" s="149"/>
      <c r="DU456" s="149"/>
      <c r="DV456" s="149"/>
      <c r="DW456" s="149"/>
      <c r="DX456" s="149"/>
      <c r="DY456" s="149"/>
      <c r="DZ456" s="149"/>
      <c r="EA456"/>
      <c r="EB456">
        <v>2442</v>
      </c>
      <c r="EC456" s="288">
        <f t="shared" si="5"/>
        <v>74</v>
      </c>
    </row>
    <row r="457" spans="1:133">
      <c r="A457" s="207" t="s">
        <v>1503</v>
      </c>
      <c r="B457" s="207" t="s">
        <v>1507</v>
      </c>
      <c r="C457" s="258">
        <v>1</v>
      </c>
      <c r="D457" s="207" t="s">
        <v>1508</v>
      </c>
      <c r="E457" s="207" t="s">
        <v>459</v>
      </c>
      <c r="F457" s="207"/>
      <c r="G457" s="207">
        <v>1</v>
      </c>
      <c r="H457" s="207"/>
      <c r="I457" s="207"/>
      <c r="J457" s="207">
        <v>1</v>
      </c>
      <c r="K457" s="207"/>
      <c r="L457" s="207"/>
      <c r="M457" s="207"/>
      <c r="N457" s="207"/>
      <c r="O457" s="207"/>
      <c r="P457" s="207"/>
      <c r="Q457" s="207"/>
      <c r="R457" s="207" t="s">
        <v>392</v>
      </c>
      <c r="S457" s="207">
        <v>1</v>
      </c>
      <c r="T457" s="207"/>
      <c r="U457" s="207"/>
      <c r="V457" s="207"/>
      <c r="W457" s="207"/>
      <c r="X457" s="207"/>
      <c r="Y457" s="207">
        <v>1</v>
      </c>
      <c r="Z457" s="207">
        <v>1</v>
      </c>
      <c r="AA457" s="207"/>
      <c r="AB457" s="207"/>
      <c r="AC457" s="207"/>
      <c r="AD457" s="207"/>
      <c r="AE457" s="207"/>
      <c r="AF457" s="207"/>
      <c r="AG457" s="207">
        <v>1</v>
      </c>
      <c r="AH457" s="207"/>
      <c r="AI457" s="207"/>
      <c r="AJ457" s="207"/>
      <c r="AK457" s="207">
        <v>1</v>
      </c>
      <c r="AL457" s="207"/>
      <c r="AM457" s="207"/>
      <c r="AN457" s="207"/>
      <c r="AO457" s="207"/>
      <c r="AP457" s="207"/>
      <c r="AQ457" s="207"/>
      <c r="AR457" s="207"/>
      <c r="AS457" s="207"/>
      <c r="AT457" s="207"/>
      <c r="AU457" s="207"/>
      <c r="AV457" s="207"/>
      <c r="AW457" s="207"/>
      <c r="AX457" s="207"/>
      <c r="AY457" s="207"/>
      <c r="AZ457" s="207"/>
      <c r="BA457" s="207"/>
      <c r="BB457" s="207"/>
      <c r="BC457" s="207"/>
      <c r="BD457" s="207"/>
      <c r="BE457" s="207"/>
      <c r="BF457" s="207"/>
      <c r="BG457" s="207"/>
      <c r="BH457" s="207"/>
      <c r="BI457" s="207"/>
      <c r="BJ457" s="207"/>
      <c r="BK457" s="207"/>
      <c r="BL457" s="207"/>
      <c r="BM457" s="207"/>
      <c r="BN457" s="207"/>
      <c r="BO457" s="207"/>
      <c r="BP457" s="207"/>
      <c r="BQ457" s="207"/>
      <c r="BR457" s="207"/>
      <c r="BS457" s="207"/>
      <c r="BT457" s="207">
        <v>1</v>
      </c>
      <c r="BU457" s="207"/>
      <c r="BV457" s="207"/>
      <c r="BW457" s="207"/>
      <c r="BX457" s="207"/>
      <c r="BY457" s="207">
        <v>1</v>
      </c>
      <c r="BZ457" s="207"/>
      <c r="CA457" s="207"/>
      <c r="CB457" s="207"/>
      <c r="CC457" s="207"/>
      <c r="CD457" s="207"/>
      <c r="CE457" s="207"/>
      <c r="CF457" s="207"/>
      <c r="CG457" s="207"/>
      <c r="CH457" s="207"/>
      <c r="CI457" s="207"/>
      <c r="CJ457" s="207"/>
      <c r="CK457" s="207"/>
      <c r="CL457" s="207"/>
      <c r="CM457" s="207"/>
      <c r="CN457" s="207"/>
      <c r="CO457" s="207"/>
      <c r="CP457" s="207"/>
      <c r="CQ457" s="207"/>
      <c r="CR457" s="207"/>
      <c r="CS457" s="207"/>
      <c r="CT457" s="207"/>
      <c r="CU457" s="207"/>
      <c r="CV457" s="207"/>
      <c r="CW457" s="207"/>
      <c r="CX457" s="207"/>
      <c r="CY457" s="207"/>
      <c r="CZ457" s="207"/>
      <c r="DA457" s="207"/>
      <c r="DB457" s="207"/>
      <c r="DC457" s="207"/>
      <c r="DD457" s="207"/>
      <c r="DE457" s="207"/>
      <c r="DF457" s="207"/>
      <c r="DG457" s="207"/>
      <c r="DH457" s="207"/>
      <c r="DI457" s="207"/>
      <c r="DJ457" s="207"/>
      <c r="DK457" s="207"/>
      <c r="DL457" s="207"/>
      <c r="DM457" s="207"/>
      <c r="DN457" s="207"/>
      <c r="DO457" s="207"/>
      <c r="DP457" s="207"/>
      <c r="DQ457" s="207"/>
      <c r="DR457" s="207"/>
      <c r="DS457" s="207"/>
      <c r="DT457" s="207"/>
      <c r="DU457" s="207"/>
      <c r="DV457" s="207"/>
      <c r="DW457" s="207"/>
      <c r="DX457" s="207"/>
      <c r="DY457" s="207"/>
      <c r="DZ457" s="207"/>
      <c r="EA457"/>
      <c r="EB457">
        <v>117</v>
      </c>
      <c r="EC457" s="288">
        <f t="shared" si="5"/>
        <v>3.5454545454545454</v>
      </c>
    </row>
    <row r="458" spans="1:133">
      <c r="A458" s="207" t="s">
        <v>1504</v>
      </c>
      <c r="B458" s="207" t="s">
        <v>1507</v>
      </c>
      <c r="C458" s="258">
        <v>4</v>
      </c>
      <c r="D458" s="207" t="s">
        <v>1508</v>
      </c>
      <c r="E458" s="207" t="s">
        <v>459</v>
      </c>
      <c r="F458" s="207"/>
      <c r="G458" s="207">
        <v>1</v>
      </c>
      <c r="H458" s="207"/>
      <c r="I458" s="207"/>
      <c r="J458" s="207">
        <v>1</v>
      </c>
      <c r="K458" s="207"/>
      <c r="L458" s="207"/>
      <c r="M458" s="207"/>
      <c r="N458" s="207"/>
      <c r="O458" s="207"/>
      <c r="P458" s="207"/>
      <c r="Q458" s="207"/>
      <c r="R458" s="207" t="s">
        <v>392</v>
      </c>
      <c r="S458" s="207">
        <v>1</v>
      </c>
      <c r="T458" s="207"/>
      <c r="U458" s="207"/>
      <c r="V458" s="207"/>
      <c r="W458" s="207"/>
      <c r="X458" s="207"/>
      <c r="Y458" s="207">
        <v>1</v>
      </c>
      <c r="Z458" s="207">
        <v>1</v>
      </c>
      <c r="AA458" s="207"/>
      <c r="AB458" s="207"/>
      <c r="AC458" s="207"/>
      <c r="AD458" s="207"/>
      <c r="AE458" s="207"/>
      <c r="AF458" s="207"/>
      <c r="AG458" s="207">
        <v>1</v>
      </c>
      <c r="AH458" s="207"/>
      <c r="AI458" s="207"/>
      <c r="AJ458" s="207"/>
      <c r="AK458" s="207">
        <v>1</v>
      </c>
      <c r="AL458" s="207"/>
      <c r="AM458" s="207"/>
      <c r="AN458" s="207"/>
      <c r="AO458" s="207"/>
      <c r="AP458" s="207"/>
      <c r="AQ458" s="207"/>
      <c r="AR458" s="207"/>
      <c r="AS458" s="207"/>
      <c r="AT458" s="207"/>
      <c r="AU458" s="207"/>
      <c r="AV458" s="207"/>
      <c r="AW458" s="207"/>
      <c r="AX458" s="207"/>
      <c r="AY458" s="207"/>
      <c r="AZ458" s="207"/>
      <c r="BA458" s="207"/>
      <c r="BB458" s="207"/>
      <c r="BC458" s="207"/>
      <c r="BD458" s="207"/>
      <c r="BE458" s="207"/>
      <c r="BF458" s="207"/>
      <c r="BG458" s="207"/>
      <c r="BH458" s="207"/>
      <c r="BI458" s="207"/>
      <c r="BJ458" s="207"/>
      <c r="BK458" s="207"/>
      <c r="BL458" s="207"/>
      <c r="BM458" s="207"/>
      <c r="BN458" s="207"/>
      <c r="BO458" s="207"/>
      <c r="BP458" s="207"/>
      <c r="BQ458" s="207"/>
      <c r="BR458" s="207"/>
      <c r="BS458" s="207"/>
      <c r="BT458" s="207">
        <v>1</v>
      </c>
      <c r="BU458" s="207"/>
      <c r="BV458" s="207"/>
      <c r="BW458" s="207"/>
      <c r="BX458" s="207"/>
      <c r="BY458" s="207">
        <v>1</v>
      </c>
      <c r="BZ458" s="207"/>
      <c r="CA458" s="207"/>
      <c r="CB458" s="207"/>
      <c r="CC458" s="207"/>
      <c r="CD458" s="207"/>
      <c r="CE458" s="207"/>
      <c r="CF458" s="207"/>
      <c r="CG458" s="207"/>
      <c r="CH458" s="207"/>
      <c r="CI458" s="207"/>
      <c r="CJ458" s="207"/>
      <c r="CK458" s="207"/>
      <c r="CL458" s="207"/>
      <c r="CM458" s="207"/>
      <c r="CN458" s="207"/>
      <c r="CO458" s="207"/>
      <c r="CP458" s="207"/>
      <c r="CQ458" s="207"/>
      <c r="CR458" s="207"/>
      <c r="CS458" s="207"/>
      <c r="CT458" s="207"/>
      <c r="CU458" s="207"/>
      <c r="CV458" s="207"/>
      <c r="CW458" s="207"/>
      <c r="CX458" s="207"/>
      <c r="CY458" s="207"/>
      <c r="CZ458" s="207"/>
      <c r="DA458" s="207"/>
      <c r="DB458" s="207"/>
      <c r="DC458" s="207"/>
      <c r="DD458" s="207"/>
      <c r="DE458" s="207"/>
      <c r="DF458" s="207"/>
      <c r="DG458" s="207"/>
      <c r="DH458" s="207"/>
      <c r="DI458" s="207"/>
      <c r="DJ458" s="207"/>
      <c r="DK458" s="207"/>
      <c r="DL458" s="207"/>
      <c r="DM458" s="207"/>
      <c r="DN458" s="207"/>
      <c r="DO458" s="207"/>
      <c r="DP458" s="207"/>
      <c r="DQ458" s="207"/>
      <c r="DR458" s="207"/>
      <c r="DS458" s="207"/>
      <c r="DT458" s="207"/>
      <c r="DU458" s="207"/>
      <c r="DV458" s="207"/>
      <c r="DW458" s="207"/>
      <c r="DX458" s="207"/>
      <c r="DY458" s="207"/>
      <c r="DZ458" s="207"/>
      <c r="EA458"/>
      <c r="EB458">
        <v>420</v>
      </c>
      <c r="EC458" s="288">
        <f t="shared" si="5"/>
        <v>12.727272727272727</v>
      </c>
    </row>
    <row r="459" spans="1:133">
      <c r="A459" s="207" t="s">
        <v>1505</v>
      </c>
      <c r="B459" s="207" t="s">
        <v>1507</v>
      </c>
      <c r="C459" s="258">
        <v>5</v>
      </c>
      <c r="D459" s="207" t="s">
        <v>1508</v>
      </c>
      <c r="E459" s="207" t="s">
        <v>459</v>
      </c>
      <c r="F459" s="207"/>
      <c r="G459" s="207">
        <v>1</v>
      </c>
      <c r="H459" s="207"/>
      <c r="I459" s="207"/>
      <c r="J459" s="207">
        <v>1</v>
      </c>
      <c r="K459" s="207"/>
      <c r="L459" s="207"/>
      <c r="M459" s="207"/>
      <c r="N459" s="207"/>
      <c r="O459" s="207"/>
      <c r="P459" s="207"/>
      <c r="Q459" s="207"/>
      <c r="R459" s="207" t="s">
        <v>392</v>
      </c>
      <c r="S459" s="207">
        <v>1</v>
      </c>
      <c r="T459" s="207"/>
      <c r="U459" s="207"/>
      <c r="V459" s="207"/>
      <c r="W459" s="207"/>
      <c r="X459" s="207"/>
      <c r="Y459" s="207">
        <v>1</v>
      </c>
      <c r="Z459" s="207">
        <v>1</v>
      </c>
      <c r="AA459" s="207"/>
      <c r="AB459" s="207"/>
      <c r="AC459" s="207"/>
      <c r="AD459" s="207"/>
      <c r="AE459" s="207"/>
      <c r="AF459" s="207"/>
      <c r="AG459" s="207">
        <v>1</v>
      </c>
      <c r="AH459" s="207"/>
      <c r="AI459" s="207"/>
      <c r="AJ459" s="207"/>
      <c r="AK459" s="207">
        <v>1</v>
      </c>
      <c r="AL459" s="207"/>
      <c r="AM459" s="207"/>
      <c r="AN459" s="207"/>
      <c r="AO459" s="207"/>
      <c r="AP459" s="207"/>
      <c r="AQ459" s="207"/>
      <c r="AR459" s="207"/>
      <c r="AS459" s="207"/>
      <c r="AT459" s="207"/>
      <c r="AU459" s="207"/>
      <c r="AV459" s="207"/>
      <c r="AW459" s="207"/>
      <c r="AX459" s="207"/>
      <c r="AY459" s="207"/>
      <c r="AZ459" s="207"/>
      <c r="BA459" s="207"/>
      <c r="BB459" s="207"/>
      <c r="BC459" s="207"/>
      <c r="BD459" s="207"/>
      <c r="BE459" s="207"/>
      <c r="BF459" s="207"/>
      <c r="BG459" s="207"/>
      <c r="BH459" s="207"/>
      <c r="BI459" s="207"/>
      <c r="BJ459" s="207"/>
      <c r="BK459" s="207"/>
      <c r="BL459" s="207"/>
      <c r="BM459" s="207"/>
      <c r="BN459" s="207"/>
      <c r="BO459" s="207"/>
      <c r="BP459" s="207"/>
      <c r="BQ459" s="207"/>
      <c r="BR459" s="207"/>
      <c r="BS459" s="207"/>
      <c r="BT459" s="207">
        <v>1</v>
      </c>
      <c r="BU459" s="207"/>
      <c r="BV459" s="207"/>
      <c r="BW459" s="207"/>
      <c r="BX459" s="207"/>
      <c r="BY459" s="207">
        <v>1</v>
      </c>
      <c r="BZ459" s="207"/>
      <c r="CA459" s="207"/>
      <c r="CB459" s="207"/>
      <c r="CC459" s="207"/>
      <c r="CD459" s="207"/>
      <c r="CE459" s="207"/>
      <c r="CF459" s="207"/>
      <c r="CG459" s="207"/>
      <c r="CH459" s="207"/>
      <c r="CI459" s="207"/>
      <c r="CJ459" s="207"/>
      <c r="CK459" s="207"/>
      <c r="CL459" s="207"/>
      <c r="CM459" s="207"/>
      <c r="CN459" s="207"/>
      <c r="CO459" s="207"/>
      <c r="CP459" s="207"/>
      <c r="CQ459" s="207"/>
      <c r="CR459" s="207"/>
      <c r="CS459" s="207"/>
      <c r="CT459" s="207"/>
      <c r="CU459" s="207"/>
      <c r="CV459" s="207"/>
      <c r="CW459" s="207"/>
      <c r="CX459" s="207"/>
      <c r="CY459" s="207"/>
      <c r="CZ459" s="207"/>
      <c r="DA459" s="207"/>
      <c r="DB459" s="207"/>
      <c r="DC459" s="207"/>
      <c r="DD459" s="207"/>
      <c r="DE459" s="207"/>
      <c r="DF459" s="207"/>
      <c r="DG459" s="207"/>
      <c r="DH459" s="207"/>
      <c r="DI459" s="207"/>
      <c r="DJ459" s="207"/>
      <c r="DK459" s="207"/>
      <c r="DL459" s="207"/>
      <c r="DM459" s="207"/>
      <c r="DN459" s="207"/>
      <c r="DO459" s="207"/>
      <c r="DP459" s="207"/>
      <c r="DQ459" s="207"/>
      <c r="DR459" s="207"/>
      <c r="DS459" s="207"/>
      <c r="DT459" s="207"/>
      <c r="DU459" s="207"/>
      <c r="DV459" s="207"/>
      <c r="DW459" s="207"/>
      <c r="DX459" s="207"/>
      <c r="DY459" s="207"/>
      <c r="DZ459" s="207"/>
      <c r="EA459"/>
      <c r="EB459">
        <v>512</v>
      </c>
      <c r="EC459" s="288">
        <f t="shared" si="5"/>
        <v>15.515151515151516</v>
      </c>
    </row>
    <row r="460" spans="1:133">
      <c r="A460" s="207" t="s">
        <v>1506</v>
      </c>
      <c r="B460" s="207" t="s">
        <v>1507</v>
      </c>
      <c r="C460" s="258">
        <v>20</v>
      </c>
      <c r="D460" s="207" t="s">
        <v>1508</v>
      </c>
      <c r="E460" s="207" t="s">
        <v>459</v>
      </c>
      <c r="F460" s="207"/>
      <c r="G460" s="207">
        <v>1</v>
      </c>
      <c r="H460" s="207"/>
      <c r="I460" s="207"/>
      <c r="J460" s="207">
        <v>1</v>
      </c>
      <c r="K460" s="207"/>
      <c r="L460" s="207"/>
      <c r="M460" s="207"/>
      <c r="N460" s="207"/>
      <c r="O460" s="207"/>
      <c r="P460" s="207"/>
      <c r="Q460" s="207"/>
      <c r="R460" s="207" t="s">
        <v>392</v>
      </c>
      <c r="S460" s="207">
        <v>1</v>
      </c>
      <c r="T460" s="207"/>
      <c r="U460" s="207"/>
      <c r="V460" s="207"/>
      <c r="W460" s="207"/>
      <c r="X460" s="207"/>
      <c r="Y460" s="207">
        <v>1</v>
      </c>
      <c r="Z460" s="207">
        <v>1</v>
      </c>
      <c r="AA460" s="207"/>
      <c r="AB460" s="207"/>
      <c r="AC460" s="207"/>
      <c r="AD460" s="207"/>
      <c r="AE460" s="207"/>
      <c r="AF460" s="207"/>
      <c r="AG460" s="207">
        <v>1</v>
      </c>
      <c r="AH460" s="207"/>
      <c r="AI460" s="207"/>
      <c r="AJ460" s="207"/>
      <c r="AK460" s="207">
        <v>1</v>
      </c>
      <c r="AL460" s="207"/>
      <c r="AM460" s="207"/>
      <c r="AN460" s="207"/>
      <c r="AO460" s="207"/>
      <c r="AP460" s="207"/>
      <c r="AQ460" s="207"/>
      <c r="AR460" s="207"/>
      <c r="AS460" s="207"/>
      <c r="AT460" s="207"/>
      <c r="AU460" s="207"/>
      <c r="AV460" s="207"/>
      <c r="AW460" s="207"/>
      <c r="AX460" s="207"/>
      <c r="AY460" s="207"/>
      <c r="AZ460" s="207"/>
      <c r="BA460" s="207"/>
      <c r="BB460" s="207"/>
      <c r="BC460" s="207"/>
      <c r="BD460" s="207"/>
      <c r="BE460" s="207"/>
      <c r="BF460" s="207"/>
      <c r="BG460" s="207"/>
      <c r="BH460" s="207"/>
      <c r="BI460" s="207"/>
      <c r="BJ460" s="207"/>
      <c r="BK460" s="207"/>
      <c r="BL460" s="207"/>
      <c r="BM460" s="207"/>
      <c r="BN460" s="207"/>
      <c r="BO460" s="207"/>
      <c r="BP460" s="207"/>
      <c r="BQ460" s="207"/>
      <c r="BR460" s="207"/>
      <c r="BS460" s="207"/>
      <c r="BT460" s="207">
        <v>1</v>
      </c>
      <c r="BU460" s="207"/>
      <c r="BV460" s="207"/>
      <c r="BW460" s="207"/>
      <c r="BX460" s="207"/>
      <c r="BY460" s="207">
        <v>1</v>
      </c>
      <c r="BZ460" s="207"/>
      <c r="CA460" s="207"/>
      <c r="CB460" s="207"/>
      <c r="CC460" s="207"/>
      <c r="CD460" s="207"/>
      <c r="CE460" s="207"/>
      <c r="CF460" s="207"/>
      <c r="CG460" s="207"/>
      <c r="CH460" s="207"/>
      <c r="CI460" s="207"/>
      <c r="CJ460" s="207"/>
      <c r="CK460" s="207"/>
      <c r="CL460" s="207"/>
      <c r="CM460" s="207"/>
      <c r="CN460" s="207"/>
      <c r="CO460" s="207"/>
      <c r="CP460" s="207"/>
      <c r="CQ460" s="207"/>
      <c r="CR460" s="207"/>
      <c r="CS460" s="207"/>
      <c r="CT460" s="207"/>
      <c r="CU460" s="207"/>
      <c r="CV460" s="207"/>
      <c r="CW460" s="207"/>
      <c r="CX460" s="207"/>
      <c r="CY460" s="207"/>
      <c r="CZ460" s="207"/>
      <c r="DA460" s="207"/>
      <c r="DB460" s="207"/>
      <c r="DC460" s="207"/>
      <c r="DD460" s="207"/>
      <c r="DE460" s="207"/>
      <c r="DF460" s="207"/>
      <c r="DG460" s="207"/>
      <c r="DH460" s="207"/>
      <c r="DI460" s="207"/>
      <c r="DJ460" s="207"/>
      <c r="DK460" s="207"/>
      <c r="DL460" s="207"/>
      <c r="DM460" s="207"/>
      <c r="DN460" s="207"/>
      <c r="DO460" s="207"/>
      <c r="DP460" s="207"/>
      <c r="DQ460" s="207"/>
      <c r="DR460" s="207"/>
      <c r="DS460" s="207"/>
      <c r="DT460" s="207"/>
      <c r="DU460" s="207"/>
      <c r="DV460" s="207"/>
      <c r="DW460" s="207"/>
      <c r="DX460" s="207"/>
      <c r="DY460" s="207"/>
      <c r="DZ460" s="207"/>
      <c r="EA460"/>
      <c r="EB460">
        <v>2040</v>
      </c>
      <c r="EC460" s="288">
        <f t="shared" si="5"/>
        <v>61.81818181818182</v>
      </c>
    </row>
    <row r="461" spans="1:133">
      <c r="A461" s="142" t="s">
        <v>1511</v>
      </c>
      <c r="B461" s="142" t="s">
        <v>1510</v>
      </c>
      <c r="C461" s="141">
        <v>1</v>
      </c>
      <c r="D461" s="142" t="s">
        <v>968</v>
      </c>
      <c r="E461" s="142" t="s">
        <v>287</v>
      </c>
      <c r="F461" s="142"/>
      <c r="G461" s="142"/>
      <c r="H461" s="142"/>
      <c r="I461" s="142"/>
      <c r="J461" s="142"/>
      <c r="K461" s="142"/>
      <c r="L461" s="142"/>
      <c r="M461" s="142"/>
      <c r="N461" s="142"/>
      <c r="O461" s="142">
        <v>1</v>
      </c>
      <c r="P461" s="142"/>
      <c r="Q461" s="142"/>
      <c r="R461" s="142" t="s">
        <v>392</v>
      </c>
      <c r="S461" s="142">
        <v>1</v>
      </c>
      <c r="T461" s="142"/>
      <c r="U461" s="142"/>
      <c r="V461" s="142"/>
      <c r="W461" s="142"/>
      <c r="X461" s="142"/>
      <c r="Y461" s="142"/>
      <c r="Z461" s="142">
        <v>1</v>
      </c>
      <c r="AA461" s="142"/>
      <c r="AB461" s="142"/>
      <c r="AC461" s="142"/>
      <c r="AD461" s="142"/>
      <c r="AE461" s="142">
        <v>1</v>
      </c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142"/>
      <c r="AZ461" s="142"/>
      <c r="BA461" s="142">
        <v>1</v>
      </c>
      <c r="BB461" s="142"/>
      <c r="BC461" s="142"/>
      <c r="BD461" s="142"/>
      <c r="BE461" s="142"/>
      <c r="BF461" s="142"/>
      <c r="BG461" s="142"/>
      <c r="BH461" s="142"/>
      <c r="BI461" s="142"/>
      <c r="BJ461" s="142"/>
      <c r="BK461" s="142"/>
      <c r="BL461" s="142"/>
      <c r="BM461" s="142"/>
      <c r="BN461" s="142"/>
      <c r="BO461" s="142"/>
      <c r="BP461" s="142"/>
      <c r="BQ461" s="142"/>
      <c r="BR461" s="142"/>
      <c r="BS461" s="142"/>
      <c r="BT461" s="142"/>
      <c r="BU461" s="142"/>
      <c r="BV461" s="142"/>
      <c r="BW461" s="142"/>
      <c r="BX461" s="142"/>
      <c r="BY461" s="142"/>
      <c r="BZ461" s="142">
        <v>1</v>
      </c>
      <c r="CA461" s="142"/>
      <c r="CB461" s="142"/>
      <c r="CC461" s="142"/>
      <c r="CD461" s="142"/>
      <c r="CE461" s="142"/>
      <c r="CF461" s="142"/>
      <c r="CG461" s="142"/>
      <c r="CH461" s="142"/>
      <c r="CI461" s="142"/>
      <c r="CJ461" s="142"/>
      <c r="CK461" s="142"/>
      <c r="CL461" s="142"/>
      <c r="CM461" s="142"/>
      <c r="CN461" s="142"/>
      <c r="CO461" s="142"/>
      <c r="CP461" s="142"/>
      <c r="CQ461" s="142"/>
      <c r="CR461" s="142"/>
      <c r="CS461" s="142"/>
      <c r="CT461" s="142"/>
      <c r="CU461" s="142"/>
      <c r="CV461" s="142"/>
      <c r="CW461" s="142"/>
      <c r="CX461" s="142"/>
      <c r="CY461" s="142"/>
      <c r="CZ461" s="142"/>
      <c r="DA461" s="142"/>
      <c r="DB461" s="142"/>
      <c r="DC461" s="142"/>
      <c r="DD461" s="142"/>
      <c r="DE461" s="142"/>
      <c r="DF461" s="142"/>
      <c r="DG461" s="142"/>
      <c r="DH461" s="142"/>
      <c r="DI461" s="142"/>
      <c r="DJ461" s="142"/>
      <c r="DK461" s="142"/>
      <c r="DL461" s="142"/>
      <c r="DM461" s="142"/>
      <c r="DN461" s="142"/>
      <c r="DO461" s="142"/>
      <c r="DP461" s="142"/>
      <c r="DQ461" s="142"/>
      <c r="DR461" s="142"/>
      <c r="DS461" s="142"/>
      <c r="DT461" s="142"/>
      <c r="DU461" s="142"/>
      <c r="DV461" s="142"/>
      <c r="DW461" s="142"/>
      <c r="DX461" s="142"/>
      <c r="DY461" s="142"/>
      <c r="DZ461" s="142"/>
      <c r="EA461"/>
      <c r="EB461">
        <v>181</v>
      </c>
      <c r="EC461" s="288">
        <f t="shared" si="5"/>
        <v>5.4848484848484844</v>
      </c>
    </row>
    <row r="462" spans="1:133">
      <c r="A462" s="142" t="s">
        <v>1512</v>
      </c>
      <c r="B462" s="142" t="s">
        <v>1510</v>
      </c>
      <c r="C462" s="141">
        <v>4</v>
      </c>
      <c r="D462" s="142" t="s">
        <v>968</v>
      </c>
      <c r="E462" s="142" t="s">
        <v>287</v>
      </c>
      <c r="F462" s="142"/>
      <c r="G462" s="142"/>
      <c r="H462" s="142"/>
      <c r="I462" s="142"/>
      <c r="J462" s="142"/>
      <c r="K462" s="142"/>
      <c r="L462" s="142"/>
      <c r="M462" s="142"/>
      <c r="N462" s="142"/>
      <c r="O462" s="142">
        <v>1</v>
      </c>
      <c r="P462" s="142"/>
      <c r="Q462" s="142"/>
      <c r="R462" s="142" t="s">
        <v>392</v>
      </c>
      <c r="S462" s="142">
        <v>1</v>
      </c>
      <c r="T462" s="142"/>
      <c r="U462" s="142"/>
      <c r="V462" s="142"/>
      <c r="W462" s="142"/>
      <c r="X462" s="142"/>
      <c r="Y462" s="142"/>
      <c r="Z462" s="142">
        <v>1</v>
      </c>
      <c r="AA462" s="142"/>
      <c r="AB462" s="142"/>
      <c r="AC462" s="142"/>
      <c r="AD462" s="142"/>
      <c r="AE462" s="142">
        <v>1</v>
      </c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142"/>
      <c r="AZ462" s="142"/>
      <c r="BA462" s="142">
        <v>1</v>
      </c>
      <c r="BB462" s="142"/>
      <c r="BC462" s="142"/>
      <c r="BD462" s="142"/>
      <c r="BE462" s="142"/>
      <c r="BF462" s="142"/>
      <c r="BG462" s="142"/>
      <c r="BH462" s="142"/>
      <c r="BI462" s="142"/>
      <c r="BJ462" s="142"/>
      <c r="BK462" s="142"/>
      <c r="BL462" s="142"/>
      <c r="BM462" s="142"/>
      <c r="BN462" s="142"/>
      <c r="BO462" s="142"/>
      <c r="BP462" s="142"/>
      <c r="BQ462" s="142"/>
      <c r="BR462" s="142"/>
      <c r="BS462" s="142"/>
      <c r="BT462" s="142"/>
      <c r="BU462" s="142"/>
      <c r="BV462" s="142"/>
      <c r="BW462" s="142"/>
      <c r="BX462" s="142"/>
      <c r="BY462" s="142"/>
      <c r="BZ462" s="142">
        <v>1</v>
      </c>
      <c r="CA462" s="142"/>
      <c r="CB462" s="142"/>
      <c r="CC462" s="142"/>
      <c r="CD462" s="142"/>
      <c r="CE462" s="142"/>
      <c r="CF462" s="142"/>
      <c r="CG462" s="142"/>
      <c r="CH462" s="142"/>
      <c r="CI462" s="142"/>
      <c r="CJ462" s="142"/>
      <c r="CK462" s="142"/>
      <c r="CL462" s="142"/>
      <c r="CM462" s="142"/>
      <c r="CN462" s="142"/>
      <c r="CO462" s="142"/>
      <c r="CP462" s="142"/>
      <c r="CQ462" s="142"/>
      <c r="CR462" s="142"/>
      <c r="CS462" s="142"/>
      <c r="CT462" s="142"/>
      <c r="CU462" s="142"/>
      <c r="CV462" s="142"/>
      <c r="CW462" s="142"/>
      <c r="CX462" s="142"/>
      <c r="CY462" s="142"/>
      <c r="CZ462" s="142"/>
      <c r="DA462" s="142"/>
      <c r="DB462" s="142"/>
      <c r="DC462" s="142"/>
      <c r="DD462" s="142"/>
      <c r="DE462" s="142"/>
      <c r="DF462" s="142"/>
      <c r="DG462" s="142"/>
      <c r="DH462" s="142"/>
      <c r="DI462" s="142"/>
      <c r="DJ462" s="142"/>
      <c r="DK462" s="142"/>
      <c r="DL462" s="142"/>
      <c r="DM462" s="142"/>
      <c r="DN462" s="142"/>
      <c r="DO462" s="142"/>
      <c r="DP462" s="142"/>
      <c r="DQ462" s="142"/>
      <c r="DR462" s="142"/>
      <c r="DS462" s="142"/>
      <c r="DT462" s="142"/>
      <c r="DU462" s="142"/>
      <c r="DV462" s="142"/>
      <c r="DW462" s="142"/>
      <c r="DX462" s="142"/>
      <c r="DY462" s="142"/>
      <c r="DZ462" s="142"/>
      <c r="EA462"/>
      <c r="EB462">
        <v>679</v>
      </c>
      <c r="EC462" s="288">
        <f t="shared" si="5"/>
        <v>20.575757575757574</v>
      </c>
    </row>
    <row r="463" spans="1:133">
      <c r="A463" s="142" t="s">
        <v>1513</v>
      </c>
      <c r="B463" s="142" t="s">
        <v>1510</v>
      </c>
      <c r="C463" s="141">
        <v>5</v>
      </c>
      <c r="D463" s="142" t="s">
        <v>968</v>
      </c>
      <c r="E463" s="142" t="s">
        <v>287</v>
      </c>
      <c r="F463" s="142"/>
      <c r="G463" s="142"/>
      <c r="H463" s="142"/>
      <c r="I463" s="142"/>
      <c r="J463" s="142"/>
      <c r="K463" s="142"/>
      <c r="L463" s="142"/>
      <c r="M463" s="142"/>
      <c r="N463" s="142"/>
      <c r="O463" s="142">
        <v>1</v>
      </c>
      <c r="P463" s="142"/>
      <c r="Q463" s="142"/>
      <c r="R463" s="142" t="s">
        <v>392</v>
      </c>
      <c r="S463" s="142">
        <v>1</v>
      </c>
      <c r="T463" s="142"/>
      <c r="U463" s="142"/>
      <c r="V463" s="142"/>
      <c r="W463" s="142"/>
      <c r="X463" s="142"/>
      <c r="Y463" s="142"/>
      <c r="Z463" s="142">
        <v>1</v>
      </c>
      <c r="AA463" s="142"/>
      <c r="AB463" s="142"/>
      <c r="AC463" s="142"/>
      <c r="AD463" s="142"/>
      <c r="AE463" s="142">
        <v>1</v>
      </c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142"/>
      <c r="AZ463" s="142"/>
      <c r="BA463" s="142">
        <v>1</v>
      </c>
      <c r="BB463" s="142"/>
      <c r="BC463" s="142"/>
      <c r="BD463" s="142"/>
      <c r="BE463" s="142"/>
      <c r="BF463" s="142"/>
      <c r="BG463" s="142"/>
      <c r="BH463" s="142"/>
      <c r="BI463" s="142"/>
      <c r="BJ463" s="142"/>
      <c r="BK463" s="142"/>
      <c r="BL463" s="142"/>
      <c r="BM463" s="142"/>
      <c r="BN463" s="142"/>
      <c r="BO463" s="142"/>
      <c r="BP463" s="142"/>
      <c r="BQ463" s="142"/>
      <c r="BR463" s="142"/>
      <c r="BS463" s="142"/>
      <c r="BT463" s="142"/>
      <c r="BU463" s="142"/>
      <c r="BV463" s="142"/>
      <c r="BW463" s="142"/>
      <c r="BX463" s="142"/>
      <c r="BY463" s="142"/>
      <c r="BZ463" s="142">
        <v>1</v>
      </c>
      <c r="CA463" s="142"/>
      <c r="CB463" s="142"/>
      <c r="CC463" s="142"/>
      <c r="CD463" s="142"/>
      <c r="CE463" s="142"/>
      <c r="CF463" s="142"/>
      <c r="CG463" s="142"/>
      <c r="CH463" s="142"/>
      <c r="CI463" s="142"/>
      <c r="CJ463" s="142"/>
      <c r="CK463" s="142"/>
      <c r="CL463" s="142"/>
      <c r="CM463" s="142"/>
      <c r="CN463" s="142"/>
      <c r="CO463" s="142"/>
      <c r="CP463" s="142"/>
      <c r="CQ463" s="142"/>
      <c r="CR463" s="142"/>
      <c r="CS463" s="142"/>
      <c r="CT463" s="142"/>
      <c r="CU463" s="142"/>
      <c r="CV463" s="142"/>
      <c r="CW463" s="142"/>
      <c r="CX463" s="142"/>
      <c r="CY463" s="142"/>
      <c r="CZ463" s="142"/>
      <c r="DA463" s="142"/>
      <c r="DB463" s="142"/>
      <c r="DC463" s="142"/>
      <c r="DD463" s="142"/>
      <c r="DE463" s="142"/>
      <c r="DF463" s="142"/>
      <c r="DG463" s="142"/>
      <c r="DH463" s="142"/>
      <c r="DI463" s="142"/>
      <c r="DJ463" s="142"/>
      <c r="DK463" s="142"/>
      <c r="DL463" s="142"/>
      <c r="DM463" s="142"/>
      <c r="DN463" s="142"/>
      <c r="DO463" s="142"/>
      <c r="DP463" s="142"/>
      <c r="DQ463" s="142"/>
      <c r="DR463" s="142"/>
      <c r="DS463" s="142"/>
      <c r="DT463" s="142"/>
      <c r="DU463" s="142"/>
      <c r="DV463" s="142"/>
      <c r="DW463" s="142"/>
      <c r="DX463" s="142"/>
      <c r="DY463" s="142"/>
      <c r="DZ463" s="142"/>
      <c r="EA463"/>
      <c r="EB463">
        <v>827</v>
      </c>
      <c r="EC463" s="288">
        <f t="shared" si="5"/>
        <v>25.060606060606062</v>
      </c>
    </row>
    <row r="464" spans="1:133">
      <c r="A464" s="142" t="s">
        <v>1514</v>
      </c>
      <c r="B464" s="142" t="s">
        <v>1510</v>
      </c>
      <c r="C464" s="141">
        <v>20</v>
      </c>
      <c r="D464" s="142" t="s">
        <v>968</v>
      </c>
      <c r="E464" s="142" t="s">
        <v>287</v>
      </c>
      <c r="F464" s="142"/>
      <c r="G464" s="142"/>
      <c r="H464" s="142"/>
      <c r="I464" s="142"/>
      <c r="J464" s="142"/>
      <c r="K464" s="142"/>
      <c r="L464" s="142"/>
      <c r="M464" s="142"/>
      <c r="N464" s="142"/>
      <c r="O464" s="142">
        <v>1</v>
      </c>
      <c r="P464" s="142"/>
      <c r="Q464" s="142"/>
      <c r="R464" s="142" t="s">
        <v>392</v>
      </c>
      <c r="S464" s="142">
        <v>1</v>
      </c>
      <c r="T464" s="142"/>
      <c r="U464" s="142"/>
      <c r="V464" s="142"/>
      <c r="W464" s="142"/>
      <c r="X464" s="142"/>
      <c r="Y464" s="142"/>
      <c r="Z464" s="142">
        <v>1</v>
      </c>
      <c r="AA464" s="142"/>
      <c r="AB464" s="142"/>
      <c r="AC464" s="142"/>
      <c r="AD464" s="142"/>
      <c r="AE464" s="142">
        <v>1</v>
      </c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142"/>
      <c r="AZ464" s="142"/>
      <c r="BA464" s="142">
        <v>1</v>
      </c>
      <c r="BB464" s="142"/>
      <c r="BC464" s="142"/>
      <c r="BD464" s="142"/>
      <c r="BE464" s="142"/>
      <c r="BF464" s="142"/>
      <c r="BG464" s="142"/>
      <c r="BH464" s="142"/>
      <c r="BI464" s="142"/>
      <c r="BJ464" s="142"/>
      <c r="BK464" s="142"/>
      <c r="BL464" s="142"/>
      <c r="BM464" s="142"/>
      <c r="BN464" s="142"/>
      <c r="BO464" s="142"/>
      <c r="BP464" s="142"/>
      <c r="BQ464" s="142"/>
      <c r="BR464" s="142"/>
      <c r="BS464" s="142"/>
      <c r="BT464" s="142"/>
      <c r="BU464" s="142"/>
      <c r="BV464" s="142"/>
      <c r="BW464" s="142"/>
      <c r="BX464" s="142"/>
      <c r="BY464" s="142"/>
      <c r="BZ464" s="142">
        <v>1</v>
      </c>
      <c r="CA464" s="142"/>
      <c r="CB464" s="142"/>
      <c r="CC464" s="142"/>
      <c r="CD464" s="142"/>
      <c r="CE464" s="142"/>
      <c r="CF464" s="142"/>
      <c r="CG464" s="142"/>
      <c r="CH464" s="142"/>
      <c r="CI464" s="142"/>
      <c r="CJ464" s="142"/>
      <c r="CK464" s="142"/>
      <c r="CL464" s="142"/>
      <c r="CM464" s="142"/>
      <c r="CN464" s="142"/>
      <c r="CO464" s="142"/>
      <c r="CP464" s="142"/>
      <c r="CQ464" s="142"/>
      <c r="CR464" s="142"/>
      <c r="CS464" s="142"/>
      <c r="CT464" s="142"/>
      <c r="CU464" s="142"/>
      <c r="CV464" s="142"/>
      <c r="CW464" s="142"/>
      <c r="CX464" s="142"/>
      <c r="CY464" s="142"/>
      <c r="CZ464" s="142"/>
      <c r="DA464" s="142"/>
      <c r="DB464" s="142"/>
      <c r="DC464" s="142"/>
      <c r="DD464" s="142"/>
      <c r="DE464" s="142"/>
      <c r="DF464" s="142"/>
      <c r="DG464" s="142"/>
      <c r="DH464" s="142"/>
      <c r="DI464" s="142"/>
      <c r="DJ464" s="142"/>
      <c r="DK464" s="142"/>
      <c r="DL464" s="142"/>
      <c r="DM464" s="142"/>
      <c r="DN464" s="142"/>
      <c r="DO464" s="142"/>
      <c r="DP464" s="142"/>
      <c r="DQ464" s="142"/>
      <c r="DR464" s="142"/>
      <c r="DS464" s="142"/>
      <c r="DT464" s="142"/>
      <c r="DU464" s="142"/>
      <c r="DV464" s="142"/>
      <c r="DW464" s="142"/>
      <c r="DX464" s="142"/>
      <c r="DY464" s="142"/>
      <c r="DZ464" s="142"/>
      <c r="EA464"/>
      <c r="EB464"/>
      <c r="EC464" s="288">
        <f t="shared" si="5"/>
        <v>0</v>
      </c>
    </row>
    <row r="465" spans="1:133">
      <c r="A465" s="130" t="s">
        <v>1515</v>
      </c>
      <c r="B465" s="130" t="s">
        <v>1519</v>
      </c>
      <c r="C465" s="129">
        <v>1</v>
      </c>
      <c r="D465" s="130" t="s">
        <v>703</v>
      </c>
      <c r="E465" s="130" t="s">
        <v>459</v>
      </c>
      <c r="F465" s="130"/>
      <c r="G465" s="130">
        <v>1</v>
      </c>
      <c r="H465" s="130"/>
      <c r="I465" s="130"/>
      <c r="J465" s="130">
        <v>1</v>
      </c>
      <c r="K465" s="130"/>
      <c r="L465" s="130"/>
      <c r="M465" s="130"/>
      <c r="N465" s="130"/>
      <c r="O465" s="130"/>
      <c r="P465" s="130"/>
      <c r="Q465" s="130"/>
      <c r="R465" s="130" t="s">
        <v>392</v>
      </c>
      <c r="S465" s="130">
        <v>1</v>
      </c>
      <c r="T465" s="130"/>
      <c r="U465" s="130"/>
      <c r="V465" s="130"/>
      <c r="W465" s="130"/>
      <c r="X465" s="130"/>
      <c r="Y465" s="130"/>
      <c r="Z465" s="130">
        <v>1</v>
      </c>
      <c r="AA465" s="130"/>
      <c r="AB465" s="130"/>
      <c r="AC465" s="130"/>
      <c r="AD465" s="130"/>
      <c r="AE465" s="130"/>
      <c r="AF465" s="130">
        <v>1</v>
      </c>
      <c r="AG465" s="130"/>
      <c r="AH465" s="130"/>
      <c r="AI465" s="130"/>
      <c r="AJ465" s="130"/>
      <c r="AK465" s="130"/>
      <c r="AL465" s="130"/>
      <c r="AM465" s="130"/>
      <c r="AN465" s="130"/>
      <c r="AO465" s="130"/>
      <c r="AP465" s="130"/>
      <c r="AQ465" s="130"/>
      <c r="AR465" s="130"/>
      <c r="AS465" s="130"/>
      <c r="AT465" s="130"/>
      <c r="AU465" s="130"/>
      <c r="AV465" s="130"/>
      <c r="AW465" s="130"/>
      <c r="AX465" s="130"/>
      <c r="AY465" s="130"/>
      <c r="AZ465" s="130"/>
      <c r="BA465" s="130"/>
      <c r="BB465" s="130"/>
      <c r="BC465" s="130"/>
      <c r="BD465" s="130"/>
      <c r="BE465" s="130"/>
      <c r="BF465" s="130"/>
      <c r="BG465" s="130"/>
      <c r="BH465" s="130"/>
      <c r="BI465" s="130"/>
      <c r="BJ465" s="130"/>
      <c r="BK465" s="130"/>
      <c r="BL465" s="130"/>
      <c r="BM465" s="130"/>
      <c r="BN465" s="130"/>
      <c r="BO465" s="130"/>
      <c r="BP465" s="130"/>
      <c r="BQ465" s="130"/>
      <c r="BR465" s="130"/>
      <c r="BS465" s="130"/>
      <c r="BT465" s="130"/>
      <c r="BU465" s="130"/>
      <c r="BV465" s="130"/>
      <c r="BW465" s="130"/>
      <c r="BX465" s="130"/>
      <c r="BY465" s="130"/>
      <c r="BZ465" s="130"/>
      <c r="CA465" s="130"/>
      <c r="CB465" s="130"/>
      <c r="CC465" s="130"/>
      <c r="CD465" s="130"/>
      <c r="CE465" s="130"/>
      <c r="CF465" s="130"/>
      <c r="CG465" s="130"/>
      <c r="CH465" s="130"/>
      <c r="CI465" s="130"/>
      <c r="CJ465" s="130"/>
      <c r="CK465" s="130"/>
      <c r="CL465" s="130"/>
      <c r="CM465" s="130"/>
      <c r="CN465" s="130"/>
      <c r="CO465" s="130"/>
      <c r="CP465" s="130"/>
      <c r="CQ465" s="130"/>
      <c r="CR465" s="130"/>
      <c r="CS465" s="130"/>
      <c r="CT465" s="130"/>
      <c r="CU465" s="130"/>
      <c r="CV465" s="130"/>
      <c r="CW465" s="130"/>
      <c r="CX465" s="130"/>
      <c r="CY465" s="130"/>
      <c r="CZ465" s="130"/>
      <c r="DA465" s="130"/>
      <c r="DB465" s="130"/>
      <c r="DC465" s="130"/>
      <c r="DD465" s="130"/>
      <c r="DE465" s="130"/>
      <c r="DF465" s="130"/>
      <c r="DG465" s="130"/>
      <c r="DH465" s="130"/>
      <c r="DI465" s="130"/>
      <c r="DJ465" s="130"/>
      <c r="DK465" s="130"/>
      <c r="DL465" s="130"/>
      <c r="DM465" s="130"/>
      <c r="DN465" s="130"/>
      <c r="DO465" s="130"/>
      <c r="DP465" s="130"/>
      <c r="DQ465" s="130"/>
      <c r="DR465" s="130"/>
      <c r="DS465" s="130"/>
      <c r="DT465" s="130"/>
      <c r="DU465" s="130"/>
      <c r="DV465" s="130"/>
      <c r="DW465" s="130"/>
      <c r="DX465" s="130"/>
      <c r="DY465" s="130"/>
      <c r="DZ465" s="130"/>
      <c r="EA465"/>
      <c r="EB465">
        <v>118</v>
      </c>
      <c r="EC465" s="288">
        <f t="shared" si="5"/>
        <v>3.5757575757575757</v>
      </c>
    </row>
    <row r="466" spans="1:133">
      <c r="A466" s="130" t="s">
        <v>1516</v>
      </c>
      <c r="B466" s="130" t="s">
        <v>1519</v>
      </c>
      <c r="C466" s="129">
        <v>4</v>
      </c>
      <c r="D466" s="130" t="s">
        <v>703</v>
      </c>
      <c r="E466" s="130" t="s">
        <v>459</v>
      </c>
      <c r="F466" s="130"/>
      <c r="G466" s="130">
        <v>1</v>
      </c>
      <c r="H466" s="130"/>
      <c r="I466" s="130"/>
      <c r="J466" s="130">
        <v>1</v>
      </c>
      <c r="K466" s="130"/>
      <c r="L466" s="130"/>
      <c r="M466" s="130"/>
      <c r="N466" s="130"/>
      <c r="O466" s="130"/>
      <c r="P466" s="130"/>
      <c r="Q466" s="130"/>
      <c r="R466" s="130" t="s">
        <v>392</v>
      </c>
      <c r="S466" s="130">
        <v>1</v>
      </c>
      <c r="T466" s="130"/>
      <c r="U466" s="130"/>
      <c r="V466" s="130"/>
      <c r="W466" s="130"/>
      <c r="X466" s="130"/>
      <c r="Y466" s="130"/>
      <c r="Z466" s="130">
        <v>1</v>
      </c>
      <c r="AA466" s="130"/>
      <c r="AB466" s="130"/>
      <c r="AC466" s="130"/>
      <c r="AD466" s="130"/>
      <c r="AE466" s="130"/>
      <c r="AF466" s="130">
        <v>1</v>
      </c>
      <c r="AG466" s="130"/>
      <c r="AH466" s="130"/>
      <c r="AI466" s="130"/>
      <c r="AJ466" s="130"/>
      <c r="AK466" s="130"/>
      <c r="AL466" s="130"/>
      <c r="AM466" s="130"/>
      <c r="AN466" s="130"/>
      <c r="AO466" s="130"/>
      <c r="AP466" s="130"/>
      <c r="AQ466" s="130"/>
      <c r="AR466" s="130"/>
      <c r="AS466" s="130"/>
      <c r="AT466" s="130"/>
      <c r="AU466" s="130"/>
      <c r="AV466" s="130"/>
      <c r="AW466" s="130"/>
      <c r="AX466" s="130"/>
      <c r="AY466" s="130"/>
      <c r="AZ466" s="130"/>
      <c r="BA466" s="130"/>
      <c r="BB466" s="130"/>
      <c r="BC466" s="130"/>
      <c r="BD466" s="130"/>
      <c r="BE466" s="130"/>
      <c r="BF466" s="130"/>
      <c r="BG466" s="130"/>
      <c r="BH466" s="130"/>
      <c r="BI466" s="130"/>
      <c r="BJ466" s="130"/>
      <c r="BK466" s="130"/>
      <c r="BL466" s="130"/>
      <c r="BM466" s="130"/>
      <c r="BN466" s="130"/>
      <c r="BO466" s="130"/>
      <c r="BP466" s="130"/>
      <c r="BQ466" s="130"/>
      <c r="BR466" s="130"/>
      <c r="BS466" s="130"/>
      <c r="BT466" s="130"/>
      <c r="BU466" s="130"/>
      <c r="BV466" s="130"/>
      <c r="BW466" s="130"/>
      <c r="BX466" s="130"/>
      <c r="BY466" s="130"/>
      <c r="BZ466" s="130"/>
      <c r="CA466" s="130"/>
      <c r="CB466" s="130"/>
      <c r="CC466" s="130"/>
      <c r="CD466" s="130"/>
      <c r="CE466" s="130"/>
      <c r="CF466" s="130"/>
      <c r="CG466" s="130"/>
      <c r="CH466" s="130"/>
      <c r="CI466" s="130"/>
      <c r="CJ466" s="130"/>
      <c r="CK466" s="130"/>
      <c r="CL466" s="130"/>
      <c r="CM466" s="130"/>
      <c r="CN466" s="130"/>
      <c r="CO466" s="130"/>
      <c r="CP466" s="130"/>
      <c r="CQ466" s="130"/>
      <c r="CR466" s="130"/>
      <c r="CS466" s="130"/>
      <c r="CT466" s="130"/>
      <c r="CU466" s="130"/>
      <c r="CV466" s="130"/>
      <c r="CW466" s="130"/>
      <c r="CX466" s="130"/>
      <c r="CY466" s="130"/>
      <c r="CZ466" s="130"/>
      <c r="DA466" s="130"/>
      <c r="DB466" s="130"/>
      <c r="DC466" s="130"/>
      <c r="DD466" s="130"/>
      <c r="DE466" s="130"/>
      <c r="DF466" s="130"/>
      <c r="DG466" s="130"/>
      <c r="DH466" s="130"/>
      <c r="DI466" s="130"/>
      <c r="DJ466" s="130"/>
      <c r="DK466" s="130"/>
      <c r="DL466" s="130"/>
      <c r="DM466" s="130"/>
      <c r="DN466" s="130"/>
      <c r="DO466" s="130"/>
      <c r="DP466" s="130"/>
      <c r="DQ466" s="130"/>
      <c r="DR466" s="130"/>
      <c r="DS466" s="130"/>
      <c r="DT466" s="130"/>
      <c r="DU466" s="130"/>
      <c r="DV466" s="130"/>
      <c r="DW466" s="130"/>
      <c r="DX466" s="130"/>
      <c r="DY466" s="130"/>
      <c r="DZ466" s="130"/>
      <c r="EA466"/>
      <c r="EB466">
        <v>428</v>
      </c>
      <c r="EC466" s="288">
        <f t="shared" si="5"/>
        <v>12.969696969696969</v>
      </c>
    </row>
    <row r="467" spans="1:133">
      <c r="A467" s="130" t="s">
        <v>1517</v>
      </c>
      <c r="B467" s="130" t="s">
        <v>1519</v>
      </c>
      <c r="C467" s="129">
        <v>5</v>
      </c>
      <c r="D467" s="130" t="s">
        <v>703</v>
      </c>
      <c r="E467" s="130" t="s">
        <v>459</v>
      </c>
      <c r="F467" s="130"/>
      <c r="G467" s="130">
        <v>1</v>
      </c>
      <c r="H467" s="130"/>
      <c r="I467" s="130"/>
      <c r="J467" s="130">
        <v>1</v>
      </c>
      <c r="K467" s="130"/>
      <c r="L467" s="130"/>
      <c r="M467" s="130"/>
      <c r="N467" s="130"/>
      <c r="O467" s="130"/>
      <c r="P467" s="130"/>
      <c r="Q467" s="130"/>
      <c r="R467" s="130" t="s">
        <v>392</v>
      </c>
      <c r="S467" s="130">
        <v>1</v>
      </c>
      <c r="T467" s="130"/>
      <c r="U467" s="130"/>
      <c r="V467" s="130"/>
      <c r="W467" s="130"/>
      <c r="X467" s="130"/>
      <c r="Y467" s="130"/>
      <c r="Z467" s="130">
        <v>1</v>
      </c>
      <c r="AA467" s="130"/>
      <c r="AB467" s="130"/>
      <c r="AC467" s="130"/>
      <c r="AD467" s="130"/>
      <c r="AE467" s="130"/>
      <c r="AF467" s="130">
        <v>1</v>
      </c>
      <c r="AG467" s="130"/>
      <c r="AH467" s="130"/>
      <c r="AI467" s="130"/>
      <c r="AJ467" s="130"/>
      <c r="AK467" s="130"/>
      <c r="AL467" s="130"/>
      <c r="AM467" s="130"/>
      <c r="AN467" s="130"/>
      <c r="AO467" s="130"/>
      <c r="AP467" s="130"/>
      <c r="AQ467" s="130"/>
      <c r="AR467" s="130"/>
      <c r="AS467" s="130"/>
      <c r="AT467" s="130"/>
      <c r="AU467" s="130"/>
      <c r="AV467" s="130"/>
      <c r="AW467" s="130"/>
      <c r="AX467" s="130"/>
      <c r="AY467" s="130"/>
      <c r="AZ467" s="130"/>
      <c r="BA467" s="130"/>
      <c r="BB467" s="130"/>
      <c r="BC467" s="130"/>
      <c r="BD467" s="130"/>
      <c r="BE467" s="130"/>
      <c r="BF467" s="130"/>
      <c r="BG467" s="130"/>
      <c r="BH467" s="130"/>
      <c r="BI467" s="130"/>
      <c r="BJ467" s="130"/>
      <c r="BK467" s="130"/>
      <c r="BL467" s="130"/>
      <c r="BM467" s="130"/>
      <c r="BN467" s="130"/>
      <c r="BO467" s="130"/>
      <c r="BP467" s="130"/>
      <c r="BQ467" s="130"/>
      <c r="BR467" s="130"/>
      <c r="BS467" s="130"/>
      <c r="BT467" s="130"/>
      <c r="BU467" s="130"/>
      <c r="BV467" s="130"/>
      <c r="BW467" s="130"/>
      <c r="BX467" s="130"/>
      <c r="BY467" s="130"/>
      <c r="BZ467" s="130"/>
      <c r="CA467" s="130"/>
      <c r="CB467" s="130"/>
      <c r="CC467" s="130"/>
      <c r="CD467" s="130"/>
      <c r="CE467" s="130"/>
      <c r="CF467" s="130"/>
      <c r="CG467" s="130"/>
      <c r="CH467" s="130"/>
      <c r="CI467" s="130"/>
      <c r="CJ467" s="130"/>
      <c r="CK467" s="130"/>
      <c r="CL467" s="130"/>
      <c r="CM467" s="130"/>
      <c r="CN467" s="130"/>
      <c r="CO467" s="130"/>
      <c r="CP467" s="130"/>
      <c r="CQ467" s="130"/>
      <c r="CR467" s="130"/>
      <c r="CS467" s="130"/>
      <c r="CT467" s="130"/>
      <c r="CU467" s="130"/>
      <c r="CV467" s="130"/>
      <c r="CW467" s="130"/>
      <c r="CX467" s="130"/>
      <c r="CY467" s="130"/>
      <c r="CZ467" s="130"/>
      <c r="DA467" s="130"/>
      <c r="DB467" s="130"/>
      <c r="DC467" s="130"/>
      <c r="DD467" s="130"/>
      <c r="DE467" s="130"/>
      <c r="DF467" s="130"/>
      <c r="DG467" s="130"/>
      <c r="DH467" s="130"/>
      <c r="DI467" s="130"/>
      <c r="DJ467" s="130"/>
      <c r="DK467" s="130"/>
      <c r="DL467" s="130"/>
      <c r="DM467" s="130"/>
      <c r="DN467" s="130"/>
      <c r="DO467" s="130"/>
      <c r="DP467" s="130"/>
      <c r="DQ467" s="130"/>
      <c r="DR467" s="130"/>
      <c r="DS467" s="130"/>
      <c r="DT467" s="130"/>
      <c r="DU467" s="130"/>
      <c r="DV467" s="130"/>
      <c r="DW467" s="130"/>
      <c r="DX467" s="130"/>
      <c r="DY467" s="130"/>
      <c r="DZ467" s="130"/>
      <c r="EA467"/>
      <c r="EB467">
        <v>528</v>
      </c>
      <c r="EC467" s="288">
        <f t="shared" si="5"/>
        <v>16</v>
      </c>
    </row>
    <row r="468" spans="1:133">
      <c r="A468" s="130" t="s">
        <v>1518</v>
      </c>
      <c r="B468" s="130" t="s">
        <v>1519</v>
      </c>
      <c r="C468" s="129">
        <v>20</v>
      </c>
      <c r="D468" s="130" t="s">
        <v>703</v>
      </c>
      <c r="E468" s="130" t="s">
        <v>459</v>
      </c>
      <c r="F468" s="130"/>
      <c r="G468" s="130">
        <v>1</v>
      </c>
      <c r="H468" s="130"/>
      <c r="I468" s="130"/>
      <c r="J468" s="130">
        <v>1</v>
      </c>
      <c r="K468" s="130"/>
      <c r="L468" s="130"/>
      <c r="M468" s="130"/>
      <c r="N468" s="130"/>
      <c r="O468" s="130"/>
      <c r="P468" s="130"/>
      <c r="Q468" s="130"/>
      <c r="R468" s="130" t="s">
        <v>392</v>
      </c>
      <c r="S468" s="130">
        <v>1</v>
      </c>
      <c r="T468" s="130"/>
      <c r="U468" s="130"/>
      <c r="V468" s="130"/>
      <c r="W468" s="130"/>
      <c r="X468" s="130"/>
      <c r="Y468" s="130"/>
      <c r="Z468" s="130">
        <v>1</v>
      </c>
      <c r="AA468" s="130"/>
      <c r="AB468" s="130"/>
      <c r="AC468" s="130"/>
      <c r="AD468" s="130"/>
      <c r="AE468" s="130"/>
      <c r="AF468" s="130">
        <v>1</v>
      </c>
      <c r="AG468" s="130"/>
      <c r="AH468" s="130"/>
      <c r="AI468" s="130"/>
      <c r="AJ468" s="130"/>
      <c r="AK468" s="130"/>
      <c r="AL468" s="130"/>
      <c r="AM468" s="130"/>
      <c r="AN468" s="130"/>
      <c r="AO468" s="130"/>
      <c r="AP468" s="130"/>
      <c r="AQ468" s="130"/>
      <c r="AR468" s="130"/>
      <c r="AS468" s="130"/>
      <c r="AT468" s="130"/>
      <c r="AU468" s="130"/>
      <c r="AV468" s="130"/>
      <c r="AW468" s="130"/>
      <c r="AX468" s="130"/>
      <c r="AY468" s="130"/>
      <c r="AZ468" s="130"/>
      <c r="BA468" s="130"/>
      <c r="BB468" s="130"/>
      <c r="BC468" s="130"/>
      <c r="BD468" s="130"/>
      <c r="BE468" s="130"/>
      <c r="BF468" s="130"/>
      <c r="BG468" s="130"/>
      <c r="BH468" s="130"/>
      <c r="BI468" s="130"/>
      <c r="BJ468" s="130"/>
      <c r="BK468" s="130"/>
      <c r="BL468" s="130"/>
      <c r="BM468" s="130"/>
      <c r="BN468" s="130"/>
      <c r="BO468" s="130"/>
      <c r="BP468" s="130"/>
      <c r="BQ468" s="130"/>
      <c r="BR468" s="130"/>
      <c r="BS468" s="130"/>
      <c r="BT468" s="130"/>
      <c r="BU468" s="130"/>
      <c r="BV468" s="130"/>
      <c r="BW468" s="130"/>
      <c r="BX468" s="130"/>
      <c r="BY468" s="130"/>
      <c r="BZ468" s="130"/>
      <c r="CA468" s="130"/>
      <c r="CB468" s="130"/>
      <c r="CC468" s="130"/>
      <c r="CD468" s="130"/>
      <c r="CE468" s="130"/>
      <c r="CF468" s="130"/>
      <c r="CG468" s="130"/>
      <c r="CH468" s="130"/>
      <c r="CI468" s="130"/>
      <c r="CJ468" s="130"/>
      <c r="CK468" s="130"/>
      <c r="CL468" s="130"/>
      <c r="CM468" s="130"/>
      <c r="CN468" s="130"/>
      <c r="CO468" s="130"/>
      <c r="CP468" s="130"/>
      <c r="CQ468" s="130"/>
      <c r="CR468" s="130"/>
      <c r="CS468" s="130"/>
      <c r="CT468" s="130"/>
      <c r="CU468" s="130"/>
      <c r="CV468" s="130"/>
      <c r="CW468" s="130"/>
      <c r="CX468" s="130"/>
      <c r="CY468" s="130"/>
      <c r="CZ468" s="130"/>
      <c r="DA468" s="130"/>
      <c r="DB468" s="130"/>
      <c r="DC468" s="130"/>
      <c r="DD468" s="130"/>
      <c r="DE468" s="130"/>
      <c r="DF468" s="130"/>
      <c r="DG468" s="130"/>
      <c r="DH468" s="130"/>
      <c r="DI468" s="130"/>
      <c r="DJ468" s="130"/>
      <c r="DK468" s="130"/>
      <c r="DL468" s="130"/>
      <c r="DM468" s="130"/>
      <c r="DN468" s="130"/>
      <c r="DO468" s="130"/>
      <c r="DP468" s="130"/>
      <c r="DQ468" s="130"/>
      <c r="DR468" s="130"/>
      <c r="DS468" s="130"/>
      <c r="DT468" s="130"/>
      <c r="DU468" s="130"/>
      <c r="DV468" s="130"/>
      <c r="DW468" s="130"/>
      <c r="DX468" s="130"/>
      <c r="DY468" s="130"/>
      <c r="DZ468" s="130"/>
      <c r="EA468"/>
      <c r="EB468">
        <v>2092</v>
      </c>
      <c r="EC468" s="288">
        <f t="shared" si="5"/>
        <v>63.393939393939391</v>
      </c>
    </row>
    <row r="469" spans="1:133">
      <c r="A469" s="153" t="s">
        <v>1520</v>
      </c>
      <c r="B469" s="153" t="s">
        <v>1524</v>
      </c>
      <c r="C469" s="152">
        <v>1</v>
      </c>
      <c r="D469" s="153" t="s">
        <v>703</v>
      </c>
      <c r="E469" s="153" t="s">
        <v>459</v>
      </c>
      <c r="F469" s="153"/>
      <c r="G469" s="153">
        <v>1</v>
      </c>
      <c r="H469" s="153"/>
      <c r="I469" s="153"/>
      <c r="J469" s="153">
        <v>1</v>
      </c>
      <c r="K469" s="153"/>
      <c r="L469" s="153"/>
      <c r="M469" s="153"/>
      <c r="N469" s="153"/>
      <c r="O469" s="153"/>
      <c r="P469" s="153"/>
      <c r="Q469" s="153"/>
      <c r="R469" s="153" t="s">
        <v>392</v>
      </c>
      <c r="S469" s="153">
        <v>1</v>
      </c>
      <c r="T469" s="153"/>
      <c r="U469" s="153"/>
      <c r="V469" s="153"/>
      <c r="W469" s="153"/>
      <c r="X469" s="153"/>
      <c r="Y469" s="153"/>
      <c r="Z469" s="153">
        <v>1</v>
      </c>
      <c r="AA469" s="153"/>
      <c r="AB469" s="153"/>
      <c r="AC469" s="153"/>
      <c r="AD469" s="153"/>
      <c r="AE469" s="153"/>
      <c r="AF469" s="153">
        <v>1</v>
      </c>
      <c r="AG469" s="153"/>
      <c r="AH469" s="153"/>
      <c r="AI469" s="153"/>
      <c r="AJ469" s="153"/>
      <c r="AK469" s="153">
        <v>1</v>
      </c>
      <c r="AL469" s="153"/>
      <c r="AM469" s="153"/>
      <c r="AN469" s="153"/>
      <c r="AO469" s="153"/>
      <c r="AP469" s="153"/>
      <c r="AQ469" s="153"/>
      <c r="AR469" s="153"/>
      <c r="AS469" s="153"/>
      <c r="AT469" s="153"/>
      <c r="AU469" s="153"/>
      <c r="AV469" s="153"/>
      <c r="AW469" s="153"/>
      <c r="AX469" s="153"/>
      <c r="AY469" s="153"/>
      <c r="AZ469" s="153"/>
      <c r="BA469" s="153"/>
      <c r="BB469" s="153"/>
      <c r="BC469" s="153"/>
      <c r="BD469" s="153"/>
      <c r="BE469" s="153"/>
      <c r="BF469" s="153"/>
      <c r="BG469" s="153"/>
      <c r="BH469" s="153"/>
      <c r="BI469" s="153"/>
      <c r="BJ469" s="153"/>
      <c r="BK469" s="153"/>
      <c r="BL469" s="153"/>
      <c r="BM469" s="153"/>
      <c r="BN469" s="153"/>
      <c r="BO469" s="153"/>
      <c r="BP469" s="153"/>
      <c r="BQ469" s="153"/>
      <c r="BR469" s="153"/>
      <c r="BS469" s="153"/>
      <c r="BT469" s="153">
        <v>1</v>
      </c>
      <c r="BU469" s="153"/>
      <c r="BV469" s="153"/>
      <c r="BW469" s="153"/>
      <c r="BX469" s="153"/>
      <c r="BY469" s="153">
        <v>1</v>
      </c>
      <c r="BZ469" s="153"/>
      <c r="CA469" s="153"/>
      <c r="CB469" s="153"/>
      <c r="CC469" s="153"/>
      <c r="CD469" s="153"/>
      <c r="CE469" s="153"/>
      <c r="CF469" s="153"/>
      <c r="CG469" s="153"/>
      <c r="CH469" s="153"/>
      <c r="CI469" s="153"/>
      <c r="CJ469" s="153"/>
      <c r="CK469" s="153"/>
      <c r="CL469" s="153"/>
      <c r="CM469" s="153"/>
      <c r="CN469" s="153"/>
      <c r="CO469" s="153"/>
      <c r="CP469" s="153"/>
      <c r="CQ469" s="153"/>
      <c r="CR469" s="153"/>
      <c r="CS469" s="153"/>
      <c r="CT469" s="153"/>
      <c r="CU469" s="153"/>
      <c r="CV469" s="153"/>
      <c r="CW469" s="153"/>
      <c r="CX469" s="153"/>
      <c r="CY469" s="153"/>
      <c r="CZ469" s="153"/>
      <c r="DA469" s="153"/>
      <c r="DB469" s="153"/>
      <c r="DC469" s="153"/>
      <c r="DD469" s="153"/>
      <c r="DE469" s="153"/>
      <c r="DF469" s="153"/>
      <c r="DG469" s="153"/>
      <c r="DH469" s="153"/>
      <c r="DI469" s="153"/>
      <c r="DJ469" s="153"/>
      <c r="DK469" s="153"/>
      <c r="DL469" s="153"/>
      <c r="DM469" s="153"/>
      <c r="DN469" s="153"/>
      <c r="DO469" s="153"/>
      <c r="DP469" s="153"/>
      <c r="DQ469" s="153"/>
      <c r="DR469" s="153"/>
      <c r="DS469" s="153"/>
      <c r="DT469" s="153"/>
      <c r="DU469" s="153"/>
      <c r="DV469" s="153"/>
      <c r="DW469" s="153"/>
      <c r="DX469" s="153"/>
      <c r="DY469" s="153"/>
      <c r="DZ469" s="153"/>
      <c r="EA469"/>
      <c r="EB469">
        <v>118</v>
      </c>
      <c r="EC469" s="288">
        <f t="shared" si="5"/>
        <v>3.5757575757575757</v>
      </c>
    </row>
    <row r="470" spans="1:133">
      <c r="A470" s="153" t="s">
        <v>1521</v>
      </c>
      <c r="B470" s="153" t="s">
        <v>1524</v>
      </c>
      <c r="C470" s="152">
        <v>4</v>
      </c>
      <c r="D470" s="153" t="s">
        <v>703</v>
      </c>
      <c r="E470" s="153" t="s">
        <v>459</v>
      </c>
      <c r="F470" s="153"/>
      <c r="G470" s="153">
        <v>1</v>
      </c>
      <c r="H470" s="153"/>
      <c r="I470" s="153"/>
      <c r="J470" s="153">
        <v>1</v>
      </c>
      <c r="K470" s="153"/>
      <c r="L470" s="153"/>
      <c r="M470" s="153"/>
      <c r="N470" s="153"/>
      <c r="O470" s="153"/>
      <c r="P470" s="153"/>
      <c r="Q470" s="153"/>
      <c r="R470" s="153" t="s">
        <v>392</v>
      </c>
      <c r="S470" s="153">
        <v>1</v>
      </c>
      <c r="T470" s="153"/>
      <c r="U470" s="153"/>
      <c r="V470" s="153"/>
      <c r="W470" s="153"/>
      <c r="X470" s="153"/>
      <c r="Y470" s="153"/>
      <c r="Z470" s="153">
        <v>1</v>
      </c>
      <c r="AA470" s="153"/>
      <c r="AB470" s="153"/>
      <c r="AC470" s="153"/>
      <c r="AD470" s="153"/>
      <c r="AE470" s="153"/>
      <c r="AF470" s="153">
        <v>1</v>
      </c>
      <c r="AG470" s="153"/>
      <c r="AH470" s="153"/>
      <c r="AI470" s="153"/>
      <c r="AJ470" s="153"/>
      <c r="AK470" s="153">
        <v>1</v>
      </c>
      <c r="AL470" s="153"/>
      <c r="AM470" s="153"/>
      <c r="AN470" s="153"/>
      <c r="AO470" s="153"/>
      <c r="AP470" s="153"/>
      <c r="AQ470" s="153"/>
      <c r="AR470" s="153"/>
      <c r="AS470" s="153"/>
      <c r="AT470" s="153"/>
      <c r="AU470" s="153"/>
      <c r="AV470" s="153"/>
      <c r="AW470" s="153"/>
      <c r="AX470" s="153"/>
      <c r="AY470" s="153"/>
      <c r="AZ470" s="153"/>
      <c r="BA470" s="153"/>
      <c r="BB470" s="153"/>
      <c r="BC470" s="153"/>
      <c r="BD470" s="153"/>
      <c r="BE470" s="153"/>
      <c r="BF470" s="153"/>
      <c r="BG470" s="153"/>
      <c r="BH470" s="153"/>
      <c r="BI470" s="153"/>
      <c r="BJ470" s="153"/>
      <c r="BK470" s="153"/>
      <c r="BL470" s="153"/>
      <c r="BM470" s="153"/>
      <c r="BN470" s="153"/>
      <c r="BO470" s="153"/>
      <c r="BP470" s="153"/>
      <c r="BQ470" s="153"/>
      <c r="BR470" s="153"/>
      <c r="BS470" s="153"/>
      <c r="BT470" s="153">
        <v>1</v>
      </c>
      <c r="BU470" s="153"/>
      <c r="BV470" s="153"/>
      <c r="BW470" s="153"/>
      <c r="BX470" s="153"/>
      <c r="BY470" s="153">
        <v>1</v>
      </c>
      <c r="BZ470" s="153"/>
      <c r="CA470" s="153"/>
      <c r="CB470" s="153"/>
      <c r="CC470" s="153"/>
      <c r="CD470" s="153"/>
      <c r="CE470" s="153"/>
      <c r="CF470" s="153"/>
      <c r="CG470" s="153"/>
      <c r="CH470" s="153"/>
      <c r="CI470" s="153"/>
      <c r="CJ470" s="153"/>
      <c r="CK470" s="153"/>
      <c r="CL470" s="153"/>
      <c r="CM470" s="153"/>
      <c r="CN470" s="153"/>
      <c r="CO470" s="153"/>
      <c r="CP470" s="153"/>
      <c r="CQ470" s="153"/>
      <c r="CR470" s="153"/>
      <c r="CS470" s="153"/>
      <c r="CT470" s="153"/>
      <c r="CU470" s="153"/>
      <c r="CV470" s="153"/>
      <c r="CW470" s="153"/>
      <c r="CX470" s="153"/>
      <c r="CY470" s="153"/>
      <c r="CZ470" s="153"/>
      <c r="DA470" s="153"/>
      <c r="DB470" s="153"/>
      <c r="DC470" s="153"/>
      <c r="DD470" s="153"/>
      <c r="DE470" s="153"/>
      <c r="DF470" s="153"/>
      <c r="DG470" s="153"/>
      <c r="DH470" s="153"/>
      <c r="DI470" s="153"/>
      <c r="DJ470" s="153"/>
      <c r="DK470" s="153"/>
      <c r="DL470" s="153"/>
      <c r="DM470" s="153"/>
      <c r="DN470" s="153"/>
      <c r="DO470" s="153"/>
      <c r="DP470" s="153"/>
      <c r="DQ470" s="153"/>
      <c r="DR470" s="153"/>
      <c r="DS470" s="153"/>
      <c r="DT470" s="153"/>
      <c r="DU470" s="153"/>
      <c r="DV470" s="153"/>
      <c r="DW470" s="153"/>
      <c r="DX470" s="153"/>
      <c r="DY470" s="153"/>
      <c r="DZ470" s="153"/>
      <c r="EA470"/>
      <c r="EB470">
        <v>427</v>
      </c>
      <c r="EC470" s="288">
        <f t="shared" si="5"/>
        <v>12.939393939393939</v>
      </c>
    </row>
    <row r="471" spans="1:133">
      <c r="A471" s="153" t="s">
        <v>1522</v>
      </c>
      <c r="B471" s="153" t="s">
        <v>1524</v>
      </c>
      <c r="C471" s="152">
        <v>5</v>
      </c>
      <c r="D471" s="153" t="s">
        <v>703</v>
      </c>
      <c r="E471" s="153" t="s">
        <v>459</v>
      </c>
      <c r="F471" s="153"/>
      <c r="G471" s="153">
        <v>1</v>
      </c>
      <c r="H471" s="153"/>
      <c r="I471" s="153"/>
      <c r="J471" s="153">
        <v>1</v>
      </c>
      <c r="K471" s="153"/>
      <c r="L471" s="153"/>
      <c r="M471" s="153"/>
      <c r="N471" s="153"/>
      <c r="O471" s="153"/>
      <c r="P471" s="153"/>
      <c r="Q471" s="153"/>
      <c r="R471" s="153" t="s">
        <v>392</v>
      </c>
      <c r="S471" s="153">
        <v>1</v>
      </c>
      <c r="T471" s="153"/>
      <c r="U471" s="153"/>
      <c r="V471" s="153"/>
      <c r="W471" s="153"/>
      <c r="X471" s="153"/>
      <c r="Y471" s="153"/>
      <c r="Z471" s="153">
        <v>1</v>
      </c>
      <c r="AA471" s="153"/>
      <c r="AB471" s="153"/>
      <c r="AC471" s="153"/>
      <c r="AD471" s="153"/>
      <c r="AE471" s="153"/>
      <c r="AF471" s="153">
        <v>1</v>
      </c>
      <c r="AG471" s="153"/>
      <c r="AH471" s="153"/>
      <c r="AI471" s="153"/>
      <c r="AJ471" s="153"/>
      <c r="AK471" s="153">
        <v>1</v>
      </c>
      <c r="AL471" s="153"/>
      <c r="AM471" s="153"/>
      <c r="AN471" s="153"/>
      <c r="AO471" s="153"/>
      <c r="AP471" s="153"/>
      <c r="AQ471" s="153"/>
      <c r="AR471" s="153"/>
      <c r="AS471" s="153"/>
      <c r="AT471" s="153"/>
      <c r="AU471" s="153"/>
      <c r="AV471" s="153"/>
      <c r="AW471" s="153"/>
      <c r="AX471" s="153"/>
      <c r="AY471" s="153"/>
      <c r="AZ471" s="153"/>
      <c r="BA471" s="153"/>
      <c r="BB471" s="153"/>
      <c r="BC471" s="153"/>
      <c r="BD471" s="153"/>
      <c r="BE471" s="153"/>
      <c r="BF471" s="153"/>
      <c r="BG471" s="153"/>
      <c r="BH471" s="153"/>
      <c r="BI471" s="153"/>
      <c r="BJ471" s="153"/>
      <c r="BK471" s="153"/>
      <c r="BL471" s="153"/>
      <c r="BM471" s="153"/>
      <c r="BN471" s="153"/>
      <c r="BO471" s="153"/>
      <c r="BP471" s="153"/>
      <c r="BQ471" s="153"/>
      <c r="BR471" s="153"/>
      <c r="BS471" s="153"/>
      <c r="BT471" s="153">
        <v>1</v>
      </c>
      <c r="BU471" s="153"/>
      <c r="BV471" s="153"/>
      <c r="BW471" s="153"/>
      <c r="BX471" s="153"/>
      <c r="BY471" s="153">
        <v>1</v>
      </c>
      <c r="BZ471" s="153"/>
      <c r="CA471" s="153"/>
      <c r="CB471" s="153"/>
      <c r="CC471" s="153"/>
      <c r="CD471" s="153"/>
      <c r="CE471" s="153"/>
      <c r="CF471" s="153"/>
      <c r="CG471" s="153"/>
      <c r="CH471" s="153"/>
      <c r="CI471" s="153"/>
      <c r="CJ471" s="153"/>
      <c r="CK471" s="153"/>
      <c r="CL471" s="153"/>
      <c r="CM471" s="153"/>
      <c r="CN471" s="153"/>
      <c r="CO471" s="153"/>
      <c r="CP471" s="153"/>
      <c r="CQ471" s="153"/>
      <c r="CR471" s="153"/>
      <c r="CS471" s="153"/>
      <c r="CT471" s="153"/>
      <c r="CU471" s="153"/>
      <c r="CV471" s="153"/>
      <c r="CW471" s="153"/>
      <c r="CX471" s="153"/>
      <c r="CY471" s="153"/>
      <c r="CZ471" s="153"/>
      <c r="DA471" s="153"/>
      <c r="DB471" s="153"/>
      <c r="DC471" s="153"/>
      <c r="DD471" s="153"/>
      <c r="DE471" s="153"/>
      <c r="DF471" s="153"/>
      <c r="DG471" s="153"/>
      <c r="DH471" s="153"/>
      <c r="DI471" s="153"/>
      <c r="DJ471" s="153"/>
      <c r="DK471" s="153"/>
      <c r="DL471" s="153"/>
      <c r="DM471" s="153"/>
      <c r="DN471" s="153"/>
      <c r="DO471" s="153"/>
      <c r="DP471" s="153"/>
      <c r="DQ471" s="153"/>
      <c r="DR471" s="153"/>
      <c r="DS471" s="153"/>
      <c r="DT471" s="153"/>
      <c r="DU471" s="153"/>
      <c r="DV471" s="153"/>
      <c r="DW471" s="153"/>
      <c r="DX471" s="153"/>
      <c r="DY471" s="153"/>
      <c r="DZ471" s="153"/>
      <c r="EA471"/>
      <c r="EB471">
        <v>527</v>
      </c>
      <c r="EC471" s="288">
        <f t="shared" si="5"/>
        <v>15.969696969696969</v>
      </c>
    </row>
    <row r="472" spans="1:133">
      <c r="A472" s="153" t="s">
        <v>1523</v>
      </c>
      <c r="B472" s="153" t="s">
        <v>1524</v>
      </c>
      <c r="C472" s="152">
        <v>20</v>
      </c>
      <c r="D472" s="153" t="s">
        <v>703</v>
      </c>
      <c r="E472" s="153" t="s">
        <v>459</v>
      </c>
      <c r="F472" s="153"/>
      <c r="G472" s="153">
        <v>1</v>
      </c>
      <c r="H472" s="153"/>
      <c r="I472" s="153"/>
      <c r="J472" s="153">
        <v>1</v>
      </c>
      <c r="K472" s="153"/>
      <c r="L472" s="153"/>
      <c r="M472" s="153"/>
      <c r="N472" s="153"/>
      <c r="O472" s="153"/>
      <c r="P472" s="153"/>
      <c r="Q472" s="153"/>
      <c r="R472" s="153" t="s">
        <v>392</v>
      </c>
      <c r="S472" s="153">
        <v>1</v>
      </c>
      <c r="T472" s="153"/>
      <c r="U472" s="153"/>
      <c r="V472" s="153"/>
      <c r="W472" s="153"/>
      <c r="X472" s="153"/>
      <c r="Y472" s="153"/>
      <c r="Z472" s="153">
        <v>1</v>
      </c>
      <c r="AA472" s="153"/>
      <c r="AB472" s="153"/>
      <c r="AC472" s="153"/>
      <c r="AD472" s="153"/>
      <c r="AE472" s="153"/>
      <c r="AF472" s="153">
        <v>1</v>
      </c>
      <c r="AG472" s="153"/>
      <c r="AH472" s="153"/>
      <c r="AI472" s="153"/>
      <c r="AJ472" s="153"/>
      <c r="AK472" s="153">
        <v>1</v>
      </c>
      <c r="AL472" s="153"/>
      <c r="AM472" s="153"/>
      <c r="AN472" s="153"/>
      <c r="AO472" s="153"/>
      <c r="AP472" s="153"/>
      <c r="AQ472" s="153"/>
      <c r="AR472" s="153"/>
      <c r="AS472" s="153"/>
      <c r="AT472" s="153"/>
      <c r="AU472" s="153"/>
      <c r="AV472" s="153"/>
      <c r="AW472" s="153"/>
      <c r="AX472" s="153"/>
      <c r="AY472" s="153"/>
      <c r="AZ472" s="153"/>
      <c r="BA472" s="153"/>
      <c r="BB472" s="153"/>
      <c r="BC472" s="153"/>
      <c r="BD472" s="153"/>
      <c r="BE472" s="153"/>
      <c r="BF472" s="153"/>
      <c r="BG472" s="153"/>
      <c r="BH472" s="153"/>
      <c r="BI472" s="153"/>
      <c r="BJ472" s="153"/>
      <c r="BK472" s="153"/>
      <c r="BL472" s="153"/>
      <c r="BM472" s="153"/>
      <c r="BN472" s="153"/>
      <c r="BO472" s="153"/>
      <c r="BP472" s="153"/>
      <c r="BQ472" s="153"/>
      <c r="BR472" s="153"/>
      <c r="BS472" s="153"/>
      <c r="BT472" s="153">
        <v>1</v>
      </c>
      <c r="BU472" s="153"/>
      <c r="BV472" s="153"/>
      <c r="BW472" s="153"/>
      <c r="BX472" s="153"/>
      <c r="BY472" s="153">
        <v>1</v>
      </c>
      <c r="BZ472" s="153"/>
      <c r="CA472" s="153"/>
      <c r="CB472" s="153"/>
      <c r="CC472" s="153"/>
      <c r="CD472" s="153"/>
      <c r="CE472" s="153"/>
      <c r="CF472" s="153"/>
      <c r="CG472" s="153"/>
      <c r="CH472" s="153"/>
      <c r="CI472" s="153"/>
      <c r="CJ472" s="153"/>
      <c r="CK472" s="153"/>
      <c r="CL472" s="153"/>
      <c r="CM472" s="153"/>
      <c r="CN472" s="153"/>
      <c r="CO472" s="153"/>
      <c r="CP472" s="153"/>
      <c r="CQ472" s="153"/>
      <c r="CR472" s="153"/>
      <c r="CS472" s="153"/>
      <c r="CT472" s="153"/>
      <c r="CU472" s="153"/>
      <c r="CV472" s="153"/>
      <c r="CW472" s="153"/>
      <c r="CX472" s="153"/>
      <c r="CY472" s="153"/>
      <c r="CZ472" s="153"/>
      <c r="DA472" s="153"/>
      <c r="DB472" s="153"/>
      <c r="DC472" s="153"/>
      <c r="DD472" s="153"/>
      <c r="DE472" s="153"/>
      <c r="DF472" s="153"/>
      <c r="DG472" s="153"/>
      <c r="DH472" s="153"/>
      <c r="DI472" s="153"/>
      <c r="DJ472" s="153"/>
      <c r="DK472" s="153"/>
      <c r="DL472" s="153"/>
      <c r="DM472" s="153"/>
      <c r="DN472" s="153"/>
      <c r="DO472" s="153"/>
      <c r="DP472" s="153"/>
      <c r="DQ472" s="153"/>
      <c r="DR472" s="153"/>
      <c r="DS472" s="153"/>
      <c r="DT472" s="153"/>
      <c r="DU472" s="153"/>
      <c r="DV472" s="153"/>
      <c r="DW472" s="153"/>
      <c r="DX472" s="153"/>
      <c r="DY472" s="153"/>
      <c r="DZ472" s="153"/>
      <c r="EA472"/>
      <c r="EB472">
        <v>2092</v>
      </c>
      <c r="EC472" s="288">
        <f t="shared" si="5"/>
        <v>63.393939393939391</v>
      </c>
    </row>
    <row r="473" spans="1:133">
      <c r="A473" s="134" t="s">
        <v>506</v>
      </c>
      <c r="B473" s="134" t="s">
        <v>1874</v>
      </c>
      <c r="C473" s="133">
        <v>1</v>
      </c>
      <c r="D473" s="134" t="s">
        <v>703</v>
      </c>
      <c r="E473" s="134" t="s">
        <v>378</v>
      </c>
      <c r="F473" s="134"/>
      <c r="G473" s="134">
        <v>1</v>
      </c>
      <c r="H473" s="134"/>
      <c r="I473" s="134"/>
      <c r="J473" s="134"/>
      <c r="K473" s="134">
        <v>1</v>
      </c>
      <c r="L473" s="134"/>
      <c r="M473" s="134"/>
      <c r="N473" s="134"/>
      <c r="O473" s="134"/>
      <c r="P473" s="134"/>
      <c r="Q473" s="134"/>
      <c r="R473" s="134" t="s">
        <v>392</v>
      </c>
      <c r="S473" s="134">
        <v>1</v>
      </c>
      <c r="T473" s="134"/>
      <c r="U473" s="134"/>
      <c r="V473" s="134"/>
      <c r="W473" s="134"/>
      <c r="X473" s="134"/>
      <c r="Y473" s="134"/>
      <c r="Z473" s="134">
        <v>1</v>
      </c>
      <c r="AA473" s="134"/>
      <c r="AB473" s="134"/>
      <c r="AC473" s="134"/>
      <c r="AD473" s="134"/>
      <c r="AE473" s="134"/>
      <c r="AF473" s="134">
        <v>1</v>
      </c>
      <c r="AG473" s="134"/>
      <c r="AH473" s="134"/>
      <c r="AI473" s="134"/>
      <c r="AJ473" s="134"/>
      <c r="AK473" s="134">
        <v>1</v>
      </c>
      <c r="AL473" s="134"/>
      <c r="AM473" s="134"/>
      <c r="AN473" s="134"/>
      <c r="AO473" s="134"/>
      <c r="AP473" s="134"/>
      <c r="AQ473" s="134"/>
      <c r="AR473" s="134"/>
      <c r="AS473" s="134"/>
      <c r="AT473" s="134"/>
      <c r="AU473" s="134"/>
      <c r="AV473" s="134"/>
      <c r="AW473" s="134"/>
      <c r="AX473" s="134"/>
      <c r="AY473" s="134"/>
      <c r="AZ473" s="134"/>
      <c r="BA473" s="134"/>
      <c r="BB473" s="134"/>
      <c r="BC473" s="134"/>
      <c r="BD473" s="134"/>
      <c r="BE473" s="134"/>
      <c r="BF473" s="134"/>
      <c r="BG473" s="134"/>
      <c r="BH473" s="134"/>
      <c r="BI473" s="134"/>
      <c r="BJ473" s="134"/>
      <c r="BK473" s="134"/>
      <c r="BL473" s="134"/>
      <c r="BM473" s="134"/>
      <c r="BN473" s="134"/>
      <c r="BO473" s="134"/>
      <c r="BP473" s="134"/>
      <c r="BQ473" s="134"/>
      <c r="BR473" s="134"/>
      <c r="BS473" s="134"/>
      <c r="BT473" s="134">
        <v>1</v>
      </c>
      <c r="BU473" s="134"/>
      <c r="BV473" s="134"/>
      <c r="BW473" s="134"/>
      <c r="BX473" s="134"/>
      <c r="BY473" s="134">
        <v>1</v>
      </c>
      <c r="BZ473" s="134"/>
      <c r="CA473" s="134"/>
      <c r="CB473" s="134"/>
      <c r="CC473" s="134"/>
      <c r="CD473" s="134"/>
      <c r="CE473" s="134"/>
      <c r="CF473" s="134"/>
      <c r="CG473" s="134">
        <v>1</v>
      </c>
      <c r="CH473" s="134"/>
      <c r="CI473" s="134"/>
      <c r="CJ473" s="134"/>
      <c r="CK473" s="134"/>
      <c r="CL473" s="134"/>
      <c r="CM473" s="134"/>
      <c r="CN473" s="134"/>
      <c r="CO473" s="134"/>
      <c r="CP473" s="134"/>
      <c r="CQ473" s="134"/>
      <c r="CR473" s="134"/>
      <c r="CS473" s="134"/>
      <c r="CT473" s="134"/>
      <c r="CU473" s="134"/>
      <c r="CV473" s="134"/>
      <c r="CW473" s="134"/>
      <c r="CX473" s="134"/>
      <c r="CY473" s="134"/>
      <c r="CZ473" s="134"/>
      <c r="DA473" s="134"/>
      <c r="DB473" s="134"/>
      <c r="DC473" s="134"/>
      <c r="DD473" s="134"/>
      <c r="DE473" s="134"/>
      <c r="DF473" s="134"/>
      <c r="DG473" s="134"/>
      <c r="DH473" s="134"/>
      <c r="DI473" s="134"/>
      <c r="DJ473" s="134"/>
      <c r="DK473" s="134"/>
      <c r="DL473" s="134"/>
      <c r="DM473" s="134"/>
      <c r="DN473" s="134"/>
      <c r="DO473" s="134"/>
      <c r="DP473" s="134"/>
      <c r="DQ473" s="134"/>
      <c r="DR473" s="134"/>
      <c r="DS473" s="134"/>
      <c r="DT473" s="134"/>
      <c r="DU473" s="134"/>
      <c r="DV473" s="134"/>
      <c r="DW473" s="134"/>
      <c r="DX473" s="134"/>
      <c r="DY473" s="134"/>
      <c r="DZ473" s="134"/>
    </row>
    <row r="474" spans="1:133">
      <c r="A474" s="134" t="s">
        <v>506</v>
      </c>
      <c r="B474" s="134" t="s">
        <v>1874</v>
      </c>
      <c r="C474" s="133">
        <v>4</v>
      </c>
      <c r="D474" s="134" t="s">
        <v>703</v>
      </c>
      <c r="E474" s="134" t="s">
        <v>378</v>
      </c>
      <c r="F474" s="134"/>
      <c r="G474" s="134">
        <v>1</v>
      </c>
      <c r="H474" s="134"/>
      <c r="I474" s="134"/>
      <c r="J474" s="134"/>
      <c r="K474" s="134">
        <v>1</v>
      </c>
      <c r="L474" s="134"/>
      <c r="M474" s="134"/>
      <c r="N474" s="134"/>
      <c r="O474" s="134"/>
      <c r="P474" s="134"/>
      <c r="Q474" s="134"/>
      <c r="R474" s="134" t="s">
        <v>392</v>
      </c>
      <c r="S474" s="134">
        <v>1</v>
      </c>
      <c r="T474" s="134"/>
      <c r="U474" s="134"/>
      <c r="V474" s="134"/>
      <c r="W474" s="134"/>
      <c r="X474" s="134"/>
      <c r="Y474" s="134"/>
      <c r="Z474" s="134">
        <v>1</v>
      </c>
      <c r="AA474" s="134"/>
      <c r="AB474" s="134"/>
      <c r="AC474" s="134"/>
      <c r="AD474" s="134"/>
      <c r="AE474" s="134"/>
      <c r="AF474" s="134">
        <v>1</v>
      </c>
      <c r="AG474" s="134"/>
      <c r="AH474" s="134"/>
      <c r="AI474" s="134"/>
      <c r="AJ474" s="134"/>
      <c r="AK474" s="134">
        <v>1</v>
      </c>
      <c r="AL474" s="134"/>
      <c r="AM474" s="134"/>
      <c r="AN474" s="134"/>
      <c r="AO474" s="134"/>
      <c r="AP474" s="134"/>
      <c r="AQ474" s="134"/>
      <c r="AR474" s="134"/>
      <c r="AS474" s="134"/>
      <c r="AT474" s="134"/>
      <c r="AU474" s="134"/>
      <c r="AV474" s="134"/>
      <c r="AW474" s="134"/>
      <c r="AX474" s="134"/>
      <c r="AY474" s="134"/>
      <c r="AZ474" s="134"/>
      <c r="BA474" s="134"/>
      <c r="BB474" s="134"/>
      <c r="BC474" s="134"/>
      <c r="BD474" s="134"/>
      <c r="BE474" s="134"/>
      <c r="BF474" s="134"/>
      <c r="BG474" s="134"/>
      <c r="BH474" s="134"/>
      <c r="BI474" s="134"/>
      <c r="BJ474" s="134"/>
      <c r="BK474" s="134"/>
      <c r="BL474" s="134"/>
      <c r="BM474" s="134"/>
      <c r="BN474" s="134"/>
      <c r="BO474" s="134"/>
      <c r="BP474" s="134"/>
      <c r="BQ474" s="134"/>
      <c r="BR474" s="134"/>
      <c r="BS474" s="134"/>
      <c r="BT474" s="134">
        <v>1</v>
      </c>
      <c r="BU474" s="134"/>
      <c r="BV474" s="134"/>
      <c r="BW474" s="134"/>
      <c r="BX474" s="134"/>
      <c r="BY474" s="134">
        <v>1</v>
      </c>
      <c r="BZ474" s="134"/>
      <c r="CA474" s="134"/>
      <c r="CB474" s="134"/>
      <c r="CC474" s="134"/>
      <c r="CD474" s="134"/>
      <c r="CE474" s="134"/>
      <c r="CF474" s="134"/>
      <c r="CG474" s="134">
        <v>1</v>
      </c>
      <c r="CH474" s="134"/>
      <c r="CI474" s="134"/>
      <c r="CJ474" s="134"/>
      <c r="CK474" s="134"/>
      <c r="CL474" s="134"/>
      <c r="CM474" s="134"/>
      <c r="CN474" s="134"/>
      <c r="CO474" s="134"/>
      <c r="CP474" s="134"/>
      <c r="CQ474" s="134"/>
      <c r="CR474" s="134"/>
      <c r="CS474" s="134"/>
      <c r="CT474" s="134"/>
      <c r="CU474" s="134"/>
      <c r="CV474" s="134"/>
      <c r="CW474" s="134"/>
      <c r="CX474" s="134"/>
      <c r="CY474" s="134"/>
      <c r="CZ474" s="134"/>
      <c r="DA474" s="134"/>
      <c r="DB474" s="134"/>
      <c r="DC474" s="134"/>
      <c r="DD474" s="134"/>
      <c r="DE474" s="134"/>
      <c r="DF474" s="134"/>
      <c r="DG474" s="134"/>
      <c r="DH474" s="134"/>
      <c r="DI474" s="134"/>
      <c r="DJ474" s="134"/>
      <c r="DK474" s="134"/>
      <c r="DL474" s="134"/>
      <c r="DM474" s="134"/>
      <c r="DN474" s="134"/>
      <c r="DO474" s="134"/>
      <c r="DP474" s="134"/>
      <c r="DQ474" s="134"/>
      <c r="DR474" s="134"/>
      <c r="DS474" s="134"/>
      <c r="DT474" s="134"/>
      <c r="DU474" s="134"/>
      <c r="DV474" s="134"/>
      <c r="DW474" s="134"/>
      <c r="DX474" s="134"/>
      <c r="DY474" s="134"/>
      <c r="DZ474" s="134"/>
    </row>
    <row r="475" spans="1:133">
      <c r="A475" s="134" t="s">
        <v>506</v>
      </c>
      <c r="B475" s="134" t="s">
        <v>1874</v>
      </c>
      <c r="C475" s="133">
        <v>5</v>
      </c>
      <c r="D475" s="134" t="s">
        <v>703</v>
      </c>
      <c r="E475" s="134" t="s">
        <v>378</v>
      </c>
      <c r="F475" s="134"/>
      <c r="G475" s="134">
        <v>1</v>
      </c>
      <c r="H475" s="134"/>
      <c r="I475" s="134"/>
      <c r="J475" s="134"/>
      <c r="K475" s="134">
        <v>1</v>
      </c>
      <c r="L475" s="134"/>
      <c r="M475" s="134"/>
      <c r="N475" s="134"/>
      <c r="O475" s="134"/>
      <c r="P475" s="134"/>
      <c r="Q475" s="134"/>
      <c r="R475" s="134" t="s">
        <v>392</v>
      </c>
      <c r="S475" s="134">
        <v>1</v>
      </c>
      <c r="T475" s="134"/>
      <c r="U475" s="134"/>
      <c r="V475" s="134"/>
      <c r="W475" s="134"/>
      <c r="X475" s="134"/>
      <c r="Y475" s="134"/>
      <c r="Z475" s="134">
        <v>1</v>
      </c>
      <c r="AA475" s="134"/>
      <c r="AB475" s="134"/>
      <c r="AC475" s="134"/>
      <c r="AD475" s="134"/>
      <c r="AE475" s="134"/>
      <c r="AF475" s="134">
        <v>1</v>
      </c>
      <c r="AG475" s="134"/>
      <c r="AH475" s="134"/>
      <c r="AI475" s="134"/>
      <c r="AJ475" s="134"/>
      <c r="AK475" s="134">
        <v>1</v>
      </c>
      <c r="AL475" s="134"/>
      <c r="AM475" s="134"/>
      <c r="AN475" s="134"/>
      <c r="AO475" s="134"/>
      <c r="AP475" s="134"/>
      <c r="AQ475" s="134"/>
      <c r="AR475" s="134"/>
      <c r="AS475" s="134"/>
      <c r="AT475" s="134"/>
      <c r="AU475" s="134"/>
      <c r="AV475" s="134"/>
      <c r="AW475" s="134"/>
      <c r="AX475" s="134"/>
      <c r="AY475" s="134"/>
      <c r="AZ475" s="134"/>
      <c r="BA475" s="134"/>
      <c r="BB475" s="134"/>
      <c r="BC475" s="134"/>
      <c r="BD475" s="134"/>
      <c r="BE475" s="134"/>
      <c r="BF475" s="134"/>
      <c r="BG475" s="134"/>
      <c r="BH475" s="134"/>
      <c r="BI475" s="134"/>
      <c r="BJ475" s="134"/>
      <c r="BK475" s="134"/>
      <c r="BL475" s="134"/>
      <c r="BM475" s="134"/>
      <c r="BN475" s="134"/>
      <c r="BO475" s="134"/>
      <c r="BP475" s="134"/>
      <c r="BQ475" s="134"/>
      <c r="BR475" s="134"/>
      <c r="BS475" s="134"/>
      <c r="BT475" s="134">
        <v>1</v>
      </c>
      <c r="BU475" s="134"/>
      <c r="BV475" s="134"/>
      <c r="BW475" s="134"/>
      <c r="BX475" s="134"/>
      <c r="BY475" s="134">
        <v>1</v>
      </c>
      <c r="BZ475" s="134"/>
      <c r="CA475" s="134"/>
      <c r="CB475" s="134"/>
      <c r="CC475" s="134"/>
      <c r="CD475" s="134"/>
      <c r="CE475" s="134"/>
      <c r="CF475" s="134"/>
      <c r="CG475" s="134">
        <v>1</v>
      </c>
      <c r="CH475" s="134"/>
      <c r="CI475" s="134"/>
      <c r="CJ475" s="134"/>
      <c r="CK475" s="134"/>
      <c r="CL475" s="134"/>
      <c r="CM475" s="134"/>
      <c r="CN475" s="134"/>
      <c r="CO475" s="134"/>
      <c r="CP475" s="134"/>
      <c r="CQ475" s="134"/>
      <c r="CR475" s="134"/>
      <c r="CS475" s="134"/>
      <c r="CT475" s="134"/>
      <c r="CU475" s="134"/>
      <c r="CV475" s="134"/>
      <c r="CW475" s="134"/>
      <c r="CX475" s="134"/>
      <c r="CY475" s="134"/>
      <c r="CZ475" s="134"/>
      <c r="DA475" s="134"/>
      <c r="DB475" s="134"/>
      <c r="DC475" s="134"/>
      <c r="DD475" s="134"/>
      <c r="DE475" s="134"/>
      <c r="DF475" s="134"/>
      <c r="DG475" s="134"/>
      <c r="DH475" s="134"/>
      <c r="DI475" s="134"/>
      <c r="DJ475" s="134"/>
      <c r="DK475" s="134"/>
      <c r="DL475" s="134"/>
      <c r="DM475" s="134"/>
      <c r="DN475" s="134"/>
      <c r="DO475" s="134"/>
      <c r="DP475" s="134"/>
      <c r="DQ475" s="134"/>
      <c r="DR475" s="134"/>
      <c r="DS475" s="134"/>
      <c r="DT475" s="134"/>
      <c r="DU475" s="134"/>
      <c r="DV475" s="134"/>
      <c r="DW475" s="134"/>
      <c r="DX475" s="134"/>
      <c r="DY475" s="134"/>
      <c r="DZ475" s="134"/>
    </row>
    <row r="476" spans="1:133">
      <c r="A476" s="134" t="s">
        <v>506</v>
      </c>
      <c r="B476" s="134" t="s">
        <v>1874</v>
      </c>
      <c r="C476" s="133">
        <v>20</v>
      </c>
      <c r="D476" s="134" t="s">
        <v>703</v>
      </c>
      <c r="E476" s="134" t="s">
        <v>378</v>
      </c>
      <c r="F476" s="134"/>
      <c r="G476" s="134">
        <v>1</v>
      </c>
      <c r="H476" s="134"/>
      <c r="I476" s="134"/>
      <c r="J476" s="134"/>
      <c r="K476" s="134">
        <v>1</v>
      </c>
      <c r="L476" s="134"/>
      <c r="M476" s="134"/>
      <c r="N476" s="134"/>
      <c r="O476" s="134"/>
      <c r="P476" s="134"/>
      <c r="Q476" s="134"/>
      <c r="R476" s="134" t="s">
        <v>392</v>
      </c>
      <c r="S476" s="134">
        <v>1</v>
      </c>
      <c r="T476" s="134"/>
      <c r="U476" s="134"/>
      <c r="V476" s="134"/>
      <c r="W476" s="134"/>
      <c r="X476" s="134"/>
      <c r="Y476" s="134"/>
      <c r="Z476" s="134">
        <v>1</v>
      </c>
      <c r="AA476" s="134"/>
      <c r="AB476" s="134"/>
      <c r="AC476" s="134"/>
      <c r="AD476" s="134"/>
      <c r="AE476" s="134"/>
      <c r="AF476" s="134">
        <v>1</v>
      </c>
      <c r="AG476" s="134"/>
      <c r="AH476" s="134"/>
      <c r="AI476" s="134"/>
      <c r="AJ476" s="134"/>
      <c r="AK476" s="134">
        <v>1</v>
      </c>
      <c r="AL476" s="134"/>
      <c r="AM476" s="134"/>
      <c r="AN476" s="134"/>
      <c r="AO476" s="134"/>
      <c r="AP476" s="134"/>
      <c r="AQ476" s="134"/>
      <c r="AR476" s="134"/>
      <c r="AS476" s="134"/>
      <c r="AT476" s="134"/>
      <c r="AU476" s="134"/>
      <c r="AV476" s="134"/>
      <c r="AW476" s="134"/>
      <c r="AX476" s="134"/>
      <c r="AY476" s="134"/>
      <c r="AZ476" s="134"/>
      <c r="BA476" s="134"/>
      <c r="BB476" s="134"/>
      <c r="BC476" s="134"/>
      <c r="BD476" s="134"/>
      <c r="BE476" s="134"/>
      <c r="BF476" s="134"/>
      <c r="BG476" s="134"/>
      <c r="BH476" s="134"/>
      <c r="BI476" s="134"/>
      <c r="BJ476" s="134"/>
      <c r="BK476" s="134"/>
      <c r="BL476" s="134"/>
      <c r="BM476" s="134"/>
      <c r="BN476" s="134"/>
      <c r="BO476" s="134"/>
      <c r="BP476" s="134"/>
      <c r="BQ476" s="134"/>
      <c r="BR476" s="134"/>
      <c r="BS476" s="134"/>
      <c r="BT476" s="134">
        <v>1</v>
      </c>
      <c r="BU476" s="134"/>
      <c r="BV476" s="134"/>
      <c r="BW476" s="134"/>
      <c r="BX476" s="134"/>
      <c r="BY476" s="134">
        <v>1</v>
      </c>
      <c r="BZ476" s="134"/>
      <c r="CA476" s="134"/>
      <c r="CB476" s="134"/>
      <c r="CC476" s="134"/>
      <c r="CD476" s="134"/>
      <c r="CE476" s="134"/>
      <c r="CF476" s="134"/>
      <c r="CG476" s="134">
        <v>1</v>
      </c>
      <c r="CH476" s="134"/>
      <c r="CI476" s="134"/>
      <c r="CJ476" s="134"/>
      <c r="CK476" s="134"/>
      <c r="CL476" s="134"/>
      <c r="CM476" s="134"/>
      <c r="CN476" s="134"/>
      <c r="CO476" s="134"/>
      <c r="CP476" s="134"/>
      <c r="CQ476" s="134"/>
      <c r="CR476" s="134"/>
      <c r="CS476" s="134"/>
      <c r="CT476" s="134"/>
      <c r="CU476" s="134"/>
      <c r="CV476" s="134"/>
      <c r="CW476" s="134"/>
      <c r="CX476" s="134"/>
      <c r="CY476" s="134"/>
      <c r="CZ476" s="134"/>
      <c r="DA476" s="134"/>
      <c r="DB476" s="134"/>
      <c r="DC476" s="134"/>
      <c r="DD476" s="134"/>
      <c r="DE476" s="134"/>
      <c r="DF476" s="134"/>
      <c r="DG476" s="134"/>
      <c r="DH476" s="134"/>
      <c r="DI476" s="134"/>
      <c r="DJ476" s="134"/>
      <c r="DK476" s="134"/>
      <c r="DL476" s="134"/>
      <c r="DM476" s="134"/>
      <c r="DN476" s="134"/>
      <c r="DO476" s="134"/>
      <c r="DP476" s="134"/>
      <c r="DQ476" s="134"/>
      <c r="DR476" s="134"/>
      <c r="DS476" s="134"/>
      <c r="DT476" s="134"/>
      <c r="DU476" s="134"/>
      <c r="DV476" s="134"/>
      <c r="DW476" s="134"/>
      <c r="DX476" s="134"/>
      <c r="DY476" s="134"/>
      <c r="DZ476" s="134"/>
    </row>
    <row r="477" spans="1:133">
      <c r="A477" s="134" t="s">
        <v>506</v>
      </c>
      <c r="B477" s="138" t="s">
        <v>1875</v>
      </c>
      <c r="C477" s="137">
        <v>1</v>
      </c>
      <c r="D477" s="138" t="s">
        <v>971</v>
      </c>
      <c r="E477" s="138"/>
      <c r="F477" s="138"/>
      <c r="G477" s="138"/>
      <c r="H477" s="138"/>
      <c r="I477" s="138"/>
      <c r="J477" s="138"/>
      <c r="K477" s="138"/>
      <c r="L477" s="138"/>
      <c r="M477" s="138"/>
      <c r="N477" s="138"/>
      <c r="O477" s="138"/>
      <c r="P477" s="138"/>
      <c r="Q477" s="138"/>
      <c r="R477" s="138"/>
      <c r="S477" s="138"/>
      <c r="T477" s="138"/>
      <c r="U477" s="138"/>
      <c r="V477" s="138"/>
      <c r="W477" s="138"/>
      <c r="X477" s="138"/>
      <c r="Y477" s="138"/>
      <c r="Z477" s="138"/>
      <c r="AA477" s="138"/>
      <c r="AB477" s="138"/>
      <c r="AC477" s="138">
        <v>1</v>
      </c>
      <c r="AD477" s="138"/>
      <c r="AE477" s="138"/>
      <c r="AF477" s="138"/>
      <c r="AG477" s="138"/>
      <c r="AH477" s="138"/>
      <c r="AI477" s="138"/>
      <c r="AJ477" s="138"/>
      <c r="AK477" s="138"/>
      <c r="AL477" s="138"/>
      <c r="AM477" s="138"/>
      <c r="AN477" s="138"/>
      <c r="AO477" s="138"/>
      <c r="AP477" s="138"/>
      <c r="AQ477" s="138"/>
      <c r="AR477" s="138"/>
      <c r="AS477" s="138"/>
      <c r="AT477" s="138"/>
      <c r="AU477" s="138"/>
      <c r="AV477" s="138"/>
      <c r="AW477" s="138"/>
      <c r="AX477" s="138"/>
      <c r="AY477" s="138"/>
      <c r="AZ477" s="138"/>
      <c r="BA477" s="138"/>
      <c r="BB477" s="138"/>
      <c r="BC477" s="138"/>
      <c r="BD477" s="138"/>
      <c r="BE477" s="138"/>
      <c r="BF477" s="138"/>
      <c r="BG477" s="138"/>
      <c r="BH477" s="138"/>
      <c r="BI477" s="138"/>
      <c r="BJ477" s="138"/>
      <c r="BK477" s="138"/>
      <c r="BL477" s="138"/>
      <c r="BM477" s="138"/>
      <c r="BN477" s="138">
        <v>1</v>
      </c>
      <c r="BO477" s="138"/>
      <c r="BP477" s="138"/>
      <c r="BQ477" s="138"/>
      <c r="BR477" s="138"/>
      <c r="BS477" s="138"/>
      <c r="BT477" s="138"/>
      <c r="BU477" s="138"/>
      <c r="BV477" s="138"/>
      <c r="BW477" s="138"/>
      <c r="BX477" s="138"/>
      <c r="BY477" s="138"/>
      <c r="BZ477" s="138"/>
      <c r="CA477" s="138"/>
      <c r="CB477" s="138"/>
      <c r="CC477" s="138"/>
      <c r="CD477" s="138"/>
      <c r="CE477" s="138"/>
      <c r="CF477" s="138"/>
      <c r="CG477" s="138"/>
      <c r="CH477" s="138"/>
      <c r="CI477" s="138"/>
      <c r="CJ477" s="138"/>
      <c r="CK477" s="138"/>
      <c r="CL477" s="138"/>
      <c r="CM477" s="138"/>
      <c r="CN477" s="138"/>
      <c r="CO477" s="138"/>
      <c r="CP477" s="138"/>
      <c r="CQ477" s="138"/>
      <c r="CR477" s="138"/>
      <c r="CS477" s="138"/>
      <c r="CT477" s="138"/>
      <c r="CU477" s="138"/>
      <c r="CV477" s="138"/>
      <c r="CW477" s="138"/>
      <c r="CX477" s="138"/>
      <c r="CY477" s="138"/>
      <c r="CZ477" s="138"/>
      <c r="DA477" s="138"/>
      <c r="DB477" s="138"/>
      <c r="DC477" s="138"/>
      <c r="DD477" s="138"/>
      <c r="DE477" s="138"/>
      <c r="DF477" s="138"/>
      <c r="DG477" s="138"/>
      <c r="DH477" s="138"/>
      <c r="DI477" s="138"/>
      <c r="DJ477" s="138"/>
      <c r="DK477" s="138"/>
      <c r="DL477" s="138"/>
      <c r="DM477" s="138"/>
      <c r="DN477" s="138"/>
      <c r="DO477" s="138"/>
      <c r="DP477" s="138"/>
      <c r="DQ477" s="138"/>
      <c r="DR477" s="138"/>
      <c r="DS477" s="138"/>
      <c r="DT477" s="138"/>
      <c r="DU477" s="138"/>
      <c r="DV477" s="138"/>
      <c r="DW477" s="138"/>
      <c r="DX477" s="138"/>
      <c r="DY477" s="138"/>
      <c r="DZ477" s="138"/>
    </row>
    <row r="478" spans="1:133">
      <c r="A478" s="134" t="s">
        <v>506</v>
      </c>
      <c r="B478" s="138" t="s">
        <v>1875</v>
      </c>
      <c r="C478" s="137">
        <v>4</v>
      </c>
      <c r="D478" s="138" t="s">
        <v>971</v>
      </c>
      <c r="E478" s="138"/>
      <c r="F478" s="138"/>
      <c r="G478" s="138"/>
      <c r="H478" s="138"/>
      <c r="I478" s="138"/>
      <c r="J478" s="138"/>
      <c r="K478" s="138"/>
      <c r="L478" s="138"/>
      <c r="M478" s="138"/>
      <c r="N478" s="138"/>
      <c r="O478" s="138"/>
      <c r="P478" s="138"/>
      <c r="Q478" s="138"/>
      <c r="R478" s="138"/>
      <c r="S478" s="138"/>
      <c r="T478" s="138"/>
      <c r="U478" s="138"/>
      <c r="V478" s="138"/>
      <c r="W478" s="138"/>
      <c r="X478" s="138"/>
      <c r="Y478" s="138"/>
      <c r="Z478" s="138"/>
      <c r="AA478" s="138"/>
      <c r="AB478" s="138"/>
      <c r="AC478" s="138">
        <v>1</v>
      </c>
      <c r="AD478" s="138"/>
      <c r="AE478" s="138"/>
      <c r="AF478" s="138"/>
      <c r="AG478" s="138"/>
      <c r="AH478" s="138"/>
      <c r="AI478" s="138"/>
      <c r="AJ478" s="138"/>
      <c r="AK478" s="138"/>
      <c r="AL478" s="138"/>
      <c r="AM478" s="138"/>
      <c r="AN478" s="138"/>
      <c r="AO478" s="138"/>
      <c r="AP478" s="138"/>
      <c r="AQ478" s="138"/>
      <c r="AR478" s="138"/>
      <c r="AS478" s="138"/>
      <c r="AT478" s="138"/>
      <c r="AU478" s="138"/>
      <c r="AV478" s="138"/>
      <c r="AW478" s="138"/>
      <c r="AX478" s="138"/>
      <c r="AY478" s="138"/>
      <c r="AZ478" s="138"/>
      <c r="BA478" s="138"/>
      <c r="BB478" s="138"/>
      <c r="BC478" s="138"/>
      <c r="BD478" s="138"/>
      <c r="BE478" s="138"/>
      <c r="BF478" s="138"/>
      <c r="BG478" s="138"/>
      <c r="BH478" s="138"/>
      <c r="BI478" s="138"/>
      <c r="BJ478" s="138"/>
      <c r="BK478" s="138"/>
      <c r="BL478" s="138"/>
      <c r="BM478" s="138"/>
      <c r="BN478" s="138">
        <v>1</v>
      </c>
      <c r="BO478" s="138"/>
      <c r="BP478" s="138"/>
      <c r="BQ478" s="138"/>
      <c r="BR478" s="138"/>
      <c r="BS478" s="138"/>
      <c r="BT478" s="138"/>
      <c r="BU478" s="138"/>
      <c r="BV478" s="138"/>
      <c r="BW478" s="138"/>
      <c r="BX478" s="138"/>
      <c r="BY478" s="138"/>
      <c r="BZ478" s="138"/>
      <c r="CA478" s="138"/>
      <c r="CB478" s="138"/>
      <c r="CC478" s="138"/>
      <c r="CD478" s="138"/>
      <c r="CE478" s="138"/>
      <c r="CF478" s="138"/>
      <c r="CG478" s="138"/>
      <c r="CH478" s="138"/>
      <c r="CI478" s="138"/>
      <c r="CJ478" s="138"/>
      <c r="CK478" s="138"/>
      <c r="CL478" s="138"/>
      <c r="CM478" s="138"/>
      <c r="CN478" s="138"/>
      <c r="CO478" s="138"/>
      <c r="CP478" s="138"/>
      <c r="CQ478" s="138"/>
      <c r="CR478" s="138"/>
      <c r="CS478" s="138"/>
      <c r="CT478" s="138"/>
      <c r="CU478" s="138"/>
      <c r="CV478" s="138"/>
      <c r="CW478" s="138"/>
      <c r="CX478" s="138"/>
      <c r="CY478" s="138"/>
      <c r="CZ478" s="138"/>
      <c r="DA478" s="138"/>
      <c r="DB478" s="138"/>
      <c r="DC478" s="138"/>
      <c r="DD478" s="138"/>
      <c r="DE478" s="138"/>
      <c r="DF478" s="138"/>
      <c r="DG478" s="138"/>
      <c r="DH478" s="138"/>
      <c r="DI478" s="138"/>
      <c r="DJ478" s="138"/>
      <c r="DK478" s="138"/>
      <c r="DL478" s="138"/>
      <c r="DM478" s="138"/>
      <c r="DN478" s="138"/>
      <c r="DO478" s="138"/>
      <c r="DP478" s="138"/>
      <c r="DQ478" s="138"/>
      <c r="DR478" s="138"/>
      <c r="DS478" s="138"/>
      <c r="DT478" s="138"/>
      <c r="DU478" s="138"/>
      <c r="DV478" s="138"/>
      <c r="DW478" s="138"/>
      <c r="DX478" s="138"/>
      <c r="DY478" s="138"/>
      <c r="DZ478" s="138"/>
    </row>
    <row r="479" spans="1:133">
      <c r="A479" s="134" t="s">
        <v>506</v>
      </c>
      <c r="B479" s="138" t="s">
        <v>1875</v>
      </c>
      <c r="C479" s="137">
        <v>60</v>
      </c>
      <c r="D479" s="138" t="s">
        <v>971</v>
      </c>
      <c r="E479" s="138"/>
      <c r="F479" s="138"/>
      <c r="G479" s="138"/>
      <c r="H479" s="138"/>
      <c r="I479" s="138"/>
      <c r="J479" s="138"/>
      <c r="K479" s="138"/>
      <c r="L479" s="138"/>
      <c r="M479" s="138"/>
      <c r="N479" s="138"/>
      <c r="O479" s="138"/>
      <c r="P479" s="138"/>
      <c r="Q479" s="138"/>
      <c r="R479" s="138"/>
      <c r="S479" s="138"/>
      <c r="T479" s="138"/>
      <c r="U479" s="138"/>
      <c r="V479" s="138"/>
      <c r="W479" s="138"/>
      <c r="X479" s="138"/>
      <c r="Y479" s="138"/>
      <c r="Z479" s="138"/>
      <c r="AA479" s="138"/>
      <c r="AB479" s="138"/>
      <c r="AC479" s="138">
        <v>1</v>
      </c>
      <c r="AD479" s="138"/>
      <c r="AE479" s="138"/>
      <c r="AF479" s="138"/>
      <c r="AG479" s="138"/>
      <c r="AH479" s="138"/>
      <c r="AI479" s="138"/>
      <c r="AJ479" s="138"/>
      <c r="AK479" s="138"/>
      <c r="AL479" s="138"/>
      <c r="AM479" s="138"/>
      <c r="AN479" s="138"/>
      <c r="AO479" s="138"/>
      <c r="AP479" s="138"/>
      <c r="AQ479" s="138"/>
      <c r="AR479" s="138"/>
      <c r="AS479" s="138"/>
      <c r="AT479" s="138"/>
      <c r="AU479" s="138"/>
      <c r="AV479" s="138"/>
      <c r="AW479" s="138"/>
      <c r="AX479" s="138"/>
      <c r="AY479" s="138"/>
      <c r="AZ479" s="138"/>
      <c r="BA479" s="138"/>
      <c r="BB479" s="138"/>
      <c r="BC479" s="138"/>
      <c r="BD479" s="138"/>
      <c r="BE479" s="138"/>
      <c r="BF479" s="138"/>
      <c r="BG479" s="138"/>
      <c r="BH479" s="138"/>
      <c r="BI479" s="138"/>
      <c r="BJ479" s="138"/>
      <c r="BK479" s="138"/>
      <c r="BL479" s="138"/>
      <c r="BM479" s="138"/>
      <c r="BN479" s="138">
        <v>1</v>
      </c>
      <c r="BO479" s="138"/>
      <c r="BP479" s="138"/>
      <c r="BQ479" s="138"/>
      <c r="BR479" s="138"/>
      <c r="BS479" s="138"/>
      <c r="BT479" s="138"/>
      <c r="BU479" s="138"/>
      <c r="BV479" s="138"/>
      <c r="BW479" s="138"/>
      <c r="BX479" s="138"/>
      <c r="BY479" s="138"/>
      <c r="BZ479" s="138"/>
      <c r="CA479" s="138"/>
      <c r="CB479" s="138"/>
      <c r="CC479" s="138"/>
      <c r="CD479" s="138"/>
      <c r="CE479" s="138"/>
      <c r="CF479" s="138"/>
      <c r="CG479" s="138"/>
      <c r="CH479" s="138"/>
      <c r="CI479" s="138"/>
      <c r="CJ479" s="138"/>
      <c r="CK479" s="138"/>
      <c r="CL479" s="138"/>
      <c r="CM479" s="138"/>
      <c r="CN479" s="138"/>
      <c r="CO479" s="138"/>
      <c r="CP479" s="138"/>
      <c r="CQ479" s="138"/>
      <c r="CR479" s="138"/>
      <c r="CS479" s="138"/>
      <c r="CT479" s="138"/>
      <c r="CU479" s="138"/>
      <c r="CV479" s="138"/>
      <c r="CW479" s="138"/>
      <c r="CX479" s="138"/>
      <c r="CY479" s="138"/>
      <c r="CZ479" s="138"/>
      <c r="DA479" s="138"/>
      <c r="DB479" s="138"/>
      <c r="DC479" s="138"/>
      <c r="DD479" s="138"/>
      <c r="DE479" s="138"/>
      <c r="DF479" s="138"/>
      <c r="DG479" s="138"/>
      <c r="DH479" s="138"/>
      <c r="DI479" s="138"/>
      <c r="DJ479" s="138"/>
      <c r="DK479" s="138"/>
      <c r="DL479" s="138"/>
      <c r="DM479" s="138"/>
      <c r="DN479" s="138"/>
      <c r="DO479" s="138"/>
      <c r="DP479" s="138"/>
      <c r="DQ479" s="138"/>
      <c r="DR479" s="138"/>
      <c r="DS479" s="138"/>
      <c r="DT479" s="138"/>
      <c r="DU479" s="138"/>
      <c r="DV479" s="138"/>
      <c r="DW479" s="138"/>
      <c r="DX479" s="138"/>
      <c r="DY479" s="138"/>
      <c r="DZ479" s="138"/>
    </row>
    <row r="480" spans="1:133">
      <c r="A480" s="134" t="s">
        <v>506</v>
      </c>
      <c r="B480" s="149" t="s">
        <v>1876</v>
      </c>
      <c r="C480" s="148">
        <v>1</v>
      </c>
      <c r="D480" s="149" t="s">
        <v>968</v>
      </c>
      <c r="E480" s="149" t="s">
        <v>287</v>
      </c>
      <c r="F480" s="149"/>
      <c r="G480" s="149"/>
      <c r="H480" s="149"/>
      <c r="I480" s="149"/>
      <c r="J480" s="149"/>
      <c r="K480" s="149"/>
      <c r="L480" s="149"/>
      <c r="M480" s="149"/>
      <c r="N480" s="149"/>
      <c r="O480" s="149">
        <v>1</v>
      </c>
      <c r="P480" s="149"/>
      <c r="Q480" s="149"/>
      <c r="R480" s="149" t="s">
        <v>397</v>
      </c>
      <c r="S480" s="149"/>
      <c r="T480" s="149"/>
      <c r="U480" s="149">
        <v>1</v>
      </c>
      <c r="V480" s="149"/>
      <c r="W480" s="149"/>
      <c r="X480" s="149"/>
      <c r="Y480" s="149"/>
      <c r="Z480" s="149">
        <v>1</v>
      </c>
      <c r="AA480" s="149"/>
      <c r="AB480" s="149"/>
      <c r="AC480" s="149"/>
      <c r="AD480" s="149"/>
      <c r="AE480" s="149"/>
      <c r="AF480" s="149"/>
      <c r="AG480" s="149"/>
      <c r="AH480" s="149">
        <v>1</v>
      </c>
      <c r="AI480" s="149"/>
      <c r="AJ480" s="149"/>
      <c r="AK480" s="149"/>
      <c r="AL480" s="149"/>
      <c r="AM480" s="149">
        <v>1</v>
      </c>
      <c r="AN480" s="149"/>
      <c r="AO480" s="149">
        <v>1</v>
      </c>
      <c r="AP480" s="149"/>
      <c r="AQ480" s="149"/>
      <c r="AR480" s="149"/>
      <c r="AS480" s="149"/>
      <c r="AT480" s="149"/>
      <c r="AU480" s="149"/>
      <c r="AV480" s="149"/>
      <c r="AW480" s="149"/>
      <c r="AX480" s="149"/>
      <c r="AY480" s="149"/>
      <c r="AZ480" s="149"/>
      <c r="BA480" s="149">
        <v>1</v>
      </c>
      <c r="BB480" s="149"/>
      <c r="BC480" s="149"/>
      <c r="BD480" s="149"/>
      <c r="BE480" s="149"/>
      <c r="BF480" s="149"/>
      <c r="BG480" s="149"/>
      <c r="BH480" s="149"/>
      <c r="BI480" s="149"/>
      <c r="BJ480" s="149"/>
      <c r="BK480" s="149"/>
      <c r="BL480" s="149"/>
      <c r="BM480" s="149"/>
      <c r="BN480" s="149"/>
      <c r="BO480" s="149"/>
      <c r="BP480" s="149">
        <v>1</v>
      </c>
      <c r="BQ480" s="149">
        <v>1</v>
      </c>
      <c r="BR480" s="149"/>
      <c r="BS480" s="149"/>
      <c r="BT480" s="149"/>
      <c r="BU480" s="149"/>
      <c r="BV480" s="149"/>
      <c r="BW480" s="149"/>
      <c r="BX480" s="149"/>
      <c r="BY480" s="149">
        <v>1</v>
      </c>
      <c r="BZ480" s="149">
        <v>1</v>
      </c>
      <c r="CA480" s="149"/>
      <c r="CB480" s="149"/>
      <c r="CC480" s="149"/>
      <c r="CD480" s="149"/>
      <c r="CE480" s="149"/>
      <c r="CF480" s="149"/>
      <c r="CG480" s="149"/>
      <c r="CH480" s="149"/>
      <c r="CI480" s="149"/>
      <c r="CJ480" s="149"/>
      <c r="CK480" s="149"/>
      <c r="CL480" s="149"/>
      <c r="CM480" s="149"/>
      <c r="CN480" s="149"/>
      <c r="CO480" s="149"/>
      <c r="CP480" s="149"/>
      <c r="CQ480" s="149"/>
      <c r="CR480" s="149">
        <v>1</v>
      </c>
      <c r="CS480" s="149"/>
      <c r="CT480" s="149"/>
      <c r="CU480" s="149"/>
      <c r="CV480" s="149"/>
      <c r="CW480" s="149"/>
      <c r="CX480" s="149"/>
      <c r="CY480" s="149"/>
      <c r="CZ480" s="149"/>
      <c r="DA480" s="149"/>
      <c r="DB480" s="149">
        <v>1</v>
      </c>
      <c r="DC480" s="149"/>
      <c r="DD480" s="149"/>
      <c r="DE480" s="149"/>
      <c r="DF480" s="149"/>
      <c r="DG480" s="149"/>
      <c r="DH480" s="149"/>
      <c r="DI480" s="149"/>
      <c r="DJ480" s="149"/>
      <c r="DK480" s="149"/>
      <c r="DL480" s="149"/>
      <c r="DM480" s="149"/>
      <c r="DN480" s="149"/>
      <c r="DO480" s="149"/>
      <c r="DP480" s="149"/>
      <c r="DQ480" s="149"/>
      <c r="DR480" s="149"/>
      <c r="DS480" s="149"/>
      <c r="DT480" s="149"/>
      <c r="DU480" s="149"/>
      <c r="DV480" s="149"/>
      <c r="DW480" s="149"/>
      <c r="DX480" s="149"/>
      <c r="DY480" s="149"/>
      <c r="DZ480" s="149"/>
    </row>
    <row r="481" spans="1:130">
      <c r="A481" s="134" t="s">
        <v>506</v>
      </c>
      <c r="B481" s="149" t="s">
        <v>1876</v>
      </c>
      <c r="C481" s="148">
        <v>4</v>
      </c>
      <c r="D481" s="149" t="s">
        <v>968</v>
      </c>
      <c r="E481" s="149" t="s">
        <v>287</v>
      </c>
      <c r="F481" s="149"/>
      <c r="G481" s="149"/>
      <c r="H481" s="149"/>
      <c r="I481" s="149"/>
      <c r="J481" s="149"/>
      <c r="K481" s="149"/>
      <c r="L481" s="149"/>
      <c r="M481" s="149"/>
      <c r="N481" s="149"/>
      <c r="O481" s="149">
        <v>1</v>
      </c>
      <c r="P481" s="149"/>
      <c r="Q481" s="149"/>
      <c r="R481" s="149" t="s">
        <v>397</v>
      </c>
      <c r="S481" s="149"/>
      <c r="T481" s="149"/>
      <c r="U481" s="149">
        <v>1</v>
      </c>
      <c r="V481" s="149"/>
      <c r="W481" s="149"/>
      <c r="X481" s="149"/>
      <c r="Y481" s="149"/>
      <c r="Z481" s="149">
        <v>1</v>
      </c>
      <c r="AA481" s="149"/>
      <c r="AB481" s="149"/>
      <c r="AC481" s="149"/>
      <c r="AD481" s="149"/>
      <c r="AE481" s="149"/>
      <c r="AF481" s="149"/>
      <c r="AG481" s="149"/>
      <c r="AH481" s="149">
        <v>1</v>
      </c>
      <c r="AI481" s="149"/>
      <c r="AJ481" s="149"/>
      <c r="AK481" s="149"/>
      <c r="AL481" s="149"/>
      <c r="AM481" s="149">
        <v>1</v>
      </c>
      <c r="AN481" s="149"/>
      <c r="AO481" s="149">
        <v>1</v>
      </c>
      <c r="AP481" s="149"/>
      <c r="AQ481" s="149"/>
      <c r="AR481" s="149"/>
      <c r="AS481" s="149"/>
      <c r="AT481" s="149"/>
      <c r="AU481" s="149"/>
      <c r="AV481" s="149"/>
      <c r="AW481" s="149"/>
      <c r="AX481" s="149"/>
      <c r="AY481" s="149"/>
      <c r="AZ481" s="149"/>
      <c r="BA481" s="149">
        <v>1</v>
      </c>
      <c r="BB481" s="149"/>
      <c r="BC481" s="149"/>
      <c r="BD481" s="149"/>
      <c r="BE481" s="149"/>
      <c r="BF481" s="149"/>
      <c r="BG481" s="149"/>
      <c r="BH481" s="149"/>
      <c r="BI481" s="149"/>
      <c r="BJ481" s="149"/>
      <c r="BK481" s="149"/>
      <c r="BL481" s="149"/>
      <c r="BM481" s="149"/>
      <c r="BN481" s="149"/>
      <c r="BO481" s="149"/>
      <c r="BP481" s="149">
        <v>1</v>
      </c>
      <c r="BQ481" s="149">
        <v>1</v>
      </c>
      <c r="BR481" s="149"/>
      <c r="BS481" s="149"/>
      <c r="BT481" s="149"/>
      <c r="BU481" s="149"/>
      <c r="BV481" s="149"/>
      <c r="BW481" s="149"/>
      <c r="BX481" s="149"/>
      <c r="BY481" s="149">
        <v>1</v>
      </c>
      <c r="BZ481" s="149">
        <v>1</v>
      </c>
      <c r="CA481" s="149"/>
      <c r="CB481" s="149"/>
      <c r="CC481" s="149"/>
      <c r="CD481" s="149"/>
      <c r="CE481" s="149"/>
      <c r="CF481" s="149"/>
      <c r="CG481" s="149"/>
      <c r="CH481" s="149"/>
      <c r="CI481" s="149"/>
      <c r="CJ481" s="149"/>
      <c r="CK481" s="149"/>
      <c r="CL481" s="149"/>
      <c r="CM481" s="149"/>
      <c r="CN481" s="149"/>
      <c r="CO481" s="149"/>
      <c r="CP481" s="149"/>
      <c r="CQ481" s="149"/>
      <c r="CR481" s="149">
        <v>1</v>
      </c>
      <c r="CS481" s="149"/>
      <c r="CT481" s="149"/>
      <c r="CU481" s="149"/>
      <c r="CV481" s="149"/>
      <c r="CW481" s="149"/>
      <c r="CX481" s="149"/>
      <c r="CY481" s="149"/>
      <c r="CZ481" s="149"/>
      <c r="DA481" s="149"/>
      <c r="DB481" s="149">
        <v>1</v>
      </c>
      <c r="DC481" s="149"/>
      <c r="DD481" s="149"/>
      <c r="DE481" s="149"/>
      <c r="DF481" s="149"/>
      <c r="DG481" s="149"/>
      <c r="DH481" s="149"/>
      <c r="DI481" s="149"/>
      <c r="DJ481" s="149"/>
      <c r="DK481" s="149"/>
      <c r="DL481" s="149"/>
      <c r="DM481" s="149"/>
      <c r="DN481" s="149"/>
      <c r="DO481" s="149"/>
      <c r="DP481" s="149"/>
      <c r="DQ481" s="149"/>
      <c r="DR481" s="149"/>
      <c r="DS481" s="149"/>
      <c r="DT481" s="149"/>
      <c r="DU481" s="149"/>
      <c r="DV481" s="149"/>
      <c r="DW481" s="149"/>
      <c r="DX481" s="149"/>
      <c r="DY481" s="149"/>
      <c r="DZ481" s="149"/>
    </row>
    <row r="482" spans="1:130">
      <c r="A482" s="134" t="s">
        <v>506</v>
      </c>
      <c r="B482" s="149" t="s">
        <v>1876</v>
      </c>
      <c r="C482" s="148">
        <v>5</v>
      </c>
      <c r="D482" s="149" t="s">
        <v>968</v>
      </c>
      <c r="E482" s="149" t="s">
        <v>287</v>
      </c>
      <c r="F482" s="149"/>
      <c r="G482" s="149"/>
      <c r="H482" s="149"/>
      <c r="I482" s="149"/>
      <c r="J482" s="149"/>
      <c r="K482" s="149"/>
      <c r="L482" s="149"/>
      <c r="M482" s="149"/>
      <c r="N482" s="149"/>
      <c r="O482" s="149">
        <v>1</v>
      </c>
      <c r="P482" s="149"/>
      <c r="Q482" s="149"/>
      <c r="R482" s="149" t="s">
        <v>397</v>
      </c>
      <c r="S482" s="149"/>
      <c r="T482" s="149"/>
      <c r="U482" s="149">
        <v>1</v>
      </c>
      <c r="V482" s="149"/>
      <c r="W482" s="149"/>
      <c r="X482" s="149"/>
      <c r="Y482" s="149"/>
      <c r="Z482" s="149">
        <v>1</v>
      </c>
      <c r="AA482" s="149"/>
      <c r="AB482" s="149"/>
      <c r="AC482" s="149"/>
      <c r="AD482" s="149"/>
      <c r="AE482" s="149"/>
      <c r="AF482" s="149"/>
      <c r="AG482" s="149"/>
      <c r="AH482" s="149">
        <v>1</v>
      </c>
      <c r="AI482" s="149"/>
      <c r="AJ482" s="149"/>
      <c r="AK482" s="149"/>
      <c r="AL482" s="149"/>
      <c r="AM482" s="149">
        <v>1</v>
      </c>
      <c r="AN482" s="149"/>
      <c r="AO482" s="149">
        <v>1</v>
      </c>
      <c r="AP482" s="149"/>
      <c r="AQ482" s="149"/>
      <c r="AR482" s="149"/>
      <c r="AS482" s="149"/>
      <c r="AT482" s="149"/>
      <c r="AU482" s="149"/>
      <c r="AV482" s="149"/>
      <c r="AW482" s="149"/>
      <c r="AX482" s="149"/>
      <c r="AY482" s="149"/>
      <c r="AZ482" s="149"/>
      <c r="BA482" s="149">
        <v>1</v>
      </c>
      <c r="BB482" s="149"/>
      <c r="BC482" s="149"/>
      <c r="BD482" s="149"/>
      <c r="BE482" s="149"/>
      <c r="BF482" s="149"/>
      <c r="BG482" s="149"/>
      <c r="BH482" s="149"/>
      <c r="BI482" s="149"/>
      <c r="BJ482" s="149"/>
      <c r="BK482" s="149"/>
      <c r="BL482" s="149"/>
      <c r="BM482" s="149"/>
      <c r="BN482" s="149"/>
      <c r="BO482" s="149"/>
      <c r="BP482" s="149">
        <v>1</v>
      </c>
      <c r="BQ482" s="149">
        <v>1</v>
      </c>
      <c r="BR482" s="149"/>
      <c r="BS482" s="149"/>
      <c r="BT482" s="149"/>
      <c r="BU482" s="149"/>
      <c r="BV482" s="149"/>
      <c r="BW482" s="149"/>
      <c r="BX482" s="149"/>
      <c r="BY482" s="149">
        <v>1</v>
      </c>
      <c r="BZ482" s="149">
        <v>1</v>
      </c>
      <c r="CA482" s="149"/>
      <c r="CB482" s="149"/>
      <c r="CC482" s="149"/>
      <c r="CD482" s="149"/>
      <c r="CE482" s="149"/>
      <c r="CF482" s="149"/>
      <c r="CG482" s="149"/>
      <c r="CH482" s="149"/>
      <c r="CI482" s="149"/>
      <c r="CJ482" s="149"/>
      <c r="CK482" s="149"/>
      <c r="CL482" s="149"/>
      <c r="CM482" s="149"/>
      <c r="CN482" s="149"/>
      <c r="CO482" s="149"/>
      <c r="CP482" s="149"/>
      <c r="CQ482" s="149"/>
      <c r="CR482" s="149">
        <v>1</v>
      </c>
      <c r="CS482" s="149"/>
      <c r="CT482" s="149"/>
      <c r="CU482" s="149"/>
      <c r="CV482" s="149"/>
      <c r="CW482" s="149"/>
      <c r="CX482" s="149"/>
      <c r="CY482" s="149"/>
      <c r="CZ482" s="149"/>
      <c r="DA482" s="149"/>
      <c r="DB482" s="149">
        <v>1</v>
      </c>
      <c r="DC482" s="149"/>
      <c r="DD482" s="149"/>
      <c r="DE482" s="149"/>
      <c r="DF482" s="149"/>
      <c r="DG482" s="149"/>
      <c r="DH482" s="149"/>
      <c r="DI482" s="149"/>
      <c r="DJ482" s="149"/>
      <c r="DK482" s="149"/>
      <c r="DL482" s="149"/>
      <c r="DM482" s="149"/>
      <c r="DN482" s="149"/>
      <c r="DO482" s="149"/>
      <c r="DP482" s="149"/>
      <c r="DQ482" s="149"/>
      <c r="DR482" s="149"/>
      <c r="DS482" s="149"/>
      <c r="DT482" s="149"/>
      <c r="DU482" s="149"/>
      <c r="DV482" s="149"/>
      <c r="DW482" s="149"/>
      <c r="DX482" s="149"/>
      <c r="DY482" s="149"/>
      <c r="DZ482" s="149"/>
    </row>
    <row r="483" spans="1:130">
      <c r="A483" s="134" t="s">
        <v>506</v>
      </c>
      <c r="B483" s="149" t="s">
        <v>1876</v>
      </c>
      <c r="C483" s="148">
        <v>20</v>
      </c>
      <c r="D483" s="149" t="s">
        <v>968</v>
      </c>
      <c r="E483" s="149" t="s">
        <v>287</v>
      </c>
      <c r="F483" s="149"/>
      <c r="G483" s="149"/>
      <c r="H483" s="149"/>
      <c r="I483" s="149"/>
      <c r="J483" s="149"/>
      <c r="K483" s="149"/>
      <c r="L483" s="149"/>
      <c r="M483" s="149"/>
      <c r="N483" s="149"/>
      <c r="O483" s="149">
        <v>1</v>
      </c>
      <c r="P483" s="149"/>
      <c r="Q483" s="149"/>
      <c r="R483" s="149" t="s">
        <v>397</v>
      </c>
      <c r="S483" s="149"/>
      <c r="T483" s="149"/>
      <c r="U483" s="149">
        <v>1</v>
      </c>
      <c r="V483" s="149"/>
      <c r="W483" s="149"/>
      <c r="X483" s="149"/>
      <c r="Y483" s="149"/>
      <c r="Z483" s="149">
        <v>1</v>
      </c>
      <c r="AA483" s="149"/>
      <c r="AB483" s="149"/>
      <c r="AC483" s="149"/>
      <c r="AD483" s="149"/>
      <c r="AE483" s="149"/>
      <c r="AF483" s="149"/>
      <c r="AG483" s="149"/>
      <c r="AH483" s="149">
        <v>1</v>
      </c>
      <c r="AI483" s="149"/>
      <c r="AJ483" s="149"/>
      <c r="AK483" s="149"/>
      <c r="AL483" s="149"/>
      <c r="AM483" s="149">
        <v>1</v>
      </c>
      <c r="AN483" s="149"/>
      <c r="AO483" s="149">
        <v>1</v>
      </c>
      <c r="AP483" s="149"/>
      <c r="AQ483" s="149"/>
      <c r="AR483" s="149"/>
      <c r="AS483" s="149"/>
      <c r="AT483" s="149"/>
      <c r="AU483" s="149"/>
      <c r="AV483" s="149"/>
      <c r="AW483" s="149"/>
      <c r="AX483" s="149"/>
      <c r="AY483" s="149"/>
      <c r="AZ483" s="149"/>
      <c r="BA483" s="149">
        <v>1</v>
      </c>
      <c r="BB483" s="149"/>
      <c r="BC483" s="149"/>
      <c r="BD483" s="149"/>
      <c r="BE483" s="149"/>
      <c r="BF483" s="149"/>
      <c r="BG483" s="149"/>
      <c r="BH483" s="149"/>
      <c r="BI483" s="149"/>
      <c r="BJ483" s="149"/>
      <c r="BK483" s="149"/>
      <c r="BL483" s="149"/>
      <c r="BM483" s="149"/>
      <c r="BN483" s="149"/>
      <c r="BO483" s="149"/>
      <c r="BP483" s="149">
        <v>1</v>
      </c>
      <c r="BQ483" s="149">
        <v>1</v>
      </c>
      <c r="BR483" s="149"/>
      <c r="BS483" s="149"/>
      <c r="BT483" s="149"/>
      <c r="BU483" s="149"/>
      <c r="BV483" s="149"/>
      <c r="BW483" s="149"/>
      <c r="BX483" s="149"/>
      <c r="BY483" s="149">
        <v>1</v>
      </c>
      <c r="BZ483" s="149">
        <v>1</v>
      </c>
      <c r="CA483" s="149"/>
      <c r="CB483" s="149"/>
      <c r="CC483" s="149"/>
      <c r="CD483" s="149"/>
      <c r="CE483" s="149"/>
      <c r="CF483" s="149"/>
      <c r="CG483" s="149"/>
      <c r="CH483" s="149"/>
      <c r="CI483" s="149"/>
      <c r="CJ483" s="149"/>
      <c r="CK483" s="149"/>
      <c r="CL483" s="149"/>
      <c r="CM483" s="149"/>
      <c r="CN483" s="149"/>
      <c r="CO483" s="149"/>
      <c r="CP483" s="149"/>
      <c r="CQ483" s="149"/>
      <c r="CR483" s="149">
        <v>1</v>
      </c>
      <c r="CS483" s="149"/>
      <c r="CT483" s="149"/>
      <c r="CU483" s="149"/>
      <c r="CV483" s="149"/>
      <c r="CW483" s="149"/>
      <c r="CX483" s="149"/>
      <c r="CY483" s="149"/>
      <c r="CZ483" s="149"/>
      <c r="DA483" s="149"/>
      <c r="DB483" s="149">
        <v>1</v>
      </c>
      <c r="DC483" s="149"/>
      <c r="DD483" s="149"/>
      <c r="DE483" s="149"/>
      <c r="DF483" s="149"/>
      <c r="DG483" s="149"/>
      <c r="DH483" s="149"/>
      <c r="DI483" s="149"/>
      <c r="DJ483" s="149"/>
      <c r="DK483" s="149"/>
      <c r="DL483" s="149"/>
      <c r="DM483" s="149"/>
      <c r="DN483" s="149"/>
      <c r="DO483" s="149"/>
      <c r="DP483" s="149"/>
      <c r="DQ483" s="149"/>
      <c r="DR483" s="149"/>
      <c r="DS483" s="149"/>
      <c r="DT483" s="149"/>
      <c r="DU483" s="149"/>
      <c r="DV483" s="149"/>
      <c r="DW483" s="149"/>
      <c r="DX483" s="149"/>
      <c r="DY483" s="149"/>
      <c r="DZ483" s="149"/>
    </row>
    <row r="484" spans="1:130">
      <c r="A484" s="134" t="s">
        <v>506</v>
      </c>
      <c r="B484" s="207" t="s">
        <v>1877</v>
      </c>
      <c r="C484" s="258">
        <v>1</v>
      </c>
      <c r="D484" s="207" t="s">
        <v>742</v>
      </c>
      <c r="E484" s="207" t="s">
        <v>1884</v>
      </c>
      <c r="F484" s="207">
        <v>1</v>
      </c>
      <c r="G484" s="207"/>
      <c r="H484" s="207">
        <v>1</v>
      </c>
      <c r="I484" s="207">
        <v>1</v>
      </c>
      <c r="J484" s="207"/>
      <c r="K484" s="207"/>
      <c r="L484" s="207">
        <v>1</v>
      </c>
      <c r="M484" s="207"/>
      <c r="N484" s="207"/>
      <c r="O484" s="207"/>
      <c r="P484" s="207"/>
      <c r="Q484" s="207"/>
      <c r="R484" s="207" t="s">
        <v>392</v>
      </c>
      <c r="S484" s="207">
        <v>1</v>
      </c>
      <c r="T484" s="207"/>
      <c r="U484" s="207"/>
      <c r="V484" s="207"/>
      <c r="W484" s="207"/>
      <c r="X484" s="207"/>
      <c r="Y484" s="207"/>
      <c r="Z484" s="207">
        <v>1</v>
      </c>
      <c r="AA484" s="207"/>
      <c r="AB484" s="207">
        <v>1</v>
      </c>
      <c r="AC484" s="207"/>
      <c r="AD484" s="207"/>
      <c r="AE484" s="207"/>
      <c r="AF484" s="207"/>
      <c r="AG484" s="207"/>
      <c r="AH484" s="207"/>
      <c r="AI484" s="207"/>
      <c r="AJ484" s="207"/>
      <c r="AK484" s="207"/>
      <c r="AL484" s="207"/>
      <c r="AM484" s="207"/>
      <c r="AN484" s="207"/>
      <c r="AO484" s="207"/>
      <c r="AP484" s="207"/>
      <c r="AQ484" s="207"/>
      <c r="AR484" s="207"/>
      <c r="AS484" s="207"/>
      <c r="AT484" s="207"/>
      <c r="AU484" s="207"/>
      <c r="AV484" s="207"/>
      <c r="AW484" s="207">
        <v>1</v>
      </c>
      <c r="AX484" s="207">
        <v>1</v>
      </c>
      <c r="AY484" s="207">
        <v>1</v>
      </c>
      <c r="AZ484" s="207">
        <v>1</v>
      </c>
      <c r="BA484" s="207"/>
      <c r="BB484" s="207"/>
      <c r="BC484" s="207"/>
      <c r="BD484" s="207"/>
      <c r="BE484" s="207"/>
      <c r="BF484" s="207"/>
      <c r="BG484" s="207"/>
      <c r="BH484" s="207"/>
      <c r="BI484" s="207"/>
      <c r="BJ484" s="207"/>
      <c r="BK484" s="207"/>
      <c r="BL484" s="207"/>
      <c r="BM484" s="207"/>
      <c r="BN484" s="207"/>
      <c r="BO484" s="207"/>
      <c r="BP484" s="207"/>
      <c r="BQ484" s="207"/>
      <c r="BR484" s="207"/>
      <c r="BS484" s="207"/>
      <c r="BT484" s="207"/>
      <c r="BU484" s="207"/>
      <c r="BV484" s="207"/>
      <c r="BW484" s="207"/>
      <c r="BX484" s="207"/>
      <c r="BY484" s="207"/>
      <c r="BZ484" s="207"/>
      <c r="CA484" s="207"/>
      <c r="CB484" s="207"/>
      <c r="CC484" s="207"/>
      <c r="CD484" s="207"/>
      <c r="CE484" s="207"/>
      <c r="CF484" s="207"/>
      <c r="CG484" s="207"/>
      <c r="CH484" s="207"/>
      <c r="CI484" s="207"/>
      <c r="CJ484" s="207"/>
      <c r="CK484" s="207"/>
      <c r="CL484" s="207"/>
      <c r="CM484" s="207"/>
      <c r="CN484" s="207"/>
      <c r="CO484" s="207"/>
      <c r="CP484" s="207"/>
      <c r="CQ484" s="207"/>
      <c r="CR484" s="207"/>
      <c r="CS484" s="207"/>
      <c r="CT484" s="207"/>
      <c r="CU484" s="207"/>
      <c r="CV484" s="207"/>
      <c r="CW484" s="207"/>
      <c r="CX484" s="207"/>
      <c r="CY484" s="207"/>
      <c r="CZ484" s="207"/>
      <c r="DA484" s="207"/>
      <c r="DB484" s="207"/>
      <c r="DC484" s="207"/>
      <c r="DD484" s="207"/>
      <c r="DE484" s="207"/>
      <c r="DF484" s="207"/>
      <c r="DG484" s="207"/>
      <c r="DH484" s="207"/>
      <c r="DI484" s="207"/>
      <c r="DJ484" s="207"/>
      <c r="DK484" s="207"/>
      <c r="DL484" s="207"/>
      <c r="DM484" s="207"/>
      <c r="DN484" s="207"/>
      <c r="DO484" s="207"/>
      <c r="DP484" s="207"/>
      <c r="DQ484" s="207"/>
      <c r="DR484" s="207"/>
      <c r="DS484" s="207"/>
      <c r="DT484" s="207"/>
      <c r="DU484" s="207"/>
      <c r="DV484" s="207"/>
      <c r="DW484" s="207"/>
      <c r="DX484" s="207"/>
      <c r="DY484" s="207"/>
      <c r="DZ484" s="207"/>
    </row>
    <row r="485" spans="1:130">
      <c r="A485" s="134" t="s">
        <v>506</v>
      </c>
      <c r="B485" s="207" t="s">
        <v>1877</v>
      </c>
      <c r="C485" s="258">
        <v>4</v>
      </c>
      <c r="D485" s="207" t="s">
        <v>742</v>
      </c>
      <c r="E485" s="207" t="s">
        <v>1884</v>
      </c>
      <c r="F485" s="207">
        <v>1</v>
      </c>
      <c r="G485" s="207"/>
      <c r="H485" s="207">
        <v>1</v>
      </c>
      <c r="I485" s="207">
        <v>1</v>
      </c>
      <c r="J485" s="207"/>
      <c r="K485" s="207"/>
      <c r="L485" s="207">
        <v>1</v>
      </c>
      <c r="M485" s="207"/>
      <c r="N485" s="207"/>
      <c r="O485" s="207"/>
      <c r="P485" s="207"/>
      <c r="Q485" s="207"/>
      <c r="R485" s="207" t="s">
        <v>392</v>
      </c>
      <c r="S485" s="207">
        <v>1</v>
      </c>
      <c r="T485" s="207"/>
      <c r="U485" s="207"/>
      <c r="V485" s="207"/>
      <c r="W485" s="207"/>
      <c r="X485" s="207"/>
      <c r="Y485" s="207"/>
      <c r="Z485" s="207">
        <v>1</v>
      </c>
      <c r="AA485" s="207"/>
      <c r="AB485" s="207">
        <v>1</v>
      </c>
      <c r="AC485" s="207"/>
      <c r="AD485" s="207"/>
      <c r="AE485" s="207"/>
      <c r="AF485" s="207"/>
      <c r="AG485" s="207"/>
      <c r="AH485" s="207"/>
      <c r="AI485" s="207"/>
      <c r="AJ485" s="207"/>
      <c r="AK485" s="207"/>
      <c r="AL485" s="207"/>
      <c r="AM485" s="207"/>
      <c r="AN485" s="207"/>
      <c r="AO485" s="207"/>
      <c r="AP485" s="207"/>
      <c r="AQ485" s="207"/>
      <c r="AR485" s="207"/>
      <c r="AS485" s="207"/>
      <c r="AT485" s="207"/>
      <c r="AU485" s="207"/>
      <c r="AV485" s="207"/>
      <c r="AW485" s="207">
        <v>1</v>
      </c>
      <c r="AX485" s="207">
        <v>1</v>
      </c>
      <c r="AY485" s="207">
        <v>1</v>
      </c>
      <c r="AZ485" s="207">
        <v>1</v>
      </c>
      <c r="BA485" s="207"/>
      <c r="BB485" s="207"/>
      <c r="BC485" s="207"/>
      <c r="BD485" s="207"/>
      <c r="BE485" s="207"/>
      <c r="BF485" s="207"/>
      <c r="BG485" s="207"/>
      <c r="BH485" s="207"/>
      <c r="BI485" s="207"/>
      <c r="BJ485" s="207"/>
      <c r="BK485" s="207"/>
      <c r="BL485" s="207"/>
      <c r="BM485" s="207"/>
      <c r="BN485" s="207"/>
      <c r="BO485" s="207"/>
      <c r="BP485" s="207"/>
      <c r="BQ485" s="207"/>
      <c r="BR485" s="207"/>
      <c r="BS485" s="207"/>
      <c r="BT485" s="207"/>
      <c r="BU485" s="207"/>
      <c r="BV485" s="207"/>
      <c r="BW485" s="207"/>
      <c r="BX485" s="207"/>
      <c r="BY485" s="207"/>
      <c r="BZ485" s="207"/>
      <c r="CA485" s="207"/>
      <c r="CB485" s="207"/>
      <c r="CC485" s="207"/>
      <c r="CD485" s="207"/>
      <c r="CE485" s="207"/>
      <c r="CF485" s="207"/>
      <c r="CG485" s="207"/>
      <c r="CH485" s="207"/>
      <c r="CI485" s="207"/>
      <c r="CJ485" s="207"/>
      <c r="CK485" s="207"/>
      <c r="CL485" s="207"/>
      <c r="CM485" s="207"/>
      <c r="CN485" s="207"/>
      <c r="CO485" s="207"/>
      <c r="CP485" s="207"/>
      <c r="CQ485" s="207"/>
      <c r="CR485" s="207"/>
      <c r="CS485" s="207"/>
      <c r="CT485" s="207"/>
      <c r="CU485" s="207"/>
      <c r="CV485" s="207"/>
      <c r="CW485" s="207"/>
      <c r="CX485" s="207"/>
      <c r="CY485" s="207"/>
      <c r="CZ485" s="207"/>
      <c r="DA485" s="207"/>
      <c r="DB485" s="207"/>
      <c r="DC485" s="207"/>
      <c r="DD485" s="207"/>
      <c r="DE485" s="207"/>
      <c r="DF485" s="207"/>
      <c r="DG485" s="207"/>
      <c r="DH485" s="207"/>
      <c r="DI485" s="207"/>
      <c r="DJ485" s="207"/>
      <c r="DK485" s="207"/>
      <c r="DL485" s="207"/>
      <c r="DM485" s="207"/>
      <c r="DN485" s="207"/>
      <c r="DO485" s="207"/>
      <c r="DP485" s="207"/>
      <c r="DQ485" s="207"/>
      <c r="DR485" s="207"/>
      <c r="DS485" s="207"/>
      <c r="DT485" s="207"/>
      <c r="DU485" s="207"/>
      <c r="DV485" s="207"/>
      <c r="DW485" s="207"/>
      <c r="DX485" s="207"/>
      <c r="DY485" s="207"/>
      <c r="DZ485" s="207"/>
    </row>
    <row r="486" spans="1:130">
      <c r="A486" s="134" t="s">
        <v>506</v>
      </c>
      <c r="B486" s="207" t="s">
        <v>1877</v>
      </c>
      <c r="C486" s="258">
        <v>60</v>
      </c>
      <c r="D486" s="207" t="s">
        <v>742</v>
      </c>
      <c r="E486" s="207" t="s">
        <v>1884</v>
      </c>
      <c r="F486" s="207">
        <v>1</v>
      </c>
      <c r="G486" s="207"/>
      <c r="H486" s="207">
        <v>1</v>
      </c>
      <c r="I486" s="207">
        <v>1</v>
      </c>
      <c r="J486" s="207"/>
      <c r="K486" s="207"/>
      <c r="L486" s="207">
        <v>1</v>
      </c>
      <c r="M486" s="207"/>
      <c r="N486" s="207"/>
      <c r="O486" s="207"/>
      <c r="P486" s="207"/>
      <c r="Q486" s="207"/>
      <c r="R486" s="207" t="s">
        <v>392</v>
      </c>
      <c r="S486" s="207">
        <v>1</v>
      </c>
      <c r="T486" s="207"/>
      <c r="U486" s="207"/>
      <c r="V486" s="207"/>
      <c r="W486" s="207"/>
      <c r="X486" s="207"/>
      <c r="Y486" s="207"/>
      <c r="Z486" s="207">
        <v>1</v>
      </c>
      <c r="AA486" s="207"/>
      <c r="AB486" s="207">
        <v>1</v>
      </c>
      <c r="AC486" s="207"/>
      <c r="AD486" s="207"/>
      <c r="AE486" s="207"/>
      <c r="AF486" s="207"/>
      <c r="AG486" s="207"/>
      <c r="AH486" s="207"/>
      <c r="AI486" s="207"/>
      <c r="AJ486" s="207"/>
      <c r="AK486" s="207"/>
      <c r="AL486" s="207"/>
      <c r="AM486" s="207"/>
      <c r="AN486" s="207"/>
      <c r="AO486" s="207"/>
      <c r="AP486" s="207"/>
      <c r="AQ486" s="207"/>
      <c r="AR486" s="207"/>
      <c r="AS486" s="207"/>
      <c r="AT486" s="207"/>
      <c r="AU486" s="207"/>
      <c r="AV486" s="207"/>
      <c r="AW486" s="207">
        <v>1</v>
      </c>
      <c r="AX486" s="207">
        <v>1</v>
      </c>
      <c r="AY486" s="207">
        <v>1</v>
      </c>
      <c r="AZ486" s="207">
        <v>1</v>
      </c>
      <c r="BA486" s="207"/>
      <c r="BB486" s="207"/>
      <c r="BC486" s="207"/>
      <c r="BD486" s="207"/>
      <c r="BE486" s="207"/>
      <c r="BF486" s="207"/>
      <c r="BG486" s="207"/>
      <c r="BH486" s="207"/>
      <c r="BI486" s="207"/>
      <c r="BJ486" s="207"/>
      <c r="BK486" s="207"/>
      <c r="BL486" s="207"/>
      <c r="BM486" s="207"/>
      <c r="BN486" s="207"/>
      <c r="BO486" s="207"/>
      <c r="BP486" s="207"/>
      <c r="BQ486" s="207"/>
      <c r="BR486" s="207"/>
      <c r="BS486" s="207"/>
      <c r="BT486" s="207"/>
      <c r="BU486" s="207"/>
      <c r="BV486" s="207"/>
      <c r="BW486" s="207"/>
      <c r="BX486" s="207"/>
      <c r="BY486" s="207"/>
      <c r="BZ486" s="207"/>
      <c r="CA486" s="207"/>
      <c r="CB486" s="207"/>
      <c r="CC486" s="207"/>
      <c r="CD486" s="207"/>
      <c r="CE486" s="207"/>
      <c r="CF486" s="207"/>
      <c r="CG486" s="207"/>
      <c r="CH486" s="207"/>
      <c r="CI486" s="207"/>
      <c r="CJ486" s="207"/>
      <c r="CK486" s="207"/>
      <c r="CL486" s="207"/>
      <c r="CM486" s="207"/>
      <c r="CN486" s="207"/>
      <c r="CO486" s="207"/>
      <c r="CP486" s="207"/>
      <c r="CQ486" s="207"/>
      <c r="CR486" s="207"/>
      <c r="CS486" s="207"/>
      <c r="CT486" s="207"/>
      <c r="CU486" s="207"/>
      <c r="CV486" s="207"/>
      <c r="CW486" s="207"/>
      <c r="CX486" s="207"/>
      <c r="CY486" s="207"/>
      <c r="CZ486" s="207"/>
      <c r="DA486" s="207"/>
      <c r="DB486" s="207"/>
      <c r="DC486" s="207"/>
      <c r="DD486" s="207"/>
      <c r="DE486" s="207"/>
      <c r="DF486" s="207"/>
      <c r="DG486" s="207"/>
      <c r="DH486" s="207"/>
      <c r="DI486" s="207"/>
      <c r="DJ486" s="207"/>
      <c r="DK486" s="207"/>
      <c r="DL486" s="207"/>
      <c r="DM486" s="207"/>
      <c r="DN486" s="207"/>
      <c r="DO486" s="207"/>
      <c r="DP486" s="207"/>
      <c r="DQ486" s="207"/>
      <c r="DR486" s="207"/>
      <c r="DS486" s="207"/>
      <c r="DT486" s="207"/>
      <c r="DU486" s="207"/>
      <c r="DV486" s="207"/>
      <c r="DW486" s="207"/>
      <c r="DX486" s="207"/>
      <c r="DY486" s="207"/>
      <c r="DZ486" s="207"/>
    </row>
    <row r="487" spans="1:130">
      <c r="A487" s="134" t="s">
        <v>506</v>
      </c>
      <c r="B487" s="138" t="s">
        <v>1878</v>
      </c>
      <c r="C487" s="137">
        <v>1</v>
      </c>
      <c r="D487" s="138" t="s">
        <v>742</v>
      </c>
      <c r="E487" s="138" t="s">
        <v>287</v>
      </c>
      <c r="F487" s="138"/>
      <c r="G487" s="138"/>
      <c r="H487" s="138"/>
      <c r="I487" s="138"/>
      <c r="J487" s="138"/>
      <c r="K487" s="138"/>
      <c r="L487" s="138"/>
      <c r="M487" s="138"/>
      <c r="N487" s="138"/>
      <c r="O487" s="138">
        <v>1</v>
      </c>
      <c r="P487" s="138"/>
      <c r="Q487" s="138"/>
      <c r="R487" s="138"/>
      <c r="S487" s="138"/>
      <c r="T487" s="138"/>
      <c r="U487" s="138"/>
      <c r="V487" s="138"/>
      <c r="W487" s="138"/>
      <c r="X487" s="138"/>
      <c r="Y487" s="138"/>
      <c r="Z487" s="138"/>
      <c r="AA487" s="138"/>
      <c r="AB487" s="138"/>
      <c r="AC487" s="138"/>
      <c r="AD487" s="138"/>
      <c r="AE487" s="138"/>
      <c r="AF487" s="138"/>
      <c r="AG487" s="138"/>
      <c r="AH487" s="138"/>
      <c r="AI487" s="138"/>
      <c r="AJ487" s="138"/>
      <c r="AK487" s="138"/>
      <c r="AL487" s="138"/>
      <c r="AM487" s="138">
        <v>1</v>
      </c>
      <c r="AN487" s="138"/>
      <c r="AO487" s="138">
        <v>1</v>
      </c>
      <c r="AP487" s="138">
        <v>1</v>
      </c>
      <c r="AQ487" s="138"/>
      <c r="AR487" s="138"/>
      <c r="AS487" s="138"/>
      <c r="AT487" s="138"/>
      <c r="AU487" s="138"/>
      <c r="AV487" s="138"/>
      <c r="AW487" s="138"/>
      <c r="AX487" s="138"/>
      <c r="AY487" s="138"/>
      <c r="AZ487" s="138"/>
      <c r="BA487" s="138"/>
      <c r="BB487" s="138"/>
      <c r="BC487" s="138"/>
      <c r="BD487" s="138"/>
      <c r="BE487" s="138"/>
      <c r="BF487" s="138"/>
      <c r="BG487" s="138"/>
      <c r="BH487" s="138"/>
      <c r="BI487" s="138"/>
      <c r="BJ487" s="138"/>
      <c r="BK487" s="138"/>
      <c r="BL487" s="138"/>
      <c r="BM487" s="138"/>
      <c r="BN487" s="138"/>
      <c r="BO487" s="138"/>
      <c r="BP487" s="138"/>
      <c r="BQ487" s="138"/>
      <c r="BR487" s="138"/>
      <c r="BS487" s="138"/>
      <c r="BT487" s="138"/>
      <c r="BU487" s="138">
        <v>1</v>
      </c>
      <c r="BV487" s="138"/>
      <c r="BW487" s="138"/>
      <c r="BX487" s="138"/>
      <c r="BY487" s="138">
        <v>1</v>
      </c>
      <c r="BZ487" s="138">
        <v>1</v>
      </c>
      <c r="CA487" s="138"/>
      <c r="CB487" s="138"/>
      <c r="CC487" s="138"/>
      <c r="CD487" s="138"/>
      <c r="CE487" s="138"/>
      <c r="CF487" s="138"/>
      <c r="CG487" s="138"/>
      <c r="CH487" s="138"/>
      <c r="CI487" s="138"/>
      <c r="CJ487" s="138"/>
      <c r="CK487" s="138"/>
      <c r="CL487" s="138"/>
      <c r="CM487" s="138"/>
      <c r="CN487" s="138"/>
      <c r="CO487" s="138"/>
      <c r="CP487" s="138"/>
      <c r="CQ487" s="138"/>
      <c r="CR487" s="138"/>
      <c r="CS487" s="138"/>
      <c r="CT487" s="138"/>
      <c r="CU487" s="138"/>
      <c r="CV487" s="138"/>
      <c r="CW487" s="138"/>
      <c r="CX487" s="138"/>
      <c r="CY487" s="138"/>
      <c r="CZ487" s="138"/>
      <c r="DA487" s="138"/>
      <c r="DB487" s="138"/>
      <c r="DC487" s="138"/>
      <c r="DD487" s="138"/>
      <c r="DE487" s="138"/>
      <c r="DF487" s="138"/>
      <c r="DG487" s="138"/>
      <c r="DH487" s="138"/>
      <c r="DI487" s="138"/>
      <c r="DJ487" s="138"/>
      <c r="DK487" s="138"/>
      <c r="DL487" s="138"/>
      <c r="DM487" s="138"/>
      <c r="DN487" s="138"/>
      <c r="DO487" s="138"/>
      <c r="DP487" s="138"/>
      <c r="DQ487" s="138"/>
      <c r="DR487" s="138"/>
      <c r="DS487" s="138"/>
      <c r="DT487" s="138"/>
      <c r="DU487" s="138"/>
      <c r="DV487" s="138"/>
      <c r="DW487" s="138"/>
      <c r="DX487" s="138"/>
      <c r="DY487" s="138"/>
      <c r="DZ487" s="138"/>
    </row>
    <row r="488" spans="1:130">
      <c r="A488" s="134" t="s">
        <v>506</v>
      </c>
      <c r="B488" s="138" t="s">
        <v>1878</v>
      </c>
      <c r="C488" s="137">
        <v>4</v>
      </c>
      <c r="D488" s="138" t="s">
        <v>742</v>
      </c>
      <c r="E488" s="138" t="s">
        <v>287</v>
      </c>
      <c r="F488" s="138"/>
      <c r="G488" s="138"/>
      <c r="H488" s="138"/>
      <c r="I488" s="138"/>
      <c r="J488" s="138"/>
      <c r="K488" s="138"/>
      <c r="L488" s="138"/>
      <c r="M488" s="138"/>
      <c r="N488" s="138"/>
      <c r="O488" s="138">
        <v>1</v>
      </c>
      <c r="P488" s="138"/>
      <c r="Q488" s="138"/>
      <c r="R488" s="138"/>
      <c r="S488" s="138"/>
      <c r="T488" s="138"/>
      <c r="U488" s="138"/>
      <c r="V488" s="138"/>
      <c r="W488" s="138"/>
      <c r="X488" s="138"/>
      <c r="Y488" s="138"/>
      <c r="Z488" s="138"/>
      <c r="AA488" s="138"/>
      <c r="AB488" s="138"/>
      <c r="AC488" s="138"/>
      <c r="AD488" s="138"/>
      <c r="AE488" s="138"/>
      <c r="AF488" s="138"/>
      <c r="AG488" s="138"/>
      <c r="AH488" s="138"/>
      <c r="AI488" s="138"/>
      <c r="AJ488" s="138"/>
      <c r="AK488" s="138"/>
      <c r="AL488" s="138"/>
      <c r="AM488" s="138">
        <v>1</v>
      </c>
      <c r="AN488" s="138"/>
      <c r="AO488" s="138">
        <v>1</v>
      </c>
      <c r="AP488" s="138">
        <v>1</v>
      </c>
      <c r="AQ488" s="138"/>
      <c r="AR488" s="138"/>
      <c r="AS488" s="138"/>
      <c r="AT488" s="138"/>
      <c r="AU488" s="138"/>
      <c r="AV488" s="138"/>
      <c r="AW488" s="138"/>
      <c r="AX488" s="138"/>
      <c r="AY488" s="138"/>
      <c r="AZ488" s="138"/>
      <c r="BA488" s="138"/>
      <c r="BB488" s="138"/>
      <c r="BC488" s="138"/>
      <c r="BD488" s="138"/>
      <c r="BE488" s="138"/>
      <c r="BF488" s="138"/>
      <c r="BG488" s="138"/>
      <c r="BH488" s="138"/>
      <c r="BI488" s="138"/>
      <c r="BJ488" s="138"/>
      <c r="BK488" s="138"/>
      <c r="BL488" s="138"/>
      <c r="BM488" s="138"/>
      <c r="BN488" s="138"/>
      <c r="BO488" s="138"/>
      <c r="BP488" s="138"/>
      <c r="BQ488" s="138"/>
      <c r="BR488" s="138"/>
      <c r="BS488" s="138"/>
      <c r="BT488" s="138"/>
      <c r="BU488" s="138">
        <v>1</v>
      </c>
      <c r="BV488" s="138"/>
      <c r="BW488" s="138"/>
      <c r="BX488" s="138"/>
      <c r="BY488" s="138">
        <v>1</v>
      </c>
      <c r="BZ488" s="138">
        <v>1</v>
      </c>
      <c r="CA488" s="138"/>
      <c r="CB488" s="138"/>
      <c r="CC488" s="138"/>
      <c r="CD488" s="138"/>
      <c r="CE488" s="138"/>
      <c r="CF488" s="138"/>
      <c r="CG488" s="138"/>
      <c r="CH488" s="138"/>
      <c r="CI488" s="138"/>
      <c r="CJ488" s="138"/>
      <c r="CK488" s="138"/>
      <c r="CL488" s="138"/>
      <c r="CM488" s="138"/>
      <c r="CN488" s="138"/>
      <c r="CO488" s="138"/>
      <c r="CP488" s="138"/>
      <c r="CQ488" s="138"/>
      <c r="CR488" s="138"/>
      <c r="CS488" s="138"/>
      <c r="CT488" s="138"/>
      <c r="CU488" s="138"/>
      <c r="CV488" s="138"/>
      <c r="CW488" s="138"/>
      <c r="CX488" s="138"/>
      <c r="CY488" s="138"/>
      <c r="CZ488" s="138"/>
      <c r="DA488" s="138"/>
      <c r="DB488" s="138"/>
      <c r="DC488" s="138"/>
      <c r="DD488" s="138"/>
      <c r="DE488" s="138"/>
      <c r="DF488" s="138"/>
      <c r="DG488" s="138"/>
      <c r="DH488" s="138"/>
      <c r="DI488" s="138"/>
      <c r="DJ488" s="138"/>
      <c r="DK488" s="138"/>
      <c r="DL488" s="138"/>
      <c r="DM488" s="138"/>
      <c r="DN488" s="138"/>
      <c r="DO488" s="138"/>
      <c r="DP488" s="138"/>
      <c r="DQ488" s="138"/>
      <c r="DR488" s="138"/>
      <c r="DS488" s="138"/>
      <c r="DT488" s="138"/>
      <c r="DU488" s="138"/>
      <c r="DV488" s="138"/>
      <c r="DW488" s="138"/>
      <c r="DX488" s="138"/>
      <c r="DY488" s="138"/>
      <c r="DZ488" s="138"/>
    </row>
    <row r="489" spans="1:130">
      <c r="A489" s="134" t="s">
        <v>506</v>
      </c>
      <c r="B489" s="138" t="s">
        <v>1878</v>
      </c>
      <c r="C489" s="137">
        <v>60</v>
      </c>
      <c r="D489" s="138" t="s">
        <v>742</v>
      </c>
      <c r="E489" s="138" t="s">
        <v>287</v>
      </c>
      <c r="F489" s="138"/>
      <c r="G489" s="138"/>
      <c r="H489" s="138"/>
      <c r="I489" s="138"/>
      <c r="J489" s="138"/>
      <c r="K489" s="138"/>
      <c r="L489" s="138"/>
      <c r="M489" s="138"/>
      <c r="N489" s="138"/>
      <c r="O489" s="138">
        <v>1</v>
      </c>
      <c r="P489" s="138"/>
      <c r="Q489" s="138"/>
      <c r="R489" s="138"/>
      <c r="S489" s="138"/>
      <c r="T489" s="138"/>
      <c r="U489" s="138"/>
      <c r="V489" s="138"/>
      <c r="W489" s="138"/>
      <c r="X489" s="138"/>
      <c r="Y489" s="138"/>
      <c r="Z489" s="138"/>
      <c r="AA489" s="138"/>
      <c r="AB489" s="138"/>
      <c r="AC489" s="138"/>
      <c r="AD489" s="138"/>
      <c r="AE489" s="138"/>
      <c r="AF489" s="138"/>
      <c r="AG489" s="138"/>
      <c r="AH489" s="138"/>
      <c r="AI489" s="138"/>
      <c r="AJ489" s="138"/>
      <c r="AK489" s="138"/>
      <c r="AL489" s="138"/>
      <c r="AM489" s="138">
        <v>1</v>
      </c>
      <c r="AN489" s="138"/>
      <c r="AO489" s="138">
        <v>1</v>
      </c>
      <c r="AP489" s="138">
        <v>1</v>
      </c>
      <c r="AQ489" s="138"/>
      <c r="AR489" s="138"/>
      <c r="AS489" s="138"/>
      <c r="AT489" s="138"/>
      <c r="AU489" s="138"/>
      <c r="AV489" s="138"/>
      <c r="AW489" s="138"/>
      <c r="AX489" s="138"/>
      <c r="AY489" s="138"/>
      <c r="AZ489" s="138"/>
      <c r="BA489" s="138"/>
      <c r="BB489" s="138"/>
      <c r="BC489" s="138"/>
      <c r="BD489" s="138"/>
      <c r="BE489" s="138"/>
      <c r="BF489" s="138"/>
      <c r="BG489" s="138"/>
      <c r="BH489" s="138"/>
      <c r="BI489" s="138"/>
      <c r="BJ489" s="138"/>
      <c r="BK489" s="138"/>
      <c r="BL489" s="138"/>
      <c r="BM489" s="138"/>
      <c r="BN489" s="138"/>
      <c r="BO489" s="138"/>
      <c r="BP489" s="138"/>
      <c r="BQ489" s="138"/>
      <c r="BR489" s="138"/>
      <c r="BS489" s="138"/>
      <c r="BT489" s="138"/>
      <c r="BU489" s="138">
        <v>1</v>
      </c>
      <c r="BV489" s="138"/>
      <c r="BW489" s="138"/>
      <c r="BX489" s="138"/>
      <c r="BY489" s="138">
        <v>1</v>
      </c>
      <c r="BZ489" s="138">
        <v>1</v>
      </c>
      <c r="CA489" s="138"/>
      <c r="CB489" s="138"/>
      <c r="CC489" s="138"/>
      <c r="CD489" s="138"/>
      <c r="CE489" s="138"/>
      <c r="CF489" s="138"/>
      <c r="CG489" s="138"/>
      <c r="CH489" s="138"/>
      <c r="CI489" s="138"/>
      <c r="CJ489" s="138"/>
      <c r="CK489" s="138"/>
      <c r="CL489" s="138"/>
      <c r="CM489" s="138"/>
      <c r="CN489" s="138"/>
      <c r="CO489" s="138"/>
      <c r="CP489" s="138"/>
      <c r="CQ489" s="138"/>
      <c r="CR489" s="138"/>
      <c r="CS489" s="138"/>
      <c r="CT489" s="138"/>
      <c r="CU489" s="138"/>
      <c r="CV489" s="138"/>
      <c r="CW489" s="138"/>
      <c r="CX489" s="138"/>
      <c r="CY489" s="138"/>
      <c r="CZ489" s="138"/>
      <c r="DA489" s="138"/>
      <c r="DB489" s="138"/>
      <c r="DC489" s="138"/>
      <c r="DD489" s="138"/>
      <c r="DE489" s="138"/>
      <c r="DF489" s="138"/>
      <c r="DG489" s="138"/>
      <c r="DH489" s="138"/>
      <c r="DI489" s="138"/>
      <c r="DJ489" s="138"/>
      <c r="DK489" s="138"/>
      <c r="DL489" s="138"/>
      <c r="DM489" s="138"/>
      <c r="DN489" s="138"/>
      <c r="DO489" s="138"/>
      <c r="DP489" s="138"/>
      <c r="DQ489" s="138"/>
      <c r="DR489" s="138"/>
      <c r="DS489" s="138"/>
      <c r="DT489" s="138"/>
      <c r="DU489" s="138"/>
      <c r="DV489" s="138"/>
      <c r="DW489" s="138"/>
      <c r="DX489" s="138"/>
      <c r="DY489" s="138"/>
      <c r="DZ489" s="138"/>
    </row>
    <row r="490" spans="1:130">
      <c r="A490" s="134" t="s">
        <v>506</v>
      </c>
      <c r="B490" s="273" t="s">
        <v>1879</v>
      </c>
      <c r="C490" s="327">
        <v>1</v>
      </c>
      <c r="D490" s="273" t="s">
        <v>742</v>
      </c>
      <c r="E490" s="273" t="s">
        <v>286</v>
      </c>
      <c r="F490" s="273"/>
      <c r="G490" s="273"/>
      <c r="H490" s="273"/>
      <c r="I490" s="273"/>
      <c r="J490" s="273"/>
      <c r="K490" s="273"/>
      <c r="L490" s="273"/>
      <c r="M490" s="273"/>
      <c r="N490" s="273">
        <v>1</v>
      </c>
      <c r="O490" s="273"/>
      <c r="P490" s="273"/>
      <c r="Q490" s="273"/>
      <c r="R490" s="273"/>
      <c r="S490" s="273"/>
      <c r="T490" s="273"/>
      <c r="U490" s="273"/>
      <c r="V490" s="273"/>
      <c r="W490" s="273"/>
      <c r="X490" s="273"/>
      <c r="Y490" s="273"/>
      <c r="Z490" s="273"/>
      <c r="AA490" s="273"/>
      <c r="AB490" s="273"/>
      <c r="AC490" s="273"/>
      <c r="AD490" s="273"/>
      <c r="AE490" s="273"/>
      <c r="AF490" s="273"/>
      <c r="AG490" s="273"/>
      <c r="AH490" s="273"/>
      <c r="AI490" s="273"/>
      <c r="AJ490" s="273"/>
      <c r="AK490" s="273"/>
      <c r="AL490" s="273"/>
      <c r="AM490" s="273"/>
      <c r="AN490" s="273"/>
      <c r="AO490" s="273"/>
      <c r="AP490" s="273"/>
      <c r="AQ490" s="273"/>
      <c r="AR490" s="273"/>
      <c r="AS490" s="273"/>
      <c r="AT490" s="273"/>
      <c r="AU490" s="273"/>
      <c r="AV490" s="273"/>
      <c r="AW490" s="273"/>
      <c r="AX490" s="273"/>
      <c r="AY490" s="273"/>
      <c r="AZ490" s="273"/>
      <c r="BA490" s="273"/>
      <c r="BB490" s="273"/>
      <c r="BC490" s="273"/>
      <c r="BD490" s="273"/>
      <c r="BE490" s="273"/>
      <c r="BF490" s="273"/>
      <c r="BG490" s="273"/>
      <c r="BH490" s="273"/>
      <c r="BI490" s="273"/>
      <c r="BJ490" s="273"/>
      <c r="BK490" s="273"/>
      <c r="BL490" s="273"/>
      <c r="BM490" s="273"/>
      <c r="BN490" s="273"/>
      <c r="BO490" s="273"/>
      <c r="BP490" s="273"/>
      <c r="BQ490" s="273"/>
      <c r="BR490" s="273"/>
      <c r="BS490" s="273"/>
      <c r="BT490" s="273"/>
      <c r="BU490" s="273"/>
      <c r="BV490" s="273"/>
      <c r="BW490" s="273"/>
      <c r="BX490" s="273"/>
      <c r="BY490" s="273"/>
      <c r="BZ490" s="273"/>
      <c r="CA490" s="273"/>
      <c r="CB490" s="273"/>
      <c r="CC490" s="273"/>
      <c r="CD490" s="273"/>
      <c r="CE490" s="273"/>
      <c r="CF490" s="273"/>
      <c r="CG490" s="273"/>
      <c r="CH490" s="273"/>
      <c r="CI490" s="273"/>
      <c r="CJ490" s="273"/>
      <c r="CK490" s="273"/>
      <c r="CL490" s="273"/>
      <c r="CM490" s="273"/>
      <c r="CN490" s="273"/>
      <c r="CO490" s="273">
        <v>1</v>
      </c>
      <c r="CP490" s="273"/>
      <c r="CQ490" s="273"/>
      <c r="CR490" s="273"/>
      <c r="CS490" s="273"/>
      <c r="CT490" s="273"/>
      <c r="CU490" s="273"/>
      <c r="CV490" s="273"/>
      <c r="CW490" s="273"/>
      <c r="CX490" s="273"/>
      <c r="CY490" s="273"/>
      <c r="CZ490" s="273"/>
      <c r="DA490" s="273"/>
      <c r="DB490" s="273"/>
      <c r="DC490" s="273"/>
      <c r="DD490" s="273"/>
      <c r="DE490" s="273"/>
      <c r="DF490" s="273"/>
      <c r="DG490" s="273">
        <v>1</v>
      </c>
      <c r="DH490" s="273"/>
      <c r="DI490" s="273"/>
      <c r="DJ490" s="273"/>
      <c r="DK490" s="273"/>
      <c r="DL490" s="273"/>
      <c r="DM490" s="273"/>
      <c r="DN490" s="273"/>
      <c r="DO490" s="273"/>
      <c r="DP490" s="273"/>
      <c r="DQ490" s="273"/>
      <c r="DR490" s="273"/>
      <c r="DS490" s="273"/>
      <c r="DT490" s="273"/>
      <c r="DU490" s="273"/>
      <c r="DV490" s="273"/>
      <c r="DW490" s="273"/>
      <c r="DX490" s="273"/>
      <c r="DY490" s="273"/>
      <c r="DZ490" s="273"/>
    </row>
    <row r="491" spans="1:130">
      <c r="A491" s="134" t="s">
        <v>506</v>
      </c>
      <c r="B491" s="273" t="s">
        <v>1879</v>
      </c>
      <c r="C491" s="327">
        <v>4</v>
      </c>
      <c r="D491" s="273" t="s">
        <v>742</v>
      </c>
      <c r="E491" s="273" t="s">
        <v>286</v>
      </c>
      <c r="F491" s="273"/>
      <c r="G491" s="273"/>
      <c r="H491" s="273"/>
      <c r="I491" s="273"/>
      <c r="J491" s="273"/>
      <c r="K491" s="273"/>
      <c r="L491" s="273"/>
      <c r="M491" s="273"/>
      <c r="N491" s="273">
        <v>1</v>
      </c>
      <c r="O491" s="273"/>
      <c r="P491" s="273"/>
      <c r="Q491" s="273"/>
      <c r="R491" s="273"/>
      <c r="S491" s="273"/>
      <c r="T491" s="273"/>
      <c r="U491" s="273"/>
      <c r="V491" s="273"/>
      <c r="W491" s="273"/>
      <c r="X491" s="273"/>
      <c r="Y491" s="273"/>
      <c r="Z491" s="273"/>
      <c r="AA491" s="273"/>
      <c r="AB491" s="273"/>
      <c r="AC491" s="273"/>
      <c r="AD491" s="273"/>
      <c r="AE491" s="273"/>
      <c r="AF491" s="273"/>
      <c r="AG491" s="273"/>
      <c r="AH491" s="273"/>
      <c r="AI491" s="273"/>
      <c r="AJ491" s="273"/>
      <c r="AK491" s="273"/>
      <c r="AL491" s="273"/>
      <c r="AM491" s="273"/>
      <c r="AN491" s="273"/>
      <c r="AO491" s="273"/>
      <c r="AP491" s="273"/>
      <c r="AQ491" s="273"/>
      <c r="AR491" s="273"/>
      <c r="AS491" s="273"/>
      <c r="AT491" s="273"/>
      <c r="AU491" s="273"/>
      <c r="AV491" s="273"/>
      <c r="AW491" s="273"/>
      <c r="AX491" s="273"/>
      <c r="AY491" s="273"/>
      <c r="AZ491" s="273"/>
      <c r="BA491" s="273"/>
      <c r="BB491" s="273"/>
      <c r="BC491" s="273"/>
      <c r="BD491" s="273"/>
      <c r="BE491" s="273"/>
      <c r="BF491" s="273"/>
      <c r="BG491" s="273"/>
      <c r="BH491" s="273"/>
      <c r="BI491" s="273"/>
      <c r="BJ491" s="273"/>
      <c r="BK491" s="273"/>
      <c r="BL491" s="273"/>
      <c r="BM491" s="273"/>
      <c r="BN491" s="273"/>
      <c r="BO491" s="273"/>
      <c r="BP491" s="273"/>
      <c r="BQ491" s="273"/>
      <c r="BR491" s="273"/>
      <c r="BS491" s="273"/>
      <c r="BT491" s="273"/>
      <c r="BU491" s="273"/>
      <c r="BV491" s="273"/>
      <c r="BW491" s="273"/>
      <c r="BX491" s="273"/>
      <c r="BY491" s="273"/>
      <c r="BZ491" s="273"/>
      <c r="CA491" s="273"/>
      <c r="CB491" s="273"/>
      <c r="CC491" s="273"/>
      <c r="CD491" s="273"/>
      <c r="CE491" s="273"/>
      <c r="CF491" s="273"/>
      <c r="CG491" s="273"/>
      <c r="CH491" s="273"/>
      <c r="CI491" s="273"/>
      <c r="CJ491" s="273"/>
      <c r="CK491" s="273"/>
      <c r="CL491" s="273"/>
      <c r="CM491" s="273"/>
      <c r="CN491" s="273"/>
      <c r="CO491" s="273">
        <v>1</v>
      </c>
      <c r="CP491" s="273"/>
      <c r="CQ491" s="273"/>
      <c r="CR491" s="273"/>
      <c r="CS491" s="273"/>
      <c r="CT491" s="273"/>
      <c r="CU491" s="273"/>
      <c r="CV491" s="273"/>
      <c r="CW491" s="273"/>
      <c r="CX491" s="273"/>
      <c r="CY491" s="273"/>
      <c r="CZ491" s="273"/>
      <c r="DA491" s="273"/>
      <c r="DB491" s="273"/>
      <c r="DC491" s="273"/>
      <c r="DD491" s="273"/>
      <c r="DE491" s="273"/>
      <c r="DF491" s="273"/>
      <c r="DG491" s="273">
        <v>1</v>
      </c>
      <c r="DH491" s="273"/>
      <c r="DI491" s="273"/>
      <c r="DJ491" s="273"/>
      <c r="DK491" s="273"/>
      <c r="DL491" s="273"/>
      <c r="DM491" s="273"/>
      <c r="DN491" s="273"/>
      <c r="DO491" s="273"/>
      <c r="DP491" s="273"/>
      <c r="DQ491" s="273"/>
      <c r="DR491" s="273"/>
      <c r="DS491" s="273"/>
      <c r="DT491" s="273"/>
      <c r="DU491" s="273"/>
      <c r="DV491" s="273"/>
      <c r="DW491" s="273"/>
      <c r="DX491" s="273"/>
      <c r="DY491" s="273"/>
      <c r="DZ491" s="273"/>
    </row>
    <row r="492" spans="1:130">
      <c r="A492" s="134" t="s">
        <v>506</v>
      </c>
      <c r="B492" s="273" t="s">
        <v>1879</v>
      </c>
      <c r="C492" s="327">
        <v>60</v>
      </c>
      <c r="D492" s="273" t="s">
        <v>742</v>
      </c>
      <c r="E492" s="273" t="s">
        <v>286</v>
      </c>
      <c r="F492" s="273"/>
      <c r="G492" s="273"/>
      <c r="H492" s="273"/>
      <c r="I492" s="273"/>
      <c r="J492" s="273"/>
      <c r="K492" s="273"/>
      <c r="L492" s="273"/>
      <c r="M492" s="273"/>
      <c r="N492" s="273">
        <v>1</v>
      </c>
      <c r="O492" s="273"/>
      <c r="P492" s="273"/>
      <c r="Q492" s="273"/>
      <c r="R492" s="273"/>
      <c r="S492" s="273"/>
      <c r="T492" s="273"/>
      <c r="U492" s="273"/>
      <c r="V492" s="273"/>
      <c r="W492" s="273"/>
      <c r="X492" s="273"/>
      <c r="Y492" s="273"/>
      <c r="Z492" s="273"/>
      <c r="AA492" s="273"/>
      <c r="AB492" s="273"/>
      <c r="AC492" s="273"/>
      <c r="AD492" s="273"/>
      <c r="AE492" s="273"/>
      <c r="AF492" s="273"/>
      <c r="AG492" s="273"/>
      <c r="AH492" s="273"/>
      <c r="AI492" s="273"/>
      <c r="AJ492" s="273"/>
      <c r="AK492" s="273"/>
      <c r="AL492" s="273"/>
      <c r="AM492" s="273"/>
      <c r="AN492" s="273"/>
      <c r="AO492" s="273"/>
      <c r="AP492" s="273"/>
      <c r="AQ492" s="273"/>
      <c r="AR492" s="273"/>
      <c r="AS492" s="273"/>
      <c r="AT492" s="273"/>
      <c r="AU492" s="273"/>
      <c r="AV492" s="273"/>
      <c r="AW492" s="273"/>
      <c r="AX492" s="273"/>
      <c r="AY492" s="273"/>
      <c r="AZ492" s="273"/>
      <c r="BA492" s="273"/>
      <c r="BB492" s="273"/>
      <c r="BC492" s="273"/>
      <c r="BD492" s="273"/>
      <c r="BE492" s="273"/>
      <c r="BF492" s="273"/>
      <c r="BG492" s="273"/>
      <c r="BH492" s="273"/>
      <c r="BI492" s="273"/>
      <c r="BJ492" s="273"/>
      <c r="BK492" s="273"/>
      <c r="BL492" s="273"/>
      <c r="BM492" s="273"/>
      <c r="BN492" s="273"/>
      <c r="BO492" s="273"/>
      <c r="BP492" s="273"/>
      <c r="BQ492" s="273"/>
      <c r="BR492" s="273"/>
      <c r="BS492" s="273"/>
      <c r="BT492" s="273"/>
      <c r="BU492" s="273"/>
      <c r="BV492" s="273"/>
      <c r="BW492" s="273"/>
      <c r="BX492" s="273"/>
      <c r="BY492" s="273"/>
      <c r="BZ492" s="273"/>
      <c r="CA492" s="273"/>
      <c r="CB492" s="273"/>
      <c r="CC492" s="273"/>
      <c r="CD492" s="273"/>
      <c r="CE492" s="273"/>
      <c r="CF492" s="273"/>
      <c r="CG492" s="273"/>
      <c r="CH492" s="273"/>
      <c r="CI492" s="273"/>
      <c r="CJ492" s="273"/>
      <c r="CK492" s="273"/>
      <c r="CL492" s="273"/>
      <c r="CM492" s="273"/>
      <c r="CN492" s="273"/>
      <c r="CO492" s="273">
        <v>1</v>
      </c>
      <c r="CP492" s="273"/>
      <c r="CQ492" s="273"/>
      <c r="CR492" s="273"/>
      <c r="CS492" s="273"/>
      <c r="CT492" s="273"/>
      <c r="CU492" s="273"/>
      <c r="CV492" s="273"/>
      <c r="CW492" s="273"/>
      <c r="CX492" s="273"/>
      <c r="CY492" s="273"/>
      <c r="CZ492" s="273"/>
      <c r="DA492" s="273"/>
      <c r="DB492" s="273"/>
      <c r="DC492" s="273"/>
      <c r="DD492" s="273"/>
      <c r="DE492" s="273"/>
      <c r="DF492" s="273"/>
      <c r="DG492" s="273">
        <v>1</v>
      </c>
      <c r="DH492" s="273"/>
      <c r="DI492" s="273"/>
      <c r="DJ492" s="273"/>
      <c r="DK492" s="273"/>
      <c r="DL492" s="273"/>
      <c r="DM492" s="273"/>
      <c r="DN492" s="273"/>
      <c r="DO492" s="273"/>
      <c r="DP492" s="273"/>
      <c r="DQ492" s="273"/>
      <c r="DR492" s="273"/>
      <c r="DS492" s="273"/>
      <c r="DT492" s="273"/>
      <c r="DU492" s="273"/>
      <c r="DV492" s="273"/>
      <c r="DW492" s="273"/>
      <c r="DX492" s="273"/>
      <c r="DY492" s="273"/>
      <c r="DZ492" s="273"/>
    </row>
    <row r="493" spans="1:130">
      <c r="A493" s="134" t="s">
        <v>506</v>
      </c>
      <c r="B493" s="158" t="s">
        <v>1880</v>
      </c>
      <c r="C493" s="157">
        <v>1</v>
      </c>
      <c r="D493" s="158" t="s">
        <v>968</v>
      </c>
      <c r="E493" s="158" t="s">
        <v>378</v>
      </c>
      <c r="F493" s="158"/>
      <c r="G493" s="158">
        <v>1</v>
      </c>
      <c r="H493" s="158"/>
      <c r="I493" s="158"/>
      <c r="J493" s="158"/>
      <c r="K493" s="158">
        <v>1</v>
      </c>
      <c r="L493" s="158"/>
      <c r="M493" s="158"/>
      <c r="N493" s="158"/>
      <c r="O493" s="158"/>
      <c r="P493" s="158"/>
      <c r="Q493" s="158"/>
      <c r="R493" s="158" t="s">
        <v>397</v>
      </c>
      <c r="S493" s="158"/>
      <c r="T493" s="158"/>
      <c r="U493" s="158">
        <v>1</v>
      </c>
      <c r="V493" s="158"/>
      <c r="W493" s="158"/>
      <c r="X493" s="158"/>
      <c r="Y493" s="158"/>
      <c r="Z493" s="158">
        <v>1</v>
      </c>
      <c r="AA493" s="158"/>
      <c r="AB493" s="158"/>
      <c r="AC493" s="158"/>
      <c r="AD493" s="158"/>
      <c r="AE493" s="158"/>
      <c r="AF493" s="158"/>
      <c r="AG493" s="158"/>
      <c r="AH493" s="158"/>
      <c r="AI493" s="158"/>
      <c r="AJ493" s="158"/>
      <c r="AK493" s="158"/>
      <c r="AL493" s="158">
        <v>1</v>
      </c>
      <c r="AM493" s="158"/>
      <c r="AN493" s="158">
        <v>1</v>
      </c>
      <c r="AO493" s="158"/>
      <c r="AP493" s="158"/>
      <c r="AQ493" s="158"/>
      <c r="AR493" s="158">
        <v>1</v>
      </c>
      <c r="AS493" s="158"/>
      <c r="AT493" s="158"/>
      <c r="AU493" s="158"/>
      <c r="AV493" s="158"/>
      <c r="AW493" s="158"/>
      <c r="AX493" s="158"/>
      <c r="AY493" s="158"/>
      <c r="AZ493" s="158"/>
      <c r="BA493" s="158"/>
      <c r="BB493" s="158"/>
      <c r="BC493" s="158"/>
      <c r="BD493" s="158"/>
      <c r="BE493" s="158"/>
      <c r="BF493" s="158"/>
      <c r="BG493" s="158"/>
      <c r="BH493" s="158"/>
      <c r="BI493" s="158"/>
      <c r="BJ493" s="158"/>
      <c r="BK493" s="158"/>
      <c r="BL493" s="158"/>
      <c r="BM493" s="158"/>
      <c r="BN493" s="158"/>
      <c r="BO493" s="158"/>
      <c r="BP493" s="158">
        <v>1</v>
      </c>
      <c r="BQ493" s="158">
        <v>1</v>
      </c>
      <c r="BR493" s="158"/>
      <c r="BS493" s="158"/>
      <c r="BT493" s="158"/>
      <c r="BU493" s="158">
        <v>1</v>
      </c>
      <c r="BV493" s="158"/>
      <c r="BW493" s="158"/>
      <c r="BX493" s="158"/>
      <c r="BY493" s="158">
        <v>1</v>
      </c>
      <c r="BZ493" s="158"/>
      <c r="CA493" s="158"/>
      <c r="CB493" s="158"/>
      <c r="CC493" s="158"/>
      <c r="CD493" s="158"/>
      <c r="CE493" s="158"/>
      <c r="CF493" s="158"/>
      <c r="CG493" s="158"/>
      <c r="CH493" s="158"/>
      <c r="CI493" s="158"/>
      <c r="CJ493" s="158"/>
      <c r="CK493" s="158"/>
      <c r="CL493" s="158"/>
      <c r="CM493" s="158"/>
      <c r="CN493" s="158"/>
      <c r="CO493" s="158"/>
      <c r="CP493" s="158"/>
      <c r="CQ493" s="158"/>
      <c r="CR493" s="158">
        <v>1</v>
      </c>
      <c r="CS493" s="158"/>
      <c r="CT493" s="158"/>
      <c r="CU493" s="158"/>
      <c r="CV493" s="158"/>
      <c r="CW493" s="158"/>
      <c r="CX493" s="158"/>
      <c r="CY493" s="158"/>
      <c r="CZ493" s="158"/>
      <c r="DA493" s="158"/>
      <c r="DB493" s="158"/>
      <c r="DC493" s="158"/>
      <c r="DD493" s="158"/>
      <c r="DE493" s="158"/>
      <c r="DF493" s="158"/>
      <c r="DG493" s="158"/>
      <c r="DH493" s="158"/>
      <c r="DI493" s="158"/>
      <c r="DJ493" s="158"/>
      <c r="DK493" s="158"/>
      <c r="DL493" s="158"/>
      <c r="DM493" s="158"/>
      <c r="DN493" s="158"/>
      <c r="DO493" s="158"/>
      <c r="DP493" s="158"/>
      <c r="DQ493" s="158"/>
      <c r="DR493" s="158"/>
      <c r="DS493" s="158"/>
      <c r="DT493" s="158"/>
      <c r="DU493" s="158"/>
      <c r="DV493" s="158"/>
      <c r="DW493" s="158"/>
      <c r="DX493" s="158"/>
      <c r="DY493" s="158"/>
      <c r="DZ493" s="158"/>
    </row>
    <row r="494" spans="1:130">
      <c r="A494" s="134" t="s">
        <v>506</v>
      </c>
      <c r="B494" s="158" t="s">
        <v>1880</v>
      </c>
      <c r="C494" s="157">
        <v>4</v>
      </c>
      <c r="D494" s="158" t="s">
        <v>968</v>
      </c>
      <c r="E494" s="158" t="s">
        <v>378</v>
      </c>
      <c r="F494" s="158"/>
      <c r="G494" s="158">
        <v>1</v>
      </c>
      <c r="H494" s="158"/>
      <c r="I494" s="158"/>
      <c r="J494" s="158"/>
      <c r="K494" s="158">
        <v>1</v>
      </c>
      <c r="L494" s="158"/>
      <c r="M494" s="158"/>
      <c r="N494" s="158"/>
      <c r="O494" s="158"/>
      <c r="P494" s="158"/>
      <c r="Q494" s="158"/>
      <c r="R494" s="158" t="s">
        <v>397</v>
      </c>
      <c r="S494" s="158"/>
      <c r="T494" s="158"/>
      <c r="U494" s="158">
        <v>1</v>
      </c>
      <c r="V494" s="158"/>
      <c r="W494" s="158"/>
      <c r="X494" s="158"/>
      <c r="Y494" s="158"/>
      <c r="Z494" s="158">
        <v>1</v>
      </c>
      <c r="AA494" s="158"/>
      <c r="AB494" s="158"/>
      <c r="AC494" s="158"/>
      <c r="AD494" s="158"/>
      <c r="AE494" s="158"/>
      <c r="AF494" s="158"/>
      <c r="AG494" s="158"/>
      <c r="AH494" s="158"/>
      <c r="AI494" s="158"/>
      <c r="AJ494" s="158"/>
      <c r="AK494" s="158"/>
      <c r="AL494" s="158">
        <v>1</v>
      </c>
      <c r="AM494" s="158"/>
      <c r="AN494" s="158">
        <v>1</v>
      </c>
      <c r="AO494" s="158"/>
      <c r="AP494" s="158"/>
      <c r="AQ494" s="158"/>
      <c r="AR494" s="158">
        <v>1</v>
      </c>
      <c r="AS494" s="158"/>
      <c r="AT494" s="158"/>
      <c r="AU494" s="158"/>
      <c r="AV494" s="158"/>
      <c r="AW494" s="158"/>
      <c r="AX494" s="158"/>
      <c r="AY494" s="158"/>
      <c r="AZ494" s="158"/>
      <c r="BA494" s="158"/>
      <c r="BB494" s="158"/>
      <c r="BC494" s="158"/>
      <c r="BD494" s="158"/>
      <c r="BE494" s="158"/>
      <c r="BF494" s="158"/>
      <c r="BG494" s="158"/>
      <c r="BH494" s="158"/>
      <c r="BI494" s="158"/>
      <c r="BJ494" s="158"/>
      <c r="BK494" s="158"/>
      <c r="BL494" s="158"/>
      <c r="BM494" s="158"/>
      <c r="BN494" s="158"/>
      <c r="BO494" s="158"/>
      <c r="BP494" s="158">
        <v>1</v>
      </c>
      <c r="BQ494" s="158">
        <v>1</v>
      </c>
      <c r="BR494" s="158"/>
      <c r="BS494" s="158"/>
      <c r="BT494" s="158"/>
      <c r="BU494" s="158">
        <v>1</v>
      </c>
      <c r="BV494" s="158"/>
      <c r="BW494" s="158"/>
      <c r="BX494" s="158"/>
      <c r="BY494" s="158">
        <v>1</v>
      </c>
      <c r="BZ494" s="158"/>
      <c r="CA494" s="158"/>
      <c r="CB494" s="158"/>
      <c r="CC494" s="158"/>
      <c r="CD494" s="158"/>
      <c r="CE494" s="158"/>
      <c r="CF494" s="158"/>
      <c r="CG494" s="158"/>
      <c r="CH494" s="158"/>
      <c r="CI494" s="158"/>
      <c r="CJ494" s="158"/>
      <c r="CK494" s="158"/>
      <c r="CL494" s="158"/>
      <c r="CM494" s="158"/>
      <c r="CN494" s="158"/>
      <c r="CO494" s="158"/>
      <c r="CP494" s="158"/>
      <c r="CQ494" s="158"/>
      <c r="CR494" s="158">
        <v>1</v>
      </c>
      <c r="CS494" s="158"/>
      <c r="CT494" s="158"/>
      <c r="CU494" s="158"/>
      <c r="CV494" s="158"/>
      <c r="CW494" s="158"/>
      <c r="CX494" s="158"/>
      <c r="CY494" s="158"/>
      <c r="CZ494" s="158"/>
      <c r="DA494" s="158"/>
      <c r="DB494" s="158"/>
      <c r="DC494" s="158"/>
      <c r="DD494" s="158"/>
      <c r="DE494" s="158"/>
      <c r="DF494" s="158"/>
      <c r="DG494" s="158"/>
      <c r="DH494" s="158"/>
      <c r="DI494" s="158"/>
      <c r="DJ494" s="158"/>
      <c r="DK494" s="158"/>
      <c r="DL494" s="158"/>
      <c r="DM494" s="158"/>
      <c r="DN494" s="158"/>
      <c r="DO494" s="158"/>
      <c r="DP494" s="158"/>
      <c r="DQ494" s="158"/>
      <c r="DR494" s="158"/>
      <c r="DS494" s="158"/>
      <c r="DT494" s="158"/>
      <c r="DU494" s="158"/>
      <c r="DV494" s="158"/>
      <c r="DW494" s="158"/>
      <c r="DX494" s="158"/>
      <c r="DY494" s="158"/>
      <c r="DZ494" s="158"/>
    </row>
    <row r="495" spans="1:130">
      <c r="A495" s="134" t="s">
        <v>506</v>
      </c>
      <c r="B495" s="158" t="s">
        <v>1880</v>
      </c>
      <c r="C495" s="157">
        <v>60</v>
      </c>
      <c r="D495" s="158" t="s">
        <v>968</v>
      </c>
      <c r="E495" s="158" t="s">
        <v>378</v>
      </c>
      <c r="F495" s="158"/>
      <c r="G495" s="158">
        <v>1</v>
      </c>
      <c r="H495" s="158"/>
      <c r="I495" s="158"/>
      <c r="J495" s="158"/>
      <c r="K495" s="158">
        <v>1</v>
      </c>
      <c r="L495" s="158"/>
      <c r="M495" s="158"/>
      <c r="N495" s="158"/>
      <c r="O495" s="158"/>
      <c r="P495" s="158"/>
      <c r="Q495" s="158"/>
      <c r="R495" s="158" t="s">
        <v>397</v>
      </c>
      <c r="S495" s="158"/>
      <c r="T495" s="158"/>
      <c r="U495" s="158">
        <v>1</v>
      </c>
      <c r="V495" s="158"/>
      <c r="W495" s="158"/>
      <c r="X495" s="158"/>
      <c r="Y495" s="158"/>
      <c r="Z495" s="158">
        <v>1</v>
      </c>
      <c r="AA495" s="158"/>
      <c r="AB495" s="158"/>
      <c r="AC495" s="158"/>
      <c r="AD495" s="158"/>
      <c r="AE495" s="158"/>
      <c r="AF495" s="158"/>
      <c r="AG495" s="158"/>
      <c r="AH495" s="158"/>
      <c r="AI495" s="158"/>
      <c r="AJ495" s="158"/>
      <c r="AK495" s="158"/>
      <c r="AL495" s="158">
        <v>1</v>
      </c>
      <c r="AM495" s="158"/>
      <c r="AN495" s="158">
        <v>1</v>
      </c>
      <c r="AO495" s="158"/>
      <c r="AP495" s="158"/>
      <c r="AQ495" s="158"/>
      <c r="AR495" s="158">
        <v>1</v>
      </c>
      <c r="AS495" s="158"/>
      <c r="AT495" s="158"/>
      <c r="AU495" s="158"/>
      <c r="AV495" s="158"/>
      <c r="AW495" s="158"/>
      <c r="AX495" s="158"/>
      <c r="AY495" s="158"/>
      <c r="AZ495" s="158"/>
      <c r="BA495" s="158"/>
      <c r="BB495" s="158"/>
      <c r="BC495" s="158"/>
      <c r="BD495" s="158"/>
      <c r="BE495" s="158"/>
      <c r="BF495" s="158"/>
      <c r="BG495" s="158"/>
      <c r="BH495" s="158"/>
      <c r="BI495" s="158"/>
      <c r="BJ495" s="158"/>
      <c r="BK495" s="158"/>
      <c r="BL495" s="158"/>
      <c r="BM495" s="158"/>
      <c r="BN495" s="158"/>
      <c r="BO495" s="158"/>
      <c r="BP495" s="158">
        <v>1</v>
      </c>
      <c r="BQ495" s="158">
        <v>1</v>
      </c>
      <c r="BR495" s="158"/>
      <c r="BS495" s="158"/>
      <c r="BT495" s="158"/>
      <c r="BU495" s="158">
        <v>1</v>
      </c>
      <c r="BV495" s="158"/>
      <c r="BW495" s="158"/>
      <c r="BX495" s="158"/>
      <c r="BY495" s="158">
        <v>1</v>
      </c>
      <c r="BZ495" s="158"/>
      <c r="CA495" s="158"/>
      <c r="CB495" s="158"/>
      <c r="CC495" s="158"/>
      <c r="CD495" s="158"/>
      <c r="CE495" s="158"/>
      <c r="CF495" s="158"/>
      <c r="CG495" s="158"/>
      <c r="CH495" s="158"/>
      <c r="CI495" s="158"/>
      <c r="CJ495" s="158"/>
      <c r="CK495" s="158"/>
      <c r="CL495" s="158"/>
      <c r="CM495" s="158"/>
      <c r="CN495" s="158"/>
      <c r="CO495" s="158"/>
      <c r="CP495" s="158"/>
      <c r="CQ495" s="158"/>
      <c r="CR495" s="158">
        <v>1</v>
      </c>
      <c r="CS495" s="158"/>
      <c r="CT495" s="158"/>
      <c r="CU495" s="158"/>
      <c r="CV495" s="158"/>
      <c r="CW495" s="158"/>
      <c r="CX495" s="158"/>
      <c r="CY495" s="158"/>
      <c r="CZ495" s="158"/>
      <c r="DA495" s="158"/>
      <c r="DB495" s="158"/>
      <c r="DC495" s="158"/>
      <c r="DD495" s="158"/>
      <c r="DE495" s="158"/>
      <c r="DF495" s="158"/>
      <c r="DG495" s="158"/>
      <c r="DH495" s="158"/>
      <c r="DI495" s="158"/>
      <c r="DJ495" s="158"/>
      <c r="DK495" s="158"/>
      <c r="DL495" s="158"/>
      <c r="DM495" s="158"/>
      <c r="DN495" s="158"/>
      <c r="DO495" s="158"/>
      <c r="DP495" s="158"/>
      <c r="DQ495" s="158"/>
      <c r="DR495" s="158"/>
      <c r="DS495" s="158"/>
      <c r="DT495" s="158"/>
      <c r="DU495" s="158"/>
      <c r="DV495" s="158"/>
      <c r="DW495" s="158"/>
      <c r="DX495" s="158"/>
      <c r="DY495" s="158"/>
      <c r="DZ495" s="158"/>
    </row>
    <row r="496" spans="1:130">
      <c r="A496" s="134" t="s">
        <v>506</v>
      </c>
      <c r="B496" s="146" t="s">
        <v>1881</v>
      </c>
      <c r="C496" s="145">
        <v>1</v>
      </c>
      <c r="D496" s="146" t="s">
        <v>742</v>
      </c>
      <c r="E496" s="146" t="s">
        <v>288</v>
      </c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>
        <v>1</v>
      </c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  <c r="AA496" s="146"/>
      <c r="AB496" s="146"/>
      <c r="AC496" s="146"/>
      <c r="AD496" s="146"/>
      <c r="AE496" s="146"/>
      <c r="AF496" s="146"/>
      <c r="AG496" s="146"/>
      <c r="AH496" s="146"/>
      <c r="AI496" s="146"/>
      <c r="AJ496" s="146"/>
      <c r="AK496" s="146"/>
      <c r="AL496" s="146"/>
      <c r="AM496" s="146"/>
      <c r="AN496" s="146"/>
      <c r="AO496" s="146">
        <v>1</v>
      </c>
      <c r="AP496" s="146"/>
      <c r="AQ496" s="146"/>
      <c r="AR496" s="146"/>
      <c r="AS496" s="146"/>
      <c r="AT496" s="146"/>
      <c r="AU496" s="146"/>
      <c r="AV496" s="146"/>
      <c r="AW496" s="146"/>
      <c r="AX496" s="146"/>
      <c r="AY496" s="146"/>
      <c r="AZ496" s="146"/>
      <c r="BA496" s="146"/>
      <c r="BB496" s="146"/>
      <c r="BC496" s="146"/>
      <c r="BD496" s="146"/>
      <c r="BE496" s="146"/>
      <c r="BF496" s="146"/>
      <c r="BG496" s="146"/>
      <c r="BH496" s="146"/>
      <c r="BI496" s="146"/>
      <c r="BJ496" s="146"/>
      <c r="BK496" s="146"/>
      <c r="BL496" s="146"/>
      <c r="BM496" s="146"/>
      <c r="BN496" s="146"/>
      <c r="BO496" s="146"/>
      <c r="BP496" s="146"/>
      <c r="BQ496" s="146"/>
      <c r="BR496" s="146">
        <v>1</v>
      </c>
      <c r="BS496" s="146"/>
      <c r="BT496" s="146"/>
      <c r="BU496" s="146"/>
      <c r="BV496" s="146"/>
      <c r="BW496" s="146"/>
      <c r="BX496" s="146"/>
      <c r="BY496" s="146"/>
      <c r="BZ496" s="146"/>
      <c r="CA496" s="146"/>
      <c r="CB496" s="146"/>
      <c r="CC496" s="146"/>
      <c r="CD496" s="146"/>
      <c r="CE496" s="146"/>
      <c r="CF496" s="146"/>
      <c r="CG496" s="146"/>
      <c r="CH496" s="146"/>
      <c r="CI496" s="146"/>
      <c r="CJ496" s="146"/>
      <c r="CK496" s="146"/>
      <c r="CL496" s="146"/>
      <c r="CM496" s="146"/>
      <c r="CN496" s="146"/>
      <c r="CO496" s="146"/>
      <c r="CP496" s="146"/>
      <c r="CQ496" s="146"/>
      <c r="CR496" s="146"/>
      <c r="CS496" s="146"/>
      <c r="CT496" s="146"/>
      <c r="CU496" s="146"/>
      <c r="CV496" s="146"/>
      <c r="CW496" s="146"/>
      <c r="CX496" s="146"/>
      <c r="CY496" s="146"/>
      <c r="CZ496" s="146"/>
      <c r="DA496" s="146"/>
      <c r="DB496" s="146"/>
      <c r="DC496" s="146"/>
      <c r="DD496" s="146"/>
      <c r="DE496" s="146"/>
      <c r="DF496" s="146"/>
      <c r="DG496" s="146"/>
      <c r="DH496" s="146"/>
      <c r="DI496" s="146"/>
      <c r="DJ496" s="146"/>
      <c r="DK496" s="146"/>
      <c r="DL496" s="146"/>
      <c r="DM496" s="146"/>
      <c r="DN496" s="146"/>
      <c r="DO496" s="146"/>
      <c r="DP496" s="146"/>
      <c r="DQ496" s="146"/>
      <c r="DR496" s="146"/>
      <c r="DS496" s="146"/>
      <c r="DT496" s="146"/>
      <c r="DU496" s="146"/>
      <c r="DV496" s="146"/>
      <c r="DW496" s="146"/>
      <c r="DX496" s="146"/>
      <c r="DY496" s="146"/>
      <c r="DZ496" s="146"/>
    </row>
    <row r="497" spans="1:130">
      <c r="A497" s="134" t="s">
        <v>506</v>
      </c>
      <c r="B497" s="146" t="s">
        <v>1881</v>
      </c>
      <c r="C497" s="145">
        <v>4</v>
      </c>
      <c r="D497" s="146" t="s">
        <v>742</v>
      </c>
      <c r="E497" s="146" t="s">
        <v>288</v>
      </c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>
        <v>1</v>
      </c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  <c r="AA497" s="146"/>
      <c r="AB497" s="146"/>
      <c r="AC497" s="146"/>
      <c r="AD497" s="146"/>
      <c r="AE497" s="146"/>
      <c r="AF497" s="146"/>
      <c r="AG497" s="146"/>
      <c r="AH497" s="146"/>
      <c r="AI497" s="146"/>
      <c r="AJ497" s="146"/>
      <c r="AK497" s="146"/>
      <c r="AL497" s="146"/>
      <c r="AM497" s="146"/>
      <c r="AN497" s="146"/>
      <c r="AO497" s="146">
        <v>1</v>
      </c>
      <c r="AP497" s="146"/>
      <c r="AQ497" s="146"/>
      <c r="AR497" s="146"/>
      <c r="AS497" s="146"/>
      <c r="AT497" s="146"/>
      <c r="AU497" s="146"/>
      <c r="AV497" s="146"/>
      <c r="AW497" s="146"/>
      <c r="AX497" s="146"/>
      <c r="AY497" s="146"/>
      <c r="AZ497" s="146"/>
      <c r="BA497" s="146"/>
      <c r="BB497" s="146"/>
      <c r="BC497" s="146"/>
      <c r="BD497" s="146"/>
      <c r="BE497" s="146"/>
      <c r="BF497" s="146"/>
      <c r="BG497" s="146"/>
      <c r="BH497" s="146"/>
      <c r="BI497" s="146"/>
      <c r="BJ497" s="146"/>
      <c r="BK497" s="146"/>
      <c r="BL497" s="146"/>
      <c r="BM497" s="146"/>
      <c r="BN497" s="146"/>
      <c r="BO497" s="146"/>
      <c r="BP497" s="146"/>
      <c r="BQ497" s="146"/>
      <c r="BR497" s="146">
        <v>1</v>
      </c>
      <c r="BS497" s="146"/>
      <c r="BT497" s="146"/>
      <c r="BU497" s="146"/>
      <c r="BV497" s="146"/>
      <c r="BW497" s="146"/>
      <c r="BX497" s="146"/>
      <c r="BY497" s="146"/>
      <c r="BZ497" s="146"/>
      <c r="CA497" s="146"/>
      <c r="CB497" s="146"/>
      <c r="CC497" s="146"/>
      <c r="CD497" s="146"/>
      <c r="CE497" s="146"/>
      <c r="CF497" s="146"/>
      <c r="CG497" s="146"/>
      <c r="CH497" s="146"/>
      <c r="CI497" s="146"/>
      <c r="CJ497" s="146"/>
      <c r="CK497" s="146"/>
      <c r="CL497" s="146"/>
      <c r="CM497" s="146"/>
      <c r="CN497" s="146"/>
      <c r="CO497" s="146"/>
      <c r="CP497" s="146"/>
      <c r="CQ497" s="146"/>
      <c r="CR497" s="146"/>
      <c r="CS497" s="146"/>
      <c r="CT497" s="146"/>
      <c r="CU497" s="146"/>
      <c r="CV497" s="146"/>
      <c r="CW497" s="146"/>
      <c r="CX497" s="146"/>
      <c r="CY497" s="146"/>
      <c r="CZ497" s="146"/>
      <c r="DA497" s="146"/>
      <c r="DB497" s="146"/>
      <c r="DC497" s="146"/>
      <c r="DD497" s="146"/>
      <c r="DE497" s="146"/>
      <c r="DF497" s="146"/>
      <c r="DG497" s="146"/>
      <c r="DH497" s="146"/>
      <c r="DI497" s="146"/>
      <c r="DJ497" s="146"/>
      <c r="DK497" s="146"/>
      <c r="DL497" s="146"/>
      <c r="DM497" s="146"/>
      <c r="DN497" s="146"/>
      <c r="DO497" s="146"/>
      <c r="DP497" s="146"/>
      <c r="DQ497" s="146"/>
      <c r="DR497" s="146"/>
      <c r="DS497" s="146"/>
      <c r="DT497" s="146"/>
      <c r="DU497" s="146"/>
      <c r="DV497" s="146"/>
      <c r="DW497" s="146"/>
      <c r="DX497" s="146"/>
      <c r="DY497" s="146"/>
      <c r="DZ497" s="146"/>
    </row>
    <row r="498" spans="1:130">
      <c r="A498" s="134" t="s">
        <v>506</v>
      </c>
      <c r="B498" s="146" t="s">
        <v>1881</v>
      </c>
      <c r="C498" s="145">
        <v>60</v>
      </c>
      <c r="D498" s="146" t="s">
        <v>742</v>
      </c>
      <c r="E498" s="146" t="s">
        <v>288</v>
      </c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>
        <v>1</v>
      </c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  <c r="AA498" s="146"/>
      <c r="AB498" s="146"/>
      <c r="AC498" s="146"/>
      <c r="AD498" s="146"/>
      <c r="AE498" s="146"/>
      <c r="AF498" s="146"/>
      <c r="AG498" s="146"/>
      <c r="AH498" s="146"/>
      <c r="AI498" s="146"/>
      <c r="AJ498" s="146"/>
      <c r="AK498" s="146"/>
      <c r="AL498" s="146"/>
      <c r="AM498" s="146"/>
      <c r="AN498" s="146"/>
      <c r="AO498" s="146">
        <v>1</v>
      </c>
      <c r="AP498" s="146"/>
      <c r="AQ498" s="146"/>
      <c r="AR498" s="146"/>
      <c r="AS498" s="146"/>
      <c r="AT498" s="146"/>
      <c r="AU498" s="146"/>
      <c r="AV498" s="146"/>
      <c r="AW498" s="146"/>
      <c r="AX498" s="146"/>
      <c r="AY498" s="146"/>
      <c r="AZ498" s="146"/>
      <c r="BA498" s="146"/>
      <c r="BB498" s="146"/>
      <c r="BC498" s="146"/>
      <c r="BD498" s="146"/>
      <c r="BE498" s="146"/>
      <c r="BF498" s="146"/>
      <c r="BG498" s="146"/>
      <c r="BH498" s="146"/>
      <c r="BI498" s="146"/>
      <c r="BJ498" s="146"/>
      <c r="BK498" s="146"/>
      <c r="BL498" s="146"/>
      <c r="BM498" s="146"/>
      <c r="BN498" s="146"/>
      <c r="BO498" s="146"/>
      <c r="BP498" s="146"/>
      <c r="BQ498" s="146"/>
      <c r="BR498" s="146">
        <v>1</v>
      </c>
      <c r="BS498" s="146"/>
      <c r="BT498" s="146"/>
      <c r="BU498" s="146"/>
      <c r="BV498" s="146"/>
      <c r="BW498" s="146"/>
      <c r="BX498" s="146"/>
      <c r="BY498" s="146"/>
      <c r="BZ498" s="146"/>
      <c r="CA498" s="146"/>
      <c r="CB498" s="146"/>
      <c r="CC498" s="146"/>
      <c r="CD498" s="146"/>
      <c r="CE498" s="146"/>
      <c r="CF498" s="146"/>
      <c r="CG498" s="146"/>
      <c r="CH498" s="146"/>
      <c r="CI498" s="146"/>
      <c r="CJ498" s="146"/>
      <c r="CK498" s="146"/>
      <c r="CL498" s="146"/>
      <c r="CM498" s="146"/>
      <c r="CN498" s="146"/>
      <c r="CO498" s="146"/>
      <c r="CP498" s="146"/>
      <c r="CQ498" s="146"/>
      <c r="CR498" s="146"/>
      <c r="CS498" s="146"/>
      <c r="CT498" s="146"/>
      <c r="CU498" s="146"/>
      <c r="CV498" s="146"/>
      <c r="CW498" s="146"/>
      <c r="CX498" s="146"/>
      <c r="CY498" s="146"/>
      <c r="CZ498" s="146"/>
      <c r="DA498" s="146"/>
      <c r="DB498" s="146"/>
      <c r="DC498" s="146"/>
      <c r="DD498" s="146"/>
      <c r="DE498" s="146"/>
      <c r="DF498" s="146"/>
      <c r="DG498" s="146"/>
      <c r="DH498" s="146"/>
      <c r="DI498" s="146"/>
      <c r="DJ498" s="146"/>
      <c r="DK498" s="146"/>
      <c r="DL498" s="146"/>
      <c r="DM498" s="146"/>
      <c r="DN498" s="146"/>
      <c r="DO498" s="146"/>
      <c r="DP498" s="146"/>
      <c r="DQ498" s="146"/>
      <c r="DR498" s="146"/>
      <c r="DS498" s="146"/>
      <c r="DT498" s="146"/>
      <c r="DU498" s="146"/>
      <c r="DV498" s="146"/>
      <c r="DW498" s="146"/>
      <c r="DX498" s="146"/>
      <c r="DY498" s="146"/>
      <c r="DZ498" s="146"/>
    </row>
    <row r="499" spans="1:130">
      <c r="A499" s="134" t="s">
        <v>506</v>
      </c>
      <c r="B499" s="275" t="s">
        <v>1882</v>
      </c>
      <c r="C499" s="332">
        <v>1</v>
      </c>
      <c r="D499" s="275" t="s">
        <v>742</v>
      </c>
      <c r="E499" s="275" t="s">
        <v>287</v>
      </c>
      <c r="F499" s="275"/>
      <c r="G499" s="275"/>
      <c r="H499" s="275"/>
      <c r="I499" s="275"/>
      <c r="J499" s="275"/>
      <c r="K499" s="275"/>
      <c r="L499" s="275"/>
      <c r="M499" s="275"/>
      <c r="N499" s="275"/>
      <c r="O499" s="275">
        <v>1</v>
      </c>
      <c r="P499" s="275"/>
      <c r="Q499" s="275"/>
      <c r="R499" s="275"/>
      <c r="S499" s="275"/>
      <c r="T499" s="275"/>
      <c r="U499" s="275"/>
      <c r="V499" s="275"/>
      <c r="W499" s="275"/>
      <c r="X499" s="275"/>
      <c r="Y499" s="275"/>
      <c r="Z499" s="275"/>
      <c r="AA499" s="275"/>
      <c r="AB499" s="275"/>
      <c r="AC499" s="275"/>
      <c r="AD499" s="275"/>
      <c r="AE499" s="275"/>
      <c r="AF499" s="275"/>
      <c r="AG499" s="275"/>
      <c r="AH499" s="275"/>
      <c r="AI499" s="275"/>
      <c r="AJ499" s="275"/>
      <c r="AK499" s="275"/>
      <c r="AL499" s="275"/>
      <c r="AM499" s="275"/>
      <c r="AN499" s="275"/>
      <c r="AO499" s="275">
        <v>1</v>
      </c>
      <c r="AP499" s="275"/>
      <c r="AQ499" s="275"/>
      <c r="AR499" s="275"/>
      <c r="AS499" s="275"/>
      <c r="AT499" s="275"/>
      <c r="AU499" s="275"/>
      <c r="AV499" s="275"/>
      <c r="AW499" s="275"/>
      <c r="AX499" s="275"/>
      <c r="AY499" s="275"/>
      <c r="AZ499" s="275"/>
      <c r="BA499" s="275"/>
      <c r="BB499" s="275"/>
      <c r="BC499" s="275"/>
      <c r="BD499" s="275"/>
      <c r="BE499" s="275"/>
      <c r="BF499" s="275"/>
      <c r="BG499" s="275"/>
      <c r="BH499" s="275"/>
      <c r="BI499" s="275"/>
      <c r="BJ499" s="275"/>
      <c r="BK499" s="275"/>
      <c r="BL499" s="275"/>
      <c r="BM499" s="275"/>
      <c r="BN499" s="275"/>
      <c r="BO499" s="275"/>
      <c r="BP499" s="275"/>
      <c r="BQ499" s="275"/>
      <c r="BR499" s="275"/>
      <c r="BS499" s="275"/>
      <c r="BT499" s="275"/>
      <c r="BU499" s="275"/>
      <c r="BV499" s="275"/>
      <c r="BW499" s="275"/>
      <c r="BX499" s="275">
        <v>1</v>
      </c>
      <c r="BY499" s="275"/>
      <c r="BZ499" s="275"/>
      <c r="CA499" s="275"/>
      <c r="CB499" s="275"/>
      <c r="CC499" s="275">
        <v>1</v>
      </c>
      <c r="CD499" s="275"/>
      <c r="CE499" s="275"/>
      <c r="CF499" s="275"/>
      <c r="CG499" s="275"/>
      <c r="CH499" s="275"/>
      <c r="CI499" s="275"/>
      <c r="CJ499" s="275"/>
      <c r="CK499" s="275"/>
      <c r="CL499" s="275"/>
      <c r="CM499" s="275"/>
      <c r="CN499" s="275"/>
      <c r="CO499" s="275"/>
      <c r="CP499" s="275"/>
      <c r="CQ499" s="275"/>
      <c r="CR499" s="275"/>
      <c r="CS499" s="275"/>
      <c r="CT499" s="275">
        <v>1</v>
      </c>
      <c r="CU499" s="275"/>
      <c r="CV499" s="275"/>
      <c r="CW499" s="275"/>
      <c r="CX499" s="275"/>
      <c r="CY499" s="275"/>
      <c r="CZ499" s="275"/>
      <c r="DA499" s="275"/>
      <c r="DB499" s="275"/>
      <c r="DC499" s="275"/>
      <c r="DD499" s="275"/>
      <c r="DE499" s="275"/>
      <c r="DF499" s="275"/>
      <c r="DG499" s="275"/>
      <c r="DH499" s="275"/>
      <c r="DI499" s="275"/>
      <c r="DJ499" s="275"/>
      <c r="DK499" s="275"/>
      <c r="DL499" s="275"/>
      <c r="DM499" s="275"/>
      <c r="DN499" s="275"/>
      <c r="DO499" s="275"/>
      <c r="DP499" s="275"/>
      <c r="DQ499" s="275"/>
      <c r="DR499" s="275"/>
      <c r="DS499" s="275"/>
      <c r="DT499" s="275"/>
      <c r="DU499" s="275"/>
      <c r="DV499" s="275"/>
      <c r="DW499" s="275"/>
      <c r="DX499" s="275"/>
      <c r="DY499" s="275"/>
      <c r="DZ499" s="275"/>
    </row>
    <row r="500" spans="1:130">
      <c r="A500" s="134" t="s">
        <v>506</v>
      </c>
      <c r="B500" s="275" t="s">
        <v>1882</v>
      </c>
      <c r="C500" s="332">
        <v>4</v>
      </c>
      <c r="D500" s="275" t="s">
        <v>742</v>
      </c>
      <c r="E500" s="275" t="s">
        <v>287</v>
      </c>
      <c r="F500" s="275"/>
      <c r="G500" s="275"/>
      <c r="H500" s="275"/>
      <c r="I500" s="275"/>
      <c r="J500" s="275"/>
      <c r="K500" s="275"/>
      <c r="L500" s="275"/>
      <c r="M500" s="275"/>
      <c r="N500" s="275"/>
      <c r="O500" s="275">
        <v>1</v>
      </c>
      <c r="P500" s="275"/>
      <c r="Q500" s="275"/>
      <c r="R500" s="275"/>
      <c r="S500" s="275"/>
      <c r="T500" s="275"/>
      <c r="U500" s="275"/>
      <c r="V500" s="275"/>
      <c r="W500" s="275"/>
      <c r="X500" s="275"/>
      <c r="Y500" s="275"/>
      <c r="Z500" s="275"/>
      <c r="AA500" s="275"/>
      <c r="AB500" s="275"/>
      <c r="AC500" s="275"/>
      <c r="AD500" s="275"/>
      <c r="AE500" s="275"/>
      <c r="AF500" s="275"/>
      <c r="AG500" s="275"/>
      <c r="AH500" s="275"/>
      <c r="AI500" s="275"/>
      <c r="AJ500" s="275"/>
      <c r="AK500" s="275"/>
      <c r="AL500" s="275"/>
      <c r="AM500" s="275"/>
      <c r="AN500" s="275"/>
      <c r="AO500" s="275">
        <v>1</v>
      </c>
      <c r="AP500" s="275"/>
      <c r="AQ500" s="275"/>
      <c r="AR500" s="275"/>
      <c r="AS500" s="275"/>
      <c r="AT500" s="275"/>
      <c r="AU500" s="275"/>
      <c r="AV500" s="275"/>
      <c r="AW500" s="275"/>
      <c r="AX500" s="275"/>
      <c r="AY500" s="275"/>
      <c r="AZ500" s="275"/>
      <c r="BA500" s="275"/>
      <c r="BB500" s="275"/>
      <c r="BC500" s="275"/>
      <c r="BD500" s="275"/>
      <c r="BE500" s="275"/>
      <c r="BF500" s="275"/>
      <c r="BG500" s="275"/>
      <c r="BH500" s="275"/>
      <c r="BI500" s="275"/>
      <c r="BJ500" s="275"/>
      <c r="BK500" s="275"/>
      <c r="BL500" s="275"/>
      <c r="BM500" s="275"/>
      <c r="BN500" s="275"/>
      <c r="BO500" s="275"/>
      <c r="BP500" s="275"/>
      <c r="BQ500" s="275"/>
      <c r="BR500" s="275"/>
      <c r="BS500" s="275"/>
      <c r="BT500" s="275"/>
      <c r="BU500" s="275"/>
      <c r="BV500" s="275"/>
      <c r="BW500" s="275"/>
      <c r="BX500" s="275">
        <v>1</v>
      </c>
      <c r="BY500" s="275"/>
      <c r="BZ500" s="275"/>
      <c r="CA500" s="275"/>
      <c r="CB500" s="275"/>
      <c r="CC500" s="275">
        <v>1</v>
      </c>
      <c r="CD500" s="275"/>
      <c r="CE500" s="275"/>
      <c r="CF500" s="275"/>
      <c r="CG500" s="275"/>
      <c r="CH500" s="275"/>
      <c r="CI500" s="275"/>
      <c r="CJ500" s="275"/>
      <c r="CK500" s="275"/>
      <c r="CL500" s="275"/>
      <c r="CM500" s="275"/>
      <c r="CN500" s="275"/>
      <c r="CO500" s="275"/>
      <c r="CP500" s="275"/>
      <c r="CQ500" s="275"/>
      <c r="CR500" s="275"/>
      <c r="CS500" s="275"/>
      <c r="CT500" s="275">
        <v>1</v>
      </c>
      <c r="CU500" s="275"/>
      <c r="CV500" s="275"/>
      <c r="CW500" s="275"/>
      <c r="CX500" s="275"/>
      <c r="CY500" s="275"/>
      <c r="CZ500" s="275"/>
      <c r="DA500" s="275"/>
      <c r="DB500" s="275"/>
      <c r="DC500" s="275"/>
      <c r="DD500" s="275"/>
      <c r="DE500" s="275"/>
      <c r="DF500" s="275"/>
      <c r="DG500" s="275"/>
      <c r="DH500" s="275"/>
      <c r="DI500" s="275"/>
      <c r="DJ500" s="275"/>
      <c r="DK500" s="275"/>
      <c r="DL500" s="275"/>
      <c r="DM500" s="275"/>
      <c r="DN500" s="275"/>
      <c r="DO500" s="275"/>
      <c r="DP500" s="275"/>
      <c r="DQ500" s="275"/>
      <c r="DR500" s="275"/>
      <c r="DS500" s="275"/>
      <c r="DT500" s="275"/>
      <c r="DU500" s="275"/>
      <c r="DV500" s="275"/>
      <c r="DW500" s="275"/>
      <c r="DX500" s="275"/>
      <c r="DY500" s="275"/>
      <c r="DZ500" s="275"/>
    </row>
    <row r="501" spans="1:130">
      <c r="A501" s="134" t="s">
        <v>506</v>
      </c>
      <c r="B501" s="275" t="s">
        <v>1882</v>
      </c>
      <c r="C501" s="332">
        <v>5</v>
      </c>
      <c r="D501" s="275" t="s">
        <v>742</v>
      </c>
      <c r="E501" s="275" t="s">
        <v>287</v>
      </c>
      <c r="F501" s="275"/>
      <c r="G501" s="275"/>
      <c r="H501" s="275"/>
      <c r="I501" s="275"/>
      <c r="J501" s="275"/>
      <c r="K501" s="275"/>
      <c r="L501" s="275"/>
      <c r="M501" s="275"/>
      <c r="N501" s="275"/>
      <c r="O501" s="275">
        <v>1</v>
      </c>
      <c r="P501" s="275"/>
      <c r="Q501" s="275"/>
      <c r="R501" s="275"/>
      <c r="S501" s="275"/>
      <c r="T501" s="275"/>
      <c r="U501" s="275"/>
      <c r="V501" s="275"/>
      <c r="W501" s="275"/>
      <c r="X501" s="275"/>
      <c r="Y501" s="275"/>
      <c r="Z501" s="275"/>
      <c r="AA501" s="275"/>
      <c r="AB501" s="275"/>
      <c r="AC501" s="275"/>
      <c r="AD501" s="275"/>
      <c r="AE501" s="275"/>
      <c r="AF501" s="275"/>
      <c r="AG501" s="275"/>
      <c r="AH501" s="275"/>
      <c r="AI501" s="275"/>
      <c r="AJ501" s="275"/>
      <c r="AK501" s="275"/>
      <c r="AL501" s="275"/>
      <c r="AM501" s="275"/>
      <c r="AN501" s="275"/>
      <c r="AO501" s="275">
        <v>1</v>
      </c>
      <c r="AP501" s="275"/>
      <c r="AQ501" s="275"/>
      <c r="AR501" s="275"/>
      <c r="AS501" s="275"/>
      <c r="AT501" s="275"/>
      <c r="AU501" s="275"/>
      <c r="AV501" s="275"/>
      <c r="AW501" s="275"/>
      <c r="AX501" s="275"/>
      <c r="AY501" s="275"/>
      <c r="AZ501" s="275"/>
      <c r="BA501" s="275"/>
      <c r="BB501" s="275"/>
      <c r="BC501" s="275"/>
      <c r="BD501" s="275"/>
      <c r="BE501" s="275"/>
      <c r="BF501" s="275"/>
      <c r="BG501" s="275"/>
      <c r="BH501" s="275"/>
      <c r="BI501" s="275"/>
      <c r="BJ501" s="275"/>
      <c r="BK501" s="275"/>
      <c r="BL501" s="275"/>
      <c r="BM501" s="275"/>
      <c r="BN501" s="275"/>
      <c r="BO501" s="275"/>
      <c r="BP501" s="275"/>
      <c r="BQ501" s="275"/>
      <c r="BR501" s="275"/>
      <c r="BS501" s="275"/>
      <c r="BT501" s="275"/>
      <c r="BU501" s="275"/>
      <c r="BV501" s="275"/>
      <c r="BW501" s="275"/>
      <c r="BX501" s="275">
        <v>1</v>
      </c>
      <c r="BY501" s="275"/>
      <c r="BZ501" s="275"/>
      <c r="CA501" s="275"/>
      <c r="CB501" s="275"/>
      <c r="CC501" s="275">
        <v>1</v>
      </c>
      <c r="CD501" s="275"/>
      <c r="CE501" s="275"/>
      <c r="CF501" s="275"/>
      <c r="CG501" s="275"/>
      <c r="CH501" s="275"/>
      <c r="CI501" s="275"/>
      <c r="CJ501" s="275"/>
      <c r="CK501" s="275"/>
      <c r="CL501" s="275"/>
      <c r="CM501" s="275"/>
      <c r="CN501" s="275"/>
      <c r="CO501" s="275"/>
      <c r="CP501" s="275"/>
      <c r="CQ501" s="275"/>
      <c r="CR501" s="275"/>
      <c r="CS501" s="275"/>
      <c r="CT501" s="275">
        <v>1</v>
      </c>
      <c r="CU501" s="275"/>
      <c r="CV501" s="275"/>
      <c r="CW501" s="275"/>
      <c r="CX501" s="275"/>
      <c r="CY501" s="275"/>
      <c r="CZ501" s="275"/>
      <c r="DA501" s="275"/>
      <c r="DB501" s="275"/>
      <c r="DC501" s="275"/>
      <c r="DD501" s="275"/>
      <c r="DE501" s="275"/>
      <c r="DF501" s="275"/>
      <c r="DG501" s="275"/>
      <c r="DH501" s="275"/>
      <c r="DI501" s="275"/>
      <c r="DJ501" s="275"/>
      <c r="DK501" s="275"/>
      <c r="DL501" s="275"/>
      <c r="DM501" s="275"/>
      <c r="DN501" s="275"/>
      <c r="DO501" s="275"/>
      <c r="DP501" s="275"/>
      <c r="DQ501" s="275"/>
      <c r="DR501" s="275"/>
      <c r="DS501" s="275"/>
      <c r="DT501" s="275"/>
      <c r="DU501" s="275"/>
      <c r="DV501" s="275"/>
      <c r="DW501" s="275"/>
      <c r="DX501" s="275"/>
      <c r="DY501" s="275"/>
      <c r="DZ501" s="275"/>
    </row>
    <row r="502" spans="1:130">
      <c r="A502" s="134" t="s">
        <v>506</v>
      </c>
      <c r="B502" s="275" t="s">
        <v>1882</v>
      </c>
      <c r="C502" s="332">
        <v>20</v>
      </c>
      <c r="D502" s="275" t="s">
        <v>742</v>
      </c>
      <c r="E502" s="275" t="s">
        <v>287</v>
      </c>
      <c r="F502" s="275"/>
      <c r="G502" s="275"/>
      <c r="H502" s="275"/>
      <c r="I502" s="275"/>
      <c r="J502" s="275"/>
      <c r="K502" s="275"/>
      <c r="L502" s="275"/>
      <c r="M502" s="275"/>
      <c r="N502" s="275"/>
      <c r="O502" s="275">
        <v>1</v>
      </c>
      <c r="P502" s="275"/>
      <c r="Q502" s="275"/>
      <c r="R502" s="275"/>
      <c r="S502" s="275"/>
      <c r="T502" s="275"/>
      <c r="U502" s="275"/>
      <c r="V502" s="275"/>
      <c r="W502" s="275"/>
      <c r="X502" s="275"/>
      <c r="Y502" s="275"/>
      <c r="Z502" s="275"/>
      <c r="AA502" s="275"/>
      <c r="AB502" s="275"/>
      <c r="AC502" s="275"/>
      <c r="AD502" s="275"/>
      <c r="AE502" s="275"/>
      <c r="AF502" s="275"/>
      <c r="AG502" s="275"/>
      <c r="AH502" s="275"/>
      <c r="AI502" s="275"/>
      <c r="AJ502" s="275"/>
      <c r="AK502" s="275"/>
      <c r="AL502" s="275"/>
      <c r="AM502" s="275"/>
      <c r="AN502" s="275"/>
      <c r="AO502" s="275">
        <v>1</v>
      </c>
      <c r="AP502" s="275"/>
      <c r="AQ502" s="275"/>
      <c r="AR502" s="275"/>
      <c r="AS502" s="275"/>
      <c r="AT502" s="275"/>
      <c r="AU502" s="275"/>
      <c r="AV502" s="275"/>
      <c r="AW502" s="275"/>
      <c r="AX502" s="275"/>
      <c r="AY502" s="275"/>
      <c r="AZ502" s="275"/>
      <c r="BA502" s="275"/>
      <c r="BB502" s="275"/>
      <c r="BC502" s="275"/>
      <c r="BD502" s="275"/>
      <c r="BE502" s="275"/>
      <c r="BF502" s="275"/>
      <c r="BG502" s="275"/>
      <c r="BH502" s="275"/>
      <c r="BI502" s="275"/>
      <c r="BJ502" s="275"/>
      <c r="BK502" s="275"/>
      <c r="BL502" s="275"/>
      <c r="BM502" s="275"/>
      <c r="BN502" s="275"/>
      <c r="BO502" s="275"/>
      <c r="BP502" s="275"/>
      <c r="BQ502" s="275"/>
      <c r="BR502" s="275"/>
      <c r="BS502" s="275"/>
      <c r="BT502" s="275"/>
      <c r="BU502" s="275"/>
      <c r="BV502" s="275"/>
      <c r="BW502" s="275"/>
      <c r="BX502" s="275">
        <v>1</v>
      </c>
      <c r="BY502" s="275"/>
      <c r="BZ502" s="275"/>
      <c r="CA502" s="275"/>
      <c r="CB502" s="275"/>
      <c r="CC502" s="275">
        <v>1</v>
      </c>
      <c r="CD502" s="275"/>
      <c r="CE502" s="275"/>
      <c r="CF502" s="275"/>
      <c r="CG502" s="275"/>
      <c r="CH502" s="275"/>
      <c r="CI502" s="275"/>
      <c r="CJ502" s="275"/>
      <c r="CK502" s="275"/>
      <c r="CL502" s="275"/>
      <c r="CM502" s="275"/>
      <c r="CN502" s="275"/>
      <c r="CO502" s="275"/>
      <c r="CP502" s="275"/>
      <c r="CQ502" s="275"/>
      <c r="CR502" s="275"/>
      <c r="CS502" s="275"/>
      <c r="CT502" s="275">
        <v>1</v>
      </c>
      <c r="CU502" s="275"/>
      <c r="CV502" s="275"/>
      <c r="CW502" s="275"/>
      <c r="CX502" s="275"/>
      <c r="CY502" s="275"/>
      <c r="CZ502" s="275"/>
      <c r="DA502" s="275"/>
      <c r="DB502" s="275"/>
      <c r="DC502" s="275"/>
      <c r="DD502" s="275"/>
      <c r="DE502" s="275"/>
      <c r="DF502" s="275"/>
      <c r="DG502" s="275"/>
      <c r="DH502" s="275"/>
      <c r="DI502" s="275"/>
      <c r="DJ502" s="275"/>
      <c r="DK502" s="275"/>
      <c r="DL502" s="275"/>
      <c r="DM502" s="275"/>
      <c r="DN502" s="275"/>
      <c r="DO502" s="275"/>
      <c r="DP502" s="275"/>
      <c r="DQ502" s="275"/>
      <c r="DR502" s="275"/>
      <c r="DS502" s="275"/>
      <c r="DT502" s="275"/>
      <c r="DU502" s="275"/>
      <c r="DV502" s="275"/>
      <c r="DW502" s="275"/>
      <c r="DX502" s="275"/>
      <c r="DY502" s="275"/>
      <c r="DZ502" s="275"/>
    </row>
    <row r="503" spans="1:130">
      <c r="A503" s="134" t="s">
        <v>506</v>
      </c>
      <c r="B503" s="136" t="s">
        <v>1883</v>
      </c>
      <c r="C503" s="135">
        <v>1</v>
      </c>
      <c r="D503" s="136" t="s">
        <v>972</v>
      </c>
      <c r="E503" s="136" t="s">
        <v>422</v>
      </c>
      <c r="F503" s="136"/>
      <c r="G503" s="136"/>
      <c r="H503" s="136"/>
      <c r="I503" s="136"/>
      <c r="J503" s="136"/>
      <c r="K503" s="136"/>
      <c r="L503" s="136"/>
      <c r="M503" s="136"/>
      <c r="N503" s="136">
        <v>1</v>
      </c>
      <c r="O503" s="136">
        <v>1</v>
      </c>
      <c r="P503" s="136"/>
      <c r="Q503" s="136"/>
      <c r="R503" s="136" t="s">
        <v>397</v>
      </c>
      <c r="S503" s="136"/>
      <c r="T503" s="136"/>
      <c r="U503" s="136">
        <v>1</v>
      </c>
      <c r="V503" s="136"/>
      <c r="W503" s="136"/>
      <c r="X503" s="136"/>
      <c r="Y503" s="136"/>
      <c r="Z503" s="136">
        <v>1</v>
      </c>
      <c r="AA503" s="136"/>
      <c r="AB503" s="136"/>
      <c r="AC503" s="136"/>
      <c r="AD503" s="136"/>
      <c r="AE503" s="136"/>
      <c r="AF503" s="136"/>
      <c r="AG503" s="136"/>
      <c r="AH503" s="136"/>
      <c r="AI503" s="136"/>
      <c r="AJ503" s="136"/>
      <c r="AK503" s="136"/>
      <c r="AL503" s="136"/>
      <c r="AM503" s="136">
        <v>1</v>
      </c>
      <c r="AN503" s="136"/>
      <c r="AO503" s="136">
        <v>1</v>
      </c>
      <c r="AP503" s="136"/>
      <c r="AQ503" s="136"/>
      <c r="AR503" s="136"/>
      <c r="AS503" s="136"/>
      <c r="AT503" s="136">
        <v>1</v>
      </c>
      <c r="AU503" s="136"/>
      <c r="AV503" s="136"/>
      <c r="AW503" s="136"/>
      <c r="AX503" s="136"/>
      <c r="AY503" s="136"/>
      <c r="AZ503" s="136"/>
      <c r="BA503" s="136"/>
      <c r="BB503" s="136"/>
      <c r="BC503" s="136"/>
      <c r="BD503" s="136"/>
      <c r="BE503" s="136"/>
      <c r="BF503" s="136"/>
      <c r="BG503" s="136"/>
      <c r="BH503" s="136"/>
      <c r="BI503" s="136"/>
      <c r="BJ503" s="136"/>
      <c r="BK503" s="136"/>
      <c r="BL503" s="136"/>
      <c r="BM503" s="136"/>
      <c r="BN503" s="136"/>
      <c r="BO503" s="136"/>
      <c r="BP503" s="136"/>
      <c r="BQ503" s="136"/>
      <c r="BR503" s="136"/>
      <c r="BS503" s="136"/>
      <c r="BT503" s="136"/>
      <c r="BU503" s="136"/>
      <c r="BV503" s="136"/>
      <c r="BW503" s="136"/>
      <c r="BX503" s="136"/>
      <c r="BY503" s="136"/>
      <c r="BZ503" s="136"/>
      <c r="CA503" s="136"/>
      <c r="CB503" s="136"/>
      <c r="CC503" s="136"/>
      <c r="CD503" s="136"/>
      <c r="CE503" s="136"/>
      <c r="CF503" s="136"/>
      <c r="CG503" s="136"/>
      <c r="CH503" s="136"/>
      <c r="CI503" s="136"/>
      <c r="CJ503" s="136"/>
      <c r="CK503" s="136"/>
      <c r="CL503" s="136"/>
      <c r="CM503" s="136"/>
      <c r="CN503" s="136"/>
      <c r="CO503" s="136"/>
      <c r="CP503" s="136">
        <v>1</v>
      </c>
      <c r="CQ503" s="136"/>
      <c r="CR503" s="136"/>
      <c r="CS503" s="136"/>
      <c r="CT503" s="136"/>
      <c r="CU503" s="136"/>
      <c r="CV503" s="136"/>
      <c r="CW503" s="136"/>
      <c r="CX503" s="136"/>
      <c r="CY503" s="136"/>
      <c r="CZ503" s="136"/>
      <c r="DA503" s="136"/>
      <c r="DB503" s="136"/>
      <c r="DC503" s="136"/>
      <c r="DD503" s="136"/>
      <c r="DE503" s="136"/>
      <c r="DF503" s="136"/>
      <c r="DG503" s="136"/>
      <c r="DH503" s="136"/>
      <c r="DI503" s="136"/>
      <c r="DJ503" s="136"/>
      <c r="DK503" s="136"/>
      <c r="DL503" s="136"/>
      <c r="DM503" s="136"/>
      <c r="DN503" s="136"/>
      <c r="DO503" s="136"/>
      <c r="DP503" s="136"/>
      <c r="DQ503" s="136"/>
      <c r="DR503" s="136"/>
      <c r="DS503" s="136"/>
      <c r="DT503" s="136"/>
      <c r="DU503" s="136"/>
      <c r="DV503" s="136"/>
      <c r="DW503" s="136"/>
      <c r="DX503" s="136"/>
      <c r="DY503" s="136"/>
      <c r="DZ503" s="136"/>
    </row>
    <row r="504" spans="1:130">
      <c r="A504" s="134" t="s">
        <v>506</v>
      </c>
      <c r="B504" s="136" t="s">
        <v>1883</v>
      </c>
      <c r="C504" s="135">
        <v>4</v>
      </c>
      <c r="D504" s="136" t="s">
        <v>972</v>
      </c>
      <c r="E504" s="136" t="s">
        <v>422</v>
      </c>
      <c r="F504" s="136"/>
      <c r="G504" s="136"/>
      <c r="H504" s="136"/>
      <c r="I504" s="136"/>
      <c r="J504" s="136"/>
      <c r="K504" s="136"/>
      <c r="L504" s="136"/>
      <c r="M504" s="136"/>
      <c r="N504" s="136">
        <v>1</v>
      </c>
      <c r="O504" s="136">
        <v>1</v>
      </c>
      <c r="P504" s="136"/>
      <c r="Q504" s="136"/>
      <c r="R504" s="136" t="s">
        <v>397</v>
      </c>
      <c r="S504" s="136"/>
      <c r="T504" s="136"/>
      <c r="U504" s="136">
        <v>1</v>
      </c>
      <c r="V504" s="136"/>
      <c r="W504" s="136"/>
      <c r="X504" s="136"/>
      <c r="Y504" s="136"/>
      <c r="Z504" s="136">
        <v>1</v>
      </c>
      <c r="AA504" s="136"/>
      <c r="AB504" s="136"/>
      <c r="AC504" s="136"/>
      <c r="AD504" s="136"/>
      <c r="AE504" s="136"/>
      <c r="AF504" s="136"/>
      <c r="AG504" s="136"/>
      <c r="AH504" s="136"/>
      <c r="AI504" s="136"/>
      <c r="AJ504" s="136"/>
      <c r="AK504" s="136"/>
      <c r="AL504" s="136"/>
      <c r="AM504" s="136">
        <v>1</v>
      </c>
      <c r="AN504" s="136"/>
      <c r="AO504" s="136">
        <v>1</v>
      </c>
      <c r="AP504" s="136"/>
      <c r="AQ504" s="136"/>
      <c r="AR504" s="136"/>
      <c r="AS504" s="136"/>
      <c r="AT504" s="136">
        <v>1</v>
      </c>
      <c r="AU504" s="136"/>
      <c r="AV504" s="136"/>
      <c r="AW504" s="136"/>
      <c r="AX504" s="136"/>
      <c r="AY504" s="136"/>
      <c r="AZ504" s="136"/>
      <c r="BA504" s="136"/>
      <c r="BB504" s="136"/>
      <c r="BC504" s="136"/>
      <c r="BD504" s="136"/>
      <c r="BE504" s="136"/>
      <c r="BF504" s="136"/>
      <c r="BG504" s="136"/>
      <c r="BH504" s="136"/>
      <c r="BI504" s="136"/>
      <c r="BJ504" s="136"/>
      <c r="BK504" s="136"/>
      <c r="BL504" s="136"/>
      <c r="BM504" s="136"/>
      <c r="BN504" s="136"/>
      <c r="BO504" s="136"/>
      <c r="BP504" s="136"/>
      <c r="BQ504" s="136"/>
      <c r="BR504" s="136"/>
      <c r="BS504" s="136"/>
      <c r="BT504" s="136"/>
      <c r="BU504" s="136"/>
      <c r="BV504" s="136"/>
      <c r="BW504" s="136"/>
      <c r="BX504" s="136"/>
      <c r="BY504" s="136"/>
      <c r="BZ504" s="136"/>
      <c r="CA504" s="136"/>
      <c r="CB504" s="136"/>
      <c r="CC504" s="136"/>
      <c r="CD504" s="136"/>
      <c r="CE504" s="136"/>
      <c r="CF504" s="136"/>
      <c r="CG504" s="136"/>
      <c r="CH504" s="136"/>
      <c r="CI504" s="136"/>
      <c r="CJ504" s="136"/>
      <c r="CK504" s="136"/>
      <c r="CL504" s="136"/>
      <c r="CM504" s="136"/>
      <c r="CN504" s="136"/>
      <c r="CO504" s="136"/>
      <c r="CP504" s="136">
        <v>1</v>
      </c>
      <c r="CQ504" s="136"/>
      <c r="CR504" s="136"/>
      <c r="CS504" s="136"/>
      <c r="CT504" s="136"/>
      <c r="CU504" s="136"/>
      <c r="CV504" s="136"/>
      <c r="CW504" s="136"/>
      <c r="CX504" s="136"/>
      <c r="CY504" s="136"/>
      <c r="CZ504" s="136"/>
      <c r="DA504" s="136"/>
      <c r="DB504" s="136"/>
      <c r="DC504" s="136"/>
      <c r="DD504" s="136"/>
      <c r="DE504" s="136"/>
      <c r="DF504" s="136"/>
      <c r="DG504" s="136"/>
      <c r="DH504" s="136"/>
      <c r="DI504" s="136"/>
      <c r="DJ504" s="136"/>
      <c r="DK504" s="136"/>
      <c r="DL504" s="136"/>
      <c r="DM504" s="136"/>
      <c r="DN504" s="136"/>
      <c r="DO504" s="136"/>
      <c r="DP504" s="136"/>
      <c r="DQ504" s="136"/>
      <c r="DR504" s="136"/>
      <c r="DS504" s="136"/>
      <c r="DT504" s="136"/>
      <c r="DU504" s="136"/>
      <c r="DV504" s="136"/>
      <c r="DW504" s="136"/>
      <c r="DX504" s="136"/>
      <c r="DY504" s="136"/>
      <c r="DZ504" s="136"/>
    </row>
    <row r="505" spans="1:130">
      <c r="A505" s="134" t="s">
        <v>506</v>
      </c>
      <c r="B505" s="136" t="s">
        <v>1883</v>
      </c>
      <c r="C505" s="135">
        <v>20</v>
      </c>
      <c r="D505" s="136" t="s">
        <v>972</v>
      </c>
      <c r="E505" s="136" t="s">
        <v>422</v>
      </c>
      <c r="F505" s="136"/>
      <c r="G505" s="136"/>
      <c r="H505" s="136"/>
      <c r="I505" s="136"/>
      <c r="J505" s="136"/>
      <c r="K505" s="136"/>
      <c r="L505" s="136"/>
      <c r="M505" s="136"/>
      <c r="N505" s="136">
        <v>1</v>
      </c>
      <c r="O505" s="136">
        <v>1</v>
      </c>
      <c r="P505" s="136"/>
      <c r="Q505" s="136"/>
      <c r="R505" s="136" t="s">
        <v>397</v>
      </c>
      <c r="S505" s="136"/>
      <c r="T505" s="136"/>
      <c r="U505" s="136">
        <v>1</v>
      </c>
      <c r="V505" s="136"/>
      <c r="W505" s="136"/>
      <c r="X505" s="136"/>
      <c r="Y505" s="136"/>
      <c r="Z505" s="136">
        <v>1</v>
      </c>
      <c r="AA505" s="136"/>
      <c r="AB505" s="136"/>
      <c r="AC505" s="136"/>
      <c r="AD505" s="136"/>
      <c r="AE505" s="136"/>
      <c r="AF505" s="136"/>
      <c r="AG505" s="136"/>
      <c r="AH505" s="136"/>
      <c r="AI505" s="136"/>
      <c r="AJ505" s="136"/>
      <c r="AK505" s="136"/>
      <c r="AL505" s="136"/>
      <c r="AM505" s="136">
        <v>1</v>
      </c>
      <c r="AN505" s="136"/>
      <c r="AO505" s="136">
        <v>1</v>
      </c>
      <c r="AP505" s="136"/>
      <c r="AQ505" s="136"/>
      <c r="AR505" s="136"/>
      <c r="AS505" s="136"/>
      <c r="AT505" s="136">
        <v>1</v>
      </c>
      <c r="AU505" s="136"/>
      <c r="AV505" s="136"/>
      <c r="AW505" s="136"/>
      <c r="AX505" s="136"/>
      <c r="AY505" s="136"/>
      <c r="AZ505" s="136"/>
      <c r="BA505" s="136"/>
      <c r="BB505" s="136"/>
      <c r="BC505" s="136"/>
      <c r="BD505" s="136"/>
      <c r="BE505" s="136"/>
      <c r="BF505" s="136"/>
      <c r="BG505" s="136"/>
      <c r="BH505" s="136"/>
      <c r="BI505" s="136"/>
      <c r="BJ505" s="136"/>
      <c r="BK505" s="136"/>
      <c r="BL505" s="136"/>
      <c r="BM505" s="136"/>
      <c r="BN505" s="136"/>
      <c r="BO505" s="136"/>
      <c r="BP505" s="136"/>
      <c r="BQ505" s="136"/>
      <c r="BR505" s="136"/>
      <c r="BS505" s="136"/>
      <c r="BT505" s="136"/>
      <c r="BU505" s="136"/>
      <c r="BV505" s="136"/>
      <c r="BW505" s="136"/>
      <c r="BX505" s="136"/>
      <c r="BY505" s="136"/>
      <c r="BZ505" s="136"/>
      <c r="CA505" s="136"/>
      <c r="CB505" s="136"/>
      <c r="CC505" s="136"/>
      <c r="CD505" s="136"/>
      <c r="CE505" s="136"/>
      <c r="CF505" s="136"/>
      <c r="CG505" s="136"/>
      <c r="CH505" s="136"/>
      <c r="CI505" s="136"/>
      <c r="CJ505" s="136"/>
      <c r="CK505" s="136"/>
      <c r="CL505" s="136"/>
      <c r="CM505" s="136"/>
      <c r="CN505" s="136"/>
      <c r="CO505" s="136"/>
      <c r="CP505" s="136">
        <v>1</v>
      </c>
      <c r="CQ505" s="136"/>
      <c r="CR505" s="136"/>
      <c r="CS505" s="136"/>
      <c r="CT505" s="136"/>
      <c r="CU505" s="136"/>
      <c r="CV505" s="136"/>
      <c r="CW505" s="136"/>
      <c r="CX505" s="136"/>
      <c r="CY505" s="136"/>
      <c r="CZ505" s="136"/>
      <c r="DA505" s="136"/>
      <c r="DB505" s="136"/>
      <c r="DC505" s="136"/>
      <c r="DD505" s="136"/>
      <c r="DE505" s="136"/>
      <c r="DF505" s="136"/>
      <c r="DG505" s="136"/>
      <c r="DH505" s="136"/>
      <c r="DI505" s="136"/>
      <c r="DJ505" s="136"/>
      <c r="DK505" s="136"/>
      <c r="DL505" s="136"/>
      <c r="DM505" s="136"/>
      <c r="DN505" s="136"/>
      <c r="DO505" s="136"/>
      <c r="DP505" s="136"/>
      <c r="DQ505" s="136"/>
      <c r="DR505" s="136"/>
      <c r="DS505" s="136"/>
      <c r="DT505" s="136"/>
      <c r="DU505" s="136"/>
      <c r="DV505" s="136"/>
      <c r="DW505" s="136"/>
      <c r="DX505" s="136"/>
      <c r="DY505" s="136"/>
      <c r="DZ505" s="136"/>
    </row>
  </sheetData>
  <autoFilter ref="A2:EA472"/>
  <mergeCells count="26">
    <mergeCell ref="CG1:CQ1"/>
    <mergeCell ref="F1:Q1"/>
    <mergeCell ref="AR1:AU1"/>
    <mergeCell ref="AV1:BO1"/>
    <mergeCell ref="BP1:BS1"/>
    <mergeCell ref="BT1:CF1"/>
    <mergeCell ref="R1:R2"/>
    <mergeCell ref="S1:Z1"/>
    <mergeCell ref="AD1:AD2"/>
    <mergeCell ref="AE1:AG1"/>
    <mergeCell ref="AH1:AQ1"/>
    <mergeCell ref="AC1:AC2"/>
    <mergeCell ref="AA1:AA2"/>
    <mergeCell ref="AB1:AB2"/>
    <mergeCell ref="A1:A2"/>
    <mergeCell ref="B1:B2"/>
    <mergeCell ref="C1:C2"/>
    <mergeCell ref="D1:D2"/>
    <mergeCell ref="E1:E2"/>
    <mergeCell ref="DS1:DU1"/>
    <mergeCell ref="CR1:CU1"/>
    <mergeCell ref="CV1:DC1"/>
    <mergeCell ref="DG1:DJ1"/>
    <mergeCell ref="DK1:DL1"/>
    <mergeCell ref="DM1:DR1"/>
    <mergeCell ref="DE1:DF1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2"/>
  <sheetViews>
    <sheetView topLeftCell="A34" workbookViewId="0">
      <selection activeCell="L4" sqref="L4:O62"/>
    </sheetView>
  </sheetViews>
  <sheetFormatPr defaultRowHeight="12.75"/>
  <cols>
    <col min="5" max="5" width="9.140625" style="324"/>
    <col min="6" max="6" width="39.28515625" bestFit="1" customWidth="1"/>
    <col min="7" max="7" width="8.140625" customWidth="1"/>
  </cols>
  <sheetData>
    <row r="2" spans="1:15">
      <c r="H2" t="s">
        <v>1717</v>
      </c>
      <c r="K2">
        <v>33.15</v>
      </c>
    </row>
    <row r="3" spans="1:15">
      <c r="A3">
        <v>0.5</v>
      </c>
      <c r="B3" s="273">
        <v>5</v>
      </c>
      <c r="C3" s="273">
        <v>4</v>
      </c>
      <c r="D3" s="273">
        <v>1</v>
      </c>
      <c r="E3" s="327" t="s">
        <v>1693</v>
      </c>
      <c r="F3" s="273" t="s">
        <v>1716</v>
      </c>
      <c r="G3" s="273">
        <v>0.5</v>
      </c>
      <c r="H3" s="273">
        <v>1</v>
      </c>
      <c r="I3" s="273">
        <v>4</v>
      </c>
      <c r="J3" s="273">
        <v>5</v>
      </c>
      <c r="K3" s="273" t="s">
        <v>1761</v>
      </c>
      <c r="L3" s="273">
        <v>0.5</v>
      </c>
      <c r="M3" s="273">
        <v>1</v>
      </c>
      <c r="N3" s="273">
        <v>4</v>
      </c>
      <c r="O3" s="273">
        <v>5</v>
      </c>
    </row>
    <row r="4" spans="1:15">
      <c r="B4" s="273">
        <v>1723</v>
      </c>
      <c r="C4" s="273"/>
      <c r="D4" s="273">
        <v>379.62</v>
      </c>
      <c r="E4" s="327">
        <v>1</v>
      </c>
      <c r="F4" s="273" t="s">
        <v>1718</v>
      </c>
      <c r="G4" s="273"/>
      <c r="H4" s="273">
        <v>6.97</v>
      </c>
      <c r="I4" s="273"/>
      <c r="J4" s="273">
        <v>31.63</v>
      </c>
      <c r="K4" s="273">
        <f>K2</f>
        <v>33.15</v>
      </c>
      <c r="L4" s="333"/>
      <c r="M4" s="333">
        <f>(H4*K4)+10</f>
        <v>241.05549999999999</v>
      </c>
      <c r="N4" s="333"/>
      <c r="O4" s="333">
        <f>(J4*K4)+50</f>
        <v>1098.5345</v>
      </c>
    </row>
    <row r="5" spans="1:15">
      <c r="B5" s="273">
        <v>2650</v>
      </c>
      <c r="C5" s="273"/>
      <c r="D5" s="273">
        <v>556.25</v>
      </c>
      <c r="E5" s="327">
        <v>2</v>
      </c>
      <c r="F5" s="273" t="s">
        <v>1719</v>
      </c>
      <c r="G5" s="273"/>
      <c r="H5" s="273">
        <v>10.210000000000001</v>
      </c>
      <c r="I5" s="273"/>
      <c r="J5" s="273"/>
      <c r="K5" s="273">
        <f>K4</f>
        <v>33.15</v>
      </c>
      <c r="L5" s="333"/>
      <c r="M5" s="333">
        <f t="shared" ref="M5:M40" si="0">(H5*K5)+10</f>
        <v>348.4615</v>
      </c>
      <c r="N5" s="333"/>
      <c r="O5" s="333"/>
    </row>
    <row r="6" spans="1:15">
      <c r="B6" s="273">
        <v>2469</v>
      </c>
      <c r="C6" s="273"/>
      <c r="D6" s="273">
        <v>537</v>
      </c>
      <c r="E6" s="327">
        <v>3</v>
      </c>
      <c r="F6" s="273" t="s">
        <v>1720</v>
      </c>
      <c r="G6" s="273"/>
      <c r="H6" s="273">
        <v>9.85</v>
      </c>
      <c r="I6" s="273"/>
      <c r="J6" s="273"/>
      <c r="K6" s="273">
        <f t="shared" ref="K6:K62" si="1">K5</f>
        <v>33.15</v>
      </c>
      <c r="L6" s="333"/>
      <c r="M6" s="333">
        <f t="shared" si="0"/>
        <v>336.52749999999997</v>
      </c>
      <c r="N6" s="333"/>
      <c r="O6" s="333"/>
    </row>
    <row r="7" spans="1:15">
      <c r="B7" s="273">
        <v>2483</v>
      </c>
      <c r="C7" s="273"/>
      <c r="D7" s="273">
        <v>532</v>
      </c>
      <c r="E7" s="327">
        <v>4</v>
      </c>
      <c r="F7" s="273" t="s">
        <v>1753</v>
      </c>
      <c r="G7" s="273"/>
      <c r="H7" s="273"/>
      <c r="I7" s="273"/>
      <c r="J7" s="273">
        <v>45.6</v>
      </c>
      <c r="K7" s="273">
        <f t="shared" si="1"/>
        <v>33.15</v>
      </c>
      <c r="L7" s="333"/>
      <c r="M7" s="333"/>
      <c r="N7" s="333"/>
      <c r="O7" s="333">
        <f t="shared" ref="O7:O46" si="2">(J7*K7)+50</f>
        <v>1561.6399999999999</v>
      </c>
    </row>
    <row r="8" spans="1:15">
      <c r="B8" s="273">
        <v>2722</v>
      </c>
      <c r="C8" s="273"/>
      <c r="D8" s="273"/>
      <c r="E8" s="327">
        <v>5</v>
      </c>
      <c r="F8" s="273" t="s">
        <v>1754</v>
      </c>
      <c r="G8" s="273"/>
      <c r="H8" s="273"/>
      <c r="I8" s="273"/>
      <c r="J8" s="273">
        <v>49.7</v>
      </c>
      <c r="K8" s="273">
        <f t="shared" si="1"/>
        <v>33.15</v>
      </c>
      <c r="L8" s="333"/>
      <c r="M8" s="333"/>
      <c r="N8" s="333"/>
      <c r="O8" s="333">
        <f t="shared" si="2"/>
        <v>1697.5550000000001</v>
      </c>
    </row>
    <row r="9" spans="1:15">
      <c r="B9" s="273">
        <v>2650</v>
      </c>
      <c r="C9" s="273"/>
      <c r="D9" s="273">
        <v>556</v>
      </c>
      <c r="E9" s="327">
        <v>6</v>
      </c>
      <c r="F9" s="273" t="s">
        <v>1755</v>
      </c>
      <c r="G9" s="273"/>
      <c r="H9" s="273">
        <v>10.15</v>
      </c>
      <c r="I9" s="273"/>
      <c r="J9" s="273">
        <v>49.7</v>
      </c>
      <c r="K9" s="273">
        <f t="shared" si="1"/>
        <v>33.15</v>
      </c>
      <c r="L9" s="333"/>
      <c r="M9" s="333">
        <f t="shared" si="0"/>
        <v>346.47250000000003</v>
      </c>
      <c r="N9" s="333"/>
      <c r="O9" s="333">
        <f t="shared" si="2"/>
        <v>1697.5550000000001</v>
      </c>
    </row>
    <row r="10" spans="1:15">
      <c r="B10" s="273">
        <v>2595</v>
      </c>
      <c r="C10" s="273"/>
      <c r="D10" s="273">
        <v>544</v>
      </c>
      <c r="E10" s="327">
        <v>7</v>
      </c>
      <c r="F10" s="273" t="s">
        <v>1721</v>
      </c>
      <c r="G10" s="273"/>
      <c r="H10" s="273">
        <v>10</v>
      </c>
      <c r="I10" s="273"/>
      <c r="J10" s="273">
        <v>47.64</v>
      </c>
      <c r="K10" s="273">
        <f t="shared" si="1"/>
        <v>33.15</v>
      </c>
      <c r="L10" s="333"/>
      <c r="M10" s="333">
        <f t="shared" si="0"/>
        <v>341.5</v>
      </c>
      <c r="N10" s="333"/>
      <c r="O10" s="333">
        <f t="shared" si="2"/>
        <v>1629.2659999999998</v>
      </c>
    </row>
    <row r="11" spans="1:15">
      <c r="B11" s="273">
        <v>2155</v>
      </c>
      <c r="C11" s="273"/>
      <c r="D11" s="273">
        <v>530</v>
      </c>
      <c r="E11" s="327">
        <v>8</v>
      </c>
      <c r="F11" s="273" t="s">
        <v>1756</v>
      </c>
      <c r="G11" s="273"/>
      <c r="H11" s="273"/>
      <c r="I11" s="273"/>
      <c r="J11" s="273">
        <v>39.57</v>
      </c>
      <c r="K11" s="273">
        <f t="shared" si="1"/>
        <v>33.15</v>
      </c>
      <c r="L11" s="333"/>
      <c r="M11" s="333"/>
      <c r="N11" s="333"/>
      <c r="O11" s="333">
        <f t="shared" si="2"/>
        <v>1361.7455</v>
      </c>
    </row>
    <row r="12" spans="1:15">
      <c r="B12" s="273">
        <v>2253</v>
      </c>
      <c r="C12" s="273"/>
      <c r="D12" s="273">
        <v>608</v>
      </c>
      <c r="E12" s="327">
        <v>9</v>
      </c>
      <c r="F12" s="273" t="s">
        <v>1722</v>
      </c>
      <c r="G12" s="273"/>
      <c r="H12" s="273">
        <v>11.17</v>
      </c>
      <c r="I12" s="273"/>
      <c r="J12" s="273"/>
      <c r="K12" s="273">
        <f t="shared" si="1"/>
        <v>33.15</v>
      </c>
      <c r="L12" s="333"/>
      <c r="M12" s="333">
        <f t="shared" si="0"/>
        <v>380.28549999999996</v>
      </c>
      <c r="N12" s="333"/>
      <c r="O12" s="333"/>
    </row>
    <row r="13" spans="1:15">
      <c r="B13" s="273">
        <v>4027</v>
      </c>
      <c r="C13" s="273"/>
      <c r="D13" s="273">
        <v>787</v>
      </c>
      <c r="E13" s="327">
        <v>10</v>
      </c>
      <c r="F13" s="273" t="s">
        <v>1723</v>
      </c>
      <c r="G13" s="273"/>
      <c r="H13" s="273">
        <v>14.45</v>
      </c>
      <c r="I13" s="273"/>
      <c r="J13" s="273">
        <v>74</v>
      </c>
      <c r="K13" s="273">
        <f t="shared" si="1"/>
        <v>33.15</v>
      </c>
      <c r="L13" s="333"/>
      <c r="M13" s="333">
        <f t="shared" si="0"/>
        <v>489.01749999999998</v>
      </c>
      <c r="N13" s="333"/>
      <c r="O13" s="333">
        <f t="shared" si="2"/>
        <v>2503.1</v>
      </c>
    </row>
    <row r="14" spans="1:15">
      <c r="B14" s="273">
        <v>2101</v>
      </c>
      <c r="C14" s="273"/>
      <c r="D14" s="273">
        <v>453</v>
      </c>
      <c r="E14" s="327">
        <v>11</v>
      </c>
      <c r="F14" s="273" t="s">
        <v>1724</v>
      </c>
      <c r="G14" s="273"/>
      <c r="H14" s="273">
        <v>8.32</v>
      </c>
      <c r="I14" s="273"/>
      <c r="J14" s="273">
        <v>38.58</v>
      </c>
      <c r="K14" s="273">
        <f t="shared" si="1"/>
        <v>33.15</v>
      </c>
      <c r="L14" s="333"/>
      <c r="M14" s="333">
        <f t="shared" si="0"/>
        <v>285.80799999999999</v>
      </c>
      <c r="N14" s="333"/>
      <c r="O14" s="333">
        <f t="shared" si="2"/>
        <v>1328.9269999999999</v>
      </c>
    </row>
    <row r="15" spans="1:15">
      <c r="B15" s="273">
        <v>1551</v>
      </c>
      <c r="C15" s="273"/>
      <c r="D15" s="273">
        <v>373</v>
      </c>
      <c r="E15" s="327">
        <v>12</v>
      </c>
      <c r="F15" s="273" t="s">
        <v>1725</v>
      </c>
      <c r="G15" s="273"/>
      <c r="H15" s="273">
        <v>6.86</v>
      </c>
      <c r="I15" s="273"/>
      <c r="J15" s="273">
        <v>28.47</v>
      </c>
      <c r="K15" s="273">
        <f t="shared" si="1"/>
        <v>33.15</v>
      </c>
      <c r="L15" s="333"/>
      <c r="M15" s="333">
        <f t="shared" si="0"/>
        <v>237.40899999999999</v>
      </c>
      <c r="N15" s="333"/>
      <c r="O15" s="333">
        <f t="shared" si="2"/>
        <v>993.78049999999996</v>
      </c>
    </row>
    <row r="16" spans="1:15">
      <c r="B16" s="273">
        <v>1002</v>
      </c>
      <c r="C16" s="273">
        <v>809.6</v>
      </c>
      <c r="D16" s="273">
        <v>242</v>
      </c>
      <c r="E16" s="327">
        <v>13</v>
      </c>
      <c r="F16" s="273" t="s">
        <v>1726</v>
      </c>
      <c r="G16" s="273"/>
      <c r="H16" s="273">
        <v>4.4400000000000004</v>
      </c>
      <c r="I16" s="273">
        <v>14.87</v>
      </c>
      <c r="J16" s="273">
        <v>18.399999999999999</v>
      </c>
      <c r="K16" s="273">
        <f t="shared" si="1"/>
        <v>33.15</v>
      </c>
      <c r="L16" s="333"/>
      <c r="M16" s="333">
        <f t="shared" si="0"/>
        <v>157.18600000000001</v>
      </c>
      <c r="N16" s="333">
        <f t="shared" ref="N16:N42" si="3">(I16*K16)+40</f>
        <v>532.94049999999993</v>
      </c>
      <c r="O16" s="333">
        <f t="shared" si="2"/>
        <v>659.95999999999992</v>
      </c>
    </row>
    <row r="17" spans="2:15">
      <c r="B17" s="273">
        <v>1727</v>
      </c>
      <c r="C17" s="273">
        <v>1392</v>
      </c>
      <c r="D17" s="273">
        <v>353</v>
      </c>
      <c r="E17" s="327">
        <v>14</v>
      </c>
      <c r="F17" s="273" t="s">
        <v>1727</v>
      </c>
      <c r="G17" s="273"/>
      <c r="H17" s="273">
        <v>6.48</v>
      </c>
      <c r="I17" s="273">
        <v>25.58</v>
      </c>
      <c r="J17" s="273">
        <v>31.7</v>
      </c>
      <c r="K17" s="273">
        <f t="shared" si="1"/>
        <v>33.15</v>
      </c>
      <c r="L17" s="333"/>
      <c r="M17" s="333">
        <f t="shared" si="0"/>
        <v>224.81200000000001</v>
      </c>
      <c r="N17" s="333">
        <f t="shared" si="3"/>
        <v>887.97699999999986</v>
      </c>
      <c r="O17" s="333">
        <f t="shared" si="2"/>
        <v>1100.855</v>
      </c>
    </row>
    <row r="18" spans="2:15">
      <c r="B18" s="273">
        <v>1525</v>
      </c>
      <c r="C18" s="273"/>
      <c r="D18" s="273">
        <v>414</v>
      </c>
      <c r="E18" s="327">
        <v>15</v>
      </c>
      <c r="F18" s="273" t="s">
        <v>1728</v>
      </c>
      <c r="G18" s="273"/>
      <c r="H18" s="273">
        <v>7.6</v>
      </c>
      <c r="I18" s="273"/>
      <c r="J18" s="273">
        <v>28</v>
      </c>
      <c r="K18" s="273">
        <f t="shared" si="1"/>
        <v>33.15</v>
      </c>
      <c r="L18" s="333"/>
      <c r="M18" s="333">
        <f t="shared" si="0"/>
        <v>261.93999999999994</v>
      </c>
      <c r="N18" s="333"/>
      <c r="O18" s="333">
        <f t="shared" si="2"/>
        <v>978.19999999999993</v>
      </c>
    </row>
    <row r="19" spans="2:15">
      <c r="B19" s="273">
        <v>1637</v>
      </c>
      <c r="C19" s="273">
        <v>1321</v>
      </c>
      <c r="D19" s="273">
        <v>337</v>
      </c>
      <c r="E19" s="327">
        <v>16</v>
      </c>
      <c r="F19" s="273" t="s">
        <v>1729</v>
      </c>
      <c r="G19" s="273"/>
      <c r="H19" s="273">
        <v>6.19</v>
      </c>
      <c r="I19" s="273">
        <v>24.25</v>
      </c>
      <c r="J19" s="273">
        <v>29.22</v>
      </c>
      <c r="K19" s="273">
        <f t="shared" si="1"/>
        <v>33.15</v>
      </c>
      <c r="L19" s="333"/>
      <c r="M19" s="333">
        <f t="shared" si="0"/>
        <v>215.1985</v>
      </c>
      <c r="N19" s="333">
        <f t="shared" si="3"/>
        <v>843.88749999999993</v>
      </c>
      <c r="O19" s="333">
        <f t="shared" si="2"/>
        <v>1018.6429999999999</v>
      </c>
    </row>
    <row r="20" spans="2:15">
      <c r="B20" s="273">
        <v>2246</v>
      </c>
      <c r="C20" s="273">
        <v>1810</v>
      </c>
      <c r="D20" s="273">
        <v>486</v>
      </c>
      <c r="E20" s="327">
        <v>17</v>
      </c>
      <c r="F20" s="273" t="s">
        <v>1730</v>
      </c>
      <c r="G20" s="273"/>
      <c r="H20" s="273">
        <v>8.93</v>
      </c>
      <c r="I20" s="273">
        <v>33.25</v>
      </c>
      <c r="J20" s="273">
        <v>41.22</v>
      </c>
      <c r="K20" s="273">
        <f t="shared" si="1"/>
        <v>33.15</v>
      </c>
      <c r="L20" s="333"/>
      <c r="M20" s="333">
        <f t="shared" si="0"/>
        <v>306.02949999999998</v>
      </c>
      <c r="N20" s="333">
        <f t="shared" si="3"/>
        <v>1142.2375</v>
      </c>
      <c r="O20" s="333">
        <f t="shared" si="2"/>
        <v>1416.443</v>
      </c>
    </row>
    <row r="21" spans="2:15">
      <c r="B21" s="273">
        <v>1862</v>
      </c>
      <c r="C21" s="273"/>
      <c r="D21" s="273">
        <v>396</v>
      </c>
      <c r="E21" s="327">
        <v>18</v>
      </c>
      <c r="F21" s="273" t="s">
        <v>1731</v>
      </c>
      <c r="G21" s="273"/>
      <c r="H21" s="273">
        <v>7.28</v>
      </c>
      <c r="I21" s="273"/>
      <c r="J21" s="273">
        <v>34.19</v>
      </c>
      <c r="K21" s="273">
        <f t="shared" si="1"/>
        <v>33.15</v>
      </c>
      <c r="L21" s="333"/>
      <c r="M21" s="333">
        <f t="shared" si="0"/>
        <v>251.33199999999999</v>
      </c>
      <c r="N21" s="333"/>
      <c r="O21" s="333">
        <f t="shared" si="2"/>
        <v>1183.3984999999998</v>
      </c>
    </row>
    <row r="22" spans="2:15">
      <c r="B22" s="273">
        <v>2730</v>
      </c>
      <c r="C22" s="273"/>
      <c r="D22" s="273">
        <v>554</v>
      </c>
      <c r="E22" s="327">
        <v>19</v>
      </c>
      <c r="F22" s="273" t="s">
        <v>1732</v>
      </c>
      <c r="G22" s="273"/>
      <c r="H22" s="273">
        <v>10.17</v>
      </c>
      <c r="I22" s="273"/>
      <c r="J22" s="273">
        <v>50.1</v>
      </c>
      <c r="K22" s="273">
        <f t="shared" si="1"/>
        <v>33.15</v>
      </c>
      <c r="L22" s="333"/>
      <c r="M22" s="333">
        <f t="shared" si="0"/>
        <v>347.13549999999998</v>
      </c>
      <c r="N22" s="333"/>
      <c r="O22" s="333">
        <f t="shared" si="2"/>
        <v>1710.8150000000001</v>
      </c>
    </row>
    <row r="23" spans="2:15">
      <c r="B23" s="273">
        <v>1772</v>
      </c>
      <c r="C23" s="273">
        <v>1410</v>
      </c>
      <c r="D23" s="273">
        <v>397</v>
      </c>
      <c r="E23" s="327">
        <v>20</v>
      </c>
      <c r="F23" s="273" t="s">
        <v>1733</v>
      </c>
      <c r="G23" s="273"/>
      <c r="H23" s="273">
        <v>7.29</v>
      </c>
      <c r="I23" s="273">
        <v>25.88</v>
      </c>
      <c r="J23" s="273">
        <v>32.53</v>
      </c>
      <c r="K23" s="273">
        <f t="shared" si="1"/>
        <v>33.15</v>
      </c>
      <c r="L23" s="333"/>
      <c r="M23" s="333">
        <f t="shared" si="0"/>
        <v>251.6635</v>
      </c>
      <c r="N23" s="333">
        <f t="shared" si="3"/>
        <v>897.92199999999991</v>
      </c>
      <c r="O23" s="333">
        <f t="shared" si="2"/>
        <v>1128.3695</v>
      </c>
    </row>
    <row r="24" spans="2:15">
      <c r="B24" s="273">
        <v>1294</v>
      </c>
      <c r="C24" s="273">
        <v>1041</v>
      </c>
      <c r="D24" s="273">
        <v>336</v>
      </c>
      <c r="E24" s="327">
        <v>21</v>
      </c>
      <c r="F24" s="273" t="s">
        <v>1734</v>
      </c>
      <c r="G24" s="273"/>
      <c r="H24" s="273">
        <v>6.17</v>
      </c>
      <c r="I24" s="273">
        <v>19.11</v>
      </c>
      <c r="J24" s="273">
        <v>23.77</v>
      </c>
      <c r="K24" s="273">
        <f t="shared" si="1"/>
        <v>33.15</v>
      </c>
      <c r="L24" s="333"/>
      <c r="M24" s="333">
        <f t="shared" si="0"/>
        <v>214.53549999999998</v>
      </c>
      <c r="N24" s="333">
        <f t="shared" si="3"/>
        <v>673.49649999999997</v>
      </c>
      <c r="O24" s="333">
        <f t="shared" si="2"/>
        <v>837.9754999999999</v>
      </c>
    </row>
    <row r="25" spans="2:15">
      <c r="B25" s="273">
        <v>1746</v>
      </c>
      <c r="C25" s="273"/>
      <c r="D25" s="273">
        <v>379</v>
      </c>
      <c r="E25" s="327">
        <v>22</v>
      </c>
      <c r="F25" s="273" t="s">
        <v>1735</v>
      </c>
      <c r="G25" s="273"/>
      <c r="H25" s="273">
        <v>6.96</v>
      </c>
      <c r="I25" s="273"/>
      <c r="J25" s="273">
        <v>32.049999999999997</v>
      </c>
      <c r="K25" s="273">
        <f t="shared" si="1"/>
        <v>33.15</v>
      </c>
      <c r="L25" s="333"/>
      <c r="M25" s="333">
        <f t="shared" si="0"/>
        <v>240.72399999999999</v>
      </c>
      <c r="N25" s="333"/>
      <c r="O25" s="333">
        <f t="shared" si="2"/>
        <v>1112.4574999999998</v>
      </c>
    </row>
    <row r="26" spans="2:15">
      <c r="B26" s="273">
        <v>1639</v>
      </c>
      <c r="C26" s="273">
        <v>1315.49</v>
      </c>
      <c r="D26" s="273">
        <v>343</v>
      </c>
      <c r="E26" s="327">
        <v>23</v>
      </c>
      <c r="F26" s="273" t="s">
        <v>1736</v>
      </c>
      <c r="G26" s="273"/>
      <c r="H26" s="273">
        <v>6.3</v>
      </c>
      <c r="I26" s="273">
        <v>24.15</v>
      </c>
      <c r="J26" s="273">
        <v>30.09</v>
      </c>
      <c r="K26" s="273">
        <f t="shared" si="1"/>
        <v>33.15</v>
      </c>
      <c r="L26" s="333"/>
      <c r="M26" s="333">
        <f t="shared" si="0"/>
        <v>218.845</v>
      </c>
      <c r="N26" s="333">
        <f t="shared" si="3"/>
        <v>840.57249999999988</v>
      </c>
      <c r="O26" s="333">
        <f t="shared" si="2"/>
        <v>1047.4834999999998</v>
      </c>
    </row>
    <row r="27" spans="2:15">
      <c r="B27" s="273"/>
      <c r="C27" s="273"/>
      <c r="D27" s="273">
        <v>438</v>
      </c>
      <c r="E27" s="327">
        <v>24</v>
      </c>
      <c r="F27" s="273" t="s">
        <v>1737</v>
      </c>
      <c r="G27" s="273"/>
      <c r="H27" s="273">
        <v>8.0500000000000007</v>
      </c>
      <c r="I27" s="273"/>
      <c r="J27" s="273"/>
      <c r="K27" s="273">
        <f t="shared" si="1"/>
        <v>33.15</v>
      </c>
      <c r="L27" s="333"/>
      <c r="M27" s="333">
        <f t="shared" si="0"/>
        <v>276.85750000000002</v>
      </c>
      <c r="N27" s="333"/>
      <c r="O27" s="333"/>
    </row>
    <row r="28" spans="2:15">
      <c r="B28" s="273">
        <v>995</v>
      </c>
      <c r="C28" s="273">
        <v>812</v>
      </c>
      <c r="D28" s="273">
        <v>223</v>
      </c>
      <c r="E28" s="327">
        <v>25</v>
      </c>
      <c r="F28" s="273" t="s">
        <v>1738</v>
      </c>
      <c r="G28" s="273"/>
      <c r="H28" s="273">
        <v>3.98</v>
      </c>
      <c r="I28" s="273">
        <v>14.9</v>
      </c>
      <c r="J28" s="273">
        <v>18.28</v>
      </c>
      <c r="K28" s="273">
        <f t="shared" si="1"/>
        <v>33.15</v>
      </c>
      <c r="L28" s="333"/>
      <c r="M28" s="333">
        <f t="shared" si="0"/>
        <v>141.93699999999998</v>
      </c>
      <c r="N28" s="333">
        <f t="shared" si="3"/>
        <v>533.93499999999995</v>
      </c>
      <c r="O28" s="333">
        <f t="shared" si="2"/>
        <v>655.98199999999997</v>
      </c>
    </row>
    <row r="29" spans="2:15">
      <c r="B29" s="273">
        <v>1106</v>
      </c>
      <c r="C29" s="273">
        <v>890</v>
      </c>
      <c r="D29" s="273">
        <v>249</v>
      </c>
      <c r="E29" s="327">
        <v>26</v>
      </c>
      <c r="F29" s="273" t="s">
        <v>1739</v>
      </c>
      <c r="G29" s="273"/>
      <c r="H29" s="273">
        <v>4.57</v>
      </c>
      <c r="I29" s="273">
        <v>16.3</v>
      </c>
      <c r="J29" s="273">
        <v>20.3</v>
      </c>
      <c r="K29" s="273">
        <f t="shared" si="1"/>
        <v>33.15</v>
      </c>
      <c r="L29" s="333"/>
      <c r="M29" s="333">
        <f t="shared" si="0"/>
        <v>161.49549999999999</v>
      </c>
      <c r="N29" s="333">
        <f t="shared" si="3"/>
        <v>580.34500000000003</v>
      </c>
      <c r="O29" s="333">
        <f t="shared" si="2"/>
        <v>722.94500000000005</v>
      </c>
    </row>
    <row r="30" spans="2:15">
      <c r="B30" s="273">
        <v>1030</v>
      </c>
      <c r="C30" s="273">
        <v>840</v>
      </c>
      <c r="D30" s="273">
        <v>238</v>
      </c>
      <c r="E30" s="327">
        <v>27</v>
      </c>
      <c r="F30" s="273" t="s">
        <v>1740</v>
      </c>
      <c r="G30" s="273"/>
      <c r="H30" s="273">
        <v>4.37</v>
      </c>
      <c r="I30" s="273">
        <v>15.41</v>
      </c>
      <c r="J30" s="273">
        <v>18.899999999999999</v>
      </c>
      <c r="K30" s="273">
        <f t="shared" si="1"/>
        <v>33.15</v>
      </c>
      <c r="L30" s="333"/>
      <c r="M30" s="333">
        <f t="shared" si="0"/>
        <v>154.8655</v>
      </c>
      <c r="N30" s="333">
        <f t="shared" si="3"/>
        <v>550.8415</v>
      </c>
      <c r="O30" s="333">
        <f t="shared" si="2"/>
        <v>676.53499999999997</v>
      </c>
    </row>
    <row r="31" spans="2:15">
      <c r="B31" s="273">
        <v>1342</v>
      </c>
      <c r="C31" s="273">
        <v>1093</v>
      </c>
      <c r="D31" s="273">
        <v>290</v>
      </c>
      <c r="E31" s="327">
        <v>28</v>
      </c>
      <c r="F31" s="273" t="s">
        <v>1741</v>
      </c>
      <c r="G31" s="273"/>
      <c r="H31" s="273">
        <v>5.33</v>
      </c>
      <c r="I31" s="273">
        <v>20.07</v>
      </c>
      <c r="J31" s="273">
        <v>24.63</v>
      </c>
      <c r="K31" s="273">
        <f t="shared" si="1"/>
        <v>33.15</v>
      </c>
      <c r="L31" s="333"/>
      <c r="M31" s="333">
        <f t="shared" si="0"/>
        <v>186.68949999999998</v>
      </c>
      <c r="N31" s="333">
        <f t="shared" si="3"/>
        <v>705.32049999999992</v>
      </c>
      <c r="O31" s="333">
        <f t="shared" si="2"/>
        <v>866.48449999999991</v>
      </c>
    </row>
    <row r="32" spans="2:15">
      <c r="B32" s="273">
        <v>850</v>
      </c>
      <c r="C32" s="273">
        <v>698</v>
      </c>
      <c r="D32" s="273">
        <v>194</v>
      </c>
      <c r="E32" s="327">
        <v>29</v>
      </c>
      <c r="F32" s="273" t="s">
        <v>1742</v>
      </c>
      <c r="G32" s="273"/>
      <c r="H32" s="273">
        <v>3.56</v>
      </c>
      <c r="I32" s="273">
        <v>12.82</v>
      </c>
      <c r="J32" s="273">
        <v>15.6</v>
      </c>
      <c r="K32" s="273">
        <f t="shared" si="1"/>
        <v>33.15</v>
      </c>
      <c r="L32" s="333"/>
      <c r="M32" s="333">
        <f t="shared" si="0"/>
        <v>128.01400000000001</v>
      </c>
      <c r="N32" s="333">
        <f t="shared" si="3"/>
        <v>464.983</v>
      </c>
      <c r="O32" s="333">
        <f t="shared" si="2"/>
        <v>567.14</v>
      </c>
    </row>
    <row r="33" spans="2:15">
      <c r="B33" s="273">
        <v>1567</v>
      </c>
      <c r="C33" s="273"/>
      <c r="D33" s="273">
        <v>347</v>
      </c>
      <c r="E33" s="327">
        <v>30</v>
      </c>
      <c r="F33" s="273" t="s">
        <v>1743</v>
      </c>
      <c r="G33" s="273"/>
      <c r="H33" s="273">
        <v>6.38</v>
      </c>
      <c r="I33" s="273"/>
      <c r="J33" s="273">
        <v>28.77</v>
      </c>
      <c r="K33" s="273">
        <f t="shared" si="1"/>
        <v>33.15</v>
      </c>
      <c r="L33" s="333"/>
      <c r="M33" s="333">
        <f t="shared" si="0"/>
        <v>221.49699999999999</v>
      </c>
      <c r="N33" s="333"/>
      <c r="O33" s="333">
        <f t="shared" si="2"/>
        <v>1003.7254999999999</v>
      </c>
    </row>
    <row r="34" spans="2:15">
      <c r="B34" s="273">
        <v>1372</v>
      </c>
      <c r="C34" s="273">
        <v>1125</v>
      </c>
      <c r="D34" s="273">
        <v>300</v>
      </c>
      <c r="E34" s="327">
        <v>31</v>
      </c>
      <c r="F34" s="273" t="s">
        <v>1744</v>
      </c>
      <c r="G34" s="273"/>
      <c r="H34" s="273">
        <v>5.5</v>
      </c>
      <c r="I34" s="273"/>
      <c r="J34" s="273">
        <v>25.19</v>
      </c>
      <c r="K34" s="273">
        <f t="shared" si="1"/>
        <v>33.15</v>
      </c>
      <c r="L34" s="333"/>
      <c r="M34" s="333">
        <f t="shared" si="0"/>
        <v>192.32499999999999</v>
      </c>
      <c r="N34" s="333"/>
      <c r="O34" s="333">
        <f t="shared" si="2"/>
        <v>885.04849999999999</v>
      </c>
    </row>
    <row r="35" spans="2:15">
      <c r="B35" s="273">
        <v>874</v>
      </c>
      <c r="C35" s="273">
        <v>709</v>
      </c>
      <c r="D35" s="273">
        <v>194</v>
      </c>
      <c r="E35" s="327">
        <v>32</v>
      </c>
      <c r="F35" s="273" t="s">
        <v>1745</v>
      </c>
      <c r="G35" s="273"/>
      <c r="H35" s="273">
        <v>3.58</v>
      </c>
      <c r="I35" s="273">
        <v>13.01</v>
      </c>
      <c r="J35" s="273">
        <v>16.059999999999999</v>
      </c>
      <c r="K35" s="273">
        <f t="shared" si="1"/>
        <v>33.15</v>
      </c>
      <c r="L35" s="333"/>
      <c r="M35" s="333">
        <f t="shared" si="0"/>
        <v>128.67699999999999</v>
      </c>
      <c r="N35" s="333">
        <f t="shared" si="3"/>
        <v>471.28149999999999</v>
      </c>
      <c r="O35" s="333">
        <f t="shared" si="2"/>
        <v>582.3889999999999</v>
      </c>
    </row>
    <row r="36" spans="2:15">
      <c r="B36" s="273">
        <v>1840</v>
      </c>
      <c r="C36" s="273">
        <v>1495</v>
      </c>
      <c r="D36" s="273">
        <v>421</v>
      </c>
      <c r="E36" s="327">
        <v>33</v>
      </c>
      <c r="F36" s="273" t="s">
        <v>1746</v>
      </c>
      <c r="G36" s="273"/>
      <c r="H36" s="273">
        <v>7.74</v>
      </c>
      <c r="I36" s="273">
        <v>27.45</v>
      </c>
      <c r="J36" s="273">
        <v>33.76</v>
      </c>
      <c r="K36" s="273">
        <f t="shared" si="1"/>
        <v>33.15</v>
      </c>
      <c r="L36" s="333"/>
      <c r="M36" s="333">
        <f t="shared" si="0"/>
        <v>266.58100000000002</v>
      </c>
      <c r="N36" s="333">
        <f t="shared" si="3"/>
        <v>949.96749999999997</v>
      </c>
      <c r="O36" s="333">
        <f t="shared" si="2"/>
        <v>1169.1439999999998</v>
      </c>
    </row>
    <row r="37" spans="2:15">
      <c r="B37" s="273">
        <v>763</v>
      </c>
      <c r="C37" s="273">
        <v>655</v>
      </c>
      <c r="D37" s="273">
        <v>172</v>
      </c>
      <c r="E37" s="327">
        <v>34</v>
      </c>
      <c r="F37" s="273" t="s">
        <v>1747</v>
      </c>
      <c r="G37" s="273"/>
      <c r="H37" s="273">
        <v>3.16</v>
      </c>
      <c r="I37" s="273">
        <v>12.03</v>
      </c>
      <c r="J37" s="273">
        <v>14</v>
      </c>
      <c r="K37" s="273">
        <f t="shared" si="1"/>
        <v>33.15</v>
      </c>
      <c r="L37" s="333"/>
      <c r="M37" s="333">
        <f t="shared" si="0"/>
        <v>114.754</v>
      </c>
      <c r="N37" s="333">
        <f t="shared" si="3"/>
        <v>438.79449999999997</v>
      </c>
      <c r="O37" s="333">
        <f t="shared" si="2"/>
        <v>514.09999999999991</v>
      </c>
    </row>
    <row r="38" spans="2:15">
      <c r="B38" s="273">
        <v>1667</v>
      </c>
      <c r="C38" s="273"/>
      <c r="D38" s="273">
        <v>347</v>
      </c>
      <c r="E38" s="327">
        <v>35</v>
      </c>
      <c r="F38" s="273" t="s">
        <v>1748</v>
      </c>
      <c r="G38" s="273"/>
      <c r="H38" s="273">
        <v>6.38</v>
      </c>
      <c r="I38" s="273"/>
      <c r="J38" s="273">
        <v>30.6</v>
      </c>
      <c r="K38" s="273">
        <f t="shared" si="1"/>
        <v>33.15</v>
      </c>
      <c r="L38" s="333"/>
      <c r="M38" s="333">
        <f t="shared" si="0"/>
        <v>221.49699999999999</v>
      </c>
      <c r="N38" s="333"/>
      <c r="O38" s="333">
        <f t="shared" si="2"/>
        <v>1064.3899999999999</v>
      </c>
    </row>
    <row r="39" spans="2:15">
      <c r="B39" s="273">
        <v>1115</v>
      </c>
      <c r="C39" s="273">
        <v>891</v>
      </c>
      <c r="D39" s="273">
        <v>256</v>
      </c>
      <c r="E39" s="327">
        <v>36</v>
      </c>
      <c r="F39" s="273" t="s">
        <v>1749</v>
      </c>
      <c r="G39" s="273"/>
      <c r="H39" s="273">
        <v>4.72</v>
      </c>
      <c r="I39" s="273">
        <v>16.36</v>
      </c>
      <c r="J39" s="273">
        <v>20.46</v>
      </c>
      <c r="K39" s="273">
        <f t="shared" si="1"/>
        <v>33.15</v>
      </c>
      <c r="L39" s="333"/>
      <c r="M39" s="333">
        <f t="shared" si="0"/>
        <v>166.46799999999999</v>
      </c>
      <c r="N39" s="333">
        <f t="shared" si="3"/>
        <v>582.33399999999995</v>
      </c>
      <c r="O39" s="333">
        <f t="shared" si="2"/>
        <v>728.24900000000002</v>
      </c>
    </row>
    <row r="40" spans="2:15">
      <c r="B40" s="273">
        <v>1024</v>
      </c>
      <c r="C40" s="273">
        <v>824</v>
      </c>
      <c r="D40" s="273">
        <v>236</v>
      </c>
      <c r="E40" s="327">
        <v>37</v>
      </c>
      <c r="F40" s="273" t="s">
        <v>1750</v>
      </c>
      <c r="G40" s="273"/>
      <c r="H40" s="273">
        <v>4.34</v>
      </c>
      <c r="I40" s="273">
        <v>15.14</v>
      </c>
      <c r="J40" s="273">
        <v>18.8</v>
      </c>
      <c r="K40" s="273">
        <f t="shared" si="1"/>
        <v>33.15</v>
      </c>
      <c r="L40" s="333"/>
      <c r="M40" s="333">
        <f t="shared" si="0"/>
        <v>153.87099999999998</v>
      </c>
      <c r="N40" s="333">
        <f t="shared" si="3"/>
        <v>541.89100000000008</v>
      </c>
      <c r="O40" s="333">
        <f t="shared" si="2"/>
        <v>673.22</v>
      </c>
    </row>
    <row r="41" spans="2:15">
      <c r="B41" s="273"/>
      <c r="C41" s="273">
        <v>860</v>
      </c>
      <c r="D41" s="273"/>
      <c r="E41" s="327">
        <v>38</v>
      </c>
      <c r="F41" s="273" t="s">
        <v>1751</v>
      </c>
      <c r="G41" s="273"/>
      <c r="H41" s="273"/>
      <c r="I41" s="273"/>
      <c r="J41" s="273"/>
      <c r="K41" s="273">
        <f t="shared" si="1"/>
        <v>33.15</v>
      </c>
      <c r="L41" s="333"/>
      <c r="M41" s="333"/>
      <c r="N41" s="333"/>
      <c r="O41" s="333"/>
    </row>
    <row r="42" spans="2:15">
      <c r="B42" s="273"/>
      <c r="C42" s="273">
        <v>690</v>
      </c>
      <c r="D42" s="273"/>
      <c r="E42" s="327">
        <v>39</v>
      </c>
      <c r="F42" s="273" t="s">
        <v>1752</v>
      </c>
      <c r="G42" s="273"/>
      <c r="H42" s="273"/>
      <c r="I42" s="273">
        <v>12.67</v>
      </c>
      <c r="J42" s="273"/>
      <c r="K42" s="273">
        <f t="shared" si="1"/>
        <v>33.15</v>
      </c>
      <c r="L42" s="333"/>
      <c r="M42" s="333"/>
      <c r="N42" s="333">
        <f t="shared" si="3"/>
        <v>460.01049999999998</v>
      </c>
      <c r="O42" s="333"/>
    </row>
    <row r="43" spans="2:15">
      <c r="B43" s="273">
        <v>867</v>
      </c>
      <c r="C43" s="273"/>
      <c r="D43" s="273"/>
      <c r="E43" s="327">
        <v>40</v>
      </c>
      <c r="F43" s="273" t="s">
        <v>1757</v>
      </c>
      <c r="G43" s="273"/>
      <c r="H43" s="273"/>
      <c r="I43" s="273"/>
      <c r="J43" s="273">
        <v>15.92</v>
      </c>
      <c r="K43" s="273">
        <f t="shared" si="1"/>
        <v>33.15</v>
      </c>
      <c r="L43" s="333"/>
      <c r="M43" s="333"/>
      <c r="N43" s="333"/>
      <c r="O43" s="333">
        <f t="shared" si="2"/>
        <v>577.74799999999993</v>
      </c>
    </row>
    <row r="44" spans="2:15">
      <c r="B44" s="273">
        <v>830</v>
      </c>
      <c r="C44" s="273"/>
      <c r="D44" s="273"/>
      <c r="E44" s="327">
        <v>41</v>
      </c>
      <c r="F44" s="273" t="s">
        <v>1758</v>
      </c>
      <c r="G44" s="273"/>
      <c r="H44" s="273"/>
      <c r="I44" s="273"/>
      <c r="J44" s="273">
        <v>15.23</v>
      </c>
      <c r="K44" s="273">
        <f t="shared" si="1"/>
        <v>33.15</v>
      </c>
      <c r="L44" s="333"/>
      <c r="M44" s="333"/>
      <c r="N44" s="333"/>
      <c r="O44" s="333">
        <f t="shared" si="2"/>
        <v>554.87450000000001</v>
      </c>
    </row>
    <row r="45" spans="2:15">
      <c r="B45" s="273">
        <v>836</v>
      </c>
      <c r="C45" s="273"/>
      <c r="D45" s="273"/>
      <c r="E45" s="327">
        <v>42</v>
      </c>
      <c r="F45" s="273" t="s">
        <v>1759</v>
      </c>
      <c r="G45" s="273"/>
      <c r="H45" s="273"/>
      <c r="I45" s="273"/>
      <c r="J45" s="273">
        <v>15.27</v>
      </c>
      <c r="K45" s="273">
        <f t="shared" si="1"/>
        <v>33.15</v>
      </c>
      <c r="L45" s="333"/>
      <c r="M45" s="333"/>
      <c r="N45" s="333"/>
      <c r="O45" s="333">
        <f t="shared" si="2"/>
        <v>556.20049999999992</v>
      </c>
    </row>
    <row r="46" spans="2:15">
      <c r="B46" s="273">
        <v>630</v>
      </c>
      <c r="C46" s="273"/>
      <c r="D46" s="273"/>
      <c r="E46" s="327">
        <v>43</v>
      </c>
      <c r="F46" s="273" t="s">
        <v>1760</v>
      </c>
      <c r="G46" s="273"/>
      <c r="H46" s="273"/>
      <c r="I46" s="273"/>
      <c r="J46" s="273">
        <v>11.55</v>
      </c>
      <c r="K46" s="273">
        <f t="shared" si="1"/>
        <v>33.15</v>
      </c>
      <c r="L46" s="333"/>
      <c r="M46" s="333"/>
      <c r="N46" s="333"/>
      <c r="O46" s="333">
        <f t="shared" si="2"/>
        <v>432.88249999999999</v>
      </c>
    </row>
    <row r="47" spans="2:15">
      <c r="B47" s="207">
        <v>1460.54</v>
      </c>
      <c r="C47" s="207"/>
      <c r="D47" s="207">
        <v>303.3</v>
      </c>
      <c r="E47" s="258">
        <v>1</v>
      </c>
      <c r="F47" s="207" t="s">
        <v>1762</v>
      </c>
      <c r="G47" s="207"/>
      <c r="H47" s="207">
        <v>9.1300000000000008</v>
      </c>
      <c r="I47" s="207"/>
      <c r="J47" s="207">
        <v>26.81</v>
      </c>
      <c r="K47" s="207">
        <f t="shared" si="1"/>
        <v>33.15</v>
      </c>
      <c r="L47" s="334"/>
      <c r="M47" s="334">
        <f t="shared" ref="M47:M62" si="4">(H47*K47)+10</f>
        <v>312.65950000000004</v>
      </c>
      <c r="N47" s="334"/>
      <c r="O47" s="334">
        <f t="shared" ref="O47:O51" si="5">(J47*K47)+50</f>
        <v>938.75149999999996</v>
      </c>
    </row>
    <row r="48" spans="2:15">
      <c r="B48" s="207">
        <v>908</v>
      </c>
      <c r="C48" s="207"/>
      <c r="D48" s="207">
        <v>195.41</v>
      </c>
      <c r="E48" s="258">
        <v>2</v>
      </c>
      <c r="F48" s="207" t="s">
        <v>1763</v>
      </c>
      <c r="G48" s="207"/>
      <c r="H48" s="207">
        <v>3.59</v>
      </c>
      <c r="I48" s="207"/>
      <c r="J48" s="207">
        <v>16.670000000000002</v>
      </c>
      <c r="K48" s="207">
        <f t="shared" si="1"/>
        <v>33.15</v>
      </c>
      <c r="L48" s="334"/>
      <c r="M48" s="334">
        <f t="shared" si="4"/>
        <v>129.00849999999997</v>
      </c>
      <c r="N48" s="334"/>
      <c r="O48" s="334">
        <f t="shared" si="5"/>
        <v>602.6105</v>
      </c>
    </row>
    <row r="49" spans="1:15">
      <c r="B49" s="207">
        <v>1603</v>
      </c>
      <c r="C49" s="207"/>
      <c r="D49" s="207">
        <v>337.26</v>
      </c>
      <c r="E49" s="258">
        <v>3</v>
      </c>
      <c r="F49" s="207" t="s">
        <v>1764</v>
      </c>
      <c r="G49" s="207"/>
      <c r="H49" s="207">
        <v>6.19</v>
      </c>
      <c r="I49" s="207"/>
      <c r="J49" s="207">
        <v>29.43</v>
      </c>
      <c r="K49" s="207">
        <f t="shared" si="1"/>
        <v>33.15</v>
      </c>
      <c r="L49" s="334"/>
      <c r="M49" s="334">
        <f t="shared" si="4"/>
        <v>215.1985</v>
      </c>
      <c r="N49" s="334"/>
      <c r="O49" s="334">
        <f t="shared" si="5"/>
        <v>1025.6044999999999</v>
      </c>
    </row>
    <row r="50" spans="1:15">
      <c r="B50" s="207">
        <v>1000.6</v>
      </c>
      <c r="C50" s="207"/>
      <c r="D50" s="207">
        <v>212</v>
      </c>
      <c r="E50" s="258">
        <v>4</v>
      </c>
      <c r="F50" s="207" t="s">
        <v>1765</v>
      </c>
      <c r="G50" s="207"/>
      <c r="H50" s="207">
        <v>3.89</v>
      </c>
      <c r="I50" s="207"/>
      <c r="J50" s="207">
        <v>18.37</v>
      </c>
      <c r="K50" s="207">
        <f t="shared" si="1"/>
        <v>33.15</v>
      </c>
      <c r="L50" s="334"/>
      <c r="M50" s="334">
        <f t="shared" si="4"/>
        <v>138.95349999999999</v>
      </c>
      <c r="N50" s="334"/>
      <c r="O50" s="334">
        <f t="shared" si="5"/>
        <v>658.96550000000002</v>
      </c>
    </row>
    <row r="51" spans="1:15">
      <c r="A51" s="158">
        <v>139</v>
      </c>
      <c r="B51" s="158">
        <v>1157</v>
      </c>
      <c r="C51" s="158"/>
      <c r="D51" s="158">
        <v>262</v>
      </c>
      <c r="E51" s="157">
        <v>1</v>
      </c>
      <c r="F51" s="158" t="s">
        <v>1766</v>
      </c>
      <c r="G51" s="158">
        <v>2.5499999999999998</v>
      </c>
      <c r="H51" s="158">
        <v>4.8099999999999996</v>
      </c>
      <c r="I51" s="158"/>
      <c r="J51" s="158">
        <v>21.24</v>
      </c>
      <c r="K51" s="158">
        <f t="shared" si="1"/>
        <v>33.15</v>
      </c>
      <c r="L51" s="335">
        <f t="shared" ref="L51" si="6">(G51*K51)+20</f>
        <v>104.53249999999998</v>
      </c>
      <c r="M51" s="335">
        <f t="shared" si="4"/>
        <v>169.45149999999998</v>
      </c>
      <c r="N51" s="335"/>
      <c r="O51" s="335">
        <f t="shared" si="5"/>
        <v>754.10599999999988</v>
      </c>
    </row>
    <row r="52" spans="1:15">
      <c r="A52" s="158"/>
      <c r="B52" s="158"/>
      <c r="C52" s="158"/>
      <c r="D52" s="158">
        <v>372</v>
      </c>
      <c r="E52" s="157"/>
      <c r="F52" s="158" t="s">
        <v>1767</v>
      </c>
      <c r="G52" s="158"/>
      <c r="H52" s="158">
        <v>6.83</v>
      </c>
      <c r="I52" s="158"/>
      <c r="J52" s="158"/>
      <c r="K52" s="158">
        <f t="shared" si="1"/>
        <v>33.15</v>
      </c>
      <c r="L52" s="335"/>
      <c r="M52" s="335">
        <f t="shared" si="4"/>
        <v>236.4145</v>
      </c>
      <c r="N52" s="335"/>
      <c r="O52" s="335"/>
    </row>
    <row r="53" spans="1:15">
      <c r="A53" s="158"/>
      <c r="B53" s="158"/>
      <c r="C53" s="158"/>
      <c r="D53" s="158">
        <v>387</v>
      </c>
      <c r="E53" s="157"/>
      <c r="F53" s="158" t="s">
        <v>1768</v>
      </c>
      <c r="G53" s="158"/>
      <c r="H53" s="158">
        <v>7.1</v>
      </c>
      <c r="I53" s="158"/>
      <c r="J53" s="158"/>
      <c r="K53" s="158">
        <f t="shared" si="1"/>
        <v>33.15</v>
      </c>
      <c r="L53" s="335"/>
      <c r="M53" s="335">
        <f t="shared" si="4"/>
        <v>245.36499999999998</v>
      </c>
      <c r="N53" s="335"/>
      <c r="O53" s="335"/>
    </row>
    <row r="54" spans="1:15">
      <c r="B54" s="134">
        <v>1325</v>
      </c>
      <c r="C54" s="134"/>
      <c r="D54" s="134">
        <v>291</v>
      </c>
      <c r="E54" s="133"/>
      <c r="F54" s="134" t="s">
        <v>1866</v>
      </c>
      <c r="G54" s="134"/>
      <c r="H54" s="134">
        <v>5.34</v>
      </c>
      <c r="I54" s="134"/>
      <c r="J54" s="134">
        <v>24.24</v>
      </c>
      <c r="K54" s="134">
        <f t="shared" si="1"/>
        <v>33.15</v>
      </c>
      <c r="L54" s="336"/>
      <c r="M54" s="336">
        <f t="shared" si="4"/>
        <v>187.02099999999999</v>
      </c>
      <c r="N54" s="336"/>
      <c r="O54" s="336">
        <f t="shared" ref="O54:O62" si="7">(J54*K54)+50</f>
        <v>853.55599999999993</v>
      </c>
    </row>
    <row r="55" spans="1:15">
      <c r="B55" s="134">
        <v>1194</v>
      </c>
      <c r="C55" s="134"/>
      <c r="D55" s="134">
        <v>245</v>
      </c>
      <c r="E55" s="133"/>
      <c r="F55" s="134" t="s">
        <v>1867</v>
      </c>
      <c r="G55" s="134"/>
      <c r="H55" s="134">
        <v>4.47</v>
      </c>
      <c r="I55" s="134"/>
      <c r="J55" s="134">
        <v>21.84</v>
      </c>
      <c r="K55" s="134">
        <f t="shared" si="1"/>
        <v>33.15</v>
      </c>
      <c r="L55" s="336"/>
      <c r="M55" s="336">
        <f t="shared" si="4"/>
        <v>158.18049999999999</v>
      </c>
      <c r="N55" s="336"/>
      <c r="O55" s="336">
        <f t="shared" si="7"/>
        <v>773.99599999999998</v>
      </c>
    </row>
    <row r="56" spans="1:15">
      <c r="B56" s="134">
        <v>928</v>
      </c>
      <c r="C56" s="134"/>
      <c r="D56" s="134">
        <v>200</v>
      </c>
      <c r="E56" s="133"/>
      <c r="F56" s="134" t="s">
        <v>1865</v>
      </c>
      <c r="G56" s="134"/>
      <c r="H56" s="134">
        <v>3.66</v>
      </c>
      <c r="I56" s="134"/>
      <c r="J56" s="134">
        <v>17</v>
      </c>
      <c r="K56" s="134">
        <f t="shared" si="1"/>
        <v>33.15</v>
      </c>
      <c r="L56" s="336"/>
      <c r="M56" s="336">
        <f t="shared" si="4"/>
        <v>131.32900000000001</v>
      </c>
      <c r="N56" s="336"/>
      <c r="O56" s="336">
        <f t="shared" si="7"/>
        <v>613.54999999999995</v>
      </c>
    </row>
    <row r="57" spans="1:15">
      <c r="B57" s="134"/>
      <c r="C57" s="134"/>
      <c r="D57" s="134">
        <v>234</v>
      </c>
      <c r="E57" s="133"/>
      <c r="F57" s="134" t="s">
        <v>1868</v>
      </c>
      <c r="G57" s="134"/>
      <c r="H57" s="134">
        <v>4.28</v>
      </c>
      <c r="I57" s="134"/>
      <c r="J57" s="134"/>
      <c r="K57" s="134">
        <f t="shared" si="1"/>
        <v>33.15</v>
      </c>
      <c r="L57" s="336"/>
      <c r="M57" s="336">
        <f t="shared" si="4"/>
        <v>151.88200000000001</v>
      </c>
      <c r="N57" s="336"/>
      <c r="O57" s="336">
        <f t="shared" si="7"/>
        <v>50</v>
      </c>
    </row>
    <row r="58" spans="1:15">
      <c r="B58" s="134">
        <v>2217</v>
      </c>
      <c r="C58" s="134"/>
      <c r="D58" s="134">
        <v>613</v>
      </c>
      <c r="E58" s="133"/>
      <c r="F58" s="134" t="s">
        <v>1869</v>
      </c>
      <c r="G58" s="134"/>
      <c r="H58" s="134">
        <v>11.23</v>
      </c>
      <c r="I58" s="134"/>
      <c r="J58" s="134">
        <v>40.57</v>
      </c>
      <c r="K58" s="134">
        <f t="shared" si="1"/>
        <v>33.15</v>
      </c>
      <c r="L58" s="336"/>
      <c r="M58" s="336">
        <f t="shared" si="4"/>
        <v>382.27449999999999</v>
      </c>
      <c r="N58" s="336"/>
      <c r="O58" s="336">
        <f t="shared" si="7"/>
        <v>1394.8954999999999</v>
      </c>
    </row>
    <row r="59" spans="1:15">
      <c r="B59" s="134">
        <v>1965</v>
      </c>
      <c r="C59" s="134"/>
      <c r="D59" s="134">
        <v>412</v>
      </c>
      <c r="E59" s="133"/>
      <c r="F59" s="134" t="s">
        <v>1870</v>
      </c>
      <c r="G59" s="134"/>
      <c r="H59" s="134">
        <v>7.53</v>
      </c>
      <c r="I59" s="134"/>
      <c r="J59" s="134">
        <v>35.96</v>
      </c>
      <c r="K59" s="134">
        <f t="shared" si="1"/>
        <v>33.15</v>
      </c>
      <c r="L59" s="336"/>
      <c r="M59" s="336">
        <f t="shared" si="4"/>
        <v>259.61950000000002</v>
      </c>
      <c r="N59" s="336"/>
      <c r="O59" s="336">
        <f t="shared" si="7"/>
        <v>1242.0740000000001</v>
      </c>
    </row>
    <row r="60" spans="1:15">
      <c r="B60" s="134">
        <v>2814</v>
      </c>
      <c r="C60" s="134"/>
      <c r="D60" s="134">
        <v>612</v>
      </c>
      <c r="E60" s="133"/>
      <c r="F60" s="134" t="s">
        <v>1871</v>
      </c>
      <c r="G60" s="134"/>
      <c r="H60" s="134">
        <v>11.21</v>
      </c>
      <c r="I60" s="134"/>
      <c r="J60" s="134">
        <v>51.5</v>
      </c>
      <c r="K60" s="134">
        <f t="shared" si="1"/>
        <v>33.15</v>
      </c>
      <c r="L60" s="336"/>
      <c r="M60" s="336">
        <f t="shared" si="4"/>
        <v>381.61150000000004</v>
      </c>
      <c r="N60" s="336"/>
      <c r="O60" s="336">
        <f t="shared" si="7"/>
        <v>1757.2249999999999</v>
      </c>
    </row>
    <row r="61" spans="1:15">
      <c r="B61" s="134">
        <v>1386</v>
      </c>
      <c r="C61" s="134"/>
      <c r="D61" s="134">
        <v>303</v>
      </c>
      <c r="E61" s="133"/>
      <c r="F61" s="134" t="s">
        <v>1873</v>
      </c>
      <c r="G61" s="134"/>
      <c r="H61" s="134">
        <v>5.55</v>
      </c>
      <c r="I61" s="134"/>
      <c r="J61" s="134">
        <v>25.37</v>
      </c>
      <c r="K61" s="134">
        <f t="shared" si="1"/>
        <v>33.15</v>
      </c>
      <c r="L61" s="336"/>
      <c r="M61" s="336">
        <f t="shared" si="4"/>
        <v>193.98249999999999</v>
      </c>
      <c r="N61" s="336"/>
      <c r="O61" s="336">
        <f t="shared" si="7"/>
        <v>891.01549999999997</v>
      </c>
    </row>
    <row r="62" spans="1:15">
      <c r="B62" s="134">
        <v>1500</v>
      </c>
      <c r="C62" s="134"/>
      <c r="D62" s="134">
        <v>357</v>
      </c>
      <c r="E62" s="133"/>
      <c r="F62" s="134" t="s">
        <v>1872</v>
      </c>
      <c r="G62" s="134"/>
      <c r="H62" s="134">
        <v>6.54</v>
      </c>
      <c r="I62" s="134"/>
      <c r="J62" s="134">
        <v>27.46</v>
      </c>
      <c r="K62" s="134">
        <f t="shared" si="1"/>
        <v>33.15</v>
      </c>
      <c r="L62" s="336"/>
      <c r="M62" s="336">
        <f t="shared" si="4"/>
        <v>226.80099999999999</v>
      </c>
      <c r="N62" s="336"/>
      <c r="O62" s="336">
        <f t="shared" si="7"/>
        <v>960.29899999999998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workbookViewId="0">
      <selection activeCell="F17" sqref="F17"/>
    </sheetView>
  </sheetViews>
  <sheetFormatPr defaultRowHeight="12.75"/>
  <cols>
    <col min="1" max="1" width="9.140625" style="324"/>
    <col min="2" max="2" width="39.5703125" bestFit="1" customWidth="1"/>
    <col min="3" max="5" width="9.140625" style="324"/>
  </cols>
  <sheetData>
    <row r="2" spans="1:6">
      <c r="A2" s="380" t="s">
        <v>1693</v>
      </c>
      <c r="B2" s="380" t="s">
        <v>1716</v>
      </c>
      <c r="C2" s="380" t="s">
        <v>1717</v>
      </c>
      <c r="D2" s="380"/>
      <c r="E2" s="380"/>
      <c r="F2" s="380"/>
    </row>
    <row r="3" spans="1:6">
      <c r="A3" s="380"/>
      <c r="B3" s="380"/>
      <c r="C3" s="381">
        <v>0.5</v>
      </c>
      <c r="D3" s="381">
        <v>1</v>
      </c>
      <c r="E3" s="381">
        <v>4</v>
      </c>
      <c r="F3" s="381">
        <v>5</v>
      </c>
    </row>
    <row r="4" spans="1:6">
      <c r="A4" s="327" t="s">
        <v>1693</v>
      </c>
      <c r="B4" s="273" t="s">
        <v>1716</v>
      </c>
      <c r="C4" s="382"/>
      <c r="D4" s="382"/>
      <c r="E4" s="382"/>
      <c r="F4" s="382"/>
    </row>
    <row r="5" spans="1:6">
      <c r="A5" s="327">
        <v>1</v>
      </c>
      <c r="B5" s="273" t="s">
        <v>1718</v>
      </c>
      <c r="C5" s="350"/>
      <c r="D5" s="350">
        <v>241.05549999999999</v>
      </c>
      <c r="E5" s="350"/>
      <c r="F5" s="350">
        <v>1098.5345</v>
      </c>
    </row>
    <row r="6" spans="1:6">
      <c r="A6" s="327">
        <v>2</v>
      </c>
      <c r="B6" s="273" t="s">
        <v>1719</v>
      </c>
      <c r="C6" s="350"/>
      <c r="D6" s="350">
        <v>348.4615</v>
      </c>
      <c r="E6" s="350"/>
      <c r="F6" s="350"/>
    </row>
    <row r="7" spans="1:6">
      <c r="A7" s="327">
        <v>3</v>
      </c>
      <c r="B7" s="273" t="s">
        <v>1720</v>
      </c>
      <c r="C7" s="350"/>
      <c r="D7" s="350">
        <v>336.52749999999997</v>
      </c>
      <c r="E7" s="350"/>
      <c r="F7" s="350"/>
    </row>
    <row r="8" spans="1:6">
      <c r="A8" s="327">
        <v>4</v>
      </c>
      <c r="B8" s="273" t="s">
        <v>1753</v>
      </c>
      <c r="C8" s="350"/>
      <c r="D8" s="350"/>
      <c r="E8" s="350"/>
      <c r="F8" s="350">
        <v>1561.6399999999999</v>
      </c>
    </row>
    <row r="9" spans="1:6">
      <c r="A9" s="327">
        <v>5</v>
      </c>
      <c r="B9" s="273" t="s">
        <v>1754</v>
      </c>
      <c r="C9" s="350"/>
      <c r="D9" s="350"/>
      <c r="E9" s="350"/>
      <c r="F9" s="350">
        <v>1697.5550000000001</v>
      </c>
    </row>
    <row r="10" spans="1:6">
      <c r="A10" s="327">
        <v>6</v>
      </c>
      <c r="B10" s="273" t="s">
        <v>1755</v>
      </c>
      <c r="C10" s="350"/>
      <c r="D10" s="350">
        <v>346.47250000000003</v>
      </c>
      <c r="E10" s="350"/>
      <c r="F10" s="350">
        <v>1697.5550000000001</v>
      </c>
    </row>
    <row r="11" spans="1:6">
      <c r="A11" s="327">
        <v>7</v>
      </c>
      <c r="B11" s="273" t="s">
        <v>1721</v>
      </c>
      <c r="C11" s="350"/>
      <c r="D11" s="350">
        <v>341.5</v>
      </c>
      <c r="E11" s="350"/>
      <c r="F11" s="350">
        <v>1629.2659999999998</v>
      </c>
    </row>
    <row r="12" spans="1:6">
      <c r="A12" s="327">
        <v>8</v>
      </c>
      <c r="B12" s="273" t="s">
        <v>1756</v>
      </c>
      <c r="C12" s="350"/>
      <c r="D12" s="350"/>
      <c r="E12" s="350"/>
      <c r="F12" s="350">
        <v>1361.7455</v>
      </c>
    </row>
    <row r="13" spans="1:6">
      <c r="A13" s="327">
        <v>9</v>
      </c>
      <c r="B13" s="273" t="s">
        <v>1722</v>
      </c>
      <c r="C13" s="350"/>
      <c r="D13" s="350">
        <v>380.28549999999996</v>
      </c>
      <c r="E13" s="350"/>
      <c r="F13" s="350"/>
    </row>
    <row r="14" spans="1:6">
      <c r="A14" s="327">
        <v>10</v>
      </c>
      <c r="B14" s="273" t="s">
        <v>1723</v>
      </c>
      <c r="C14" s="350"/>
      <c r="D14" s="350">
        <v>489.01749999999998</v>
      </c>
      <c r="E14" s="350"/>
      <c r="F14" s="350">
        <v>2503.1</v>
      </c>
    </row>
    <row r="15" spans="1:6">
      <c r="A15" s="327">
        <v>11</v>
      </c>
      <c r="B15" s="273" t="s">
        <v>1724</v>
      </c>
      <c r="C15" s="350"/>
      <c r="D15" s="350">
        <v>285.80799999999999</v>
      </c>
      <c r="E15" s="350"/>
      <c r="F15" s="350">
        <v>1328.9269999999999</v>
      </c>
    </row>
    <row r="16" spans="1:6">
      <c r="A16" s="327">
        <v>12</v>
      </c>
      <c r="B16" s="273" t="s">
        <v>1725</v>
      </c>
      <c r="C16" s="350"/>
      <c r="D16" s="350">
        <v>237.40899999999999</v>
      </c>
      <c r="E16" s="350"/>
      <c r="F16" s="350">
        <v>993.78049999999996</v>
      </c>
    </row>
    <row r="17" spans="1:6">
      <c r="A17" s="327">
        <v>13</v>
      </c>
      <c r="B17" s="273" t="s">
        <v>1726</v>
      </c>
      <c r="C17" s="350"/>
      <c r="D17" s="350">
        <v>157.18600000000001</v>
      </c>
      <c r="E17" s="350">
        <v>532.94049999999993</v>
      </c>
      <c r="F17" s="350">
        <v>659.95999999999992</v>
      </c>
    </row>
    <row r="18" spans="1:6">
      <c r="A18" s="327">
        <v>14</v>
      </c>
      <c r="B18" s="273" t="s">
        <v>1727</v>
      </c>
      <c r="C18" s="350"/>
      <c r="D18" s="350">
        <v>224.81200000000001</v>
      </c>
      <c r="E18" s="350">
        <v>887.97699999999986</v>
      </c>
      <c r="F18" s="350">
        <v>1100.855</v>
      </c>
    </row>
    <row r="19" spans="1:6">
      <c r="A19" s="327">
        <v>15</v>
      </c>
      <c r="B19" s="273" t="s">
        <v>1728</v>
      </c>
      <c r="C19" s="350"/>
      <c r="D19" s="350">
        <v>261.93999999999994</v>
      </c>
      <c r="E19" s="350"/>
      <c r="F19" s="350">
        <v>978.19999999999993</v>
      </c>
    </row>
    <row r="20" spans="1:6">
      <c r="A20" s="327">
        <v>16</v>
      </c>
      <c r="B20" s="273" t="s">
        <v>1729</v>
      </c>
      <c r="C20" s="350"/>
      <c r="D20" s="350">
        <v>215.1985</v>
      </c>
      <c r="E20" s="350">
        <v>843.88749999999993</v>
      </c>
      <c r="F20" s="350">
        <v>1018.6429999999999</v>
      </c>
    </row>
    <row r="21" spans="1:6">
      <c r="A21" s="327">
        <v>17</v>
      </c>
      <c r="B21" s="273" t="s">
        <v>1730</v>
      </c>
      <c r="C21" s="350"/>
      <c r="D21" s="350">
        <v>306.02949999999998</v>
      </c>
      <c r="E21" s="350">
        <v>1142.2375</v>
      </c>
      <c r="F21" s="350">
        <v>1416.443</v>
      </c>
    </row>
    <row r="22" spans="1:6">
      <c r="A22" s="327">
        <v>18</v>
      </c>
      <c r="B22" s="273" t="s">
        <v>1731</v>
      </c>
      <c r="C22" s="350"/>
      <c r="D22" s="350">
        <v>251.33199999999999</v>
      </c>
      <c r="E22" s="350"/>
      <c r="F22" s="350">
        <v>1183.3984999999998</v>
      </c>
    </row>
    <row r="23" spans="1:6">
      <c r="A23" s="327">
        <v>19</v>
      </c>
      <c r="B23" s="273" t="s">
        <v>1732</v>
      </c>
      <c r="C23" s="350"/>
      <c r="D23" s="350">
        <v>347.13549999999998</v>
      </c>
      <c r="E23" s="350"/>
      <c r="F23" s="350">
        <v>1710.8150000000001</v>
      </c>
    </row>
    <row r="24" spans="1:6">
      <c r="A24" s="327">
        <v>20</v>
      </c>
      <c r="B24" s="273" t="s">
        <v>1733</v>
      </c>
      <c r="C24" s="350"/>
      <c r="D24" s="350">
        <v>251.6635</v>
      </c>
      <c r="E24" s="350">
        <v>897.92199999999991</v>
      </c>
      <c r="F24" s="350">
        <v>1128.3695</v>
      </c>
    </row>
    <row r="25" spans="1:6">
      <c r="A25" s="327">
        <v>21</v>
      </c>
      <c r="B25" s="273" t="s">
        <v>1734</v>
      </c>
      <c r="C25" s="350"/>
      <c r="D25" s="350">
        <v>214.53549999999998</v>
      </c>
      <c r="E25" s="350">
        <v>673.49649999999997</v>
      </c>
      <c r="F25" s="350">
        <v>837.9754999999999</v>
      </c>
    </row>
    <row r="26" spans="1:6">
      <c r="A26" s="327">
        <v>22</v>
      </c>
      <c r="B26" s="273" t="s">
        <v>1735</v>
      </c>
      <c r="C26" s="350"/>
      <c r="D26" s="350">
        <v>240.72399999999999</v>
      </c>
      <c r="E26" s="350"/>
      <c r="F26" s="350">
        <v>1112.4574999999998</v>
      </c>
    </row>
    <row r="27" spans="1:6">
      <c r="A27" s="327">
        <v>23</v>
      </c>
      <c r="B27" s="273" t="s">
        <v>1736</v>
      </c>
      <c r="C27" s="350"/>
      <c r="D27" s="350">
        <v>218.845</v>
      </c>
      <c r="E27" s="350">
        <v>840.57249999999988</v>
      </c>
      <c r="F27" s="350">
        <v>1047.4834999999998</v>
      </c>
    </row>
    <row r="28" spans="1:6">
      <c r="A28" s="327">
        <v>24</v>
      </c>
      <c r="B28" s="273" t="s">
        <v>1737</v>
      </c>
      <c r="C28" s="350"/>
      <c r="D28" s="350">
        <v>276.85750000000002</v>
      </c>
      <c r="E28" s="350"/>
      <c r="F28" s="350"/>
    </row>
    <row r="29" spans="1:6">
      <c r="A29" s="327">
        <v>25</v>
      </c>
      <c r="B29" s="273" t="s">
        <v>1738</v>
      </c>
      <c r="C29" s="350"/>
      <c r="D29" s="350">
        <v>141.93699999999998</v>
      </c>
      <c r="E29" s="350">
        <v>533.93499999999995</v>
      </c>
      <c r="F29" s="350">
        <v>655.98199999999997</v>
      </c>
    </row>
    <row r="30" spans="1:6">
      <c r="A30" s="327">
        <v>26</v>
      </c>
      <c r="B30" s="273" t="s">
        <v>1739</v>
      </c>
      <c r="C30" s="350"/>
      <c r="D30" s="350">
        <v>161.49549999999999</v>
      </c>
      <c r="E30" s="350">
        <v>580.34500000000003</v>
      </c>
      <c r="F30" s="350">
        <v>722.94500000000005</v>
      </c>
    </row>
    <row r="31" spans="1:6">
      <c r="A31" s="327">
        <v>27</v>
      </c>
      <c r="B31" s="273" t="s">
        <v>1740</v>
      </c>
      <c r="C31" s="350"/>
      <c r="D31" s="350">
        <v>154.8655</v>
      </c>
      <c r="E31" s="350">
        <v>550.8415</v>
      </c>
      <c r="F31" s="350">
        <v>676.53499999999997</v>
      </c>
    </row>
    <row r="32" spans="1:6">
      <c r="A32" s="327">
        <v>28</v>
      </c>
      <c r="B32" s="273" t="s">
        <v>1741</v>
      </c>
      <c r="C32" s="350"/>
      <c r="D32" s="350">
        <v>186.68949999999998</v>
      </c>
      <c r="E32" s="350">
        <v>705.32049999999992</v>
      </c>
      <c r="F32" s="350">
        <v>866.48449999999991</v>
      </c>
    </row>
    <row r="33" spans="1:6">
      <c r="A33" s="327">
        <v>29</v>
      </c>
      <c r="B33" s="273" t="s">
        <v>1742</v>
      </c>
      <c r="C33" s="350"/>
      <c r="D33" s="350">
        <v>128.01400000000001</v>
      </c>
      <c r="E33" s="350">
        <v>464.983</v>
      </c>
      <c r="F33" s="350">
        <v>567.14</v>
      </c>
    </row>
    <row r="34" spans="1:6">
      <c r="A34" s="327">
        <v>30</v>
      </c>
      <c r="B34" s="273" t="s">
        <v>1743</v>
      </c>
      <c r="C34" s="350"/>
      <c r="D34" s="350">
        <v>221.49699999999999</v>
      </c>
      <c r="E34" s="350"/>
      <c r="F34" s="350">
        <v>1003.7254999999999</v>
      </c>
    </row>
    <row r="35" spans="1:6">
      <c r="A35" s="327">
        <v>31</v>
      </c>
      <c r="B35" s="273" t="s">
        <v>1744</v>
      </c>
      <c r="C35" s="350"/>
      <c r="D35" s="350">
        <v>192.32499999999999</v>
      </c>
      <c r="E35" s="350"/>
      <c r="F35" s="350">
        <v>885.04849999999999</v>
      </c>
    </row>
    <row r="36" spans="1:6">
      <c r="A36" s="327">
        <v>32</v>
      </c>
      <c r="B36" s="273" t="s">
        <v>1745</v>
      </c>
      <c r="C36" s="350"/>
      <c r="D36" s="350">
        <v>128.67699999999999</v>
      </c>
      <c r="E36" s="350">
        <v>471.28149999999999</v>
      </c>
      <c r="F36" s="350">
        <v>582.3889999999999</v>
      </c>
    </row>
    <row r="37" spans="1:6">
      <c r="A37" s="327">
        <v>33</v>
      </c>
      <c r="B37" s="273" t="s">
        <v>1746</v>
      </c>
      <c r="C37" s="350"/>
      <c r="D37" s="350">
        <v>266.58100000000002</v>
      </c>
      <c r="E37" s="350">
        <v>949.96749999999997</v>
      </c>
      <c r="F37" s="350">
        <v>1169.1439999999998</v>
      </c>
    </row>
    <row r="38" spans="1:6">
      <c r="A38" s="327">
        <v>34</v>
      </c>
      <c r="B38" s="273" t="s">
        <v>1747</v>
      </c>
      <c r="C38" s="350"/>
      <c r="D38" s="350">
        <v>114.754</v>
      </c>
      <c r="E38" s="350">
        <v>438.79449999999997</v>
      </c>
      <c r="F38" s="350">
        <v>514.09999999999991</v>
      </c>
    </row>
    <row r="39" spans="1:6">
      <c r="A39" s="327">
        <v>35</v>
      </c>
      <c r="B39" s="273" t="s">
        <v>1748</v>
      </c>
      <c r="C39" s="350"/>
      <c r="D39" s="350">
        <v>221.49699999999999</v>
      </c>
      <c r="E39" s="350"/>
      <c r="F39" s="350">
        <v>1064.3899999999999</v>
      </c>
    </row>
    <row r="40" spans="1:6">
      <c r="A40" s="327">
        <v>36</v>
      </c>
      <c r="B40" s="273" t="s">
        <v>1749</v>
      </c>
      <c r="C40" s="350"/>
      <c r="D40" s="350">
        <v>166.46799999999999</v>
      </c>
      <c r="E40" s="350">
        <v>582.33399999999995</v>
      </c>
      <c r="F40" s="350">
        <v>728.24900000000002</v>
      </c>
    </row>
    <row r="41" spans="1:6">
      <c r="A41" s="327">
        <v>37</v>
      </c>
      <c r="B41" s="273" t="s">
        <v>1750</v>
      </c>
      <c r="C41" s="350"/>
      <c r="D41" s="350">
        <v>153.87099999999998</v>
      </c>
      <c r="E41" s="350">
        <v>541.89100000000008</v>
      </c>
      <c r="F41" s="350">
        <v>673.22</v>
      </c>
    </row>
    <row r="42" spans="1:6">
      <c r="A42" s="327">
        <v>38</v>
      </c>
      <c r="B42" s="273" t="s">
        <v>1751</v>
      </c>
      <c r="C42" s="350"/>
      <c r="D42" s="350"/>
      <c r="E42" s="350"/>
      <c r="F42" s="350"/>
    </row>
    <row r="43" spans="1:6">
      <c r="A43" s="327">
        <v>39</v>
      </c>
      <c r="B43" s="273" t="s">
        <v>1752</v>
      </c>
      <c r="C43" s="350"/>
      <c r="D43" s="350"/>
      <c r="E43" s="350">
        <v>460.01049999999998</v>
      </c>
      <c r="F43" s="350"/>
    </row>
    <row r="44" spans="1:6">
      <c r="A44" s="327">
        <v>40</v>
      </c>
      <c r="B44" s="273" t="s">
        <v>1757</v>
      </c>
      <c r="C44" s="350"/>
      <c r="D44" s="350"/>
      <c r="E44" s="350"/>
      <c r="F44" s="350">
        <v>577.74799999999993</v>
      </c>
    </row>
    <row r="45" spans="1:6">
      <c r="A45" s="327">
        <v>41</v>
      </c>
      <c r="B45" s="273" t="s">
        <v>1758</v>
      </c>
      <c r="C45" s="350"/>
      <c r="D45" s="350"/>
      <c r="E45" s="350"/>
      <c r="F45" s="350">
        <v>554.87450000000001</v>
      </c>
    </row>
    <row r="46" spans="1:6">
      <c r="A46" s="327">
        <v>42</v>
      </c>
      <c r="B46" s="273" t="s">
        <v>1759</v>
      </c>
      <c r="C46" s="350"/>
      <c r="D46" s="350"/>
      <c r="E46" s="350"/>
      <c r="F46" s="350">
        <v>556.20049999999992</v>
      </c>
    </row>
    <row r="47" spans="1:6">
      <c r="A47" s="327">
        <v>43</v>
      </c>
      <c r="B47" s="273" t="s">
        <v>1760</v>
      </c>
      <c r="C47" s="350"/>
      <c r="D47" s="350"/>
      <c r="E47" s="350"/>
      <c r="F47" s="350">
        <v>432.88249999999999</v>
      </c>
    </row>
    <row r="48" spans="1:6">
      <c r="A48" s="258">
        <v>1</v>
      </c>
      <c r="B48" s="207" t="s">
        <v>1762</v>
      </c>
      <c r="C48" s="351"/>
      <c r="D48" s="351">
        <v>312.65950000000004</v>
      </c>
      <c r="E48" s="351"/>
      <c r="F48" s="351">
        <v>938.75149999999996</v>
      </c>
    </row>
    <row r="49" spans="1:6">
      <c r="A49" s="258">
        <v>2</v>
      </c>
      <c r="B49" s="207" t="s">
        <v>1763</v>
      </c>
      <c r="C49" s="351"/>
      <c r="D49" s="351">
        <v>129.00849999999997</v>
      </c>
      <c r="E49" s="351"/>
      <c r="F49" s="351">
        <v>602.6105</v>
      </c>
    </row>
    <row r="50" spans="1:6">
      <c r="A50" s="258">
        <v>3</v>
      </c>
      <c r="B50" s="207" t="s">
        <v>1764</v>
      </c>
      <c r="C50" s="351"/>
      <c r="D50" s="351">
        <v>215.1985</v>
      </c>
      <c r="E50" s="351"/>
      <c r="F50" s="351">
        <v>1025.6044999999999</v>
      </c>
    </row>
    <row r="51" spans="1:6">
      <c r="A51" s="258">
        <v>4</v>
      </c>
      <c r="B51" s="207" t="s">
        <v>1765</v>
      </c>
      <c r="C51" s="351"/>
      <c r="D51" s="351">
        <v>138.95349999999999</v>
      </c>
      <c r="E51" s="351"/>
      <c r="F51" s="351">
        <v>658.96550000000002</v>
      </c>
    </row>
    <row r="52" spans="1:6">
      <c r="A52" s="157">
        <v>1</v>
      </c>
      <c r="B52" s="158" t="s">
        <v>1766</v>
      </c>
      <c r="C52" s="352">
        <v>104.53249999999998</v>
      </c>
      <c r="D52" s="352">
        <v>169.45149999999998</v>
      </c>
      <c r="E52" s="352"/>
      <c r="F52" s="352">
        <v>754.10599999999988</v>
      </c>
    </row>
    <row r="53" spans="1:6">
      <c r="A53" s="157">
        <v>2</v>
      </c>
      <c r="B53" s="158" t="s">
        <v>1767</v>
      </c>
      <c r="C53" s="352"/>
      <c r="D53" s="352">
        <v>236.4145</v>
      </c>
      <c r="E53" s="352"/>
      <c r="F53" s="352"/>
    </row>
    <row r="54" spans="1:6">
      <c r="A54" s="157">
        <v>3</v>
      </c>
      <c r="B54" s="158" t="s">
        <v>1768</v>
      </c>
      <c r="C54" s="352"/>
      <c r="D54" s="352">
        <v>245.36499999999998</v>
      </c>
      <c r="E54" s="352"/>
      <c r="F54" s="352"/>
    </row>
    <row r="55" spans="1:6">
      <c r="A55" s="332">
        <v>1</v>
      </c>
      <c r="B55" s="275" t="s">
        <v>1866</v>
      </c>
      <c r="C55" s="353"/>
      <c r="D55" s="353">
        <v>187.02099999999999</v>
      </c>
      <c r="E55" s="353"/>
      <c r="F55" s="353">
        <v>853.55599999999993</v>
      </c>
    </row>
    <row r="56" spans="1:6">
      <c r="A56" s="332">
        <v>2</v>
      </c>
      <c r="B56" s="275" t="s">
        <v>1867</v>
      </c>
      <c r="C56" s="353"/>
      <c r="D56" s="353">
        <v>158.18049999999999</v>
      </c>
      <c r="E56" s="353"/>
      <c r="F56" s="353">
        <v>773.99599999999998</v>
      </c>
    </row>
    <row r="57" spans="1:6">
      <c r="A57" s="332">
        <v>3</v>
      </c>
      <c r="B57" s="275" t="s">
        <v>1865</v>
      </c>
      <c r="C57" s="353"/>
      <c r="D57" s="353">
        <v>131.32900000000001</v>
      </c>
      <c r="E57" s="353"/>
      <c r="F57" s="353">
        <v>613.54999999999995</v>
      </c>
    </row>
    <row r="58" spans="1:6">
      <c r="A58" s="332">
        <v>4</v>
      </c>
      <c r="B58" s="275" t="s">
        <v>1868</v>
      </c>
      <c r="C58" s="353"/>
      <c r="D58" s="353">
        <v>151.88200000000001</v>
      </c>
      <c r="E58" s="353"/>
      <c r="F58" s="353">
        <v>50</v>
      </c>
    </row>
    <row r="59" spans="1:6">
      <c r="A59" s="332">
        <v>5</v>
      </c>
      <c r="B59" s="275" t="s">
        <v>1869</v>
      </c>
      <c r="C59" s="353"/>
      <c r="D59" s="353">
        <v>382.27449999999999</v>
      </c>
      <c r="E59" s="353"/>
      <c r="F59" s="353">
        <v>1394.8954999999999</v>
      </c>
    </row>
    <row r="60" spans="1:6">
      <c r="A60" s="332">
        <v>6</v>
      </c>
      <c r="B60" s="275" t="s">
        <v>1870</v>
      </c>
      <c r="C60" s="353"/>
      <c r="D60" s="353">
        <v>259.61950000000002</v>
      </c>
      <c r="E60" s="353"/>
      <c r="F60" s="353">
        <v>1242.0740000000001</v>
      </c>
    </row>
    <row r="61" spans="1:6">
      <c r="A61" s="332">
        <v>7</v>
      </c>
      <c r="B61" s="275" t="s">
        <v>1871</v>
      </c>
      <c r="C61" s="353"/>
      <c r="D61" s="353">
        <v>381.61150000000004</v>
      </c>
      <c r="E61" s="353"/>
      <c r="F61" s="353">
        <v>1757.2249999999999</v>
      </c>
    </row>
    <row r="62" spans="1:6">
      <c r="A62" s="332">
        <v>8</v>
      </c>
      <c r="B62" s="275" t="s">
        <v>1873</v>
      </c>
      <c r="C62" s="353"/>
      <c r="D62" s="353">
        <v>193.98249999999999</v>
      </c>
      <c r="E62" s="353"/>
      <c r="F62" s="353">
        <v>891.01549999999997</v>
      </c>
    </row>
    <row r="63" spans="1:6">
      <c r="A63" s="332">
        <v>9</v>
      </c>
      <c r="B63" s="275" t="s">
        <v>1872</v>
      </c>
      <c r="C63" s="353"/>
      <c r="D63" s="353">
        <v>226.80099999999999</v>
      </c>
      <c r="E63" s="353"/>
      <c r="F63" s="353">
        <v>960.29899999999998</v>
      </c>
    </row>
  </sheetData>
  <mergeCells count="7">
    <mergeCell ref="B2:B3"/>
    <mergeCell ref="A2:A3"/>
    <mergeCell ref="C2:F2"/>
    <mergeCell ref="C3:C4"/>
    <mergeCell ref="D3:D4"/>
    <mergeCell ref="E3:E4"/>
    <mergeCell ref="F3:F4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82"/>
  <sheetViews>
    <sheetView workbookViewId="0">
      <selection activeCell="K21" sqref="K21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  <col min="11" max="11" width="39.28515625" bestFit="1" customWidth="1"/>
  </cols>
  <sheetData>
    <row r="4" spans="1:13">
      <c r="B4" t="s">
        <v>1375</v>
      </c>
    </row>
    <row r="6" spans="1:13" ht="15">
      <c r="A6" s="278" t="s">
        <v>1374</v>
      </c>
      <c r="B6" s="276">
        <v>1</v>
      </c>
      <c r="C6" s="276">
        <v>4</v>
      </c>
      <c r="D6" s="276">
        <v>5</v>
      </c>
      <c r="F6" s="278" t="s">
        <v>1407</v>
      </c>
      <c r="G6" s="42">
        <v>1</v>
      </c>
      <c r="H6" s="42">
        <v>4</v>
      </c>
      <c r="I6" s="42">
        <v>5</v>
      </c>
      <c r="K6" t="s">
        <v>1408</v>
      </c>
      <c r="L6" s="329" t="s">
        <v>1769</v>
      </c>
      <c r="M6" s="329" t="s">
        <v>1770</v>
      </c>
    </row>
    <row r="7" spans="1:13" ht="15">
      <c r="A7" s="278"/>
      <c r="B7" s="276"/>
      <c r="C7" s="276"/>
      <c r="D7" s="276"/>
      <c r="F7" s="42"/>
      <c r="G7" s="42"/>
      <c r="H7" s="42"/>
      <c r="I7" s="42"/>
      <c r="L7" s="329"/>
      <c r="M7" s="329"/>
    </row>
    <row r="8" spans="1:13" ht="15">
      <c r="A8" s="278" t="s">
        <v>1376</v>
      </c>
      <c r="B8" s="276">
        <v>340</v>
      </c>
      <c r="C8" s="276"/>
      <c r="D8" s="276">
        <v>1550</v>
      </c>
      <c r="F8" s="42"/>
      <c r="G8" s="42"/>
      <c r="H8" s="42"/>
      <c r="I8" s="42"/>
      <c r="K8" t="s">
        <v>1771</v>
      </c>
      <c r="L8" s="329" t="s">
        <v>1772</v>
      </c>
      <c r="M8" s="329"/>
    </row>
    <row r="9" spans="1:13" ht="15">
      <c r="A9" s="278" t="s">
        <v>1377</v>
      </c>
      <c r="B9" s="276">
        <v>327</v>
      </c>
      <c r="C9" s="276"/>
      <c r="D9" s="276">
        <v>1475</v>
      </c>
      <c r="F9" s="42" t="s">
        <v>1390</v>
      </c>
      <c r="G9" s="42">
        <v>310</v>
      </c>
      <c r="H9" s="42">
        <v>1093</v>
      </c>
      <c r="I9" s="42"/>
      <c r="K9" t="s">
        <v>1773</v>
      </c>
      <c r="L9" s="329" t="s">
        <v>1772</v>
      </c>
      <c r="M9" s="329"/>
    </row>
    <row r="10" spans="1:13" ht="15">
      <c r="A10" s="278" t="s">
        <v>1378</v>
      </c>
      <c r="B10" s="276">
        <v>310</v>
      </c>
      <c r="C10" s="276">
        <v>1100</v>
      </c>
      <c r="D10" s="276">
        <v>1285</v>
      </c>
      <c r="F10" s="42"/>
      <c r="G10" s="42"/>
      <c r="H10" s="42"/>
      <c r="I10" s="42"/>
      <c r="K10" t="s">
        <v>1774</v>
      </c>
      <c r="L10" s="329" t="s">
        <v>1772</v>
      </c>
      <c r="M10" s="329"/>
    </row>
    <row r="11" spans="1:13" ht="15">
      <c r="A11" s="278" t="s">
        <v>1379</v>
      </c>
      <c r="B11" s="276">
        <v>242</v>
      </c>
      <c r="C11" s="276">
        <v>910</v>
      </c>
      <c r="D11" s="276">
        <v>1070</v>
      </c>
      <c r="F11" s="42" t="s">
        <v>1392</v>
      </c>
      <c r="G11" s="42"/>
      <c r="H11" s="42"/>
      <c r="I11" s="42">
        <v>1030</v>
      </c>
      <c r="K11" t="s">
        <v>1775</v>
      </c>
      <c r="L11" s="329" t="s">
        <v>1772</v>
      </c>
      <c r="M11" s="329"/>
    </row>
    <row r="12" spans="1:13" ht="15">
      <c r="A12" s="278" t="s">
        <v>1380</v>
      </c>
      <c r="B12" s="276">
        <v>187</v>
      </c>
      <c r="C12" s="276">
        <v>725</v>
      </c>
      <c r="D12" s="276"/>
      <c r="F12" s="42"/>
      <c r="G12" s="42"/>
      <c r="H12" s="42"/>
      <c r="I12" s="42"/>
      <c r="K12" t="s">
        <v>1776</v>
      </c>
      <c r="L12" s="329" t="s">
        <v>1772</v>
      </c>
      <c r="M12" s="329" t="s">
        <v>1772</v>
      </c>
    </row>
    <row r="13" spans="1:13" ht="15">
      <c r="A13" s="278" t="s">
        <v>1381</v>
      </c>
      <c r="B13" s="276">
        <v>223</v>
      </c>
      <c r="C13" s="276"/>
      <c r="D13" s="276">
        <v>990</v>
      </c>
      <c r="F13" s="42"/>
      <c r="G13" s="42"/>
      <c r="H13" s="42"/>
      <c r="I13" s="42"/>
      <c r="K13" t="s">
        <v>1777</v>
      </c>
      <c r="L13" s="329"/>
      <c r="M13" s="329" t="s">
        <v>1772</v>
      </c>
    </row>
    <row r="14" spans="1:13" ht="15">
      <c r="A14" s="278" t="s">
        <v>1382</v>
      </c>
      <c r="B14" s="276">
        <v>454</v>
      </c>
      <c r="C14" s="276"/>
      <c r="D14" s="276">
        <v>1738</v>
      </c>
      <c r="F14" s="42"/>
      <c r="G14" s="42"/>
      <c r="H14" s="42"/>
      <c r="I14" s="42"/>
      <c r="K14" t="s">
        <v>1778</v>
      </c>
      <c r="L14" s="329" t="s">
        <v>1772</v>
      </c>
      <c r="M14" s="329"/>
    </row>
    <row r="15" spans="1:13" ht="15">
      <c r="A15" s="278" t="s">
        <v>1383</v>
      </c>
      <c r="B15" s="276">
        <v>268</v>
      </c>
      <c r="C15" s="276">
        <v>1025</v>
      </c>
      <c r="D15" s="276">
        <v>1050</v>
      </c>
      <c r="F15" s="42" t="s">
        <v>1391</v>
      </c>
      <c r="G15" s="172">
        <v>267</v>
      </c>
      <c r="H15" s="172">
        <v>1035</v>
      </c>
      <c r="I15" s="42"/>
      <c r="K15" t="s">
        <v>1779</v>
      </c>
      <c r="L15" s="329" t="s">
        <v>1772</v>
      </c>
      <c r="M15" s="329"/>
    </row>
    <row r="16" spans="1:13" ht="15">
      <c r="A16" s="278" t="s">
        <v>1384</v>
      </c>
      <c r="B16" s="276">
        <v>146</v>
      </c>
      <c r="C16" s="276">
        <v>595</v>
      </c>
      <c r="D16" s="276"/>
      <c r="F16" s="42"/>
      <c r="G16" s="42"/>
      <c r="H16" s="42"/>
      <c r="I16" s="42"/>
      <c r="K16" t="s">
        <v>1780</v>
      </c>
      <c r="L16" s="329" t="s">
        <v>1772</v>
      </c>
      <c r="M16" s="329"/>
    </row>
    <row r="17" spans="1:13" ht="15">
      <c r="A17" s="278" t="s">
        <v>1385</v>
      </c>
      <c r="B17" s="276">
        <v>264</v>
      </c>
      <c r="C17" s="276">
        <v>931</v>
      </c>
      <c r="D17" s="276">
        <v>1170</v>
      </c>
      <c r="F17" s="42"/>
      <c r="G17" s="42"/>
      <c r="H17" s="42"/>
      <c r="I17" s="42"/>
      <c r="K17" t="s">
        <v>1781</v>
      </c>
      <c r="L17" s="329"/>
      <c r="M17" s="329" t="s">
        <v>1772</v>
      </c>
    </row>
    <row r="18" spans="1:13" ht="15">
      <c r="A18" s="278" t="s">
        <v>1386</v>
      </c>
      <c r="B18" s="276">
        <v>277</v>
      </c>
      <c r="C18" s="276">
        <v>990</v>
      </c>
      <c r="D18" s="276">
        <v>1215</v>
      </c>
      <c r="F18" s="42" t="s">
        <v>1335</v>
      </c>
      <c r="G18" s="42">
        <v>403</v>
      </c>
      <c r="H18" s="42"/>
      <c r="I18" s="42">
        <v>1490</v>
      </c>
      <c r="K18" t="s">
        <v>1782</v>
      </c>
      <c r="L18" s="329"/>
      <c r="M18" s="329" t="s">
        <v>1772</v>
      </c>
    </row>
    <row r="19" spans="1:13" ht="15">
      <c r="A19" s="278" t="s">
        <v>1387</v>
      </c>
      <c r="B19" s="276">
        <v>253</v>
      </c>
      <c r="C19" s="276">
        <v>920</v>
      </c>
      <c r="D19" s="276">
        <v>1162</v>
      </c>
      <c r="F19" s="42"/>
      <c r="G19" s="42"/>
      <c r="H19" s="42"/>
      <c r="I19" s="42"/>
      <c r="K19" t="s">
        <v>1783</v>
      </c>
      <c r="L19" s="329"/>
      <c r="M19" s="329" t="s">
        <v>1772</v>
      </c>
    </row>
    <row r="20" spans="1:13" ht="15">
      <c r="A20" s="278" t="s">
        <v>1388</v>
      </c>
      <c r="B20" s="276">
        <v>265</v>
      </c>
      <c r="C20" s="276">
        <v>990</v>
      </c>
      <c r="D20" s="276">
        <v>1220</v>
      </c>
      <c r="F20" s="42"/>
      <c r="G20" s="42"/>
      <c r="H20" s="42"/>
      <c r="I20" s="42"/>
      <c r="K20" t="s">
        <v>1784</v>
      </c>
      <c r="L20" s="329" t="s">
        <v>1772</v>
      </c>
      <c r="M20" s="329"/>
    </row>
    <row r="21" spans="1:13" ht="15">
      <c r="A21" s="278" t="s">
        <v>1389</v>
      </c>
      <c r="B21" s="276">
        <v>277</v>
      </c>
      <c r="C21" s="276">
        <v>970</v>
      </c>
      <c r="D21" s="276"/>
      <c r="F21" s="42" t="s">
        <v>1393</v>
      </c>
      <c r="G21" s="42">
        <v>346</v>
      </c>
      <c r="H21" s="42"/>
      <c r="I21" s="42">
        <v>1568</v>
      </c>
      <c r="K21" t="s">
        <v>1785</v>
      </c>
      <c r="L21" s="329" t="s">
        <v>1772</v>
      </c>
      <c r="M21" s="329" t="s">
        <v>1772</v>
      </c>
    </row>
    <row r="22" spans="1:13">
      <c r="A22" s="42" t="s">
        <v>1395</v>
      </c>
      <c r="B22" s="172">
        <v>253</v>
      </c>
      <c r="C22" s="42"/>
      <c r="D22" s="172">
        <v>1045</v>
      </c>
      <c r="K22" t="s">
        <v>1786</v>
      </c>
      <c r="L22" s="329"/>
      <c r="M22" s="329" t="s">
        <v>1772</v>
      </c>
    </row>
    <row r="23" spans="1:13">
      <c r="A23" s="42" t="s">
        <v>1396</v>
      </c>
      <c r="B23" s="172">
        <v>205</v>
      </c>
      <c r="C23" s="172">
        <v>770</v>
      </c>
      <c r="D23" s="42"/>
      <c r="K23" t="s">
        <v>1787</v>
      </c>
      <c r="L23" s="329" t="s">
        <v>1772</v>
      </c>
      <c r="M23" s="329"/>
    </row>
    <row r="24" spans="1:13">
      <c r="K24" t="s">
        <v>1788</v>
      </c>
      <c r="L24" s="329" t="s">
        <v>1772</v>
      </c>
      <c r="M24" s="329"/>
    </row>
    <row r="25" spans="1:13">
      <c r="K25" t="s">
        <v>1789</v>
      </c>
      <c r="L25" s="329" t="s">
        <v>1772</v>
      </c>
      <c r="M25" s="329"/>
    </row>
    <row r="26" spans="1:13">
      <c r="K26" t="s">
        <v>1790</v>
      </c>
      <c r="L26" s="329" t="s">
        <v>1772</v>
      </c>
      <c r="M26" s="329"/>
    </row>
    <row r="27" spans="1:13">
      <c r="K27" t="s">
        <v>1791</v>
      </c>
      <c r="L27" s="329" t="s">
        <v>1772</v>
      </c>
      <c r="M27" s="329" t="s">
        <v>1772</v>
      </c>
    </row>
    <row r="28" spans="1:13" ht="15">
      <c r="A28" s="330" t="s">
        <v>1842</v>
      </c>
      <c r="B28" s="330" t="s">
        <v>1769</v>
      </c>
      <c r="C28" s="330" t="s">
        <v>1770</v>
      </c>
      <c r="D28" s="330" t="s">
        <v>1843</v>
      </c>
      <c r="E28" s="330" t="s">
        <v>1844</v>
      </c>
      <c r="K28" t="s">
        <v>1792</v>
      </c>
      <c r="L28" s="329" t="s">
        <v>1772</v>
      </c>
      <c r="M28" s="329"/>
    </row>
    <row r="29" spans="1:13">
      <c r="A29" s="328" t="s">
        <v>1773</v>
      </c>
      <c r="B29" s="328" t="s">
        <v>1772</v>
      </c>
      <c r="C29" s="328"/>
      <c r="D29" s="328">
        <v>3010</v>
      </c>
      <c r="E29" s="328">
        <v>8450</v>
      </c>
      <c r="K29" t="s">
        <v>1793</v>
      </c>
      <c r="L29" s="329" t="s">
        <v>1772</v>
      </c>
      <c r="M29" s="329"/>
    </row>
    <row r="30" spans="1:13">
      <c r="A30" s="328" t="s">
        <v>1777</v>
      </c>
      <c r="B30" s="328"/>
      <c r="C30" s="328" t="s">
        <v>1772</v>
      </c>
      <c r="D30" s="328">
        <v>3450</v>
      </c>
      <c r="E30" s="328">
        <v>10180</v>
      </c>
      <c r="K30" t="s">
        <v>1794</v>
      </c>
      <c r="L30" s="329" t="s">
        <v>1772</v>
      </c>
      <c r="M30" s="329"/>
    </row>
    <row r="31" spans="1:13">
      <c r="A31" s="328" t="s">
        <v>1803</v>
      </c>
      <c r="B31" s="328" t="s">
        <v>1772</v>
      </c>
      <c r="C31" s="328" t="s">
        <v>1772</v>
      </c>
      <c r="D31" s="328">
        <v>4200</v>
      </c>
      <c r="E31" s="328">
        <v>10820</v>
      </c>
      <c r="K31" t="s">
        <v>1795</v>
      </c>
      <c r="L31" s="329" t="s">
        <v>1772</v>
      </c>
      <c r="M31" s="329" t="s">
        <v>1772</v>
      </c>
    </row>
    <row r="32" spans="1:13">
      <c r="A32" s="328" t="s">
        <v>1804</v>
      </c>
      <c r="B32" s="328" t="s">
        <v>1772</v>
      </c>
      <c r="C32" s="328" t="s">
        <v>1772</v>
      </c>
      <c r="D32" s="328">
        <v>4070</v>
      </c>
      <c r="E32" s="328">
        <v>10200</v>
      </c>
      <c r="K32" t="s">
        <v>1796</v>
      </c>
      <c r="L32" s="329" t="s">
        <v>1772</v>
      </c>
      <c r="M32" s="329"/>
    </row>
    <row r="33" spans="1:13">
      <c r="A33" s="328" t="s">
        <v>1807</v>
      </c>
      <c r="B33" s="328"/>
      <c r="C33" s="328" t="s">
        <v>1772</v>
      </c>
      <c r="D33" s="328">
        <v>3272</v>
      </c>
      <c r="E33" s="328">
        <v>9810</v>
      </c>
      <c r="K33" t="s">
        <v>1797</v>
      </c>
      <c r="L33" s="329" t="s">
        <v>1772</v>
      </c>
      <c r="M33" s="329"/>
    </row>
    <row r="34" spans="1:13">
      <c r="A34" s="328" t="s">
        <v>1814</v>
      </c>
      <c r="B34" s="328" t="s">
        <v>1772</v>
      </c>
      <c r="C34" s="328" t="s">
        <v>1772</v>
      </c>
      <c r="D34" s="328">
        <v>4682</v>
      </c>
      <c r="E34" s="328">
        <v>13345</v>
      </c>
      <c r="K34" t="s">
        <v>1798</v>
      </c>
      <c r="L34" s="329" t="s">
        <v>1772</v>
      </c>
      <c r="M34" s="329" t="s">
        <v>1772</v>
      </c>
    </row>
    <row r="35" spans="1:13">
      <c r="A35" s="328" t="s">
        <v>1825</v>
      </c>
      <c r="B35" s="328" t="s">
        <v>1772</v>
      </c>
      <c r="C35" s="328"/>
      <c r="D35" s="328">
        <v>3450</v>
      </c>
      <c r="E35" s="328">
        <v>9510</v>
      </c>
      <c r="K35" t="s">
        <v>1799</v>
      </c>
      <c r="L35" s="329"/>
      <c r="M35" s="329" t="s">
        <v>1772</v>
      </c>
    </row>
    <row r="36" spans="1:13">
      <c r="K36" t="s">
        <v>1800</v>
      </c>
      <c r="L36" s="329" t="s">
        <v>1772</v>
      </c>
      <c r="M36" s="329"/>
    </row>
    <row r="37" spans="1:13">
      <c r="K37" t="s">
        <v>1801</v>
      </c>
      <c r="L37" s="329" t="s">
        <v>1772</v>
      </c>
      <c r="M37" s="329"/>
    </row>
    <row r="38" spans="1:13">
      <c r="K38" t="s">
        <v>1802</v>
      </c>
      <c r="L38" s="329" t="s">
        <v>1772</v>
      </c>
      <c r="M38" s="329"/>
    </row>
    <row r="39" spans="1:13">
      <c r="L39" s="329"/>
      <c r="M39" s="329"/>
    </row>
    <row r="40" spans="1:13">
      <c r="K40" t="s">
        <v>1803</v>
      </c>
      <c r="L40" s="329" t="s">
        <v>1772</v>
      </c>
      <c r="M40" s="329" t="s">
        <v>1772</v>
      </c>
    </row>
    <row r="41" spans="1:13">
      <c r="K41" t="s">
        <v>1804</v>
      </c>
      <c r="L41" s="329" t="s">
        <v>1772</v>
      </c>
      <c r="M41" s="329" t="s">
        <v>1772</v>
      </c>
    </row>
    <row r="42" spans="1:13">
      <c r="K42" t="s">
        <v>1805</v>
      </c>
      <c r="L42" s="329"/>
      <c r="M42" s="329" t="s">
        <v>1772</v>
      </c>
    </row>
    <row r="43" spans="1:13">
      <c r="K43" t="s">
        <v>1806</v>
      </c>
      <c r="L43" s="329" t="s">
        <v>1772</v>
      </c>
      <c r="M43" s="329"/>
    </row>
    <row r="44" spans="1:13">
      <c r="K44" t="s">
        <v>1807</v>
      </c>
      <c r="L44" s="329"/>
      <c r="M44" s="329" t="s">
        <v>1772</v>
      </c>
    </row>
    <row r="45" spans="1:13">
      <c r="K45" t="s">
        <v>1808</v>
      </c>
      <c r="L45" s="329" t="s">
        <v>1772</v>
      </c>
      <c r="M45" s="329" t="s">
        <v>1772</v>
      </c>
    </row>
    <row r="46" spans="1:13">
      <c r="K46" t="s">
        <v>1809</v>
      </c>
      <c r="L46" s="329" t="s">
        <v>1772</v>
      </c>
      <c r="M46" s="329"/>
    </row>
    <row r="47" spans="1:13">
      <c r="K47" t="s">
        <v>1810</v>
      </c>
      <c r="L47" s="329" t="s">
        <v>1772</v>
      </c>
      <c r="M47" s="329"/>
    </row>
    <row r="48" spans="1:13">
      <c r="K48" t="s">
        <v>1811</v>
      </c>
      <c r="L48" s="329" t="s">
        <v>1772</v>
      </c>
      <c r="M48" s="329"/>
    </row>
    <row r="49" spans="11:13">
      <c r="K49" t="s">
        <v>1812</v>
      </c>
      <c r="L49" s="329" t="s">
        <v>1772</v>
      </c>
      <c r="M49" s="329"/>
    </row>
    <row r="50" spans="11:13">
      <c r="L50" s="329"/>
      <c r="M50" s="329"/>
    </row>
    <row r="51" spans="11:13">
      <c r="K51" t="s">
        <v>1813</v>
      </c>
      <c r="L51" s="329" t="s">
        <v>1772</v>
      </c>
      <c r="M51" s="329" t="s">
        <v>1772</v>
      </c>
    </row>
    <row r="52" spans="11:13">
      <c r="K52" t="s">
        <v>1814</v>
      </c>
      <c r="L52" s="329" t="s">
        <v>1772</v>
      </c>
      <c r="M52" s="329" t="s">
        <v>1772</v>
      </c>
    </row>
    <row r="53" spans="11:13">
      <c r="K53" t="s">
        <v>1815</v>
      </c>
      <c r="L53" s="329" t="s">
        <v>1772</v>
      </c>
      <c r="M53" s="329" t="s">
        <v>1772</v>
      </c>
    </row>
    <row r="54" spans="11:13">
      <c r="K54" t="s">
        <v>1816</v>
      </c>
      <c r="L54" s="329" t="s">
        <v>1772</v>
      </c>
      <c r="M54" s="329"/>
    </row>
    <row r="55" spans="11:13">
      <c r="K55" t="s">
        <v>1817</v>
      </c>
      <c r="L55" s="329" t="s">
        <v>1772</v>
      </c>
      <c r="M55" s="329"/>
    </row>
    <row r="56" spans="11:13">
      <c r="K56" t="s">
        <v>1818</v>
      </c>
      <c r="L56" s="329" t="s">
        <v>1772</v>
      </c>
      <c r="M56" s="329"/>
    </row>
    <row r="57" spans="11:13">
      <c r="K57" t="s">
        <v>1819</v>
      </c>
      <c r="L57" s="329"/>
      <c r="M57" s="329" t="s">
        <v>1772</v>
      </c>
    </row>
    <row r="58" spans="11:13">
      <c r="K58" t="s">
        <v>1820</v>
      </c>
      <c r="L58" s="329"/>
      <c r="M58" s="329" t="s">
        <v>1772</v>
      </c>
    </row>
    <row r="59" spans="11:13">
      <c r="K59" t="s">
        <v>1821</v>
      </c>
      <c r="L59" s="329" t="s">
        <v>1772</v>
      </c>
      <c r="M59" s="329"/>
    </row>
    <row r="60" spans="11:13">
      <c r="K60" t="s">
        <v>1822</v>
      </c>
      <c r="L60" s="329" t="s">
        <v>1772</v>
      </c>
      <c r="M60" s="329"/>
    </row>
    <row r="61" spans="11:13">
      <c r="K61" t="s">
        <v>1823</v>
      </c>
      <c r="L61" s="329" t="s">
        <v>1772</v>
      </c>
      <c r="M61" s="329"/>
    </row>
    <row r="62" spans="11:13">
      <c r="K62" t="s">
        <v>1824</v>
      </c>
      <c r="L62" s="329" t="s">
        <v>1772</v>
      </c>
      <c r="M62" s="329"/>
    </row>
    <row r="63" spans="11:13">
      <c r="K63" t="s">
        <v>1825</v>
      </c>
      <c r="L63" s="329" t="s">
        <v>1772</v>
      </c>
      <c r="M63" s="329"/>
    </row>
    <row r="64" spans="11:13">
      <c r="K64" t="s">
        <v>1826</v>
      </c>
      <c r="L64" s="329" t="s">
        <v>1772</v>
      </c>
      <c r="M64" s="329"/>
    </row>
    <row r="65" spans="11:13">
      <c r="K65" t="s">
        <v>1827</v>
      </c>
      <c r="L65" s="329" t="s">
        <v>1772</v>
      </c>
      <c r="M65" s="329"/>
    </row>
    <row r="66" spans="11:13">
      <c r="K66" t="s">
        <v>1828</v>
      </c>
      <c r="L66" s="329" t="s">
        <v>1772</v>
      </c>
      <c r="M66" s="329"/>
    </row>
    <row r="67" spans="11:13">
      <c r="K67" t="s">
        <v>1829</v>
      </c>
      <c r="L67" s="329" t="s">
        <v>1772</v>
      </c>
      <c r="M67" s="329"/>
    </row>
    <row r="68" spans="11:13">
      <c r="K68" t="s">
        <v>1830</v>
      </c>
      <c r="L68" s="329" t="s">
        <v>1772</v>
      </c>
      <c r="M68" s="329"/>
    </row>
    <row r="69" spans="11:13">
      <c r="K69" t="s">
        <v>1831</v>
      </c>
      <c r="L69" s="329" t="s">
        <v>1772</v>
      </c>
      <c r="M69" s="329" t="s">
        <v>1772</v>
      </c>
    </row>
    <row r="70" spans="11:13">
      <c r="K70" t="s">
        <v>1832</v>
      </c>
      <c r="L70" s="329" t="s">
        <v>1772</v>
      </c>
      <c r="M70" s="329"/>
    </row>
    <row r="71" spans="11:13">
      <c r="K71" t="s">
        <v>1833</v>
      </c>
      <c r="L71" s="329" t="s">
        <v>1772</v>
      </c>
      <c r="M71" s="329"/>
    </row>
    <row r="72" spans="11:13">
      <c r="K72" t="s">
        <v>1834</v>
      </c>
      <c r="L72" s="329" t="s">
        <v>1772</v>
      </c>
      <c r="M72" s="329"/>
    </row>
    <row r="73" spans="11:13">
      <c r="L73" s="329" t="s">
        <v>1772</v>
      </c>
      <c r="M73" s="329"/>
    </row>
    <row r="74" spans="11:13">
      <c r="K74" t="s">
        <v>1835</v>
      </c>
      <c r="L74" s="329" t="s">
        <v>1772</v>
      </c>
      <c r="M74" s="329"/>
    </row>
    <row r="75" spans="11:13">
      <c r="K75" t="s">
        <v>1836</v>
      </c>
      <c r="L75" s="329" t="s">
        <v>1772</v>
      </c>
      <c r="M75" s="329"/>
    </row>
    <row r="76" spans="11:13">
      <c r="L76" s="329" t="s">
        <v>1772</v>
      </c>
      <c r="M76" s="329"/>
    </row>
    <row r="77" spans="11:13">
      <c r="K77" t="s">
        <v>1837</v>
      </c>
      <c r="L77" s="329" t="s">
        <v>1772</v>
      </c>
      <c r="M77" s="329"/>
    </row>
    <row r="78" spans="11:13">
      <c r="L78" s="329" t="s">
        <v>1772</v>
      </c>
      <c r="M78" s="329"/>
    </row>
    <row r="79" spans="11:13">
      <c r="K79" t="s">
        <v>1838</v>
      </c>
      <c r="L79" s="329" t="s">
        <v>1772</v>
      </c>
      <c r="M79" s="329"/>
    </row>
    <row r="80" spans="11:13">
      <c r="K80" t="s">
        <v>1839</v>
      </c>
      <c r="L80" s="329"/>
      <c r="M80" s="329" t="s">
        <v>1772</v>
      </c>
    </row>
    <row r="81" spans="11:13">
      <c r="K81" t="s">
        <v>1840</v>
      </c>
      <c r="L81" s="329"/>
      <c r="M81" s="329" t="s">
        <v>1772</v>
      </c>
    </row>
    <row r="82" spans="11:13">
      <c r="K82" t="s">
        <v>1841</v>
      </c>
      <c r="L82" s="329"/>
      <c r="M82" s="329" t="s">
        <v>1772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8"/>
  <sheetViews>
    <sheetView workbookViewId="0">
      <selection activeCell="A28" sqref="A28"/>
    </sheetView>
  </sheetViews>
  <sheetFormatPr defaultRowHeight="12.75"/>
  <cols>
    <col min="1" max="1" width="43.140625" bestFit="1" customWidth="1"/>
    <col min="5" max="5" width="1.140625" customWidth="1"/>
    <col min="6" max="8" width="9.140625" hidden="1" customWidth="1"/>
    <col min="11" max="11" width="12.85546875" bestFit="1" customWidth="1"/>
  </cols>
  <sheetData>
    <row r="3" spans="1:11">
      <c r="B3" t="s">
        <v>1375</v>
      </c>
      <c r="I3" t="s">
        <v>1631</v>
      </c>
    </row>
    <row r="5" spans="1:11" ht="15">
      <c r="A5" s="278" t="s">
        <v>1394</v>
      </c>
      <c r="B5" s="276">
        <v>1</v>
      </c>
      <c r="C5" s="276">
        <v>4</v>
      </c>
      <c r="D5" s="276">
        <v>5</v>
      </c>
      <c r="I5" s="292">
        <v>1</v>
      </c>
      <c r="J5" s="292">
        <v>4</v>
      </c>
      <c r="K5" s="292">
        <v>5</v>
      </c>
    </row>
    <row r="6" spans="1:11">
      <c r="A6" s="42" t="s">
        <v>1397</v>
      </c>
      <c r="B6" s="42">
        <v>208</v>
      </c>
      <c r="C6" s="42"/>
      <c r="D6" s="42">
        <v>891</v>
      </c>
      <c r="E6">
        <v>189</v>
      </c>
      <c r="I6" s="42">
        <f>E6*1.1</f>
        <v>207.9</v>
      </c>
      <c r="J6" s="42"/>
      <c r="K6" s="42"/>
    </row>
    <row r="7" spans="1:11">
      <c r="A7" s="42"/>
      <c r="B7" s="42"/>
      <c r="C7" s="42"/>
      <c r="D7" s="42"/>
      <c r="I7" s="42"/>
      <c r="J7" s="42"/>
      <c r="K7" s="42"/>
    </row>
    <row r="8" spans="1:11">
      <c r="A8" s="42" t="s">
        <v>1398</v>
      </c>
      <c r="B8" s="42">
        <v>260</v>
      </c>
      <c r="C8" s="42"/>
      <c r="D8" s="42">
        <v>1170</v>
      </c>
      <c r="I8" s="42"/>
      <c r="J8" s="42"/>
      <c r="K8" s="42"/>
    </row>
    <row r="9" spans="1:11">
      <c r="A9" s="42"/>
      <c r="B9" s="42"/>
      <c r="C9" s="42"/>
      <c r="D9" s="42"/>
      <c r="I9" s="42"/>
      <c r="J9" s="42"/>
      <c r="K9" s="42"/>
    </row>
    <row r="10" spans="1:11">
      <c r="A10" s="42" t="s">
        <v>1399</v>
      </c>
      <c r="B10" s="42">
        <v>217</v>
      </c>
      <c r="C10" s="42">
        <v>800</v>
      </c>
      <c r="D10" s="42"/>
      <c r="E10">
        <v>197</v>
      </c>
      <c r="F10">
        <v>725</v>
      </c>
      <c r="I10" s="42">
        <f t="shared" ref="I10:I28" si="0">E10*1.1</f>
        <v>216.70000000000002</v>
      </c>
      <c r="J10" s="42">
        <f t="shared" ref="J10:J28" si="1">F10*1.1</f>
        <v>797.50000000000011</v>
      </c>
      <c r="K10" s="42"/>
    </row>
    <row r="11" spans="1:11">
      <c r="A11" s="42"/>
      <c r="B11" s="42"/>
      <c r="C11" s="42"/>
      <c r="D11" s="42"/>
      <c r="I11" s="42"/>
      <c r="J11" s="42"/>
      <c r="K11" s="42"/>
    </row>
    <row r="12" spans="1:11">
      <c r="A12" s="42" t="s">
        <v>1400</v>
      </c>
      <c r="B12" s="42">
        <v>172</v>
      </c>
      <c r="C12" s="42">
        <v>670</v>
      </c>
      <c r="D12" s="42"/>
      <c r="E12">
        <v>156</v>
      </c>
      <c r="F12">
        <v>606</v>
      </c>
      <c r="I12" s="42">
        <f t="shared" si="0"/>
        <v>171.60000000000002</v>
      </c>
      <c r="J12" s="42">
        <f t="shared" si="1"/>
        <v>666.6</v>
      </c>
      <c r="K12" s="42"/>
    </row>
    <row r="13" spans="1:11">
      <c r="A13" s="42"/>
      <c r="B13" s="42"/>
      <c r="C13" s="42"/>
      <c r="D13" s="42"/>
      <c r="I13" s="42"/>
      <c r="J13" s="42"/>
      <c r="K13" s="42"/>
    </row>
    <row r="14" spans="1:11">
      <c r="A14" s="42" t="s">
        <v>1401</v>
      </c>
      <c r="B14" s="42">
        <v>247</v>
      </c>
      <c r="C14" s="42"/>
      <c r="D14" s="42">
        <v>1025</v>
      </c>
      <c r="E14">
        <v>225</v>
      </c>
      <c r="G14">
        <v>935</v>
      </c>
      <c r="I14" s="42">
        <f t="shared" si="0"/>
        <v>247.50000000000003</v>
      </c>
      <c r="J14" s="42"/>
      <c r="K14" s="42">
        <f t="shared" ref="K14:K26" si="2">G14*1.1</f>
        <v>1028.5</v>
      </c>
    </row>
    <row r="15" spans="1:11">
      <c r="A15" s="42"/>
      <c r="B15" s="42"/>
      <c r="C15" s="42"/>
      <c r="D15" s="42"/>
      <c r="I15" s="42"/>
      <c r="J15" s="42"/>
      <c r="K15" s="42"/>
    </row>
    <row r="16" spans="1:11">
      <c r="A16" s="42" t="s">
        <v>1402</v>
      </c>
      <c r="B16" s="42">
        <v>217</v>
      </c>
      <c r="C16" s="42">
        <v>832</v>
      </c>
      <c r="D16" s="42"/>
      <c r="E16">
        <v>197</v>
      </c>
      <c r="G16">
        <v>757</v>
      </c>
      <c r="I16" s="42">
        <f t="shared" si="0"/>
        <v>216.70000000000002</v>
      </c>
      <c r="J16" s="42"/>
      <c r="K16" s="42">
        <f t="shared" si="2"/>
        <v>832.7</v>
      </c>
    </row>
    <row r="17" spans="1:11">
      <c r="A17" s="42"/>
      <c r="B17" s="42"/>
      <c r="C17" s="42"/>
      <c r="D17" s="42"/>
      <c r="I17" s="42"/>
      <c r="J17" s="42"/>
      <c r="K17" s="42"/>
    </row>
    <row r="18" spans="1:11">
      <c r="A18" s="42" t="s">
        <v>1403</v>
      </c>
      <c r="B18" s="42">
        <v>213</v>
      </c>
      <c r="C18" s="42">
        <v>858</v>
      </c>
      <c r="D18" s="42"/>
      <c r="E18">
        <v>195</v>
      </c>
      <c r="F18">
        <v>782</v>
      </c>
      <c r="I18" s="42">
        <f t="shared" si="0"/>
        <v>214.50000000000003</v>
      </c>
      <c r="J18" s="42">
        <f t="shared" si="1"/>
        <v>860.2</v>
      </c>
      <c r="K18" s="42"/>
    </row>
    <row r="19" spans="1:11">
      <c r="A19" s="42"/>
      <c r="B19" s="42"/>
      <c r="C19" s="42"/>
      <c r="D19" s="42"/>
      <c r="I19" s="42"/>
      <c r="J19" s="42"/>
      <c r="K19" s="42"/>
    </row>
    <row r="20" spans="1:11">
      <c r="A20" s="42" t="s">
        <v>1404</v>
      </c>
      <c r="B20" s="42">
        <v>172</v>
      </c>
      <c r="C20" s="42"/>
      <c r="D20" s="42"/>
      <c r="E20">
        <v>157</v>
      </c>
      <c r="I20" s="42">
        <f t="shared" si="0"/>
        <v>172.70000000000002</v>
      </c>
      <c r="J20" s="42"/>
      <c r="K20" s="42"/>
    </row>
    <row r="21" spans="1:11">
      <c r="A21" s="42"/>
      <c r="B21" s="42"/>
      <c r="C21" s="42"/>
      <c r="D21" s="42"/>
      <c r="I21" s="42"/>
      <c r="J21" s="42"/>
      <c r="K21" s="42"/>
    </row>
    <row r="22" spans="1:11">
      <c r="A22" s="42" t="s">
        <v>1405</v>
      </c>
      <c r="B22" s="42">
        <v>264</v>
      </c>
      <c r="C22" s="42"/>
      <c r="D22" s="42">
        <v>1220</v>
      </c>
      <c r="E22">
        <v>242</v>
      </c>
      <c r="G22" t="s">
        <v>1628</v>
      </c>
      <c r="I22" s="42">
        <f t="shared" si="0"/>
        <v>266.20000000000005</v>
      </c>
      <c r="J22" s="42"/>
      <c r="K22" s="42" t="s">
        <v>1628</v>
      </c>
    </row>
    <row r="23" spans="1:11">
      <c r="A23" s="42"/>
      <c r="B23" s="42"/>
      <c r="C23" s="42"/>
      <c r="D23" s="42"/>
      <c r="I23" s="42"/>
      <c r="J23" s="42"/>
      <c r="K23" s="42"/>
    </row>
    <row r="24" spans="1:11">
      <c r="A24" s="42" t="s">
        <v>1406</v>
      </c>
      <c r="B24" s="42">
        <v>288</v>
      </c>
      <c r="C24" s="42"/>
      <c r="D24" s="42">
        <v>1290</v>
      </c>
      <c r="I24" s="42"/>
      <c r="J24" s="42"/>
      <c r="K24" s="42"/>
    </row>
    <row r="25" spans="1:11">
      <c r="I25" s="42"/>
      <c r="J25" s="42"/>
      <c r="K25" s="42"/>
    </row>
    <row r="26" spans="1:11">
      <c r="A26" t="s">
        <v>1629</v>
      </c>
      <c r="E26">
        <v>234</v>
      </c>
      <c r="G26">
        <v>1053</v>
      </c>
      <c r="I26" s="42">
        <f t="shared" si="0"/>
        <v>257.40000000000003</v>
      </c>
      <c r="J26" s="42"/>
      <c r="K26" s="42">
        <f t="shared" si="2"/>
        <v>1158.3000000000002</v>
      </c>
    </row>
    <row r="27" spans="1:11">
      <c r="I27" s="42"/>
      <c r="J27" s="42"/>
      <c r="K27" s="42"/>
    </row>
    <row r="28" spans="1:11">
      <c r="A28" t="s">
        <v>1630</v>
      </c>
      <c r="E28">
        <v>152</v>
      </c>
      <c r="F28">
        <v>560</v>
      </c>
      <c r="I28" s="42">
        <f t="shared" si="0"/>
        <v>167.20000000000002</v>
      </c>
      <c r="J28" s="42">
        <f t="shared" si="1"/>
        <v>616</v>
      </c>
      <c r="K28" s="4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B31" sqref="B31"/>
    </sheetView>
  </sheetViews>
  <sheetFormatPr defaultRowHeight="12.75"/>
  <cols>
    <col min="1" max="1" width="18.5703125" bestFit="1" customWidth="1"/>
    <col min="2" max="2" width="32.140625" bestFit="1" customWidth="1"/>
    <col min="3" max="3" width="6.85546875" bestFit="1" customWidth="1"/>
    <col min="5" max="5" width="28" bestFit="1" customWidth="1"/>
    <col min="7" max="7" width="11.85546875" bestFit="1" customWidth="1"/>
    <col min="9" max="9" width="51" bestFit="1" customWidth="1"/>
    <col min="10" max="10" width="15.140625" bestFit="1" customWidth="1"/>
    <col min="11" max="11" width="10.140625" bestFit="1" customWidth="1"/>
  </cols>
  <sheetData>
    <row r="2" spans="1:12" ht="15">
      <c r="A2" s="56" t="s">
        <v>1626</v>
      </c>
      <c r="C2" t="s">
        <v>1627</v>
      </c>
    </row>
    <row r="4" spans="1:12">
      <c r="A4" s="291" t="s">
        <v>539</v>
      </c>
      <c r="B4" s="291" t="s">
        <v>1408</v>
      </c>
      <c r="C4" s="291" t="s">
        <v>4</v>
      </c>
      <c r="D4" s="291" t="s">
        <v>254</v>
      </c>
      <c r="E4" s="291" t="s">
        <v>1617</v>
      </c>
      <c r="F4" s="291" t="s">
        <v>258</v>
      </c>
      <c r="G4" s="291" t="s">
        <v>256</v>
      </c>
      <c r="H4" s="291" t="s">
        <v>1583</v>
      </c>
      <c r="I4" s="291" t="s">
        <v>259</v>
      </c>
      <c r="J4" t="s">
        <v>1578</v>
      </c>
    </row>
    <row r="5" spans="1:12">
      <c r="A5" s="240" t="s">
        <v>1409</v>
      </c>
      <c r="B5" s="240" t="s">
        <v>1411</v>
      </c>
      <c r="C5" s="240">
        <v>5</v>
      </c>
      <c r="D5" s="240" t="s">
        <v>742</v>
      </c>
      <c r="E5" s="240" t="s">
        <v>1350</v>
      </c>
      <c r="F5" s="240" t="s">
        <v>291</v>
      </c>
      <c r="G5" s="240" t="s">
        <v>286</v>
      </c>
      <c r="H5" s="240"/>
      <c r="I5" s="240" t="s">
        <v>1624</v>
      </c>
      <c r="J5" s="295" t="s">
        <v>1605</v>
      </c>
    </row>
    <row r="6" spans="1:12">
      <c r="A6" s="240" t="s">
        <v>1410</v>
      </c>
      <c r="B6" s="240" t="s">
        <v>1411</v>
      </c>
      <c r="C6" s="240">
        <v>1</v>
      </c>
      <c r="D6" s="240" t="s">
        <v>742</v>
      </c>
      <c r="E6" s="240" t="s">
        <v>1350</v>
      </c>
      <c r="F6" s="240" t="s">
        <v>291</v>
      </c>
      <c r="G6" s="240" t="s">
        <v>286</v>
      </c>
      <c r="H6" s="240"/>
      <c r="I6" s="240" t="s">
        <v>1624</v>
      </c>
      <c r="J6" s="295" t="s">
        <v>1265</v>
      </c>
    </row>
    <row r="7" spans="1:12">
      <c r="A7" s="138" t="s">
        <v>250</v>
      </c>
      <c r="B7" s="138" t="s">
        <v>1597</v>
      </c>
      <c r="C7" s="138">
        <v>5</v>
      </c>
      <c r="D7" s="138" t="s">
        <v>742</v>
      </c>
      <c r="E7" s="138" t="s">
        <v>1350</v>
      </c>
      <c r="F7" s="138" t="s">
        <v>290</v>
      </c>
      <c r="G7" s="138" t="s">
        <v>406</v>
      </c>
      <c r="H7" s="138"/>
      <c r="I7" s="138"/>
      <c r="J7" s="296" t="s">
        <v>1598</v>
      </c>
      <c r="K7" s="296"/>
      <c r="L7" s="296" t="s">
        <v>1601</v>
      </c>
    </row>
    <row r="8" spans="1:12">
      <c r="A8" s="138" t="s">
        <v>1599</v>
      </c>
      <c r="B8" s="138" t="s">
        <v>1597</v>
      </c>
      <c r="C8" s="138">
        <v>1</v>
      </c>
      <c r="D8" s="138" t="s">
        <v>742</v>
      </c>
      <c r="E8" s="138" t="s">
        <v>1350</v>
      </c>
      <c r="F8" s="138" t="s">
        <v>290</v>
      </c>
      <c r="G8" s="138" t="s">
        <v>406</v>
      </c>
      <c r="H8" s="138"/>
      <c r="I8" s="138"/>
      <c r="J8" s="296" t="s">
        <v>1600</v>
      </c>
      <c r="K8" s="296"/>
      <c r="L8" s="296" t="s">
        <v>1602</v>
      </c>
    </row>
    <row r="9" spans="1:12">
      <c r="A9" s="42" t="s">
        <v>1579</v>
      </c>
      <c r="B9" s="42" t="s">
        <v>1580</v>
      </c>
      <c r="C9" s="42">
        <v>0.94599999999999995</v>
      </c>
      <c r="D9" s="42" t="s">
        <v>970</v>
      </c>
      <c r="E9" s="42" t="s">
        <v>1619</v>
      </c>
      <c r="F9" s="42" t="s">
        <v>291</v>
      </c>
      <c r="G9" s="42" t="s">
        <v>1622</v>
      </c>
      <c r="H9" s="42" t="s">
        <v>1622</v>
      </c>
      <c r="I9" s="42" t="s">
        <v>1621</v>
      </c>
      <c r="J9" t="s">
        <v>1609</v>
      </c>
      <c r="K9" t="s">
        <v>1603</v>
      </c>
    </row>
    <row r="10" spans="1:12">
      <c r="A10" s="42" t="s">
        <v>1610</v>
      </c>
      <c r="B10" s="42" t="s">
        <v>1581</v>
      </c>
      <c r="C10" s="42">
        <v>0.94599999999999995</v>
      </c>
      <c r="D10" s="42" t="s">
        <v>742</v>
      </c>
      <c r="E10" s="42"/>
      <c r="F10" s="42" t="s">
        <v>291</v>
      </c>
      <c r="G10" s="42" t="s">
        <v>406</v>
      </c>
      <c r="H10" s="42"/>
      <c r="I10" s="42" t="s">
        <v>1623</v>
      </c>
      <c r="J10" t="s">
        <v>1611</v>
      </c>
      <c r="K10" t="s">
        <v>1604</v>
      </c>
    </row>
    <row r="11" spans="1:12">
      <c r="A11" s="297" t="s">
        <v>1582</v>
      </c>
      <c r="B11" s="297" t="s">
        <v>1586</v>
      </c>
      <c r="C11" s="297">
        <v>4</v>
      </c>
      <c r="D11" s="297" t="s">
        <v>971</v>
      </c>
      <c r="E11" s="297" t="s">
        <v>1625</v>
      </c>
      <c r="F11" s="297" t="s">
        <v>291</v>
      </c>
      <c r="G11" s="297"/>
      <c r="H11" s="297" t="s">
        <v>1584</v>
      </c>
      <c r="I11" s="297" t="s">
        <v>1620</v>
      </c>
      <c r="J11" s="298" t="s">
        <v>1612</v>
      </c>
      <c r="K11" s="298"/>
      <c r="L11" s="298"/>
    </row>
    <row r="12" spans="1:12">
      <c r="A12" s="297" t="s">
        <v>1585</v>
      </c>
      <c r="B12" s="297" t="s">
        <v>1587</v>
      </c>
      <c r="C12" s="297">
        <v>1</v>
      </c>
      <c r="D12" s="297" t="s">
        <v>971</v>
      </c>
      <c r="E12" s="297" t="s">
        <v>1625</v>
      </c>
      <c r="F12" s="297" t="s">
        <v>291</v>
      </c>
      <c r="G12" s="297"/>
      <c r="H12" s="297" t="s">
        <v>1584</v>
      </c>
      <c r="I12" s="297" t="s">
        <v>1620</v>
      </c>
      <c r="J12" s="298" t="s">
        <v>1613</v>
      </c>
      <c r="K12" s="298"/>
      <c r="L12" s="298"/>
    </row>
    <row r="13" spans="1:12">
      <c r="A13" s="299" t="s">
        <v>1588</v>
      </c>
      <c r="B13" s="299" t="s">
        <v>1618</v>
      </c>
      <c r="C13" s="299">
        <v>4</v>
      </c>
      <c r="D13" s="299" t="s">
        <v>742</v>
      </c>
      <c r="E13" s="299" t="s">
        <v>1625</v>
      </c>
      <c r="F13" s="299" t="s">
        <v>397</v>
      </c>
      <c r="G13" s="299"/>
      <c r="H13" s="299" t="s">
        <v>1590</v>
      </c>
      <c r="I13" s="299" t="s">
        <v>1620</v>
      </c>
      <c r="J13" s="300" t="s">
        <v>1614</v>
      </c>
      <c r="K13" s="300"/>
      <c r="L13" s="300"/>
    </row>
    <row r="14" spans="1:12">
      <c r="A14" s="299" t="s">
        <v>1589</v>
      </c>
      <c r="B14" s="299" t="s">
        <v>1632</v>
      </c>
      <c r="C14" s="299">
        <v>1</v>
      </c>
      <c r="D14" s="299" t="s">
        <v>742</v>
      </c>
      <c r="E14" s="299" t="s">
        <v>1625</v>
      </c>
      <c r="F14" s="299" t="s">
        <v>397</v>
      </c>
      <c r="G14" s="299"/>
      <c r="H14" s="299" t="s">
        <v>1590</v>
      </c>
      <c r="I14" s="299" t="s">
        <v>1620</v>
      </c>
      <c r="J14" s="300" t="s">
        <v>1615</v>
      </c>
      <c r="K14" s="300"/>
      <c r="L14" s="300"/>
    </row>
    <row r="15" spans="1:12">
      <c r="A15" s="42" t="s">
        <v>1591</v>
      </c>
      <c r="B15" s="42" t="s">
        <v>1586</v>
      </c>
      <c r="C15" s="42">
        <v>4</v>
      </c>
      <c r="D15" s="42" t="s">
        <v>1592</v>
      </c>
      <c r="E15" s="42"/>
      <c r="F15" s="42" t="s">
        <v>291</v>
      </c>
      <c r="G15" s="42"/>
      <c r="H15" s="42"/>
      <c r="I15" s="42"/>
      <c r="J15" t="s">
        <v>1616</v>
      </c>
    </row>
    <row r="16" spans="1:12">
      <c r="A16" s="42" t="s">
        <v>1593</v>
      </c>
      <c r="B16" s="42" t="s">
        <v>1594</v>
      </c>
      <c r="C16" s="42">
        <v>1</v>
      </c>
      <c r="D16" s="42" t="s">
        <v>968</v>
      </c>
      <c r="E16" s="42"/>
      <c r="F16" s="42" t="s">
        <v>392</v>
      </c>
      <c r="G16" s="42" t="s">
        <v>378</v>
      </c>
      <c r="H16" s="42"/>
      <c r="I16" s="42" t="s">
        <v>1595</v>
      </c>
      <c r="J16" t="s">
        <v>1596</v>
      </c>
    </row>
    <row r="17" spans="1:10">
      <c r="A17" s="42" t="s">
        <v>1606</v>
      </c>
      <c r="B17" s="42" t="s">
        <v>1607</v>
      </c>
      <c r="C17" s="42">
        <v>4</v>
      </c>
      <c r="D17" s="42" t="s">
        <v>742</v>
      </c>
      <c r="E17" s="42"/>
      <c r="F17" s="42"/>
      <c r="G17" s="42"/>
      <c r="H17" s="42"/>
      <c r="I17" s="42"/>
      <c r="J17" t="s">
        <v>1608</v>
      </c>
    </row>
  </sheetData>
  <hyperlinks>
    <hyperlink ref="A2" r:id="rId1"/>
  </hyperlinks>
  <pageMargins left="0.7" right="0.7" top="0.75" bottom="0.75" header="0.3" footer="0.3"/>
  <pageSetup paperSize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77" t="s">
        <v>1372</v>
      </c>
      <c r="C2" s="277" t="s">
        <v>1367</v>
      </c>
      <c r="D2" s="277" t="s">
        <v>1371</v>
      </c>
      <c r="E2" s="277" t="s">
        <v>1373</v>
      </c>
    </row>
    <row r="3" spans="2:5">
      <c r="B3" s="42" t="s">
        <v>506</v>
      </c>
      <c r="C3" s="42" t="s">
        <v>1265</v>
      </c>
      <c r="D3" s="42"/>
      <c r="E3" s="42"/>
    </row>
    <row r="4" spans="2:5">
      <c r="B4" s="42" t="s">
        <v>1343</v>
      </c>
      <c r="C4" s="42" t="s">
        <v>1265</v>
      </c>
      <c r="D4" s="42"/>
      <c r="E4" s="42"/>
    </row>
    <row r="5" spans="2:5">
      <c r="B5" s="42" t="s">
        <v>1344</v>
      </c>
      <c r="C5" s="42" t="s">
        <v>966</v>
      </c>
      <c r="D5" s="42" t="s">
        <v>1962</v>
      </c>
      <c r="E5" s="42"/>
    </row>
    <row r="6" spans="2:5">
      <c r="B6" s="42" t="s">
        <v>1345</v>
      </c>
      <c r="C6" s="42" t="s">
        <v>966</v>
      </c>
      <c r="D6" s="42" t="s">
        <v>1265</v>
      </c>
      <c r="E6" s="42"/>
    </row>
    <row r="7" spans="2:5">
      <c r="B7" s="42" t="s">
        <v>1346</v>
      </c>
      <c r="C7" s="42" t="s">
        <v>1265</v>
      </c>
      <c r="D7" s="42" t="s">
        <v>966</v>
      </c>
      <c r="E7" s="42"/>
    </row>
    <row r="8" spans="2:5">
      <c r="B8" s="42" t="s">
        <v>1347</v>
      </c>
      <c r="C8" s="42" t="s">
        <v>966</v>
      </c>
      <c r="D8" s="42"/>
      <c r="E8" s="42"/>
    </row>
    <row r="9" spans="2:5">
      <c r="B9" s="42" t="s">
        <v>1348</v>
      </c>
      <c r="C9" s="42" t="s">
        <v>1265</v>
      </c>
      <c r="D9" s="42"/>
      <c r="E9" s="42"/>
    </row>
    <row r="10" spans="2:5">
      <c r="B10" s="42" t="s">
        <v>1349</v>
      </c>
      <c r="C10" s="42" t="s">
        <v>1265</v>
      </c>
      <c r="D10" s="42"/>
      <c r="E10" s="42"/>
    </row>
    <row r="11" spans="2:5">
      <c r="B11" s="42" t="s">
        <v>1350</v>
      </c>
      <c r="C11" s="42" t="s">
        <v>1265</v>
      </c>
      <c r="D11" s="42" t="s">
        <v>1962</v>
      </c>
      <c r="E11" s="42"/>
    </row>
    <row r="12" spans="2:5">
      <c r="B12" s="42" t="s">
        <v>502</v>
      </c>
      <c r="C12" s="42" t="s">
        <v>1370</v>
      </c>
      <c r="D12" s="42"/>
      <c r="E12" s="42"/>
    </row>
    <row r="13" spans="2:5">
      <c r="B13" s="42" t="s">
        <v>1351</v>
      </c>
      <c r="C13" s="42" t="s">
        <v>1369</v>
      </c>
      <c r="D13" s="42" t="s">
        <v>1368</v>
      </c>
      <c r="E13" s="42"/>
    </row>
    <row r="14" spans="2:5">
      <c r="B14" s="42" t="s">
        <v>1352</v>
      </c>
      <c r="C14" s="42" t="s">
        <v>1265</v>
      </c>
      <c r="D14" s="42"/>
      <c r="E14" s="42"/>
    </row>
    <row r="15" spans="2:5">
      <c r="B15" s="42" t="s">
        <v>1353</v>
      </c>
      <c r="C15" s="42" t="s">
        <v>1368</v>
      </c>
      <c r="D15" s="42" t="s">
        <v>1265</v>
      </c>
      <c r="E15" s="42"/>
    </row>
    <row r="16" spans="2:5">
      <c r="B16" s="42" t="s">
        <v>1343</v>
      </c>
      <c r="C16" s="42" t="s">
        <v>1265</v>
      </c>
      <c r="D16" s="42"/>
      <c r="E16" s="42"/>
    </row>
    <row r="17" spans="2:7">
      <c r="B17" s="42"/>
      <c r="C17" s="42"/>
      <c r="D17" s="42"/>
      <c r="E17" s="42"/>
    </row>
    <row r="18" spans="2:7">
      <c r="B18" s="321" t="s">
        <v>1354</v>
      </c>
      <c r="C18" s="321"/>
      <c r="D18" s="321"/>
      <c r="E18" s="321"/>
    </row>
    <row r="19" spans="2:7">
      <c r="B19" s="42" t="s">
        <v>1355</v>
      </c>
      <c r="C19" s="42" t="s">
        <v>1265</v>
      </c>
      <c r="D19" s="42" t="s">
        <v>1368</v>
      </c>
      <c r="E19" s="42" t="s">
        <v>1369</v>
      </c>
      <c r="F19" s="173" t="s">
        <v>1962</v>
      </c>
      <c r="G19" s="173" t="s">
        <v>1964</v>
      </c>
    </row>
    <row r="20" spans="2:7">
      <c r="B20" s="42" t="s">
        <v>1356</v>
      </c>
      <c r="C20" s="42" t="s">
        <v>1265</v>
      </c>
      <c r="D20" s="42" t="s">
        <v>1368</v>
      </c>
      <c r="E20" s="42" t="s">
        <v>1369</v>
      </c>
      <c r="F20" s="173" t="s">
        <v>1962</v>
      </c>
      <c r="G20" s="173" t="s">
        <v>1964</v>
      </c>
    </row>
    <row r="21" spans="2:7">
      <c r="B21" s="42" t="s">
        <v>1357</v>
      </c>
      <c r="C21" s="42" t="s">
        <v>1265</v>
      </c>
      <c r="D21" s="42" t="s">
        <v>1368</v>
      </c>
      <c r="E21" s="42" t="s">
        <v>1369</v>
      </c>
      <c r="F21" s="173" t="s">
        <v>1962</v>
      </c>
      <c r="G21" s="173" t="s">
        <v>1964</v>
      </c>
    </row>
    <row r="22" spans="2:7">
      <c r="B22" s="42" t="s">
        <v>1358</v>
      </c>
      <c r="C22" s="42" t="s">
        <v>1265</v>
      </c>
      <c r="D22" s="42" t="s">
        <v>1368</v>
      </c>
      <c r="E22" s="42" t="s">
        <v>1369</v>
      </c>
      <c r="F22" s="173" t="s">
        <v>1962</v>
      </c>
      <c r="G22" s="173" t="s">
        <v>1964</v>
      </c>
    </row>
    <row r="23" spans="2:7">
      <c r="B23" s="42" t="s">
        <v>1359</v>
      </c>
      <c r="C23" s="42" t="s">
        <v>1265</v>
      </c>
      <c r="D23" s="42" t="s">
        <v>1368</v>
      </c>
      <c r="E23" s="42" t="s">
        <v>1369</v>
      </c>
      <c r="F23" s="173" t="s">
        <v>1962</v>
      </c>
      <c r="G23" s="173" t="s">
        <v>1964</v>
      </c>
    </row>
    <row r="24" spans="2:7">
      <c r="B24" s="42" t="s">
        <v>1360</v>
      </c>
      <c r="C24" s="42" t="s">
        <v>1265</v>
      </c>
      <c r="D24" s="42" t="s">
        <v>1368</v>
      </c>
      <c r="E24" s="42" t="s">
        <v>1369</v>
      </c>
      <c r="F24" s="173" t="s">
        <v>1962</v>
      </c>
      <c r="G24" s="173" t="s">
        <v>1964</v>
      </c>
    </row>
    <row r="25" spans="2:7">
      <c r="B25" s="42" t="s">
        <v>1361</v>
      </c>
      <c r="C25" s="42" t="s">
        <v>1265</v>
      </c>
      <c r="D25" s="42" t="s">
        <v>1368</v>
      </c>
      <c r="E25" s="42" t="s">
        <v>1369</v>
      </c>
      <c r="F25" s="173" t="s">
        <v>1962</v>
      </c>
      <c r="G25" s="173" t="s">
        <v>1964</v>
      </c>
    </row>
    <row r="26" spans="2:7">
      <c r="B26" s="42" t="s">
        <v>1362</v>
      </c>
      <c r="C26" s="42" t="s">
        <v>1265</v>
      </c>
      <c r="D26" s="42" t="s">
        <v>1368</v>
      </c>
      <c r="E26" s="42" t="s">
        <v>1369</v>
      </c>
      <c r="F26" s="173" t="s">
        <v>1962</v>
      </c>
      <c r="G26" s="173" t="s">
        <v>1964</v>
      </c>
    </row>
    <row r="27" spans="2:7">
      <c r="B27" s="42" t="s">
        <v>1363</v>
      </c>
      <c r="C27" s="42" t="s">
        <v>1265</v>
      </c>
      <c r="D27" s="42" t="s">
        <v>1368</v>
      </c>
      <c r="E27" s="42" t="s">
        <v>1369</v>
      </c>
      <c r="F27" s="173" t="s">
        <v>1962</v>
      </c>
      <c r="G27" s="173" t="s">
        <v>1964</v>
      </c>
    </row>
    <row r="28" spans="2:7">
      <c r="B28" s="42" t="s">
        <v>1364</v>
      </c>
      <c r="C28" s="42" t="s">
        <v>1265</v>
      </c>
      <c r="D28" s="42" t="s">
        <v>1368</v>
      </c>
      <c r="E28" s="42" t="s">
        <v>1369</v>
      </c>
      <c r="F28" s="173" t="s">
        <v>1962</v>
      </c>
      <c r="G28" s="173" t="s">
        <v>1964</v>
      </c>
    </row>
    <row r="29" spans="2:7">
      <c r="B29" s="42" t="s">
        <v>1365</v>
      </c>
      <c r="C29" s="42" t="s">
        <v>1265</v>
      </c>
      <c r="D29" s="42" t="s">
        <v>1368</v>
      </c>
      <c r="E29" s="42" t="s">
        <v>1369</v>
      </c>
      <c r="F29" s="173" t="s">
        <v>1962</v>
      </c>
      <c r="G29" s="173" t="s">
        <v>1964</v>
      </c>
    </row>
    <row r="30" spans="2:7">
      <c r="B30" s="42" t="s">
        <v>1366</v>
      </c>
      <c r="C30" s="42" t="s">
        <v>1265</v>
      </c>
      <c r="D30" s="42" t="s">
        <v>1368</v>
      </c>
      <c r="E30" s="42" t="s">
        <v>1369</v>
      </c>
      <c r="F30" s="173" t="s">
        <v>1962</v>
      </c>
      <c r="G30" s="173" t="s">
        <v>1964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5" zoomScale="90" zoomScaleNormal="90" workbookViewId="0">
      <selection activeCell="B21" sqref="B21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2" ht="20.100000000000001" customHeight="1">
      <c r="B1" s="49" t="s">
        <v>0</v>
      </c>
      <c r="C1" s="50">
        <v>33</v>
      </c>
    </row>
    <row r="2" spans="1:12" ht="20.100000000000001" customHeight="1">
      <c r="B2" s="49" t="s">
        <v>1</v>
      </c>
      <c r="C2" s="50">
        <v>28</v>
      </c>
    </row>
    <row r="3" spans="1:12" ht="20.100000000000001" customHeight="1">
      <c r="D3" s="383" t="s">
        <v>498</v>
      </c>
      <c r="E3" s="383"/>
      <c r="F3" s="383"/>
      <c r="G3" s="384" t="s">
        <v>499</v>
      </c>
      <c r="H3" s="384"/>
      <c r="I3" s="59">
        <f>SUM(I6:I230)</f>
        <v>57</v>
      </c>
    </row>
    <row r="4" spans="1:12" ht="45" customHeight="1">
      <c r="A4" s="375" t="s">
        <v>2</v>
      </c>
      <c r="B4" s="375" t="s">
        <v>3</v>
      </c>
      <c r="C4" s="377" t="s">
        <v>4</v>
      </c>
      <c r="D4" s="375" t="s">
        <v>5</v>
      </c>
      <c r="E4" s="375" t="s">
        <v>6</v>
      </c>
      <c r="F4" s="375" t="s">
        <v>7</v>
      </c>
      <c r="G4" s="385" t="s">
        <v>500</v>
      </c>
      <c r="H4" s="386" t="s">
        <v>501</v>
      </c>
      <c r="I4" s="60" t="s">
        <v>8</v>
      </c>
      <c r="J4" s="46">
        <v>43955</v>
      </c>
      <c r="K4" s="268">
        <v>44026</v>
      </c>
      <c r="L4" s="268">
        <v>44125</v>
      </c>
    </row>
    <row r="5" spans="1:12" s="6" customFormat="1" ht="13.5" customHeight="1">
      <c r="A5" s="375"/>
      <c r="B5" s="375"/>
      <c r="C5" s="377"/>
      <c r="D5" s="375"/>
      <c r="E5" s="375"/>
      <c r="F5" s="375"/>
      <c r="G5" s="385"/>
      <c r="H5" s="386"/>
      <c r="I5" s="61"/>
      <c r="J5" s="47" t="s">
        <v>9</v>
      </c>
    </row>
    <row r="6" spans="1:12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1145.6402166644741</v>
      </c>
      <c r="G6" s="53">
        <f>F6*1.15</f>
        <v>1317.4862491641452</v>
      </c>
      <c r="H6" s="54">
        <f>F6*1.1</f>
        <v>1260.2042383309217</v>
      </c>
      <c r="I6" s="61">
        <f>SUM(J6:GR6)</f>
        <v>0</v>
      </c>
    </row>
    <row r="7" spans="1:12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293.92917253324794</v>
      </c>
      <c r="G7" s="53">
        <f t="shared" ref="G7:G70" si="1">F7*1.15</f>
        <v>338.01854841323512</v>
      </c>
      <c r="H7" s="54">
        <f t="shared" ref="H7:H70" si="2">F7*1.1</f>
        <v>323.32208978657275</v>
      </c>
      <c r="I7" s="61">
        <f t="shared" ref="I7:I70" si="3">SUM(J7:GR7)</f>
        <v>0</v>
      </c>
    </row>
    <row r="8" spans="1:12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1551.6726084894722</v>
      </c>
      <c r="G8" s="53">
        <f t="shared" si="1"/>
        <v>1784.4234997628928</v>
      </c>
      <c r="H8" s="54">
        <f t="shared" si="2"/>
        <v>1706.8398693384195</v>
      </c>
      <c r="I8" s="61">
        <f t="shared" si="3"/>
        <v>0</v>
      </c>
    </row>
    <row r="9" spans="1:12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322.63853357137924</v>
      </c>
      <c r="G9" s="53">
        <f t="shared" si="1"/>
        <v>371.03431360708612</v>
      </c>
      <c r="H9" s="54">
        <f t="shared" si="2"/>
        <v>354.90238692851722</v>
      </c>
      <c r="I9" s="61">
        <f t="shared" si="3"/>
        <v>0</v>
      </c>
    </row>
    <row r="10" spans="1:12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319.08674092929027</v>
      </c>
      <c r="G10" s="53">
        <f t="shared" si="1"/>
        <v>366.94975206868378</v>
      </c>
      <c r="H10" s="54">
        <f t="shared" si="2"/>
        <v>350.99541502221933</v>
      </c>
      <c r="I10" s="62">
        <f t="shared" si="3"/>
        <v>0</v>
      </c>
      <c r="J10" s="48"/>
    </row>
    <row r="11" spans="1:12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1162.7299412922632</v>
      </c>
      <c r="G11" s="53">
        <f t="shared" si="1"/>
        <v>1337.1394324861026</v>
      </c>
      <c r="H11" s="54">
        <f t="shared" si="2"/>
        <v>1279.0029354214896</v>
      </c>
      <c r="I11" s="61">
        <f t="shared" si="3"/>
        <v>0</v>
      </c>
    </row>
    <row r="12" spans="1:12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303.90909327507455</v>
      </c>
      <c r="G12" s="53">
        <f t="shared" si="1"/>
        <v>349.49545726633573</v>
      </c>
      <c r="H12" s="54">
        <f t="shared" si="2"/>
        <v>334.30000260258203</v>
      </c>
      <c r="I12" s="61">
        <f t="shared" si="3"/>
        <v>0</v>
      </c>
    </row>
    <row r="13" spans="1:12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33056.778566762485</v>
      </c>
      <c r="G13" s="53">
        <f t="shared" si="1"/>
        <v>38015.295351776855</v>
      </c>
      <c r="H13" s="54">
        <f t="shared" si="2"/>
        <v>36362.456423438736</v>
      </c>
      <c r="I13" s="2">
        <f t="shared" si="3"/>
        <v>0</v>
      </c>
    </row>
    <row r="14" spans="1:12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11263.553869433241</v>
      </c>
      <c r="G14" s="53">
        <f t="shared" si="1"/>
        <v>12953.086949848226</v>
      </c>
      <c r="H14" s="54">
        <f t="shared" si="2"/>
        <v>12389.909256376566</v>
      </c>
      <c r="I14" s="2">
        <f t="shared" si="3"/>
        <v>0</v>
      </c>
    </row>
    <row r="15" spans="1:12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3998.8038588825589</v>
      </c>
      <c r="G15" s="53">
        <f t="shared" si="1"/>
        <v>4598.6244377149424</v>
      </c>
      <c r="H15" s="54">
        <f t="shared" si="2"/>
        <v>4398.684244770815</v>
      </c>
      <c r="I15" s="2">
        <f t="shared" si="3"/>
        <v>0</v>
      </c>
    </row>
    <row r="16" spans="1:12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893.73799002822375</v>
      </c>
      <c r="G16" s="53">
        <f t="shared" si="1"/>
        <v>1027.7986885324572</v>
      </c>
      <c r="H16" s="54">
        <f t="shared" si="2"/>
        <v>983.11178903104621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233.12684719177727</v>
      </c>
      <c r="G17" s="53">
        <f t="shared" si="1"/>
        <v>268.09587427054385</v>
      </c>
      <c r="H17" s="54">
        <f t="shared" si="2"/>
        <v>256.439531910955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31830.659736416848</v>
      </c>
      <c r="G18" s="53">
        <f t="shared" si="1"/>
        <v>36605.258696879369</v>
      </c>
      <c r="H18" s="54">
        <f t="shared" si="2"/>
        <v>35013.725710058534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10513.549765355529</v>
      </c>
      <c r="G19" s="53">
        <f t="shared" si="1"/>
        <v>12090.582230158856</v>
      </c>
      <c r="H19" s="54">
        <f t="shared" si="2"/>
        <v>11564.904741891083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3612.291320422124</v>
      </c>
      <c r="G20" s="53">
        <f t="shared" si="1"/>
        <v>4154.1350184854427</v>
      </c>
      <c r="H20" s="54">
        <f t="shared" si="2"/>
        <v>3973.5204524643368</v>
      </c>
      <c r="I20" s="2">
        <f t="shared" si="3"/>
        <v>0</v>
      </c>
    </row>
    <row r="21" spans="1:12" ht="20.100000000000001" customHeight="1">
      <c r="A21" s="7">
        <v>872382</v>
      </c>
      <c r="B21" s="13" t="s">
        <v>29</v>
      </c>
      <c r="C21" s="43">
        <v>5</v>
      </c>
      <c r="D21" s="10">
        <v>27.400547316435478</v>
      </c>
      <c r="E21" s="9"/>
      <c r="F21" s="22">
        <f t="shared" si="0"/>
        <v>904.21806144237075</v>
      </c>
      <c r="G21" s="53">
        <f t="shared" si="1"/>
        <v>1039.8507706587263</v>
      </c>
      <c r="H21" s="54">
        <f t="shared" si="2"/>
        <v>994.63986758660792</v>
      </c>
      <c r="I21" s="61">
        <f t="shared" si="3"/>
        <v>0</v>
      </c>
      <c r="J21" s="2">
        <v>1</v>
      </c>
      <c r="K21" s="1">
        <v>-1</v>
      </c>
      <c r="L21" s="268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761.96504294860426</v>
      </c>
      <c r="G22" s="53">
        <f t="shared" si="1"/>
        <v>876.25979939089484</v>
      </c>
      <c r="H22" s="54">
        <f t="shared" si="2"/>
        <v>838.16154724346472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217.72098161495015</v>
      </c>
      <c r="G23" s="53">
        <f t="shared" si="1"/>
        <v>250.37912885719265</v>
      </c>
      <c r="H23" s="54">
        <f t="shared" si="2"/>
        <v>239.49307977644517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24675.672734622516</v>
      </c>
      <c r="G24" s="53">
        <f t="shared" si="1"/>
        <v>28377.02364481589</v>
      </c>
      <c r="H24" s="54">
        <f t="shared" si="2"/>
        <v>27143.240008084769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7811.0606621495481</v>
      </c>
      <c r="G25" s="53">
        <f t="shared" si="1"/>
        <v>8982.7197614719789</v>
      </c>
      <c r="H25" s="54">
        <f t="shared" si="2"/>
        <v>8592.1667283645038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2652.0414505943004</v>
      </c>
      <c r="G26" s="53">
        <f t="shared" si="1"/>
        <v>3049.8476681834454</v>
      </c>
      <c r="H26" s="54">
        <f t="shared" si="2"/>
        <v>2917.2455956537306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728.8853440469743</v>
      </c>
      <c r="G27" s="53">
        <f t="shared" si="1"/>
        <v>838.21814565402042</v>
      </c>
      <c r="H27" s="54">
        <f t="shared" si="2"/>
        <v>801.77387845167175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591.57008955096933</v>
      </c>
      <c r="G28" s="53">
        <f t="shared" si="1"/>
        <v>680.30560298361468</v>
      </c>
      <c r="H28" s="54">
        <f t="shared" si="2"/>
        <v>650.72709850606634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163.42850791788183</v>
      </c>
      <c r="G29" s="53">
        <f t="shared" si="1"/>
        <v>187.9427841055641</v>
      </c>
      <c r="H29" s="54">
        <f t="shared" si="2"/>
        <v>179.77135870967004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1784.2984804805189</v>
      </c>
      <c r="G30" s="53">
        <f t="shared" si="1"/>
        <v>2051.9432525525967</v>
      </c>
      <c r="H30" s="54">
        <f t="shared" si="2"/>
        <v>1962.728328528571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48.384102826681854</v>
      </c>
      <c r="G31" s="53">
        <f t="shared" si="1"/>
        <v>55.641718250684129</v>
      </c>
      <c r="H31" s="54">
        <f t="shared" si="2"/>
        <v>53.222513109350047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62601.718722346333</v>
      </c>
      <c r="G32" s="53">
        <f t="shared" si="1"/>
        <v>71991.976530698274</v>
      </c>
      <c r="H32" s="54">
        <f t="shared" si="2"/>
        <v>68861.890594580967</v>
      </c>
      <c r="I32" s="2">
        <f t="shared" si="3"/>
        <v>0</v>
      </c>
    </row>
    <row r="33" spans="1:12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1213.9958381838335</v>
      </c>
      <c r="G33" s="53">
        <f t="shared" si="1"/>
        <v>1396.0952139114083</v>
      </c>
      <c r="H33" s="54">
        <f t="shared" si="2"/>
        <v>1335.3954220022169</v>
      </c>
      <c r="I33" s="61">
        <f t="shared" si="3"/>
        <v>0</v>
      </c>
    </row>
    <row r="34" spans="1:12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311.01807791308795</v>
      </c>
      <c r="G34" s="53">
        <f t="shared" si="1"/>
        <v>357.67078960005114</v>
      </c>
      <c r="H34" s="54">
        <f t="shared" si="2"/>
        <v>342.11988570439678</v>
      </c>
      <c r="I34" s="61">
        <f t="shared" si="3"/>
        <v>0</v>
      </c>
    </row>
    <row r="35" spans="1:12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1723.8433301913594</v>
      </c>
      <c r="G35" s="53">
        <f t="shared" si="1"/>
        <v>1982.4198297200633</v>
      </c>
      <c r="H35" s="54">
        <f t="shared" si="2"/>
        <v>1896.2276632104956</v>
      </c>
      <c r="I35" s="61">
        <f t="shared" si="3"/>
        <v>0</v>
      </c>
    </row>
    <row r="36" spans="1:12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363.70515956921776</v>
      </c>
      <c r="G36" s="53">
        <f t="shared" si="1"/>
        <v>418.26093350460036</v>
      </c>
      <c r="H36" s="54">
        <f t="shared" si="2"/>
        <v>400.07567552613955</v>
      </c>
      <c r="I36" s="61">
        <f t="shared" si="3"/>
        <v>0</v>
      </c>
    </row>
    <row r="37" spans="1:12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1544.4098237030403</v>
      </c>
      <c r="G37" s="53">
        <f t="shared" si="1"/>
        <v>1776.0712972584961</v>
      </c>
      <c r="H37" s="54">
        <f t="shared" si="2"/>
        <v>1698.8508060733445</v>
      </c>
      <c r="I37" s="61">
        <f t="shared" si="3"/>
        <v>0</v>
      </c>
    </row>
    <row r="38" spans="1:12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324.68920221695998</v>
      </c>
      <c r="G38" s="53">
        <f t="shared" si="1"/>
        <v>373.39258254950397</v>
      </c>
      <c r="H38" s="54">
        <f t="shared" si="2"/>
        <v>357.15812243865599</v>
      </c>
      <c r="I38" s="61">
        <f t="shared" si="3"/>
        <v>0</v>
      </c>
    </row>
    <row r="39" spans="1:12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34717.278041288577</v>
      </c>
      <c r="G39" s="53">
        <f t="shared" si="1"/>
        <v>39924.869747481862</v>
      </c>
      <c r="H39" s="54">
        <f t="shared" si="2"/>
        <v>38189.005845417436</v>
      </c>
      <c r="I39" s="2">
        <f t="shared" si="3"/>
        <v>0</v>
      </c>
    </row>
    <row r="40" spans="1:12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10538.569343078127</v>
      </c>
      <c r="G40" s="53">
        <f t="shared" si="1"/>
        <v>12119.354744539845</v>
      </c>
      <c r="H40" s="54">
        <f t="shared" si="2"/>
        <v>11592.426277385941</v>
      </c>
      <c r="I40" s="2">
        <f t="shared" si="3"/>
        <v>0</v>
      </c>
    </row>
    <row r="41" spans="1:12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3704.004429470896</v>
      </c>
      <c r="G41" s="53">
        <f t="shared" si="1"/>
        <v>4259.6050938915296</v>
      </c>
      <c r="H41" s="54">
        <f t="shared" si="2"/>
        <v>4074.4048724179861</v>
      </c>
      <c r="I41" s="2">
        <f t="shared" si="3"/>
        <v>0</v>
      </c>
    </row>
    <row r="42" spans="1:12" ht="20.100000000000001" customHeight="1">
      <c r="A42" s="7">
        <v>872552</v>
      </c>
      <c r="B42" s="8" t="s">
        <v>51</v>
      </c>
      <c r="C42" s="43">
        <v>5</v>
      </c>
      <c r="D42" s="10">
        <v>30.242240526849642</v>
      </c>
      <c r="E42" s="9"/>
      <c r="F42" s="22">
        <f t="shared" si="0"/>
        <v>997.99393738603817</v>
      </c>
      <c r="G42" s="53">
        <f t="shared" si="1"/>
        <v>1147.6930279939438</v>
      </c>
      <c r="H42" s="54">
        <f t="shared" si="2"/>
        <v>1097.793331124642</v>
      </c>
      <c r="I42" s="61">
        <f t="shared" si="3"/>
        <v>0</v>
      </c>
      <c r="J42" s="2">
        <v>1</v>
      </c>
      <c r="L42" s="1">
        <v>-1</v>
      </c>
    </row>
    <row r="43" spans="1:12" ht="20.100000000000001" customHeight="1">
      <c r="A43" s="7">
        <v>872551</v>
      </c>
      <c r="B43" s="8" t="s">
        <v>52</v>
      </c>
      <c r="C43" s="43">
        <v>1</v>
      </c>
      <c r="D43" s="10">
        <v>6.7112792037189823</v>
      </c>
      <c r="E43" s="9"/>
      <c r="F43" s="22">
        <f t="shared" si="0"/>
        <v>221.47221372272642</v>
      </c>
      <c r="G43" s="53">
        <f t="shared" si="1"/>
        <v>254.69304578113537</v>
      </c>
      <c r="H43" s="54">
        <f t="shared" si="2"/>
        <v>243.61943509499909</v>
      </c>
      <c r="I43" s="61">
        <f t="shared" si="3"/>
        <v>2</v>
      </c>
      <c r="J43" s="2">
        <v>2</v>
      </c>
    </row>
    <row r="44" spans="1:12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1874.4393088511999</v>
      </c>
      <c r="G44" s="53">
        <f t="shared" si="1"/>
        <v>2155.6052051788797</v>
      </c>
      <c r="H44" s="54">
        <f t="shared" si="2"/>
        <v>2061.8832397363203</v>
      </c>
      <c r="I44" s="61">
        <f t="shared" si="3"/>
        <v>0</v>
      </c>
    </row>
    <row r="45" spans="1:12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402.11956269474297</v>
      </c>
      <c r="G45" s="53">
        <f t="shared" si="1"/>
        <v>462.4374970989544</v>
      </c>
      <c r="H45" s="54">
        <f t="shared" si="2"/>
        <v>442.33151896421731</v>
      </c>
      <c r="I45" s="61">
        <f t="shared" si="3"/>
        <v>0</v>
      </c>
    </row>
    <row r="46" spans="1:12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50251.635159957492</v>
      </c>
      <c r="G46" s="53">
        <f t="shared" si="1"/>
        <v>57789.380433951112</v>
      </c>
      <c r="H46" s="54">
        <f t="shared" si="2"/>
        <v>55276.798675953243</v>
      </c>
      <c r="I46" s="2">
        <f t="shared" si="3"/>
        <v>0</v>
      </c>
    </row>
    <row r="47" spans="1:12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5101.0382558822403</v>
      </c>
      <c r="G47" s="53">
        <f t="shared" si="1"/>
        <v>5866.1939942645758</v>
      </c>
      <c r="H47" s="54">
        <f t="shared" si="2"/>
        <v>5611.1420814704643</v>
      </c>
      <c r="I47" s="2">
        <f t="shared" si="3"/>
        <v>0</v>
      </c>
    </row>
    <row r="48" spans="1:12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1322.0212573763179</v>
      </c>
      <c r="G48" s="53">
        <f t="shared" si="1"/>
        <v>1520.3244459827654</v>
      </c>
      <c r="H48" s="54">
        <f t="shared" si="2"/>
        <v>1454.2233831139497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297.46262783308811</v>
      </c>
      <c r="G49" s="53">
        <f t="shared" si="1"/>
        <v>342.0820220080513</v>
      </c>
      <c r="H49" s="54">
        <f t="shared" si="2"/>
        <v>327.20889061639696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47185.88553481421</v>
      </c>
      <c r="G50" s="53">
        <f t="shared" si="1"/>
        <v>54263.76836503634</v>
      </c>
      <c r="H50" s="54">
        <f t="shared" si="2"/>
        <v>51904.474088295632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14149.613654507521</v>
      </c>
      <c r="G51" s="53">
        <f t="shared" si="1"/>
        <v>16272.055702683647</v>
      </c>
      <c r="H51" s="54">
        <f t="shared" si="2"/>
        <v>15564.575019958274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4772.7418271587403</v>
      </c>
      <c r="G52" s="53">
        <f t="shared" si="1"/>
        <v>5488.6531012325513</v>
      </c>
      <c r="H52" s="54">
        <f t="shared" si="2"/>
        <v>5250.0160098746146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1258.0637511196728</v>
      </c>
      <c r="G53" s="53">
        <f t="shared" si="1"/>
        <v>1446.7733137876237</v>
      </c>
      <c r="H53" s="54">
        <f t="shared" si="2"/>
        <v>1383.8701262316401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1014.1729557969903</v>
      </c>
      <c r="G54" s="53">
        <f t="shared" si="1"/>
        <v>1166.2988991665388</v>
      </c>
      <c r="H54" s="54">
        <f t="shared" si="2"/>
        <v>1115.5902513766894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271.84307133807368</v>
      </c>
      <c r="G55" s="53">
        <f t="shared" si="1"/>
        <v>312.61953203878471</v>
      </c>
      <c r="H55" s="54">
        <f t="shared" si="2"/>
        <v>299.02737847188109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38655.10396919807</v>
      </c>
      <c r="G56" s="53">
        <f t="shared" si="1"/>
        <v>44453.369564577777</v>
      </c>
      <c r="H56" s="54">
        <f t="shared" si="2"/>
        <v>42520.614366117879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11804.161391124479</v>
      </c>
      <c r="G57" s="53">
        <f t="shared" si="1"/>
        <v>13574.785599793149</v>
      </c>
      <c r="H57" s="54">
        <f t="shared" si="2"/>
        <v>12984.577530236927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4255.8017812270355</v>
      </c>
      <c r="G58" s="53">
        <f t="shared" si="1"/>
        <v>4894.1720484110901</v>
      </c>
      <c r="H58" s="54">
        <f t="shared" si="2"/>
        <v>4681.3819593497392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1165.2145869663868</v>
      </c>
      <c r="G59" s="53">
        <f t="shared" si="1"/>
        <v>1339.9967750113447</v>
      </c>
      <c r="H59" s="54">
        <f t="shared" si="2"/>
        <v>1281.7360456630256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967.91560071413755</v>
      </c>
      <c r="G60" s="53">
        <f t="shared" si="1"/>
        <v>1113.102940821258</v>
      </c>
      <c r="H60" s="54">
        <f t="shared" si="2"/>
        <v>1064.7071607855514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262.31172467713623</v>
      </c>
      <c r="G61" s="53">
        <f t="shared" si="1"/>
        <v>301.65848337870665</v>
      </c>
      <c r="H61" s="54">
        <f t="shared" si="2"/>
        <v>288.54289714484986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33174.577540017854</v>
      </c>
      <c r="G62" s="53">
        <f t="shared" si="1"/>
        <v>38150.764171020528</v>
      </c>
      <c r="H62" s="54">
        <f t="shared" si="2"/>
        <v>36492.035294019639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10167.718570758272</v>
      </c>
      <c r="G63" s="53">
        <f t="shared" si="1"/>
        <v>11692.876356372011</v>
      </c>
      <c r="H63" s="54">
        <f t="shared" si="2"/>
        <v>11184.4904278341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3612.291320422124</v>
      </c>
      <c r="G64" s="53">
        <f t="shared" si="1"/>
        <v>4154.1350184854427</v>
      </c>
      <c r="H64" s="54">
        <f t="shared" si="2"/>
        <v>3973.5204524643368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1185.5428107264001</v>
      </c>
      <c r="G65" s="53">
        <f t="shared" si="1"/>
        <v>1363.3742323353601</v>
      </c>
      <c r="H65" s="54">
        <f t="shared" si="2"/>
        <v>1304.0970917990403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242.44724879625596</v>
      </c>
      <c r="G66" s="53">
        <f t="shared" si="1"/>
        <v>278.81433611569435</v>
      </c>
      <c r="H66" s="54">
        <f t="shared" si="2"/>
        <v>266.69197367588157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1807.4263578634161</v>
      </c>
      <c r="G67" s="53">
        <f t="shared" si="1"/>
        <v>2078.5403115429285</v>
      </c>
      <c r="H67" s="54">
        <f t="shared" si="2"/>
        <v>1988.1689936497578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380.59762669612928</v>
      </c>
      <c r="G68" s="53">
        <f t="shared" si="1"/>
        <v>437.68727070054865</v>
      </c>
      <c r="H68" s="54">
        <f t="shared" si="2"/>
        <v>418.65738936574223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53807.124499221303</v>
      </c>
      <c r="G69" s="53">
        <f t="shared" si="1"/>
        <v>61878.193174104497</v>
      </c>
      <c r="H69" s="54">
        <f t="shared" si="2"/>
        <v>59187.836949143435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1187.6526997117496</v>
      </c>
      <c r="G70" s="53">
        <f t="shared" si="1"/>
        <v>1365.8006046685121</v>
      </c>
      <c r="H70" s="54">
        <f t="shared" si="2"/>
        <v>1306.4179696829246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317.0079999460375</v>
      </c>
      <c r="G71" s="53">
        <f t="shared" ref="G71:G134" si="5">F71*1.15</f>
        <v>364.55919993794311</v>
      </c>
      <c r="H71" s="54">
        <f t="shared" ref="H71:H134" si="6">F71*1.1</f>
        <v>348.70879994064126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1499.1641784014819</v>
      </c>
      <c r="G72" s="53">
        <f t="shared" si="5"/>
        <v>1724.038805161704</v>
      </c>
      <c r="H72" s="54">
        <f t="shared" si="6"/>
        <v>1649.0805962416302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317.0079999460375</v>
      </c>
      <c r="G73" s="53">
        <f t="shared" si="5"/>
        <v>364.55919993794311</v>
      </c>
      <c r="H73" s="54">
        <f t="shared" si="6"/>
        <v>348.70879994064126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39814.757088274011</v>
      </c>
      <c r="G74" s="53">
        <f t="shared" si="5"/>
        <v>45786.970651515112</v>
      </c>
      <c r="H74" s="54">
        <f t="shared" si="6"/>
        <v>43796.232797101417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12158.286232858212</v>
      </c>
      <c r="G75" s="53">
        <f t="shared" si="5"/>
        <v>13982.029167786943</v>
      </c>
      <c r="H75" s="54">
        <f t="shared" si="6"/>
        <v>13374.114856144035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4383.4758346638464</v>
      </c>
      <c r="G76" s="53">
        <f t="shared" si="5"/>
        <v>5040.9972098634225</v>
      </c>
      <c r="H76" s="54">
        <f t="shared" si="6"/>
        <v>4821.8234181302314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996.9530687355616</v>
      </c>
      <c r="G77" s="53">
        <f t="shared" si="5"/>
        <v>1146.4960290458957</v>
      </c>
      <c r="H77" s="54">
        <f t="shared" si="6"/>
        <v>1096.6483756091179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270.1810764174503</v>
      </c>
      <c r="G78" s="53">
        <f t="shared" si="5"/>
        <v>310.70823788006783</v>
      </c>
      <c r="H78" s="54">
        <f t="shared" si="6"/>
        <v>297.19918405919537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920.55012972907048</v>
      </c>
      <c r="G79" s="53">
        <f t="shared" si="5"/>
        <v>1058.6326491884311</v>
      </c>
      <c r="H79" s="54">
        <f t="shared" si="6"/>
        <v>1012.6051427019776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240.12065260753062</v>
      </c>
      <c r="G80" s="53">
        <f t="shared" si="5"/>
        <v>276.13875049866022</v>
      </c>
      <c r="H80" s="54">
        <f t="shared" si="6"/>
        <v>264.13271786828369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32785.579528509348</v>
      </c>
      <c r="G81" s="53">
        <f t="shared" si="5"/>
        <v>37703.416457785745</v>
      </c>
      <c r="H81" s="54">
        <f t="shared" si="6"/>
        <v>36064.137481360289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784.82399423706238</v>
      </c>
      <c r="G82" s="53">
        <f t="shared" si="5"/>
        <v>902.54759337262169</v>
      </c>
      <c r="H82" s="54">
        <f t="shared" si="6"/>
        <v>863.30639366076866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224.25261106339866</v>
      </c>
      <c r="G83" s="53">
        <f t="shared" si="5"/>
        <v>257.89050272290842</v>
      </c>
      <c r="H83" s="54">
        <f t="shared" si="6"/>
        <v>246.67787216973855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25415.942916661195</v>
      </c>
      <c r="G84" s="53">
        <f t="shared" si="5"/>
        <v>29228.334354160372</v>
      </c>
      <c r="H84" s="54">
        <f t="shared" si="6"/>
        <v>27957.537208327318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8045.3924820140328</v>
      </c>
      <c r="G85" s="53">
        <f t="shared" si="5"/>
        <v>9252.2013543161374</v>
      </c>
      <c r="H85" s="54">
        <f t="shared" si="6"/>
        <v>8849.9317302154359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2731.6026941121299</v>
      </c>
      <c r="G86" s="53">
        <f t="shared" si="5"/>
        <v>3141.3430982289492</v>
      </c>
      <c r="H86" s="54">
        <f t="shared" si="6"/>
        <v>3004.7629635233434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750.75190436838363</v>
      </c>
      <c r="G87" s="53">
        <f t="shared" si="5"/>
        <v>863.36469002364106</v>
      </c>
      <c r="H87" s="54">
        <f t="shared" si="6"/>
        <v>825.82709480522203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609.31719223749849</v>
      </c>
      <c r="G88" s="53">
        <f t="shared" si="5"/>
        <v>700.71477107312319</v>
      </c>
      <c r="H88" s="54">
        <f t="shared" si="6"/>
        <v>670.24891146124844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168.33136315541827</v>
      </c>
      <c r="G89" s="53">
        <f t="shared" si="5"/>
        <v>193.58106762873101</v>
      </c>
      <c r="H89" s="54">
        <f t="shared" si="6"/>
        <v>185.16449947096012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808.3479467298813</v>
      </c>
      <c r="G90" s="53">
        <f t="shared" si="5"/>
        <v>929.60013873936339</v>
      </c>
      <c r="H90" s="54">
        <f t="shared" si="6"/>
        <v>889.18274140286951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176.08408103387134</v>
      </c>
      <c r="G91" s="53">
        <f t="shared" si="5"/>
        <v>202.49669318895204</v>
      </c>
      <c r="H91" s="54">
        <f t="shared" si="6"/>
        <v>193.69248913725849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30801.747306435154</v>
      </c>
      <c r="G92" s="53">
        <f t="shared" si="5"/>
        <v>35422.009402400421</v>
      </c>
      <c r="H92" s="54">
        <f t="shared" si="6"/>
        <v>33881.922037078672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873.57935556133771</v>
      </c>
      <c r="G93" s="53">
        <f t="shared" si="5"/>
        <v>1004.6162588955383</v>
      </c>
      <c r="H93" s="54">
        <f t="shared" si="6"/>
        <v>960.93729111747155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198.82138266368386</v>
      </c>
      <c r="G94" s="53">
        <f t="shared" si="5"/>
        <v>228.64459006323642</v>
      </c>
      <c r="H94" s="54">
        <f t="shared" si="6"/>
        <v>218.70352093005226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30286.148772146964</v>
      </c>
      <c r="G95" s="53">
        <f t="shared" si="5"/>
        <v>34829.071087969009</v>
      </c>
      <c r="H95" s="54">
        <f t="shared" si="6"/>
        <v>33314.763649361666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9550.2501353279313</v>
      </c>
      <c r="G96" s="53">
        <f t="shared" si="5"/>
        <v>10982.78765562712</v>
      </c>
      <c r="H96" s="54">
        <f t="shared" si="6"/>
        <v>10505.275148860725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892.67734803747112</v>
      </c>
      <c r="G97" s="53">
        <f t="shared" si="5"/>
        <v>1026.5789502430916</v>
      </c>
      <c r="H97" s="54">
        <f t="shared" si="6"/>
        <v>981.94508284121832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192.72412960865657</v>
      </c>
      <c r="G98" s="53">
        <f t="shared" si="5"/>
        <v>221.63274904995504</v>
      </c>
      <c r="H98" s="54">
        <f t="shared" si="6"/>
        <v>211.99654256952223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27706.370950165347</v>
      </c>
      <c r="G99" s="53">
        <f t="shared" si="5"/>
        <v>31862.326592690148</v>
      </c>
      <c r="H99" s="54">
        <f t="shared" si="6"/>
        <v>30477.008045181883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8936.3962048419398</v>
      </c>
      <c r="G100" s="53">
        <f t="shared" si="5"/>
        <v>10276.85563556823</v>
      </c>
      <c r="H100" s="54">
        <f t="shared" si="6"/>
        <v>9830.0358253261347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828.30778206885748</v>
      </c>
      <c r="G101" s="53">
        <f t="shared" si="5"/>
        <v>952.55394937918607</v>
      </c>
      <c r="H101" s="54">
        <f t="shared" si="6"/>
        <v>911.13856027574332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180.86074845055748</v>
      </c>
      <c r="G102" s="53">
        <f t="shared" si="5"/>
        <v>207.98986071814107</v>
      </c>
      <c r="H102" s="54">
        <f t="shared" si="6"/>
        <v>198.94682329561326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19585.252677727025</v>
      </c>
      <c r="G103" s="53">
        <f t="shared" si="5"/>
        <v>22523.040579386077</v>
      </c>
      <c r="H103" s="54">
        <f t="shared" si="6"/>
        <v>21543.777945499729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6323.9155177420234</v>
      </c>
      <c r="G104" s="53">
        <f t="shared" si="5"/>
        <v>7272.5028454033263</v>
      </c>
      <c r="H104" s="54">
        <f t="shared" si="6"/>
        <v>6956.307069516226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2371.7690971033794</v>
      </c>
      <c r="G105" s="53">
        <f t="shared" si="5"/>
        <v>2727.5344616688863</v>
      </c>
      <c r="H105" s="54">
        <f t="shared" si="6"/>
        <v>2608.9460068137178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629.58153369209037</v>
      </c>
      <c r="G106" s="53">
        <f t="shared" si="5"/>
        <v>724.01876374590393</v>
      </c>
      <c r="H106" s="54">
        <f t="shared" si="6"/>
        <v>692.53968706129945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517.14407439979186</v>
      </c>
      <c r="G107" s="53">
        <f t="shared" si="5"/>
        <v>594.71568555976057</v>
      </c>
      <c r="H107" s="54">
        <f t="shared" si="6"/>
        <v>568.85848183977112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138.48850563502378</v>
      </c>
      <c r="G108" s="53">
        <f t="shared" si="5"/>
        <v>159.26178148027734</v>
      </c>
      <c r="H108" s="54">
        <f t="shared" si="6"/>
        <v>152.33735619852618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18504.687012748986</v>
      </c>
      <c r="G109" s="53">
        <f t="shared" si="5"/>
        <v>21280.390064661333</v>
      </c>
      <c r="H109" s="54">
        <f t="shared" si="6"/>
        <v>20355.155714023887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6000.2564569694214</v>
      </c>
      <c r="G110" s="53">
        <f t="shared" si="5"/>
        <v>6900.2949255148342</v>
      </c>
      <c r="H110" s="54">
        <f t="shared" si="6"/>
        <v>6600.2821026663642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542.78635712716789</v>
      </c>
      <c r="G111" s="53">
        <f t="shared" si="5"/>
        <v>624.20431069624306</v>
      </c>
      <c r="H111" s="54">
        <f t="shared" si="6"/>
        <v>597.06499283988478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447.38754284421117</v>
      </c>
      <c r="G112" s="53">
        <f t="shared" si="5"/>
        <v>514.49567427084276</v>
      </c>
      <c r="H112" s="54">
        <f t="shared" si="6"/>
        <v>492.1262971286323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126.68622301085978</v>
      </c>
      <c r="G113" s="53">
        <f t="shared" si="5"/>
        <v>145.68915646248874</v>
      </c>
      <c r="H113" s="54">
        <f t="shared" si="6"/>
        <v>139.35484531194575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39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39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39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39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39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531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532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39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39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39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39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39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39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39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39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39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39">
        <f t="shared" si="11"/>
        <v>0</v>
      </c>
    </row>
    <row r="168" spans="1:9" ht="20.100000000000001" customHeight="1">
      <c r="A168" s="7">
        <v>152722</v>
      </c>
      <c r="B168" s="13" t="s">
        <v>533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39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39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39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39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39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39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39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39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39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39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39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39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39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39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39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39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39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39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39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39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39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39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39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39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39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39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39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39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39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39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39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39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39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39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39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39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39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39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39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39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39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39">
        <f t="shared" si="15"/>
        <v>0</v>
      </c>
    </row>
    <row r="231" spans="1:13" ht="21">
      <c r="A231" s="172" t="s">
        <v>694</v>
      </c>
      <c r="B231" s="173" t="s">
        <v>693</v>
      </c>
      <c r="C231" s="93">
        <v>208</v>
      </c>
      <c r="D231" s="174">
        <v>545.62385684633409</v>
      </c>
      <c r="E231" s="9"/>
      <c r="F231" s="22">
        <f t="shared" ref="F231:F261" si="16">(D231*C$1)+E231*C$2</f>
        <v>18005.587275929025</v>
      </c>
      <c r="G231" s="53">
        <f t="shared" ref="G231:G261" si="17">F231*1.15</f>
        <v>20706.425367318378</v>
      </c>
      <c r="H231" s="54">
        <f t="shared" ref="H231:H261" si="18">F231*1.1</f>
        <v>19806.146003521928</v>
      </c>
      <c r="I231" s="175">
        <f t="shared" ref="I231:I261" si="19">SUM(J231:GR231)</f>
        <v>0</v>
      </c>
      <c r="M231" s="117"/>
    </row>
    <row r="232" spans="1:13" ht="21">
      <c r="A232" s="172" t="s">
        <v>695</v>
      </c>
      <c r="B232" s="173" t="s">
        <v>696</v>
      </c>
      <c r="C232" s="93">
        <v>60</v>
      </c>
      <c r="D232" s="174">
        <v>196.75336953465015</v>
      </c>
      <c r="E232" s="9"/>
      <c r="F232" s="22">
        <f t="shared" si="16"/>
        <v>6492.8611946434548</v>
      </c>
      <c r="G232" s="53">
        <f t="shared" si="17"/>
        <v>7466.7903738399727</v>
      </c>
      <c r="H232" s="54">
        <f t="shared" si="18"/>
        <v>7142.1473141078013</v>
      </c>
      <c r="I232" s="175">
        <f t="shared" si="19"/>
        <v>0</v>
      </c>
    </row>
    <row r="233" spans="1:13" ht="21">
      <c r="A233" s="172" t="s">
        <v>697</v>
      </c>
      <c r="B233" s="173" t="s">
        <v>698</v>
      </c>
      <c r="C233" s="93">
        <v>1</v>
      </c>
      <c r="D233" s="174">
        <v>4.304283896886508</v>
      </c>
      <c r="E233" s="9"/>
      <c r="F233" s="22">
        <f t="shared" si="16"/>
        <v>142.04136859725477</v>
      </c>
      <c r="G233" s="53">
        <f t="shared" si="17"/>
        <v>163.34757388684298</v>
      </c>
      <c r="H233" s="54">
        <f t="shared" si="18"/>
        <v>156.24550545698025</v>
      </c>
      <c r="I233" s="175">
        <f t="shared" si="19"/>
        <v>0</v>
      </c>
    </row>
    <row r="234" spans="1:13" ht="21">
      <c r="A234" s="172" t="s">
        <v>699</v>
      </c>
      <c r="B234" s="173" t="s">
        <v>700</v>
      </c>
      <c r="C234" s="93">
        <v>4</v>
      </c>
      <c r="D234" s="174">
        <v>14.762866019417476</v>
      </c>
      <c r="E234" s="9"/>
      <c r="F234" s="22">
        <f t="shared" si="16"/>
        <v>487.1745786407767</v>
      </c>
      <c r="G234" s="53">
        <f t="shared" si="17"/>
        <v>560.25076543689318</v>
      </c>
      <c r="H234" s="54">
        <f t="shared" si="18"/>
        <v>535.89203650485445</v>
      </c>
      <c r="I234" s="175">
        <f t="shared" si="19"/>
        <v>0</v>
      </c>
    </row>
    <row r="235" spans="1:13" ht="21">
      <c r="A235" s="172" t="s">
        <v>701</v>
      </c>
      <c r="B235" s="173" t="s">
        <v>702</v>
      </c>
      <c r="C235" s="93">
        <v>5</v>
      </c>
      <c r="D235" s="174">
        <v>18.042813123535321</v>
      </c>
      <c r="E235" s="9"/>
      <c r="F235" s="22">
        <f t="shared" si="16"/>
        <v>595.41283307666561</v>
      </c>
      <c r="G235" s="53">
        <f t="shared" si="17"/>
        <v>684.72475803816542</v>
      </c>
      <c r="H235" s="54">
        <f t="shared" si="18"/>
        <v>654.95411638433222</v>
      </c>
      <c r="I235" s="175">
        <f t="shared" si="19"/>
        <v>0</v>
      </c>
    </row>
    <row r="236" spans="1:13" ht="21">
      <c r="A236" s="172" t="s">
        <v>705</v>
      </c>
      <c r="B236" s="173" t="s">
        <v>706</v>
      </c>
      <c r="C236" s="84">
        <v>208</v>
      </c>
      <c r="D236" s="174">
        <v>579.42283227318376</v>
      </c>
      <c r="E236" s="9"/>
      <c r="F236" s="22">
        <f t="shared" si="16"/>
        <v>19120.953465015064</v>
      </c>
      <c r="G236" s="53">
        <f t="shared" si="17"/>
        <v>21989.09648476732</v>
      </c>
      <c r="H236" s="54">
        <f t="shared" si="18"/>
        <v>21033.048811516572</v>
      </c>
      <c r="I236" s="175">
        <f t="shared" si="19"/>
        <v>0</v>
      </c>
    </row>
    <row r="237" spans="1:13" ht="21">
      <c r="A237" s="172" t="s">
        <v>707</v>
      </c>
      <c r="B237" s="173" t="s">
        <v>708</v>
      </c>
      <c r="C237" s="84">
        <v>1</v>
      </c>
      <c r="D237" s="174">
        <v>4.380850485436893</v>
      </c>
      <c r="E237" s="9"/>
      <c r="F237" s="22">
        <f t="shared" si="16"/>
        <v>144.56806601941747</v>
      </c>
      <c r="G237" s="53">
        <f t="shared" si="17"/>
        <v>166.25327592233009</v>
      </c>
      <c r="H237" s="54">
        <f t="shared" si="18"/>
        <v>159.02487262135924</v>
      </c>
      <c r="I237" s="175">
        <f t="shared" si="19"/>
        <v>0</v>
      </c>
    </row>
    <row r="238" spans="1:13" ht="21">
      <c r="A238" s="172" t="s">
        <v>709</v>
      </c>
      <c r="B238" s="173" t="s">
        <v>710</v>
      </c>
      <c r="C238" s="84">
        <v>4</v>
      </c>
      <c r="D238" s="174">
        <v>15.596821024439238</v>
      </c>
      <c r="E238" s="9"/>
      <c r="F238" s="22">
        <f t="shared" si="16"/>
        <v>514.69509380649492</v>
      </c>
      <c r="G238" s="53">
        <f t="shared" si="17"/>
        <v>591.89935787746913</v>
      </c>
      <c r="H238" s="54">
        <f t="shared" si="18"/>
        <v>566.16460318714451</v>
      </c>
      <c r="I238" s="175">
        <f t="shared" si="19"/>
        <v>0</v>
      </c>
    </row>
    <row r="239" spans="1:13" ht="21">
      <c r="A239" s="172" t="s">
        <v>711</v>
      </c>
      <c r="B239" s="173" t="s">
        <v>712</v>
      </c>
      <c r="C239" s="84">
        <v>5</v>
      </c>
      <c r="D239" s="174">
        <v>19.183034482758622</v>
      </c>
      <c r="E239" s="9"/>
      <c r="F239" s="22">
        <f t="shared" si="16"/>
        <v>633.04013793103456</v>
      </c>
      <c r="G239" s="53">
        <f t="shared" si="17"/>
        <v>727.9961586206897</v>
      </c>
      <c r="H239" s="54">
        <f t="shared" si="18"/>
        <v>696.3441517241381</v>
      </c>
      <c r="I239" s="175">
        <f t="shared" si="19"/>
        <v>0</v>
      </c>
    </row>
    <row r="240" spans="1:13" ht="21">
      <c r="A240" s="172" t="s">
        <v>714</v>
      </c>
      <c r="B240" s="173" t="s">
        <v>715</v>
      </c>
      <c r="C240" s="93">
        <v>1</v>
      </c>
      <c r="D240" s="174">
        <v>5.1299614328757945</v>
      </c>
      <c r="E240" s="9"/>
      <c r="F240" s="22">
        <f t="shared" si="16"/>
        <v>169.28872728490123</v>
      </c>
      <c r="G240" s="53">
        <f t="shared" si="17"/>
        <v>194.68203637763639</v>
      </c>
      <c r="H240" s="54">
        <f t="shared" si="18"/>
        <v>186.21760001339138</v>
      </c>
      <c r="I240" s="175">
        <f t="shared" si="19"/>
        <v>0</v>
      </c>
    </row>
    <row r="241" spans="1:9" ht="21">
      <c r="A241" s="172" t="s">
        <v>716</v>
      </c>
      <c r="B241" s="173" t="s">
        <v>717</v>
      </c>
      <c r="C241" s="93">
        <v>5</v>
      </c>
      <c r="D241" s="174">
        <v>22.229143086709072</v>
      </c>
      <c r="E241" s="9"/>
      <c r="F241" s="22">
        <f t="shared" si="16"/>
        <v>733.56172186139941</v>
      </c>
      <c r="G241" s="53">
        <f t="shared" si="17"/>
        <v>843.5959801406093</v>
      </c>
      <c r="H241" s="54">
        <f t="shared" si="18"/>
        <v>806.91789404753945</v>
      </c>
      <c r="I241" s="175">
        <f t="shared" si="19"/>
        <v>0</v>
      </c>
    </row>
    <row r="242" spans="1:9" ht="21">
      <c r="A242" s="172" t="s">
        <v>719</v>
      </c>
      <c r="B242" s="173" t="s">
        <v>720</v>
      </c>
      <c r="C242" s="84">
        <v>60</v>
      </c>
      <c r="D242" s="174">
        <v>279.31698439906256</v>
      </c>
      <c r="E242" s="9"/>
      <c r="F242" s="22">
        <f t="shared" si="16"/>
        <v>9217.4604851690638</v>
      </c>
      <c r="G242" s="53">
        <f t="shared" si="17"/>
        <v>10600.079557944422</v>
      </c>
      <c r="H242" s="54">
        <f t="shared" si="18"/>
        <v>10139.20653368597</v>
      </c>
      <c r="I242" s="175">
        <f t="shared" si="19"/>
        <v>0</v>
      </c>
    </row>
    <row r="243" spans="1:9" ht="21">
      <c r="A243" s="172" t="s">
        <v>721</v>
      </c>
      <c r="B243" s="173" t="s">
        <v>722</v>
      </c>
      <c r="C243" s="84">
        <v>1</v>
      </c>
      <c r="D243" s="174">
        <v>5.0637416806160029</v>
      </c>
      <c r="E243" s="9"/>
      <c r="F243" s="22">
        <f t="shared" si="16"/>
        <v>167.1034754603281</v>
      </c>
      <c r="G243" s="53">
        <f t="shared" si="17"/>
        <v>192.1689967793773</v>
      </c>
      <c r="H243" s="54">
        <f t="shared" si="18"/>
        <v>183.81382300636093</v>
      </c>
      <c r="I243" s="175">
        <f t="shared" si="19"/>
        <v>0</v>
      </c>
    </row>
    <row r="244" spans="1:9" ht="21">
      <c r="A244" s="172" t="s">
        <v>723</v>
      </c>
      <c r="B244" s="173" t="s">
        <v>724</v>
      </c>
      <c r="C244" s="84">
        <v>4</v>
      </c>
      <c r="D244" s="174">
        <v>18.088339203213927</v>
      </c>
      <c r="E244" s="9"/>
      <c r="F244" s="22">
        <f t="shared" si="16"/>
        <v>596.91519370605954</v>
      </c>
      <c r="G244" s="53">
        <f t="shared" si="17"/>
        <v>686.45247276196847</v>
      </c>
      <c r="H244" s="54">
        <f t="shared" si="18"/>
        <v>656.60671307666553</v>
      </c>
      <c r="I244" s="175">
        <f t="shared" si="19"/>
        <v>0</v>
      </c>
    </row>
    <row r="245" spans="1:9" ht="21">
      <c r="A245" s="172" t="s">
        <v>725</v>
      </c>
      <c r="B245" s="173" t="s">
        <v>726</v>
      </c>
      <c r="C245" s="84">
        <v>5</v>
      </c>
      <c r="D245" s="174">
        <v>21.674552661533312</v>
      </c>
      <c r="E245" s="9"/>
      <c r="F245" s="22">
        <f t="shared" si="16"/>
        <v>715.26023783059929</v>
      </c>
      <c r="G245" s="53">
        <f t="shared" si="17"/>
        <v>822.54927350518915</v>
      </c>
      <c r="H245" s="54">
        <f t="shared" si="18"/>
        <v>786.78626161365924</v>
      </c>
      <c r="I245" s="175">
        <f t="shared" si="19"/>
        <v>0</v>
      </c>
    </row>
    <row r="246" spans="1:9" ht="21">
      <c r="A246" s="172" t="s">
        <v>728</v>
      </c>
      <c r="B246" s="173" t="s">
        <v>729</v>
      </c>
      <c r="C246" s="101">
        <v>1</v>
      </c>
      <c r="D246" s="174">
        <v>5.5831528624037494</v>
      </c>
      <c r="E246" s="9"/>
      <c r="F246" s="22">
        <f t="shared" si="16"/>
        <v>184.24404445932373</v>
      </c>
      <c r="G246" s="53">
        <f t="shared" si="17"/>
        <v>211.88065112822227</v>
      </c>
      <c r="H246" s="54">
        <f t="shared" si="18"/>
        <v>202.66844890525613</v>
      </c>
      <c r="I246" s="175">
        <f t="shared" si="19"/>
        <v>0</v>
      </c>
    </row>
    <row r="247" spans="1:9" ht="21">
      <c r="A247" s="172" t="s">
        <v>730</v>
      </c>
      <c r="B247" s="173" t="s">
        <v>731</v>
      </c>
      <c r="C247" s="101">
        <v>4</v>
      </c>
      <c r="D247" s="174">
        <v>20.043891262135922</v>
      </c>
      <c r="E247" s="9"/>
      <c r="F247" s="22">
        <f t="shared" si="16"/>
        <v>661.44841165048547</v>
      </c>
      <c r="G247" s="53">
        <f t="shared" si="17"/>
        <v>760.66567339805817</v>
      </c>
      <c r="H247" s="54">
        <f t="shared" si="18"/>
        <v>727.59325281553413</v>
      </c>
      <c r="I247" s="175">
        <f t="shared" si="19"/>
        <v>0</v>
      </c>
    </row>
    <row r="248" spans="1:9" ht="21">
      <c r="A248" s="172" t="s">
        <v>732</v>
      </c>
      <c r="B248" s="173" t="s">
        <v>733</v>
      </c>
      <c r="C248" s="101">
        <v>5</v>
      </c>
      <c r="D248" s="174">
        <v>25.165575225979243</v>
      </c>
      <c r="E248" s="9"/>
      <c r="F248" s="22">
        <f t="shared" si="16"/>
        <v>830.46398245731507</v>
      </c>
      <c r="G248" s="53">
        <f t="shared" si="17"/>
        <v>955.03357982591228</v>
      </c>
      <c r="H248" s="54">
        <f t="shared" si="18"/>
        <v>913.51038070304662</v>
      </c>
      <c r="I248" s="175">
        <f t="shared" si="19"/>
        <v>0</v>
      </c>
    </row>
    <row r="249" spans="1:9" ht="21">
      <c r="A249" s="172" t="s">
        <v>734</v>
      </c>
      <c r="B249" s="173" t="s">
        <v>735</v>
      </c>
      <c r="C249" s="80">
        <v>60</v>
      </c>
      <c r="D249" s="174">
        <v>264.72173712755273</v>
      </c>
      <c r="E249" s="9"/>
      <c r="F249" s="22">
        <f t="shared" si="16"/>
        <v>8735.8173252092402</v>
      </c>
      <c r="G249" s="53">
        <f t="shared" si="17"/>
        <v>10046.189923990625</v>
      </c>
      <c r="H249" s="54">
        <f t="shared" si="18"/>
        <v>9609.3990577301647</v>
      </c>
      <c r="I249" s="175">
        <f t="shared" si="19"/>
        <v>0</v>
      </c>
    </row>
    <row r="250" spans="1:9" ht="21">
      <c r="A250" s="172" t="s">
        <v>736</v>
      </c>
      <c r="B250" s="173" t="s">
        <v>737</v>
      </c>
      <c r="C250" s="80">
        <v>1</v>
      </c>
      <c r="D250" s="174">
        <v>5.5148637428858391</v>
      </c>
      <c r="E250" s="9"/>
      <c r="F250" s="22">
        <f t="shared" si="16"/>
        <v>181.99050351523269</v>
      </c>
      <c r="G250" s="53">
        <f t="shared" si="17"/>
        <v>209.28907904251759</v>
      </c>
      <c r="H250" s="54">
        <f t="shared" si="18"/>
        <v>200.18955386675597</v>
      </c>
      <c r="I250" s="175">
        <f t="shared" si="19"/>
        <v>0</v>
      </c>
    </row>
    <row r="251" spans="1:9" ht="21">
      <c r="A251" s="172" t="s">
        <v>738</v>
      </c>
      <c r="B251" s="173" t="s">
        <v>739</v>
      </c>
      <c r="C251" s="80">
        <v>4</v>
      </c>
      <c r="D251" s="174">
        <v>19.855578841647137</v>
      </c>
      <c r="E251" s="9"/>
      <c r="F251" s="22">
        <f t="shared" si="16"/>
        <v>655.23410177435551</v>
      </c>
      <c r="G251" s="53">
        <f t="shared" si="17"/>
        <v>753.51921704050881</v>
      </c>
      <c r="H251" s="54">
        <f t="shared" si="18"/>
        <v>720.75751195179112</v>
      </c>
      <c r="I251" s="175">
        <f t="shared" si="19"/>
        <v>0</v>
      </c>
    </row>
    <row r="252" spans="1:9" ht="21">
      <c r="A252" s="172" t="s">
        <v>740</v>
      </c>
      <c r="B252" s="173" t="s">
        <v>741</v>
      </c>
      <c r="C252" s="80">
        <v>5</v>
      </c>
      <c r="D252" s="174">
        <v>24.267469835955808</v>
      </c>
      <c r="E252" s="9"/>
      <c r="F252" s="22">
        <f t="shared" si="16"/>
        <v>800.82650458654166</v>
      </c>
      <c r="G252" s="53">
        <f t="shared" si="17"/>
        <v>920.95048027452287</v>
      </c>
      <c r="H252" s="54">
        <f t="shared" si="18"/>
        <v>880.90915504519592</v>
      </c>
      <c r="I252" s="175">
        <f t="shared" si="19"/>
        <v>0</v>
      </c>
    </row>
    <row r="253" spans="1:9" ht="21">
      <c r="A253" s="172" t="s">
        <v>744</v>
      </c>
      <c r="B253" s="173" t="s">
        <v>745</v>
      </c>
      <c r="C253" s="106">
        <v>60</v>
      </c>
      <c r="D253" s="174">
        <v>359.49254944760628</v>
      </c>
      <c r="E253" s="9"/>
      <c r="F253" s="22">
        <f t="shared" si="16"/>
        <v>11863.254131771007</v>
      </c>
      <c r="G253" s="53">
        <f t="shared" si="17"/>
        <v>13642.742251536658</v>
      </c>
      <c r="H253" s="54">
        <f t="shared" si="18"/>
        <v>13049.579544948108</v>
      </c>
      <c r="I253" s="175">
        <f t="shared" si="19"/>
        <v>0</v>
      </c>
    </row>
    <row r="254" spans="1:9" ht="21">
      <c r="A254" s="172" t="s">
        <v>746</v>
      </c>
      <c r="B254" s="173" t="s">
        <v>747</v>
      </c>
      <c r="C254" s="106">
        <v>1</v>
      </c>
      <c r="D254" s="174">
        <v>7.4973175761633746</v>
      </c>
      <c r="E254" s="9"/>
      <c r="F254" s="22">
        <f t="shared" si="16"/>
        <v>247.41148001339135</v>
      </c>
      <c r="G254" s="53">
        <f t="shared" si="17"/>
        <v>284.52320201540005</v>
      </c>
      <c r="H254" s="54">
        <f t="shared" si="18"/>
        <v>272.15262801473051</v>
      </c>
      <c r="I254" s="175">
        <f t="shared" si="19"/>
        <v>0</v>
      </c>
    </row>
    <row r="255" spans="1:9" ht="21">
      <c r="A255" s="172" t="s">
        <v>748</v>
      </c>
      <c r="B255" s="173" t="s">
        <v>749</v>
      </c>
      <c r="C255" s="106">
        <v>5</v>
      </c>
      <c r="D255" s="174">
        <v>32.977436625376626</v>
      </c>
      <c r="E255" s="9"/>
      <c r="F255" s="22">
        <f t="shared" si="16"/>
        <v>1088.2554086374287</v>
      </c>
      <c r="G255" s="53">
        <f t="shared" si="17"/>
        <v>1251.4937199330429</v>
      </c>
      <c r="H255" s="54">
        <f t="shared" si="18"/>
        <v>1197.0809495011717</v>
      </c>
      <c r="I255" s="175">
        <f t="shared" si="19"/>
        <v>0</v>
      </c>
    </row>
    <row r="256" spans="1:9" ht="21">
      <c r="A256" s="172" t="s">
        <v>752</v>
      </c>
      <c r="B256" s="173" t="s">
        <v>753</v>
      </c>
      <c r="C256" s="108">
        <v>1</v>
      </c>
      <c r="D256" s="174">
        <v>7.1103458988952131</v>
      </c>
      <c r="E256" s="9"/>
      <c r="F256" s="22">
        <f t="shared" si="16"/>
        <v>234.64141466354204</v>
      </c>
      <c r="G256" s="53">
        <f t="shared" si="17"/>
        <v>269.8376268630733</v>
      </c>
      <c r="H256" s="54">
        <f t="shared" si="18"/>
        <v>258.10555612989629</v>
      </c>
      <c r="I256" s="175">
        <f t="shared" si="19"/>
        <v>0</v>
      </c>
    </row>
    <row r="257" spans="1:9" ht="21">
      <c r="A257" s="172" t="s">
        <v>754</v>
      </c>
      <c r="B257" s="173" t="s">
        <v>755</v>
      </c>
      <c r="C257" s="108">
        <v>5</v>
      </c>
      <c r="D257" s="174">
        <v>29.476067224640108</v>
      </c>
      <c r="E257" s="9"/>
      <c r="F257" s="22">
        <f t="shared" si="16"/>
        <v>972.71021841312358</v>
      </c>
      <c r="G257" s="53">
        <f t="shared" si="17"/>
        <v>1118.6167511750921</v>
      </c>
      <c r="H257" s="54">
        <f t="shared" si="18"/>
        <v>1069.981240254436</v>
      </c>
      <c r="I257" s="175">
        <f t="shared" si="19"/>
        <v>0</v>
      </c>
    </row>
    <row r="258" spans="1:9" ht="21">
      <c r="A258" s="172" t="s">
        <v>757</v>
      </c>
      <c r="B258" s="173" t="s">
        <v>758</v>
      </c>
      <c r="C258" s="112">
        <v>1</v>
      </c>
      <c r="D258" s="174">
        <v>6.5950734516237031</v>
      </c>
      <c r="E258" s="9"/>
      <c r="F258" s="22">
        <f t="shared" si="16"/>
        <v>217.6374239035822</v>
      </c>
      <c r="G258" s="53">
        <f t="shared" si="17"/>
        <v>250.28303748911952</v>
      </c>
      <c r="H258" s="54">
        <f t="shared" si="18"/>
        <v>239.40116629394043</v>
      </c>
      <c r="I258" s="175">
        <f t="shared" si="19"/>
        <v>0</v>
      </c>
    </row>
    <row r="259" spans="1:9" ht="21">
      <c r="A259" s="172" t="s">
        <v>759</v>
      </c>
      <c r="B259" s="173" t="s">
        <v>760</v>
      </c>
      <c r="C259" s="112">
        <v>5</v>
      </c>
      <c r="D259" s="174">
        <v>29.047708202209577</v>
      </c>
      <c r="E259" s="9"/>
      <c r="F259" s="22">
        <f t="shared" si="16"/>
        <v>958.57437067291607</v>
      </c>
      <c r="G259" s="53">
        <f t="shared" si="17"/>
        <v>1102.3605262738533</v>
      </c>
      <c r="H259" s="54">
        <f t="shared" si="18"/>
        <v>1054.4318077402077</v>
      </c>
      <c r="I259" s="175">
        <f t="shared" si="19"/>
        <v>0</v>
      </c>
    </row>
    <row r="260" spans="1:9" ht="21">
      <c r="A260" s="172" t="s">
        <v>763</v>
      </c>
      <c r="B260" s="173" t="s">
        <v>764</v>
      </c>
      <c r="C260" s="106">
        <v>1</v>
      </c>
      <c r="D260" s="174">
        <v>6.359165584198192</v>
      </c>
      <c r="E260" s="9"/>
      <c r="F260" s="22">
        <f t="shared" si="16"/>
        <v>209.85246427854034</v>
      </c>
      <c r="G260" s="53">
        <f t="shared" si="17"/>
        <v>241.33033392032138</v>
      </c>
      <c r="H260" s="54">
        <f t="shared" si="18"/>
        <v>230.8377107063944</v>
      </c>
      <c r="I260" s="175">
        <f t="shared" si="19"/>
        <v>0</v>
      </c>
    </row>
    <row r="261" spans="1:9" ht="21">
      <c r="A261" s="172" t="s">
        <v>765</v>
      </c>
      <c r="B261" s="173" t="s">
        <v>766</v>
      </c>
      <c r="C261" s="106">
        <v>5</v>
      </c>
      <c r="D261" s="174">
        <v>27.570179979912954</v>
      </c>
      <c r="E261" s="9"/>
      <c r="F261" s="22">
        <f t="shared" si="16"/>
        <v>909.81593933712747</v>
      </c>
      <c r="G261" s="53">
        <f t="shared" si="17"/>
        <v>1046.2883302376965</v>
      </c>
      <c r="H261" s="54">
        <f t="shared" si="18"/>
        <v>1000.7975332708403</v>
      </c>
      <c r="I261" s="175">
        <f t="shared" si="19"/>
        <v>0</v>
      </c>
    </row>
    <row r="262" spans="1:9">
      <c r="A262" s="165">
        <v>108304</v>
      </c>
      <c r="B262" s="131" t="s">
        <v>973</v>
      </c>
      <c r="C262" s="132">
        <v>1</v>
      </c>
      <c r="D262" s="138">
        <v>6.4189999999999996</v>
      </c>
      <c r="F262" s="22">
        <f t="shared" ref="F262:F305" si="20">(D262*C$1)+E262*C$2</f>
        <v>211.827</v>
      </c>
      <c r="G262" s="53">
        <f t="shared" ref="G262:G305" si="21">F262*1.15</f>
        <v>243.60104999999999</v>
      </c>
      <c r="H262" s="54">
        <f t="shared" ref="H262:H305" si="22">F262*1.1</f>
        <v>233.00970000000001</v>
      </c>
      <c r="I262" s="176"/>
    </row>
    <row r="263" spans="1:9">
      <c r="A263" s="165">
        <v>107971</v>
      </c>
      <c r="B263" s="131" t="s">
        <v>1012</v>
      </c>
      <c r="C263" s="132">
        <v>4</v>
      </c>
      <c r="D263" s="138">
        <v>22.014999999999997</v>
      </c>
      <c r="F263" s="22">
        <f t="shared" si="20"/>
        <v>726.49499999999989</v>
      </c>
      <c r="G263" s="53">
        <f t="shared" si="21"/>
        <v>835.46924999999976</v>
      </c>
      <c r="H263" s="54">
        <f t="shared" si="22"/>
        <v>799.14449999999999</v>
      </c>
      <c r="I263" s="176"/>
    </row>
    <row r="264" spans="1:9">
      <c r="A264" s="165">
        <v>108309</v>
      </c>
      <c r="B264" s="131" t="s">
        <v>974</v>
      </c>
      <c r="C264" s="132">
        <v>5</v>
      </c>
      <c r="D264" s="138">
        <v>26.935999999999996</v>
      </c>
      <c r="F264" s="22">
        <f t="shared" si="20"/>
        <v>888.88799999999992</v>
      </c>
      <c r="G264" s="53">
        <f t="shared" si="21"/>
        <v>1022.2211999999998</v>
      </c>
      <c r="H264" s="54">
        <f t="shared" si="22"/>
        <v>977.77679999999998</v>
      </c>
      <c r="I264" s="176"/>
    </row>
    <row r="265" spans="1:9">
      <c r="A265" s="166">
        <v>108310</v>
      </c>
      <c r="B265" s="143" t="s">
        <v>975</v>
      </c>
      <c r="C265" s="144">
        <v>1</v>
      </c>
      <c r="D265" s="138">
        <v>6.4610000000000003</v>
      </c>
      <c r="F265" s="22">
        <f t="shared" si="20"/>
        <v>213.21300000000002</v>
      </c>
      <c r="G265" s="53">
        <f t="shared" si="21"/>
        <v>245.19495000000001</v>
      </c>
      <c r="H265" s="54">
        <f t="shared" si="22"/>
        <v>234.53430000000003</v>
      </c>
      <c r="I265" s="176"/>
    </row>
    <row r="266" spans="1:9">
      <c r="A266" s="166">
        <v>107978</v>
      </c>
      <c r="B266" s="143" t="s">
        <v>1011</v>
      </c>
      <c r="C266" s="144">
        <v>4</v>
      </c>
      <c r="D266" s="138">
        <v>21.979999999999997</v>
      </c>
      <c r="F266" s="22">
        <f t="shared" si="20"/>
        <v>725.33999999999992</v>
      </c>
      <c r="G266" s="53">
        <f t="shared" si="21"/>
        <v>834.14099999999985</v>
      </c>
      <c r="H266" s="54">
        <f t="shared" si="22"/>
        <v>797.87400000000002</v>
      </c>
      <c r="I266" s="176"/>
    </row>
    <row r="267" spans="1:9">
      <c r="A267" s="166">
        <v>108312</v>
      </c>
      <c r="B267" s="143" t="s">
        <v>976</v>
      </c>
      <c r="C267" s="144">
        <v>5</v>
      </c>
      <c r="D267" s="138">
        <v>27.314</v>
      </c>
      <c r="F267" s="22">
        <f t="shared" si="20"/>
        <v>901.36199999999997</v>
      </c>
      <c r="G267" s="53">
        <f t="shared" si="21"/>
        <v>1036.5663</v>
      </c>
      <c r="H267" s="54">
        <f t="shared" si="22"/>
        <v>991.4982</v>
      </c>
      <c r="I267" s="176"/>
    </row>
    <row r="268" spans="1:9">
      <c r="A268" s="167">
        <v>839411</v>
      </c>
      <c r="B268" s="150" t="s">
        <v>977</v>
      </c>
      <c r="C268" s="151">
        <v>1</v>
      </c>
      <c r="D268" s="138">
        <v>7.1049999999999995</v>
      </c>
      <c r="F268" s="22">
        <f t="shared" si="20"/>
        <v>234.46499999999997</v>
      </c>
      <c r="G268" s="53">
        <f t="shared" si="21"/>
        <v>269.63474999999994</v>
      </c>
      <c r="H268" s="54">
        <f t="shared" si="22"/>
        <v>257.91149999999999</v>
      </c>
      <c r="I268" s="176"/>
    </row>
    <row r="269" spans="1:9">
      <c r="A269" s="152">
        <v>839421</v>
      </c>
      <c r="B269" s="150" t="s">
        <v>1010</v>
      </c>
      <c r="C269" s="151">
        <v>4</v>
      </c>
      <c r="D269" s="138">
        <v>24.367000000000001</v>
      </c>
      <c r="F269" s="22">
        <f t="shared" si="20"/>
        <v>804.11099999999999</v>
      </c>
      <c r="G269" s="53">
        <f t="shared" si="21"/>
        <v>924.72764999999993</v>
      </c>
      <c r="H269" s="54">
        <f t="shared" si="22"/>
        <v>884.52210000000002</v>
      </c>
      <c r="I269" s="176"/>
    </row>
    <row r="270" spans="1:9">
      <c r="A270" s="167">
        <v>101493</v>
      </c>
      <c r="B270" s="150" t="s">
        <v>1098</v>
      </c>
      <c r="C270" s="152">
        <v>5</v>
      </c>
      <c r="D270" s="138">
        <v>27.628999999999998</v>
      </c>
      <c r="F270" s="22">
        <f t="shared" si="20"/>
        <v>911.75699999999995</v>
      </c>
      <c r="G270" s="53">
        <f t="shared" si="21"/>
        <v>1048.52055</v>
      </c>
      <c r="H270" s="54">
        <f t="shared" si="22"/>
        <v>1002.9327000000001</v>
      </c>
      <c r="I270" s="176"/>
    </row>
    <row r="271" spans="1:9">
      <c r="A271" s="148">
        <v>841511</v>
      </c>
      <c r="B271" s="124" t="s">
        <v>978</v>
      </c>
      <c r="C271" s="148">
        <v>1</v>
      </c>
      <c r="D271" s="138">
        <v>9.3239999999999998</v>
      </c>
      <c r="F271" s="22">
        <f t="shared" si="20"/>
        <v>307.69200000000001</v>
      </c>
      <c r="G271" s="53">
        <f t="shared" si="21"/>
        <v>353.8458</v>
      </c>
      <c r="H271" s="54">
        <f t="shared" si="22"/>
        <v>338.46120000000002</v>
      </c>
      <c r="I271" s="176"/>
    </row>
    <row r="272" spans="1:9">
      <c r="A272" s="168">
        <v>841551</v>
      </c>
      <c r="B272" s="124" t="s">
        <v>1009</v>
      </c>
      <c r="C272" s="148">
        <v>5</v>
      </c>
      <c r="D272" s="138">
        <v>43.26</v>
      </c>
      <c r="F272" s="22">
        <f t="shared" si="20"/>
        <v>1427.58</v>
      </c>
      <c r="G272" s="53">
        <f t="shared" si="21"/>
        <v>1641.7169999999999</v>
      </c>
      <c r="H272" s="54">
        <f t="shared" si="22"/>
        <v>1570.338</v>
      </c>
      <c r="I272" s="176"/>
    </row>
    <row r="273" spans="1:9">
      <c r="A273" s="169">
        <v>854711</v>
      </c>
      <c r="B273" s="127" t="s">
        <v>1007</v>
      </c>
      <c r="C273" s="128">
        <v>1</v>
      </c>
      <c r="D273" s="138">
        <v>9.8209999999999997</v>
      </c>
      <c r="F273" s="22">
        <f t="shared" si="20"/>
        <v>324.09300000000002</v>
      </c>
      <c r="G273" s="53">
        <f t="shared" si="21"/>
        <v>372.70695000000001</v>
      </c>
      <c r="H273" s="54">
        <f t="shared" si="22"/>
        <v>356.50230000000005</v>
      </c>
      <c r="I273" s="176"/>
    </row>
    <row r="274" spans="1:9">
      <c r="A274" s="169">
        <v>854751</v>
      </c>
      <c r="B274" s="127" t="s">
        <v>1008</v>
      </c>
      <c r="C274" s="128">
        <v>5</v>
      </c>
      <c r="D274" s="138">
        <v>45.240999999999993</v>
      </c>
      <c r="F274" s="22">
        <f t="shared" si="20"/>
        <v>1492.9529999999997</v>
      </c>
      <c r="G274" s="53">
        <f t="shared" si="21"/>
        <v>1716.8959499999996</v>
      </c>
      <c r="H274" s="54">
        <f t="shared" si="22"/>
        <v>1642.2482999999997</v>
      </c>
      <c r="I274" s="176"/>
    </row>
    <row r="275" spans="1:9">
      <c r="A275" s="170">
        <v>814051</v>
      </c>
      <c r="B275" s="139" t="s">
        <v>1006</v>
      </c>
      <c r="C275" s="140">
        <v>5</v>
      </c>
      <c r="D275" s="138">
        <v>40.858999999999995</v>
      </c>
      <c r="F275" s="22">
        <f t="shared" si="20"/>
        <v>1348.3469999999998</v>
      </c>
      <c r="G275" s="53">
        <f t="shared" si="21"/>
        <v>1550.5990499999996</v>
      </c>
      <c r="H275" s="54">
        <f t="shared" si="22"/>
        <v>1483.1816999999999</v>
      </c>
      <c r="I275" s="176"/>
    </row>
    <row r="276" spans="1:9">
      <c r="A276" s="165">
        <v>854151</v>
      </c>
      <c r="B276" s="131" t="s">
        <v>997</v>
      </c>
      <c r="C276" s="132">
        <v>5</v>
      </c>
      <c r="D276" s="138">
        <v>38.611999999999995</v>
      </c>
      <c r="F276" s="22">
        <f t="shared" si="20"/>
        <v>1274.1959999999999</v>
      </c>
      <c r="G276" s="53">
        <f t="shared" si="21"/>
        <v>1465.3253999999997</v>
      </c>
      <c r="H276" s="54">
        <f t="shared" si="22"/>
        <v>1401.6156000000001</v>
      </c>
      <c r="I276" s="176"/>
    </row>
    <row r="277" spans="1:9">
      <c r="A277" s="165">
        <v>854111</v>
      </c>
      <c r="B277" s="131" t="s">
        <v>996</v>
      </c>
      <c r="C277" s="132">
        <v>1</v>
      </c>
      <c r="D277" s="138">
        <v>8.1760000000000002</v>
      </c>
      <c r="F277" s="22">
        <f t="shared" si="20"/>
        <v>269.80799999999999</v>
      </c>
      <c r="G277" s="53">
        <f t="shared" si="21"/>
        <v>310.27919999999995</v>
      </c>
      <c r="H277" s="54">
        <f t="shared" si="22"/>
        <v>296.78880000000004</v>
      </c>
      <c r="I277" s="176"/>
    </row>
    <row r="278" spans="1:9">
      <c r="A278" s="168">
        <v>812301</v>
      </c>
      <c r="B278" s="124" t="s">
        <v>979</v>
      </c>
      <c r="C278" s="147">
        <v>1</v>
      </c>
      <c r="D278" s="138">
        <v>7.2309999999999999</v>
      </c>
      <c r="F278" s="22">
        <f t="shared" si="20"/>
        <v>238.62299999999999</v>
      </c>
      <c r="G278" s="53">
        <f t="shared" si="21"/>
        <v>274.41644999999994</v>
      </c>
      <c r="H278" s="54">
        <f t="shared" si="22"/>
        <v>262.4853</v>
      </c>
      <c r="I278" s="176"/>
    </row>
    <row r="279" spans="1:9">
      <c r="A279" s="168">
        <v>812307</v>
      </c>
      <c r="B279" s="124" t="s">
        <v>986</v>
      </c>
      <c r="C279" s="147">
        <v>4</v>
      </c>
      <c r="D279" s="138">
        <v>28.608999999999995</v>
      </c>
      <c r="F279" s="22">
        <f t="shared" si="20"/>
        <v>944.09699999999987</v>
      </c>
      <c r="G279" s="53">
        <f t="shared" si="21"/>
        <v>1085.7115499999998</v>
      </c>
      <c r="H279" s="54">
        <f t="shared" si="22"/>
        <v>1038.5066999999999</v>
      </c>
      <c r="I279" s="176"/>
    </row>
    <row r="280" spans="1:9">
      <c r="A280" s="168">
        <v>812306</v>
      </c>
      <c r="B280" s="124" t="s">
        <v>998</v>
      </c>
      <c r="C280" s="147">
        <v>5</v>
      </c>
      <c r="D280" s="138">
        <v>35.314999999999998</v>
      </c>
      <c r="F280" s="22">
        <f t="shared" si="20"/>
        <v>1165.395</v>
      </c>
      <c r="G280" s="53">
        <f t="shared" si="21"/>
        <v>1340.2042499999998</v>
      </c>
      <c r="H280" s="54">
        <f t="shared" si="22"/>
        <v>1281.9345000000001</v>
      </c>
      <c r="I280" s="176"/>
    </row>
    <row r="281" spans="1:9">
      <c r="A281" s="171">
        <v>872011</v>
      </c>
      <c r="B281" s="122" t="s">
        <v>981</v>
      </c>
      <c r="C281" s="123">
        <v>1</v>
      </c>
      <c r="D281" s="138">
        <v>8.6379999999999999</v>
      </c>
      <c r="F281" s="22">
        <f t="shared" si="20"/>
        <v>285.05399999999997</v>
      </c>
      <c r="G281" s="53">
        <f t="shared" si="21"/>
        <v>327.81209999999993</v>
      </c>
      <c r="H281" s="54">
        <f t="shared" si="22"/>
        <v>313.55939999999998</v>
      </c>
      <c r="I281" s="176"/>
    </row>
    <row r="282" spans="1:9">
      <c r="A282" s="171">
        <v>872051</v>
      </c>
      <c r="B282" s="122" t="s">
        <v>982</v>
      </c>
      <c r="C282" s="123">
        <v>5</v>
      </c>
      <c r="D282" s="138">
        <v>39.255999999999993</v>
      </c>
      <c r="F282" s="22">
        <f t="shared" si="20"/>
        <v>1295.4479999999999</v>
      </c>
      <c r="G282" s="53">
        <f t="shared" si="21"/>
        <v>1489.7651999999998</v>
      </c>
      <c r="H282" s="54">
        <f t="shared" si="22"/>
        <v>1424.9928</v>
      </c>
      <c r="I282" s="176"/>
    </row>
    <row r="283" spans="1:9">
      <c r="A283" s="169">
        <v>368201</v>
      </c>
      <c r="B283" s="127" t="s">
        <v>980</v>
      </c>
      <c r="C283" s="128">
        <v>1</v>
      </c>
      <c r="D283" s="2">
        <v>7.5809999999999995</v>
      </c>
      <c r="F283" s="22">
        <f t="shared" si="20"/>
        <v>250.17299999999997</v>
      </c>
      <c r="G283" s="53">
        <f t="shared" si="21"/>
        <v>287.69894999999997</v>
      </c>
      <c r="H283" s="54">
        <f t="shared" si="22"/>
        <v>275.19029999999998</v>
      </c>
    </row>
    <row r="284" spans="1:9">
      <c r="A284" s="169">
        <v>368202</v>
      </c>
      <c r="B284" s="127" t="s">
        <v>983</v>
      </c>
      <c r="C284" s="128">
        <v>2</v>
      </c>
      <c r="D284" s="2">
        <v>14.692999999999998</v>
      </c>
      <c r="F284" s="22">
        <f t="shared" si="20"/>
        <v>484.86899999999991</v>
      </c>
      <c r="G284" s="53">
        <f t="shared" si="21"/>
        <v>557.59934999999984</v>
      </c>
      <c r="H284" s="54">
        <f t="shared" si="22"/>
        <v>533.35589999999991</v>
      </c>
    </row>
    <row r="285" spans="1:9">
      <c r="A285" s="169">
        <v>368207</v>
      </c>
      <c r="B285" s="127" t="s">
        <v>985</v>
      </c>
      <c r="C285" s="128">
        <v>4</v>
      </c>
      <c r="D285" s="2">
        <v>28.608999999999995</v>
      </c>
      <c r="F285" s="22">
        <f t="shared" si="20"/>
        <v>944.09699999999987</v>
      </c>
      <c r="G285" s="53">
        <f t="shared" si="21"/>
        <v>1085.7115499999998</v>
      </c>
      <c r="H285" s="54">
        <f t="shared" si="22"/>
        <v>1038.5066999999999</v>
      </c>
    </row>
    <row r="286" spans="1:9">
      <c r="A286" s="169">
        <v>368206</v>
      </c>
      <c r="B286" s="127" t="s">
        <v>984</v>
      </c>
      <c r="C286" s="128">
        <v>5</v>
      </c>
      <c r="D286" s="2">
        <v>36.497999999999998</v>
      </c>
      <c r="F286" s="22">
        <f t="shared" si="20"/>
        <v>1204.434</v>
      </c>
      <c r="G286" s="53">
        <f t="shared" si="21"/>
        <v>1385.0990999999999</v>
      </c>
      <c r="H286" s="54">
        <f t="shared" si="22"/>
        <v>1324.8774000000001</v>
      </c>
    </row>
    <row r="287" spans="1:9">
      <c r="A287" s="165">
        <v>368101</v>
      </c>
      <c r="B287" s="131" t="s">
        <v>987</v>
      </c>
      <c r="C287" s="132">
        <v>1</v>
      </c>
      <c r="D287" s="2">
        <v>9.0229999999999997</v>
      </c>
      <c r="F287" s="22">
        <f t="shared" si="20"/>
        <v>297.75900000000001</v>
      </c>
      <c r="G287" s="53">
        <f t="shared" si="21"/>
        <v>342.42284999999998</v>
      </c>
      <c r="H287" s="54">
        <f t="shared" si="22"/>
        <v>327.53490000000005</v>
      </c>
    </row>
    <row r="288" spans="1:9">
      <c r="A288" s="177">
        <v>839511</v>
      </c>
      <c r="B288" s="125" t="s">
        <v>999</v>
      </c>
      <c r="C288" s="126">
        <v>1</v>
      </c>
      <c r="D288" s="2">
        <v>6.867</v>
      </c>
      <c r="F288" s="22">
        <f t="shared" si="20"/>
        <v>226.61099999999999</v>
      </c>
      <c r="G288" s="53">
        <f t="shared" si="21"/>
        <v>260.60264999999998</v>
      </c>
      <c r="H288" s="54">
        <f t="shared" si="22"/>
        <v>249.27210000000002</v>
      </c>
    </row>
    <row r="289" spans="1:8">
      <c r="A289" s="177">
        <v>839554</v>
      </c>
      <c r="B289" s="125" t="s">
        <v>988</v>
      </c>
      <c r="C289" s="126">
        <v>4</v>
      </c>
      <c r="D289" s="2">
        <v>24.276</v>
      </c>
      <c r="F289" s="22">
        <f t="shared" si="20"/>
        <v>801.10799999999995</v>
      </c>
      <c r="G289" s="53">
        <f t="shared" si="21"/>
        <v>921.27419999999984</v>
      </c>
      <c r="H289" s="54">
        <f t="shared" si="22"/>
        <v>881.21879999999999</v>
      </c>
    </row>
    <row r="290" spans="1:8">
      <c r="A290" s="177">
        <v>839551</v>
      </c>
      <c r="B290" s="125" t="s">
        <v>989</v>
      </c>
      <c r="C290" s="126">
        <v>5</v>
      </c>
      <c r="D290" s="2">
        <v>29.924999999999997</v>
      </c>
      <c r="F290" s="22">
        <f t="shared" si="20"/>
        <v>987.52499999999986</v>
      </c>
      <c r="G290" s="53">
        <f t="shared" si="21"/>
        <v>1135.6537499999997</v>
      </c>
      <c r="H290" s="54">
        <f t="shared" si="22"/>
        <v>1086.2774999999999</v>
      </c>
    </row>
    <row r="291" spans="1:8">
      <c r="A291" s="178">
        <v>841111</v>
      </c>
      <c r="B291" s="122" t="s">
        <v>990</v>
      </c>
      <c r="C291" s="123">
        <v>1</v>
      </c>
      <c r="D291" s="2">
        <v>7.8889999999999993</v>
      </c>
      <c r="F291" s="22">
        <f t="shared" si="20"/>
        <v>260.33699999999999</v>
      </c>
      <c r="G291" s="53">
        <f t="shared" si="21"/>
        <v>299.38754999999998</v>
      </c>
      <c r="H291" s="54">
        <f t="shared" si="22"/>
        <v>286.3707</v>
      </c>
    </row>
    <row r="292" spans="1:8">
      <c r="A292" s="171">
        <v>841151</v>
      </c>
      <c r="B292" s="122" t="s">
        <v>991</v>
      </c>
      <c r="C292" s="123">
        <v>5</v>
      </c>
      <c r="D292" s="2">
        <v>34.594000000000001</v>
      </c>
      <c r="F292" s="22">
        <f t="shared" si="20"/>
        <v>1141.6020000000001</v>
      </c>
      <c r="G292" s="53">
        <f t="shared" si="21"/>
        <v>1312.8423</v>
      </c>
      <c r="H292" s="54">
        <f t="shared" si="22"/>
        <v>1255.7622000000001</v>
      </c>
    </row>
    <row r="293" spans="1:8">
      <c r="A293" s="179">
        <v>838711</v>
      </c>
      <c r="B293" s="155" t="s">
        <v>1092</v>
      </c>
      <c r="C293" s="156">
        <v>1</v>
      </c>
      <c r="D293" s="2">
        <v>9.4290000000000003</v>
      </c>
      <c r="F293" s="22">
        <f t="shared" si="20"/>
        <v>311.15699999999998</v>
      </c>
      <c r="G293" s="53">
        <f t="shared" si="21"/>
        <v>357.83054999999996</v>
      </c>
      <c r="H293" s="54">
        <f t="shared" si="22"/>
        <v>342.27269999999999</v>
      </c>
    </row>
    <row r="294" spans="1:8">
      <c r="A294" s="179">
        <v>838751</v>
      </c>
      <c r="B294" s="155" t="s">
        <v>995</v>
      </c>
      <c r="C294" s="156">
        <v>5</v>
      </c>
      <c r="D294" s="2">
        <v>43.735999999999997</v>
      </c>
      <c r="F294" s="22">
        <f t="shared" si="20"/>
        <v>1443.288</v>
      </c>
      <c r="G294" s="53">
        <f t="shared" si="21"/>
        <v>1659.7811999999999</v>
      </c>
      <c r="H294" s="54">
        <f t="shared" si="22"/>
        <v>1587.6168000000002</v>
      </c>
    </row>
    <row r="295" spans="1:8">
      <c r="A295" s="180">
        <v>842411</v>
      </c>
      <c r="B295" s="159" t="s">
        <v>1095</v>
      </c>
      <c r="C295" s="160">
        <v>1</v>
      </c>
      <c r="D295" s="2">
        <v>8.4559999999999995</v>
      </c>
      <c r="F295" s="22">
        <f t="shared" si="20"/>
        <v>279.048</v>
      </c>
      <c r="G295" s="53">
        <f t="shared" si="21"/>
        <v>320.90519999999998</v>
      </c>
      <c r="H295" s="54">
        <f t="shared" si="22"/>
        <v>306.95280000000002</v>
      </c>
    </row>
    <row r="296" spans="1:8">
      <c r="A296" s="180">
        <v>842451</v>
      </c>
      <c r="B296" s="159" t="s">
        <v>1096</v>
      </c>
      <c r="C296" s="162">
        <v>5</v>
      </c>
      <c r="D296" s="2">
        <v>38.604999999999997</v>
      </c>
      <c r="F296" s="22">
        <f t="shared" si="20"/>
        <v>1273.9649999999999</v>
      </c>
      <c r="G296" s="53">
        <f t="shared" si="21"/>
        <v>1465.0597499999999</v>
      </c>
      <c r="H296" s="54">
        <f t="shared" si="22"/>
        <v>1401.3615</v>
      </c>
    </row>
    <row r="297" spans="1:8">
      <c r="A297" s="177">
        <v>856311</v>
      </c>
      <c r="B297" s="125" t="s">
        <v>1093</v>
      </c>
      <c r="C297" s="126">
        <v>1</v>
      </c>
      <c r="D297" s="2">
        <v>8.6660000000000004</v>
      </c>
      <c r="F297" s="22">
        <f t="shared" si="20"/>
        <v>285.97800000000001</v>
      </c>
      <c r="G297" s="53">
        <f t="shared" si="21"/>
        <v>328.87469999999996</v>
      </c>
      <c r="H297" s="54">
        <f t="shared" si="22"/>
        <v>314.57580000000002</v>
      </c>
    </row>
    <row r="298" spans="1:8">
      <c r="A298" s="177">
        <v>856322</v>
      </c>
      <c r="B298" s="125" t="s">
        <v>993</v>
      </c>
      <c r="C298" s="126">
        <v>5</v>
      </c>
      <c r="D298" s="2">
        <v>41.37</v>
      </c>
      <c r="F298" s="22">
        <f t="shared" si="20"/>
        <v>1365.2099999999998</v>
      </c>
      <c r="G298" s="53">
        <f t="shared" si="21"/>
        <v>1569.9914999999996</v>
      </c>
      <c r="H298" s="54">
        <f t="shared" si="22"/>
        <v>1501.731</v>
      </c>
    </row>
    <row r="299" spans="1:8">
      <c r="A299" s="166">
        <v>867311</v>
      </c>
      <c r="B299" s="143" t="s">
        <v>994</v>
      </c>
      <c r="C299" s="144">
        <v>1</v>
      </c>
      <c r="D299" s="2">
        <v>7.9379999999999997</v>
      </c>
      <c r="F299" s="22">
        <f t="shared" si="20"/>
        <v>261.95400000000001</v>
      </c>
      <c r="G299" s="53">
        <f t="shared" si="21"/>
        <v>301.24709999999999</v>
      </c>
      <c r="H299" s="54">
        <f t="shared" si="22"/>
        <v>288.14940000000001</v>
      </c>
    </row>
    <row r="300" spans="1:8">
      <c r="A300" s="171">
        <v>854011</v>
      </c>
      <c r="B300" s="122" t="s">
        <v>992</v>
      </c>
      <c r="C300" s="123">
        <v>1</v>
      </c>
      <c r="D300" s="2">
        <v>8.0429999999999993</v>
      </c>
      <c r="F300" s="22">
        <f t="shared" si="20"/>
        <v>265.41899999999998</v>
      </c>
      <c r="G300" s="53">
        <f t="shared" si="21"/>
        <v>305.23184999999995</v>
      </c>
      <c r="H300" s="54">
        <f t="shared" si="22"/>
        <v>291.96089999999998</v>
      </c>
    </row>
    <row r="301" spans="1:8">
      <c r="A301" s="171">
        <v>854051</v>
      </c>
      <c r="B301" s="122" t="s">
        <v>1094</v>
      </c>
      <c r="C301" s="123">
        <v>5</v>
      </c>
      <c r="D301" s="2">
        <v>37.736999999999995</v>
      </c>
      <c r="F301" s="22">
        <f t="shared" si="20"/>
        <v>1245.3209999999999</v>
      </c>
      <c r="G301" s="53">
        <f t="shared" si="21"/>
        <v>1432.1191499999998</v>
      </c>
      <c r="H301" s="54">
        <f t="shared" si="22"/>
        <v>1369.8531</v>
      </c>
    </row>
    <row r="302" spans="1:8">
      <c r="A302" s="179">
        <v>825702</v>
      </c>
      <c r="B302" s="155" t="s">
        <v>1099</v>
      </c>
      <c r="C302" s="156">
        <v>2</v>
      </c>
      <c r="D302" s="2">
        <v>30.855999999999998</v>
      </c>
      <c r="F302" s="22">
        <f t="shared" si="20"/>
        <v>1018.2479999999999</v>
      </c>
      <c r="G302" s="53">
        <f t="shared" si="21"/>
        <v>1170.9851999999998</v>
      </c>
      <c r="H302" s="54">
        <f t="shared" si="22"/>
        <v>1120.0727999999999</v>
      </c>
    </row>
    <row r="303" spans="1:8">
      <c r="A303" s="181">
        <v>103141</v>
      </c>
      <c r="B303" s="163" t="s">
        <v>1100</v>
      </c>
      <c r="C303" s="164">
        <v>2</v>
      </c>
      <c r="D303" s="2">
        <v>30.855999999999998</v>
      </c>
      <c r="F303" s="22">
        <f t="shared" si="20"/>
        <v>1018.2479999999999</v>
      </c>
      <c r="G303" s="53">
        <f t="shared" si="21"/>
        <v>1170.9851999999998</v>
      </c>
      <c r="H303" s="54">
        <f t="shared" si="22"/>
        <v>1120.0727999999999</v>
      </c>
    </row>
    <row r="304" spans="1:8">
      <c r="A304" s="177">
        <v>108645</v>
      </c>
      <c r="B304" s="125" t="s">
        <v>1101</v>
      </c>
      <c r="C304" s="126">
        <v>5</v>
      </c>
      <c r="D304" s="2">
        <v>22.042999999999999</v>
      </c>
      <c r="F304" s="22">
        <f t="shared" si="20"/>
        <v>727.41899999999998</v>
      </c>
      <c r="G304" s="53">
        <f t="shared" si="21"/>
        <v>836.53184999999996</v>
      </c>
      <c r="H304" s="54">
        <f t="shared" si="22"/>
        <v>800.16090000000008</v>
      </c>
    </row>
    <row r="305" spans="1:8">
      <c r="A305" s="180">
        <v>100018</v>
      </c>
      <c r="B305" s="159" t="s">
        <v>1102</v>
      </c>
      <c r="C305" s="162">
        <v>4</v>
      </c>
      <c r="D305" s="2">
        <v>15.994999999999999</v>
      </c>
      <c r="F305" s="22">
        <f t="shared" si="20"/>
        <v>527.83499999999992</v>
      </c>
      <c r="G305" s="53">
        <f t="shared" si="21"/>
        <v>607.01024999999981</v>
      </c>
      <c r="H305" s="54">
        <f t="shared" si="22"/>
        <v>580.61849999999993</v>
      </c>
    </row>
    <row r="306" spans="1:8">
      <c r="A306" s="256" t="s">
        <v>1103</v>
      </c>
      <c r="B306" s="205" t="s">
        <v>1186</v>
      </c>
      <c r="C306" s="205">
        <v>1</v>
      </c>
      <c r="D306">
        <v>6.4410491803278687</v>
      </c>
      <c r="F306" s="22">
        <f t="shared" ref="F306:F345" si="23">(D306*C$1)+E306*C$2</f>
        <v>212.55462295081966</v>
      </c>
      <c r="G306" s="53">
        <f t="shared" ref="G306:G345" si="24">F306*1.15</f>
        <v>244.4378163934426</v>
      </c>
      <c r="H306" s="54">
        <f t="shared" ref="H306:H345" si="25">F306*1.1</f>
        <v>233.81008524590166</v>
      </c>
    </row>
    <row r="307" spans="1:8">
      <c r="A307" s="256" t="s">
        <v>1104</v>
      </c>
      <c r="B307" s="205" t="s">
        <v>1187</v>
      </c>
      <c r="C307" s="205">
        <v>4</v>
      </c>
      <c r="D307">
        <v>23.053337704918032</v>
      </c>
      <c r="F307" s="22">
        <f t="shared" si="23"/>
        <v>760.76014426229506</v>
      </c>
      <c r="G307" s="53">
        <f t="shared" si="24"/>
        <v>874.87416590163923</v>
      </c>
      <c r="H307" s="54">
        <f t="shared" si="25"/>
        <v>836.83615868852462</v>
      </c>
    </row>
    <row r="308" spans="1:8">
      <c r="A308" s="257" t="s">
        <v>1105</v>
      </c>
      <c r="B308" s="206" t="s">
        <v>1106</v>
      </c>
      <c r="C308" s="206">
        <v>1</v>
      </c>
      <c r="D308">
        <v>6.5594360655737702</v>
      </c>
      <c r="F308" s="22">
        <f t="shared" si="23"/>
        <v>216.46139016393442</v>
      </c>
      <c r="G308" s="53">
        <f t="shared" si="24"/>
        <v>248.93059868852458</v>
      </c>
      <c r="H308" s="54">
        <f t="shared" si="25"/>
        <v>238.10752918032787</v>
      </c>
    </row>
    <row r="309" spans="1:8">
      <c r="A309" s="257" t="s">
        <v>1173</v>
      </c>
      <c r="B309" s="206" t="s">
        <v>1174</v>
      </c>
      <c r="C309" s="206">
        <v>4</v>
      </c>
      <c r="D309">
        <v>22.639986885245904</v>
      </c>
      <c r="F309" s="22">
        <f t="shared" si="23"/>
        <v>747.11956721311481</v>
      </c>
      <c r="G309" s="53">
        <f t="shared" si="24"/>
        <v>859.18750229508191</v>
      </c>
      <c r="H309" s="54">
        <f t="shared" si="25"/>
        <v>821.8315239344264</v>
      </c>
    </row>
    <row r="310" spans="1:8">
      <c r="A310" s="148" t="s">
        <v>1107</v>
      </c>
      <c r="B310" s="149" t="s">
        <v>1108</v>
      </c>
      <c r="C310" s="149">
        <v>1</v>
      </c>
      <c r="D310">
        <v>7.0951868852459015</v>
      </c>
      <c r="F310" s="22">
        <f t="shared" si="23"/>
        <v>234.14116721311476</v>
      </c>
      <c r="G310" s="53">
        <f t="shared" si="24"/>
        <v>269.26234229508196</v>
      </c>
      <c r="H310" s="54">
        <f t="shared" si="25"/>
        <v>257.55528393442626</v>
      </c>
    </row>
    <row r="311" spans="1:8">
      <c r="A311" s="148" t="s">
        <v>1109</v>
      </c>
      <c r="B311" s="149" t="s">
        <v>1110</v>
      </c>
      <c r="C311" s="149">
        <v>4</v>
      </c>
      <c r="D311">
        <v>25.571567213114754</v>
      </c>
      <c r="F311" s="22">
        <f t="shared" si="23"/>
        <v>843.86171803278694</v>
      </c>
      <c r="G311" s="53">
        <f t="shared" si="24"/>
        <v>970.44097573770489</v>
      </c>
      <c r="H311" s="54">
        <f t="shared" si="25"/>
        <v>928.24788983606572</v>
      </c>
    </row>
    <row r="312" spans="1:8">
      <c r="A312" s="129" t="s">
        <v>1111</v>
      </c>
      <c r="B312" s="130" t="s">
        <v>1112</v>
      </c>
      <c r="C312" s="130">
        <v>1</v>
      </c>
      <c r="D312">
        <v>7.0229508196721318</v>
      </c>
      <c r="F312" s="22">
        <f t="shared" si="23"/>
        <v>231.75737704918035</v>
      </c>
      <c r="G312" s="53">
        <f t="shared" si="24"/>
        <v>266.52098360655737</v>
      </c>
      <c r="H312" s="54">
        <f t="shared" si="25"/>
        <v>254.9331147540984</v>
      </c>
    </row>
    <row r="313" spans="1:8">
      <c r="A313" s="129" t="s">
        <v>1165</v>
      </c>
      <c r="B313" s="130" t="s">
        <v>1166</v>
      </c>
      <c r="C313" s="130">
        <v>4</v>
      </c>
      <c r="D313">
        <v>25.28663606557377</v>
      </c>
      <c r="F313" s="22">
        <f t="shared" si="23"/>
        <v>834.45899016393446</v>
      </c>
      <c r="G313" s="53">
        <f t="shared" si="24"/>
        <v>959.62783868852455</v>
      </c>
      <c r="H313" s="54">
        <f t="shared" si="25"/>
        <v>917.90488918032793</v>
      </c>
    </row>
    <row r="314" spans="1:8">
      <c r="A314" s="157" t="s">
        <v>1113</v>
      </c>
      <c r="B314" s="158" t="s">
        <v>1114</v>
      </c>
      <c r="C314" s="158">
        <v>1</v>
      </c>
      <c r="D314">
        <v>9.731803278688524</v>
      </c>
      <c r="F314" s="22">
        <f t="shared" si="23"/>
        <v>321.14950819672129</v>
      </c>
      <c r="G314" s="53">
        <f t="shared" si="24"/>
        <v>369.32193442622946</v>
      </c>
      <c r="H314" s="54">
        <f t="shared" si="25"/>
        <v>353.26445901639346</v>
      </c>
    </row>
    <row r="315" spans="1:8">
      <c r="A315" s="157" t="s">
        <v>1115</v>
      </c>
      <c r="B315" s="158" t="s">
        <v>1116</v>
      </c>
      <c r="C315" s="158">
        <v>4</v>
      </c>
      <c r="D315">
        <v>35.076629508196717</v>
      </c>
      <c r="F315" s="22">
        <f t="shared" si="23"/>
        <v>1157.5287737704916</v>
      </c>
      <c r="G315" s="53">
        <f t="shared" si="24"/>
        <v>1331.1580898360653</v>
      </c>
      <c r="H315" s="54">
        <f t="shared" si="25"/>
        <v>1273.281651147541</v>
      </c>
    </row>
    <row r="316" spans="1:8">
      <c r="A316" s="129" t="s">
        <v>1117</v>
      </c>
      <c r="B316" s="130" t="s">
        <v>1118</v>
      </c>
      <c r="C316" s="130">
        <v>1</v>
      </c>
      <c r="D316">
        <v>10.410019672131146</v>
      </c>
      <c r="F316" s="22">
        <f t="shared" si="23"/>
        <v>343.53064918032783</v>
      </c>
      <c r="G316" s="53">
        <f t="shared" si="24"/>
        <v>395.06024655737696</v>
      </c>
      <c r="H316" s="54">
        <f t="shared" si="25"/>
        <v>377.88371409836066</v>
      </c>
    </row>
    <row r="317" spans="1:8">
      <c r="A317" s="129" t="s">
        <v>1119</v>
      </c>
      <c r="B317" s="130" t="s">
        <v>1120</v>
      </c>
      <c r="C317" s="208">
        <v>4</v>
      </c>
      <c r="D317">
        <v>37.548708196721307</v>
      </c>
      <c r="F317" s="22">
        <f t="shared" si="23"/>
        <v>1239.1073704918031</v>
      </c>
      <c r="G317" s="53">
        <f t="shared" si="24"/>
        <v>1424.9734760655733</v>
      </c>
      <c r="H317" s="54">
        <f t="shared" si="25"/>
        <v>1363.0181075409835</v>
      </c>
    </row>
    <row r="318" spans="1:8">
      <c r="A318" s="148" t="s">
        <v>1121</v>
      </c>
      <c r="B318" s="149" t="s">
        <v>1122</v>
      </c>
      <c r="C318" s="149">
        <v>1</v>
      </c>
      <c r="D318">
        <v>10.410019672131146</v>
      </c>
      <c r="F318" s="22">
        <f t="shared" si="23"/>
        <v>343.53064918032783</v>
      </c>
      <c r="G318" s="53">
        <f t="shared" si="24"/>
        <v>395.06024655737696</v>
      </c>
      <c r="H318" s="54">
        <f t="shared" si="25"/>
        <v>377.88371409836066</v>
      </c>
    </row>
    <row r="319" spans="1:8">
      <c r="A319" s="148" t="s">
        <v>1123</v>
      </c>
      <c r="B319" s="149" t="s">
        <v>1124</v>
      </c>
      <c r="C319" s="149">
        <v>4</v>
      </c>
      <c r="D319">
        <v>37.548708196721307</v>
      </c>
      <c r="F319" s="22">
        <f t="shared" si="23"/>
        <v>1239.1073704918031</v>
      </c>
      <c r="G319" s="53">
        <f t="shared" si="24"/>
        <v>1424.9734760655733</v>
      </c>
      <c r="H319" s="54">
        <f t="shared" si="25"/>
        <v>1363.0181075409835</v>
      </c>
    </row>
    <row r="320" spans="1:8">
      <c r="A320" s="135" t="s">
        <v>1125</v>
      </c>
      <c r="B320" s="136" t="s">
        <v>1126</v>
      </c>
      <c r="C320" s="136">
        <v>1</v>
      </c>
      <c r="D320">
        <v>10.410019672131146</v>
      </c>
      <c r="F320" s="22">
        <f t="shared" si="23"/>
        <v>343.53064918032783</v>
      </c>
      <c r="G320" s="53">
        <f t="shared" si="24"/>
        <v>395.06024655737696</v>
      </c>
      <c r="H320" s="54">
        <f t="shared" si="25"/>
        <v>377.88371409836066</v>
      </c>
    </row>
    <row r="321" spans="1:8">
      <c r="A321" s="135" t="s">
        <v>1127</v>
      </c>
      <c r="B321" s="136" t="s">
        <v>1128</v>
      </c>
      <c r="C321" s="136">
        <v>4</v>
      </c>
      <c r="D321">
        <v>37.548708196721307</v>
      </c>
      <c r="F321" s="22">
        <f t="shared" si="23"/>
        <v>1239.1073704918031</v>
      </c>
      <c r="G321" s="53">
        <f t="shared" si="24"/>
        <v>1424.9734760655733</v>
      </c>
      <c r="H321" s="54">
        <f t="shared" si="25"/>
        <v>1363.0181075409835</v>
      </c>
    </row>
    <row r="322" spans="1:8">
      <c r="A322" s="133" t="s">
        <v>1129</v>
      </c>
      <c r="B322" s="134" t="s">
        <v>1130</v>
      </c>
      <c r="C322" s="134">
        <v>1</v>
      </c>
      <c r="D322">
        <v>8.840891803278689</v>
      </c>
      <c r="F322" s="22">
        <f t="shared" si="23"/>
        <v>291.74942950819673</v>
      </c>
      <c r="G322" s="53">
        <f t="shared" si="24"/>
        <v>335.51184393442622</v>
      </c>
      <c r="H322" s="54">
        <f t="shared" si="25"/>
        <v>320.92437245901641</v>
      </c>
    </row>
    <row r="323" spans="1:8">
      <c r="A323" s="133" t="s">
        <v>1131</v>
      </c>
      <c r="B323" s="134" t="s">
        <v>1132</v>
      </c>
      <c r="C323" s="134">
        <v>4</v>
      </c>
      <c r="D323">
        <v>31.370518032786883</v>
      </c>
      <c r="F323" s="22">
        <f t="shared" si="23"/>
        <v>1035.227095081967</v>
      </c>
      <c r="G323" s="53">
        <f t="shared" si="24"/>
        <v>1190.5111593442621</v>
      </c>
      <c r="H323" s="54">
        <f t="shared" si="25"/>
        <v>1138.7498045901639</v>
      </c>
    </row>
    <row r="324" spans="1:8">
      <c r="A324" s="129" t="s">
        <v>1133</v>
      </c>
      <c r="B324" s="130" t="s">
        <v>1134</v>
      </c>
      <c r="C324" s="130">
        <v>208</v>
      </c>
      <c r="D324">
        <v>1324.7352000000001</v>
      </c>
      <c r="F324" s="22">
        <f t="shared" si="23"/>
        <v>43716.261600000005</v>
      </c>
      <c r="G324" s="53">
        <f t="shared" si="24"/>
        <v>50273.700840000005</v>
      </c>
      <c r="H324" s="54">
        <f t="shared" si="25"/>
        <v>48087.887760000012</v>
      </c>
    </row>
    <row r="325" spans="1:8">
      <c r="A325" s="129" t="s">
        <v>1135</v>
      </c>
      <c r="B325" s="130" t="s">
        <v>1136</v>
      </c>
      <c r="C325" s="130">
        <v>1</v>
      </c>
      <c r="D325">
        <v>8.840891803278689</v>
      </c>
      <c r="F325" s="22">
        <f t="shared" si="23"/>
        <v>291.74942950819673</v>
      </c>
      <c r="G325" s="53">
        <f t="shared" si="24"/>
        <v>335.51184393442622</v>
      </c>
      <c r="H325" s="54">
        <f t="shared" si="25"/>
        <v>320.92437245901641</v>
      </c>
    </row>
    <row r="326" spans="1:8">
      <c r="A326" s="129" t="s">
        <v>1137</v>
      </c>
      <c r="B326" s="130" t="s">
        <v>1138</v>
      </c>
      <c r="C326" s="130">
        <v>4</v>
      </c>
      <c r="D326">
        <v>31.370518032786883</v>
      </c>
      <c r="F326" s="22">
        <f t="shared" si="23"/>
        <v>1035.227095081967</v>
      </c>
      <c r="G326" s="53">
        <f t="shared" si="24"/>
        <v>1190.5111593442621</v>
      </c>
      <c r="H326" s="54">
        <f t="shared" si="25"/>
        <v>1138.7498045901639</v>
      </c>
    </row>
    <row r="327" spans="1:8">
      <c r="A327" s="129" t="s">
        <v>1139</v>
      </c>
      <c r="B327" s="130" t="s">
        <v>1140</v>
      </c>
      <c r="C327" s="130">
        <v>5</v>
      </c>
      <c r="D327">
        <v>36.5976</v>
      </c>
      <c r="F327" s="22">
        <f t="shared" si="23"/>
        <v>1207.7208000000001</v>
      </c>
      <c r="G327" s="53">
        <f t="shared" si="24"/>
        <v>1388.8789199999999</v>
      </c>
      <c r="H327" s="54">
        <f t="shared" si="25"/>
        <v>1328.4928800000002</v>
      </c>
    </row>
    <row r="328" spans="1:8">
      <c r="A328" s="148" t="s">
        <v>1141</v>
      </c>
      <c r="B328" s="149" t="s">
        <v>1179</v>
      </c>
      <c r="C328" s="149">
        <v>1</v>
      </c>
      <c r="D328">
        <v>7.7011672131147542</v>
      </c>
      <c r="F328" s="22">
        <f t="shared" si="23"/>
        <v>254.13851803278689</v>
      </c>
      <c r="G328" s="53">
        <f t="shared" si="24"/>
        <v>292.25929573770492</v>
      </c>
      <c r="H328" s="54">
        <f t="shared" si="25"/>
        <v>279.55236983606562</v>
      </c>
    </row>
    <row r="329" spans="1:8">
      <c r="A329" s="148" t="s">
        <v>1142</v>
      </c>
      <c r="B329" s="149" t="s">
        <v>1180</v>
      </c>
      <c r="C329" s="149">
        <v>4</v>
      </c>
      <c r="D329">
        <v>27.75871475409836</v>
      </c>
      <c r="F329" s="22">
        <f t="shared" si="23"/>
        <v>916.0375868852459</v>
      </c>
      <c r="G329" s="53">
        <f t="shared" si="24"/>
        <v>1053.4432249180327</v>
      </c>
      <c r="H329" s="54">
        <f t="shared" si="25"/>
        <v>1007.6413455737705</v>
      </c>
    </row>
    <row r="330" spans="1:8">
      <c r="A330" s="129" t="s">
        <v>1143</v>
      </c>
      <c r="B330" s="130" t="s">
        <v>1144</v>
      </c>
      <c r="C330" s="130">
        <v>1</v>
      </c>
      <c r="D330">
        <v>10.207357377049181</v>
      </c>
      <c r="F330" s="22">
        <f t="shared" si="23"/>
        <v>336.84279344262296</v>
      </c>
      <c r="G330" s="53">
        <f t="shared" si="24"/>
        <v>387.36921245901635</v>
      </c>
      <c r="H330" s="54">
        <f t="shared" si="25"/>
        <v>370.5270727868853</v>
      </c>
    </row>
    <row r="331" spans="1:8">
      <c r="A331" s="129" t="s">
        <v>1145</v>
      </c>
      <c r="B331" s="130" t="s">
        <v>1146</v>
      </c>
      <c r="C331" s="130">
        <v>4</v>
      </c>
      <c r="D331">
        <v>37.027003278688532</v>
      </c>
      <c r="F331" s="22">
        <f t="shared" si="23"/>
        <v>1221.8911081967215</v>
      </c>
      <c r="G331" s="53">
        <f t="shared" si="24"/>
        <v>1405.1747744262295</v>
      </c>
      <c r="H331" s="54">
        <f t="shared" si="25"/>
        <v>1344.0802190163938</v>
      </c>
    </row>
    <row r="332" spans="1:8">
      <c r="A332" s="135" t="s">
        <v>1147</v>
      </c>
      <c r="B332" s="136" t="s">
        <v>1148</v>
      </c>
      <c r="C332" s="136">
        <v>1</v>
      </c>
      <c r="D332">
        <v>5.3936262295081976</v>
      </c>
      <c r="F332" s="22">
        <f t="shared" si="23"/>
        <v>177.98966557377051</v>
      </c>
      <c r="G332" s="53">
        <f t="shared" si="24"/>
        <v>204.68811540983606</v>
      </c>
      <c r="H332" s="54">
        <f t="shared" si="25"/>
        <v>195.78863213114758</v>
      </c>
    </row>
    <row r="333" spans="1:8">
      <c r="A333" s="135" t="s">
        <v>1149</v>
      </c>
      <c r="B333" s="136" t="s">
        <v>1150</v>
      </c>
      <c r="C333" s="136">
        <v>4</v>
      </c>
      <c r="D333">
        <v>16.704590163934427</v>
      </c>
      <c r="F333" s="22">
        <f t="shared" si="23"/>
        <v>551.25147540983608</v>
      </c>
      <c r="G333" s="53">
        <f t="shared" si="24"/>
        <v>633.93919672131142</v>
      </c>
      <c r="H333" s="54">
        <f t="shared" si="25"/>
        <v>606.37662295081975</v>
      </c>
    </row>
    <row r="334" spans="1:8">
      <c r="A334" s="148" t="s">
        <v>1151</v>
      </c>
      <c r="B334" s="149" t="s">
        <v>1152</v>
      </c>
      <c r="C334" s="149">
        <v>60</v>
      </c>
      <c r="D334">
        <v>249.52945573770492</v>
      </c>
      <c r="F334" s="22">
        <f t="shared" si="23"/>
        <v>8234.4720393442622</v>
      </c>
      <c r="G334" s="53">
        <f t="shared" si="24"/>
        <v>9469.6428452459004</v>
      </c>
      <c r="H334" s="54">
        <f t="shared" si="25"/>
        <v>9057.9192432786895</v>
      </c>
    </row>
    <row r="335" spans="1:8">
      <c r="A335" s="148" t="s">
        <v>1153</v>
      </c>
      <c r="B335" s="149" t="s">
        <v>1154</v>
      </c>
      <c r="C335" s="149">
        <v>1</v>
      </c>
      <c r="D335">
        <v>5.5982950819672137</v>
      </c>
      <c r="F335" s="22">
        <f t="shared" si="23"/>
        <v>184.74373770491806</v>
      </c>
      <c r="G335" s="53">
        <f t="shared" si="24"/>
        <v>212.45529836065575</v>
      </c>
      <c r="H335" s="54">
        <f t="shared" si="25"/>
        <v>203.21811147540987</v>
      </c>
    </row>
    <row r="336" spans="1:8">
      <c r="A336" s="148" t="s">
        <v>1155</v>
      </c>
      <c r="B336" s="149" t="s">
        <v>1156</v>
      </c>
      <c r="C336" s="149">
        <v>4</v>
      </c>
      <c r="D336">
        <v>20.294321311475411</v>
      </c>
      <c r="F336" s="22">
        <f t="shared" si="23"/>
        <v>669.71260327868856</v>
      </c>
      <c r="G336" s="53">
        <f t="shared" si="24"/>
        <v>770.16949377049184</v>
      </c>
      <c r="H336" s="54">
        <f t="shared" si="25"/>
        <v>736.68386360655745</v>
      </c>
    </row>
    <row r="337" spans="1:8">
      <c r="A337" s="148" t="s">
        <v>1157</v>
      </c>
      <c r="B337" s="149" t="s">
        <v>1158</v>
      </c>
      <c r="C337" s="149">
        <v>5</v>
      </c>
      <c r="D337">
        <v>25.206373770491805</v>
      </c>
      <c r="F337" s="22">
        <f t="shared" si="23"/>
        <v>831.81033442622959</v>
      </c>
      <c r="G337" s="53">
        <f t="shared" si="24"/>
        <v>956.58188459016401</v>
      </c>
      <c r="H337" s="54">
        <f t="shared" si="25"/>
        <v>914.99136786885265</v>
      </c>
    </row>
    <row r="338" spans="1:8">
      <c r="A338" s="258" t="s">
        <v>1159</v>
      </c>
      <c r="B338" s="207" t="s">
        <v>1160</v>
      </c>
      <c r="C338" s="207">
        <v>1</v>
      </c>
      <c r="D338">
        <v>6.7861770491803277</v>
      </c>
      <c r="F338" s="22">
        <f t="shared" si="23"/>
        <v>223.94384262295083</v>
      </c>
      <c r="G338" s="53">
        <f t="shared" si="24"/>
        <v>257.5354190163934</v>
      </c>
      <c r="H338" s="54">
        <f t="shared" si="25"/>
        <v>246.33822688524592</v>
      </c>
    </row>
    <row r="339" spans="1:8">
      <c r="A339" s="258" t="s">
        <v>1161</v>
      </c>
      <c r="B339" s="207" t="s">
        <v>1162</v>
      </c>
      <c r="C339" s="207">
        <v>4</v>
      </c>
      <c r="D339">
        <v>24.309442622950819</v>
      </c>
      <c r="F339" s="22">
        <f t="shared" si="23"/>
        <v>802.21160655737697</v>
      </c>
      <c r="G339" s="53">
        <f t="shared" si="24"/>
        <v>922.5433475409834</v>
      </c>
      <c r="H339" s="54">
        <f t="shared" si="25"/>
        <v>882.43276721311474</v>
      </c>
    </row>
    <row r="340" spans="1:8">
      <c r="A340" s="258" t="s">
        <v>1163</v>
      </c>
      <c r="B340" s="207" t="s">
        <v>1164</v>
      </c>
      <c r="C340" s="207">
        <v>5</v>
      </c>
      <c r="D340">
        <v>30.38730491803279</v>
      </c>
      <c r="F340" s="22">
        <f t="shared" si="23"/>
        <v>1002.7810622950821</v>
      </c>
      <c r="G340" s="53">
        <f t="shared" si="24"/>
        <v>1153.1982216393442</v>
      </c>
      <c r="H340" s="54">
        <f t="shared" si="25"/>
        <v>1103.0591685245904</v>
      </c>
    </row>
    <row r="341" spans="1:8">
      <c r="A341" s="152" t="s">
        <v>1167</v>
      </c>
      <c r="B341" s="153" t="s">
        <v>1168</v>
      </c>
      <c r="C341" s="153">
        <v>208</v>
      </c>
      <c r="D341">
        <v>584.57838688524589</v>
      </c>
      <c r="F341" s="22">
        <f t="shared" si="23"/>
        <v>19291.086767213113</v>
      </c>
      <c r="G341" s="53">
        <f t="shared" si="24"/>
        <v>22184.749782295079</v>
      </c>
      <c r="H341" s="54">
        <f t="shared" si="25"/>
        <v>21220.195443934426</v>
      </c>
    </row>
    <row r="342" spans="1:8">
      <c r="A342" s="152" t="s">
        <v>1169</v>
      </c>
      <c r="B342" s="153" t="s">
        <v>1170</v>
      </c>
      <c r="C342" s="153">
        <v>1</v>
      </c>
      <c r="D342">
        <v>3.4512786885245905</v>
      </c>
      <c r="F342" s="22">
        <f t="shared" si="23"/>
        <v>113.89219672131149</v>
      </c>
      <c r="G342" s="53">
        <f t="shared" si="24"/>
        <v>130.97602622950819</v>
      </c>
      <c r="H342" s="54">
        <f t="shared" si="25"/>
        <v>125.28141639344265</v>
      </c>
    </row>
    <row r="343" spans="1:8">
      <c r="A343" s="152" t="s">
        <v>1171</v>
      </c>
      <c r="B343" s="153" t="s">
        <v>1172</v>
      </c>
      <c r="C343" s="153">
        <v>4</v>
      </c>
      <c r="D343">
        <v>12.496839344262296</v>
      </c>
      <c r="F343" s="22">
        <f t="shared" si="23"/>
        <v>412.39569836065579</v>
      </c>
      <c r="G343" s="53">
        <f t="shared" si="24"/>
        <v>474.25505311475411</v>
      </c>
      <c r="H343" s="54">
        <f t="shared" si="25"/>
        <v>453.63526819672143</v>
      </c>
    </row>
    <row r="344" spans="1:8">
      <c r="A344" s="259" t="s">
        <v>1175</v>
      </c>
      <c r="B344" s="203" t="s">
        <v>1176</v>
      </c>
      <c r="C344" s="203">
        <v>1</v>
      </c>
      <c r="D344">
        <v>6.8804852459016397</v>
      </c>
      <c r="F344" s="22">
        <f t="shared" si="23"/>
        <v>227.05601311475411</v>
      </c>
      <c r="G344" s="53">
        <f t="shared" si="24"/>
        <v>261.11441508196719</v>
      </c>
      <c r="H344" s="54">
        <f t="shared" si="25"/>
        <v>249.76161442622953</v>
      </c>
    </row>
    <row r="345" spans="1:8">
      <c r="A345" s="259" t="s">
        <v>1177</v>
      </c>
      <c r="B345" s="203" t="s">
        <v>1178</v>
      </c>
      <c r="C345" s="203">
        <v>4</v>
      </c>
      <c r="D345">
        <v>26.047121311475411</v>
      </c>
      <c r="F345" s="22">
        <f t="shared" si="23"/>
        <v>859.55500327868856</v>
      </c>
      <c r="G345" s="53">
        <f t="shared" si="24"/>
        <v>988.48825377049172</v>
      </c>
      <c r="H345" s="54">
        <f t="shared" si="25"/>
        <v>945.51050360655745</v>
      </c>
    </row>
    <row r="346" spans="1:8">
      <c r="A346" s="252" t="s">
        <v>1217</v>
      </c>
      <c r="B346" s="248" t="s">
        <v>1238</v>
      </c>
      <c r="C346" s="248">
        <v>1</v>
      </c>
      <c r="D346" s="2">
        <v>4.54</v>
      </c>
      <c r="E346"/>
      <c r="F346" s="22">
        <f t="shared" ref="F346:F365" si="26">(D346*C$1)+E346*C$2</f>
        <v>149.82</v>
      </c>
      <c r="G346" s="53">
        <f t="shared" ref="G346:G365" si="27">F346*1.15</f>
        <v>172.29299999999998</v>
      </c>
      <c r="H346" s="54">
        <f t="shared" ref="H346:H365" si="28">F346*1.1</f>
        <v>164.80199999999999</v>
      </c>
    </row>
    <row r="347" spans="1:8">
      <c r="A347" s="252" t="s">
        <v>1219</v>
      </c>
      <c r="B347" s="248" t="s">
        <v>1239</v>
      </c>
      <c r="C347" s="248">
        <v>4</v>
      </c>
      <c r="D347" s="2">
        <v>16.763999999999999</v>
      </c>
      <c r="E347"/>
      <c r="F347" s="22">
        <f t="shared" si="26"/>
        <v>553.21199999999999</v>
      </c>
      <c r="G347" s="53">
        <f t="shared" si="27"/>
        <v>636.1937999999999</v>
      </c>
      <c r="H347" s="54">
        <f t="shared" si="28"/>
        <v>608.53320000000008</v>
      </c>
    </row>
    <row r="348" spans="1:8">
      <c r="A348" s="213" t="s">
        <v>1222</v>
      </c>
      <c r="B348" s="214" t="s">
        <v>1242</v>
      </c>
      <c r="C348" s="214">
        <v>4</v>
      </c>
      <c r="D348" s="2">
        <v>16.763999999999999</v>
      </c>
      <c r="E348"/>
      <c r="F348" s="22">
        <f t="shared" si="26"/>
        <v>553.21199999999999</v>
      </c>
      <c r="G348" s="53">
        <f t="shared" si="27"/>
        <v>636.1937999999999</v>
      </c>
      <c r="H348" s="54">
        <f t="shared" si="28"/>
        <v>608.53320000000008</v>
      </c>
    </row>
    <row r="349" spans="1:8">
      <c r="A349" s="213" t="s">
        <v>1223</v>
      </c>
      <c r="B349" s="214" t="s">
        <v>1243</v>
      </c>
      <c r="C349" s="214">
        <v>1</v>
      </c>
      <c r="D349" s="2">
        <v>4.54</v>
      </c>
      <c r="E349"/>
      <c r="F349" s="22">
        <f t="shared" si="26"/>
        <v>149.82</v>
      </c>
      <c r="G349" s="53">
        <f t="shared" si="27"/>
        <v>172.29299999999998</v>
      </c>
      <c r="H349" s="54">
        <f t="shared" si="28"/>
        <v>164.80199999999999</v>
      </c>
    </row>
    <row r="350" spans="1:8">
      <c r="A350" s="253" t="s">
        <v>1224</v>
      </c>
      <c r="B350" s="249" t="s">
        <v>1255</v>
      </c>
      <c r="C350" s="249">
        <v>1</v>
      </c>
      <c r="D350" s="2">
        <v>6.5139999999999993</v>
      </c>
      <c r="E350"/>
      <c r="F350" s="22">
        <f t="shared" si="26"/>
        <v>214.96199999999999</v>
      </c>
      <c r="G350" s="53">
        <f t="shared" si="27"/>
        <v>247.20629999999997</v>
      </c>
      <c r="H350" s="54">
        <f t="shared" si="28"/>
        <v>236.45820000000001</v>
      </c>
    </row>
    <row r="351" spans="1:8">
      <c r="A351" s="253" t="s">
        <v>1225</v>
      </c>
      <c r="B351" s="249" t="s">
        <v>1256</v>
      </c>
      <c r="C351" s="249">
        <v>5</v>
      </c>
      <c r="D351" s="2">
        <v>28.814</v>
      </c>
      <c r="E351"/>
      <c r="F351" s="22">
        <f t="shared" si="26"/>
        <v>950.86199999999997</v>
      </c>
      <c r="G351" s="53">
        <f t="shared" si="27"/>
        <v>1093.4912999999999</v>
      </c>
      <c r="H351" s="54">
        <f t="shared" si="28"/>
        <v>1045.9482</v>
      </c>
    </row>
    <row r="352" spans="1:8">
      <c r="A352" s="222" t="s">
        <v>1226</v>
      </c>
      <c r="B352" s="223" t="s">
        <v>1257</v>
      </c>
      <c r="C352" s="223">
        <v>1</v>
      </c>
      <c r="D352" s="2">
        <v>6.4260000000000002</v>
      </c>
      <c r="E352"/>
      <c r="F352" s="22">
        <f t="shared" si="26"/>
        <v>212.05799999999999</v>
      </c>
      <c r="G352" s="53">
        <f t="shared" si="27"/>
        <v>243.86669999999998</v>
      </c>
      <c r="H352" s="54">
        <f t="shared" si="28"/>
        <v>233.2638</v>
      </c>
    </row>
    <row r="353" spans="1:8">
      <c r="A353" s="222" t="s">
        <v>1227</v>
      </c>
      <c r="B353" s="223" t="s">
        <v>1258</v>
      </c>
      <c r="C353" s="223">
        <v>4</v>
      </c>
      <c r="D353" s="2">
        <v>22.701999999999998</v>
      </c>
      <c r="E353"/>
      <c r="F353" s="22">
        <f t="shared" si="26"/>
        <v>749.16599999999994</v>
      </c>
      <c r="G353" s="53">
        <f t="shared" si="27"/>
        <v>861.54089999999985</v>
      </c>
      <c r="H353" s="54">
        <f t="shared" si="28"/>
        <v>824.08259999999996</v>
      </c>
    </row>
    <row r="354" spans="1:8">
      <c r="A354" s="220" t="s">
        <v>1228</v>
      </c>
      <c r="B354" s="221" t="s">
        <v>1244</v>
      </c>
      <c r="C354" s="221">
        <v>1</v>
      </c>
      <c r="D354" s="2">
        <v>6.0780000000000003</v>
      </c>
      <c r="E354"/>
      <c r="F354" s="22">
        <f t="shared" si="26"/>
        <v>200.57400000000001</v>
      </c>
      <c r="G354" s="53">
        <f t="shared" si="27"/>
        <v>230.6601</v>
      </c>
      <c r="H354" s="54">
        <f t="shared" si="28"/>
        <v>220.63140000000004</v>
      </c>
    </row>
    <row r="355" spans="1:8">
      <c r="A355" s="220" t="s">
        <v>1229</v>
      </c>
      <c r="B355" s="221" t="s">
        <v>1245</v>
      </c>
      <c r="C355" s="221">
        <v>4</v>
      </c>
      <c r="D355" s="2">
        <v>21.654</v>
      </c>
      <c r="E355"/>
      <c r="F355" s="22">
        <f t="shared" si="26"/>
        <v>714.58199999999999</v>
      </c>
      <c r="G355" s="53">
        <f t="shared" si="27"/>
        <v>821.76929999999993</v>
      </c>
      <c r="H355" s="54">
        <f t="shared" si="28"/>
        <v>786.04020000000003</v>
      </c>
    </row>
    <row r="356" spans="1:8">
      <c r="A356" s="254" t="s">
        <v>1230</v>
      </c>
      <c r="B356" s="250" t="s">
        <v>1246</v>
      </c>
      <c r="C356" s="250">
        <v>1</v>
      </c>
      <c r="D356" s="2">
        <v>8.4879999999999995</v>
      </c>
      <c r="E356"/>
      <c r="F356" s="22">
        <f t="shared" si="26"/>
        <v>280.10399999999998</v>
      </c>
      <c r="G356" s="53">
        <f t="shared" si="27"/>
        <v>322.11959999999993</v>
      </c>
      <c r="H356" s="54">
        <f t="shared" si="28"/>
        <v>308.11439999999999</v>
      </c>
    </row>
    <row r="357" spans="1:8">
      <c r="A357" s="254" t="s">
        <v>1231</v>
      </c>
      <c r="B357" s="250" t="s">
        <v>1247</v>
      </c>
      <c r="C357" s="250">
        <v>4</v>
      </c>
      <c r="D357" s="2">
        <v>30.036000000000001</v>
      </c>
      <c r="E357"/>
      <c r="F357" s="22">
        <f t="shared" si="26"/>
        <v>991.1880000000001</v>
      </c>
      <c r="G357" s="53">
        <f t="shared" si="27"/>
        <v>1139.8661999999999</v>
      </c>
      <c r="H357" s="54">
        <f t="shared" si="28"/>
        <v>1090.3068000000003</v>
      </c>
    </row>
    <row r="358" spans="1:8">
      <c r="A358" s="255" t="s">
        <v>1232</v>
      </c>
      <c r="B358" s="251" t="s">
        <v>1248</v>
      </c>
      <c r="C358" s="251">
        <v>1</v>
      </c>
      <c r="D358" s="2">
        <v>8.1739999999999995</v>
      </c>
      <c r="E358"/>
      <c r="F358" s="22">
        <f t="shared" si="26"/>
        <v>269.74199999999996</v>
      </c>
      <c r="G358" s="53">
        <f t="shared" si="27"/>
        <v>310.20329999999996</v>
      </c>
      <c r="H358" s="54">
        <f t="shared" si="28"/>
        <v>296.71619999999996</v>
      </c>
    </row>
    <row r="359" spans="1:8">
      <c r="A359" s="255" t="s">
        <v>1233</v>
      </c>
      <c r="B359" s="251" t="s">
        <v>1249</v>
      </c>
      <c r="C359" s="251">
        <v>4</v>
      </c>
      <c r="D359" s="2">
        <v>28.917999999999999</v>
      </c>
      <c r="E359"/>
      <c r="F359" s="22">
        <f t="shared" si="26"/>
        <v>954.29399999999998</v>
      </c>
      <c r="G359" s="53">
        <f t="shared" si="27"/>
        <v>1097.4380999999998</v>
      </c>
      <c r="H359" s="54">
        <f t="shared" si="28"/>
        <v>1049.7234000000001</v>
      </c>
    </row>
    <row r="360" spans="1:8">
      <c r="A360" s="213" t="s">
        <v>1234</v>
      </c>
      <c r="B360" s="214" t="s">
        <v>1250</v>
      </c>
      <c r="C360" s="214">
        <v>1</v>
      </c>
      <c r="D360" s="2">
        <v>7.4580000000000002</v>
      </c>
      <c r="E360"/>
      <c r="F360" s="22">
        <f t="shared" si="26"/>
        <v>246.114</v>
      </c>
      <c r="G360" s="53">
        <f t="shared" si="27"/>
        <v>283.03109999999998</v>
      </c>
      <c r="H360" s="54">
        <f t="shared" si="28"/>
        <v>270.72540000000004</v>
      </c>
    </row>
    <row r="361" spans="1:8">
      <c r="A361" s="213" t="s">
        <v>1235</v>
      </c>
      <c r="B361" s="214" t="s">
        <v>1251</v>
      </c>
      <c r="C361" s="214">
        <v>4</v>
      </c>
      <c r="D361" s="2">
        <v>26.404</v>
      </c>
      <c r="E361"/>
      <c r="F361" s="22">
        <f t="shared" si="26"/>
        <v>871.33199999999999</v>
      </c>
      <c r="G361" s="53">
        <f t="shared" si="27"/>
        <v>1002.0317999999999</v>
      </c>
      <c r="H361" s="54">
        <f t="shared" si="28"/>
        <v>958.4652000000001</v>
      </c>
    </row>
    <row r="362" spans="1:8">
      <c r="A362" s="222" t="s">
        <v>1236</v>
      </c>
      <c r="B362" s="223" t="s">
        <v>1252</v>
      </c>
      <c r="C362" s="223">
        <v>1</v>
      </c>
      <c r="D362" s="2">
        <v>7.5100000000000007</v>
      </c>
      <c r="E362"/>
      <c r="F362" s="22">
        <f t="shared" si="26"/>
        <v>247.83</v>
      </c>
      <c r="G362" s="53">
        <f t="shared" si="27"/>
        <v>285.00450000000001</v>
      </c>
      <c r="H362" s="54">
        <f t="shared" si="28"/>
        <v>272.61300000000006</v>
      </c>
    </row>
    <row r="363" spans="1:8">
      <c r="A363" s="222" t="s">
        <v>1237</v>
      </c>
      <c r="B363" s="223" t="s">
        <v>1253</v>
      </c>
      <c r="C363" s="223">
        <v>4</v>
      </c>
      <c r="D363" s="2">
        <v>26.544</v>
      </c>
      <c r="E363"/>
      <c r="F363" s="22">
        <f t="shared" si="26"/>
        <v>875.952</v>
      </c>
      <c r="G363" s="53">
        <f t="shared" si="27"/>
        <v>1007.3448</v>
      </c>
      <c r="H363" s="54">
        <f t="shared" si="28"/>
        <v>963.54720000000009</v>
      </c>
    </row>
    <row r="364" spans="1:8">
      <c r="A364" s="255" t="s">
        <v>1220</v>
      </c>
      <c r="B364" s="251" t="s">
        <v>1240</v>
      </c>
      <c r="C364" s="251">
        <v>1</v>
      </c>
      <c r="D364" s="2">
        <v>7.4580000000000002</v>
      </c>
      <c r="E364"/>
      <c r="F364" s="22">
        <f t="shared" si="26"/>
        <v>246.114</v>
      </c>
      <c r="G364" s="53">
        <f t="shared" si="27"/>
        <v>283.03109999999998</v>
      </c>
      <c r="H364" s="54">
        <f t="shared" si="28"/>
        <v>270.72540000000004</v>
      </c>
    </row>
    <row r="365" spans="1:8">
      <c r="A365" s="255" t="s">
        <v>1221</v>
      </c>
      <c r="B365" s="251" t="s">
        <v>1241</v>
      </c>
      <c r="C365" s="251">
        <v>4</v>
      </c>
      <c r="D365" s="2">
        <v>26.404</v>
      </c>
      <c r="E365"/>
      <c r="F365" s="22">
        <f t="shared" si="26"/>
        <v>871.33199999999999</v>
      </c>
      <c r="G365" s="53">
        <f t="shared" si="27"/>
        <v>1002.0317999999999</v>
      </c>
      <c r="H365" s="54">
        <f t="shared" si="28"/>
        <v>958.4652000000001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27"/>
  <sheetViews>
    <sheetView topLeftCell="A7" workbookViewId="0">
      <selection activeCell="C30" sqref="C30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502</v>
      </c>
      <c r="C4" s="55" t="s">
        <v>503</v>
      </c>
      <c r="D4" s="56" t="s">
        <v>504</v>
      </c>
    </row>
    <row r="6" spans="2:4" ht="18.75">
      <c r="D6" s="57" t="s">
        <v>505</v>
      </c>
    </row>
    <row r="9" spans="2:4">
      <c r="B9" s="359" t="s">
        <v>506</v>
      </c>
      <c r="C9" s="55" t="s">
        <v>503</v>
      </c>
      <c r="D9" s="56" t="s">
        <v>507</v>
      </c>
    </row>
    <row r="13" spans="2:4">
      <c r="C13" s="55" t="s">
        <v>508</v>
      </c>
      <c r="D13" s="56" t="s">
        <v>509</v>
      </c>
    </row>
    <row r="16" spans="2:4">
      <c r="B16" s="55" t="s">
        <v>510</v>
      </c>
      <c r="D16" s="56" t="s">
        <v>511</v>
      </c>
    </row>
    <row r="20" spans="3:4">
      <c r="C20" s="78" t="s">
        <v>692</v>
      </c>
      <c r="D20" s="56" t="s">
        <v>691</v>
      </c>
    </row>
    <row r="23" spans="3:4">
      <c r="C23" s="260" t="s">
        <v>1261</v>
      </c>
      <c r="D23" s="56" t="s">
        <v>1262</v>
      </c>
    </row>
    <row r="25" spans="3:4">
      <c r="C25" s="358" t="s">
        <v>1965</v>
      </c>
      <c r="D25" s="56" t="s">
        <v>1966</v>
      </c>
    </row>
    <row r="27" spans="3:4">
      <c r="C27" s="366" t="s">
        <v>2009</v>
      </c>
      <c r="D27" s="56" t="s">
        <v>2008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  <hyperlink ref="D25" r:id="rId7"/>
    <hyperlink ref="D27" r:id="rId8"/>
  </hyperlinks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J35"/>
  <sheetViews>
    <sheetView topLeftCell="A17" workbookViewId="0">
      <selection activeCell="F36" sqref="F36"/>
    </sheetView>
  </sheetViews>
  <sheetFormatPr defaultRowHeight="12.75"/>
  <cols>
    <col min="5" max="5" width="25.5703125" bestFit="1" customWidth="1"/>
    <col min="7" max="7" width="10" bestFit="1" customWidth="1"/>
  </cols>
  <sheetData>
    <row r="2" spans="3:10" ht="15">
      <c r="C2" t="s">
        <v>769</v>
      </c>
      <c r="E2" s="56" t="s">
        <v>776</v>
      </c>
      <c r="G2" s="56" t="s">
        <v>770</v>
      </c>
    </row>
    <row r="3" spans="3:10">
      <c r="G3" t="s">
        <v>771</v>
      </c>
    </row>
    <row r="5" spans="3:10" ht="15">
      <c r="C5" t="s">
        <v>772</v>
      </c>
      <c r="E5" s="56" t="s">
        <v>773</v>
      </c>
      <c r="G5" t="s">
        <v>774</v>
      </c>
    </row>
    <row r="6" spans="3:10">
      <c r="G6" t="s">
        <v>774</v>
      </c>
    </row>
    <row r="8" spans="3:10" ht="15">
      <c r="C8" t="s">
        <v>775</v>
      </c>
      <c r="E8" s="56" t="s">
        <v>777</v>
      </c>
      <c r="G8" s="56" t="s">
        <v>778</v>
      </c>
      <c r="J8" t="s">
        <v>779</v>
      </c>
    </row>
    <row r="9" spans="3:10">
      <c r="G9" t="s">
        <v>771</v>
      </c>
    </row>
    <row r="13" spans="3:10" ht="15">
      <c r="E13" t="s">
        <v>1279</v>
      </c>
      <c r="G13" s="56" t="s">
        <v>770</v>
      </c>
      <c r="J13" t="s">
        <v>1299</v>
      </c>
    </row>
    <row r="14" spans="3:10">
      <c r="G14" t="s">
        <v>1278</v>
      </c>
      <c r="J14" t="s">
        <v>1298</v>
      </c>
    </row>
    <row r="16" spans="3:10" ht="15">
      <c r="E16" s="56" t="s">
        <v>1295</v>
      </c>
      <c r="G16" t="s">
        <v>1296</v>
      </c>
    </row>
    <row r="17" spans="3:7">
      <c r="G17" t="s">
        <v>1297</v>
      </c>
    </row>
    <row r="20" spans="3:7" ht="15">
      <c r="C20" t="s">
        <v>1301</v>
      </c>
      <c r="E20" s="56" t="s">
        <v>1300</v>
      </c>
      <c r="G20" t="s">
        <v>1967</v>
      </c>
    </row>
    <row r="21" spans="3:7">
      <c r="G21">
        <v>10000</v>
      </c>
    </row>
    <row r="22" spans="3:7">
      <c r="G22" t="s">
        <v>1968</v>
      </c>
    </row>
    <row r="24" spans="3:7" ht="15.75">
      <c r="C24" t="s">
        <v>1954</v>
      </c>
      <c r="E24" s="56" t="s">
        <v>1960</v>
      </c>
      <c r="G24" s="357" t="s">
        <v>1963</v>
      </c>
    </row>
    <row r="25" spans="3:7" ht="15.75">
      <c r="E25" s="56"/>
      <c r="G25" s="357">
        <v>213645</v>
      </c>
    </row>
    <row r="26" spans="3:7" ht="15">
      <c r="E26" s="56"/>
    </row>
    <row r="28" spans="3:7" ht="15">
      <c r="C28" t="s">
        <v>1962</v>
      </c>
      <c r="E28" s="56" t="s">
        <v>1961</v>
      </c>
      <c r="G28" s="56" t="s">
        <v>770</v>
      </c>
    </row>
    <row r="29" spans="3:7">
      <c r="G29" t="s">
        <v>771</v>
      </c>
    </row>
    <row r="31" spans="3:7" ht="15">
      <c r="E31" s="56" t="s">
        <v>1969</v>
      </c>
      <c r="G31" t="s">
        <v>1970</v>
      </c>
    </row>
    <row r="32" spans="3:7">
      <c r="G32" t="s">
        <v>1971</v>
      </c>
    </row>
    <row r="34" spans="5:7">
      <c r="E34" t="s">
        <v>1972</v>
      </c>
      <c r="G34" t="s">
        <v>770</v>
      </c>
    </row>
    <row r="35" spans="5:7">
      <c r="G35" t="s">
        <v>1973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0" r:id="rId8"/>
    <hyperlink ref="E24" r:id="rId9"/>
    <hyperlink ref="E28" r:id="rId10"/>
    <hyperlink ref="G28" r:id="rId11"/>
    <hyperlink ref="E31" r:id="rId12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K25"/>
  <sheetViews>
    <sheetView workbookViewId="0">
      <selection activeCell="L4" sqref="L4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6" spans="3:4">
      <c r="D6" s="56" t="s">
        <v>512</v>
      </c>
    </row>
    <row r="9" spans="3:4">
      <c r="C9" s="55" t="s">
        <v>513</v>
      </c>
      <c r="D9" s="56" t="s">
        <v>514</v>
      </c>
    </row>
    <row r="12" spans="3:4">
      <c r="C12" s="55" t="s">
        <v>515</v>
      </c>
      <c r="D12" s="56" t="s">
        <v>516</v>
      </c>
    </row>
    <row r="14" spans="3:4">
      <c r="C14" s="55" t="s">
        <v>517</v>
      </c>
      <c r="D14" s="56" t="s">
        <v>518</v>
      </c>
    </row>
    <row r="16" spans="3:4">
      <c r="C16" s="55" t="s">
        <v>519</v>
      </c>
      <c r="D16" s="56" t="s">
        <v>520</v>
      </c>
    </row>
    <row r="18" spans="3:11">
      <c r="C18" s="55" t="s">
        <v>521</v>
      </c>
      <c r="D18" s="56" t="s">
        <v>522</v>
      </c>
    </row>
    <row r="20" spans="3:11">
      <c r="C20" s="55" t="s">
        <v>523</v>
      </c>
      <c r="D20" s="56" t="s">
        <v>524</v>
      </c>
    </row>
    <row r="22" spans="3:11">
      <c r="C22" s="331" t="s">
        <v>1864</v>
      </c>
      <c r="D22" s="56" t="s">
        <v>1863</v>
      </c>
    </row>
    <row r="24" spans="3:11">
      <c r="C24" s="387" t="s">
        <v>1976</v>
      </c>
      <c r="D24" s="56" t="s">
        <v>1974</v>
      </c>
      <c r="K24" s="64"/>
    </row>
    <row r="25" spans="3:11">
      <c r="C25" s="388"/>
      <c r="D25" s="56" t="s">
        <v>1975</v>
      </c>
    </row>
  </sheetData>
  <mergeCells count="1">
    <mergeCell ref="C24:C25"/>
  </mergeCells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  <hyperlink ref="D22" r:id="rId8"/>
    <hyperlink ref="D24" r:id="rId9"/>
    <hyperlink ref="D25" r:id="rId10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D2:X921"/>
  <sheetViews>
    <sheetView tabSelected="1" workbookViewId="0">
      <pane ySplit="5" topLeftCell="A566" activePane="bottomLeft" state="frozen"/>
      <selection pane="bottomLeft" activeCell="F583" sqref="F583"/>
    </sheetView>
  </sheetViews>
  <sheetFormatPr defaultRowHeight="12.75"/>
  <cols>
    <col min="4" max="4" width="12.7109375" style="262" bestFit="1" customWidth="1"/>
    <col min="5" max="5" width="9.140625" style="120"/>
    <col min="6" max="6" width="46.42578125" customWidth="1"/>
    <col min="7" max="7" width="9.5703125" style="263" bestFit="1" customWidth="1"/>
    <col min="8" max="8" width="9.5703125" style="120" bestFit="1" customWidth="1"/>
    <col min="9" max="9" width="2.140625" style="120" customWidth="1"/>
    <col min="10" max="10" width="11.42578125" style="120" bestFit="1" customWidth="1"/>
    <col min="11" max="11" width="6.42578125" style="120" bestFit="1" customWidth="1"/>
    <col min="12" max="12" width="5.7109375" style="120" bestFit="1" customWidth="1"/>
    <col min="13" max="13" width="9.140625" style="294"/>
    <col min="14" max="14" width="9.140625" style="355"/>
    <col min="15" max="15" width="10.28515625" style="120" bestFit="1" customWidth="1"/>
    <col min="16" max="16" width="9.42578125" style="120" bestFit="1" customWidth="1"/>
    <col min="17" max="17" width="11.5703125" style="120" bestFit="1" customWidth="1"/>
    <col min="18" max="18" width="11.5703125" style="355" customWidth="1"/>
    <col min="19" max="19" width="8.7109375" style="262" bestFit="1" customWidth="1"/>
    <col min="20" max="20" width="10.5703125" bestFit="1" customWidth="1"/>
    <col min="21" max="21" width="9" bestFit="1" customWidth="1"/>
    <col min="22" max="22" width="15.42578125" bestFit="1" customWidth="1"/>
    <col min="23" max="23" width="21.140625" bestFit="1" customWidth="1"/>
  </cols>
  <sheetData>
    <row r="2" spans="4:24">
      <c r="J2" s="390" t="s">
        <v>1199</v>
      </c>
      <c r="K2" s="391"/>
      <c r="L2" s="391"/>
      <c r="M2" s="391"/>
      <c r="N2" s="391"/>
      <c r="O2" s="391"/>
      <c r="P2" s="391"/>
      <c r="Q2" s="391"/>
      <c r="R2" s="391"/>
      <c r="S2" s="391"/>
      <c r="T2" s="391"/>
      <c r="U2" s="391"/>
      <c r="V2" s="391"/>
    </row>
    <row r="3" spans="4:24">
      <c r="F3" t="s">
        <v>497</v>
      </c>
      <c r="G3" s="389">
        <f>G4-H4</f>
        <v>0</v>
      </c>
      <c r="H3" s="389"/>
      <c r="J3" s="118">
        <f>SUM(J5:J2259)</f>
        <v>27895.29</v>
      </c>
      <c r="K3" s="354">
        <f t="shared" ref="K3:X3" si="0">SUM(K5:K2259)</f>
        <v>9208</v>
      </c>
      <c r="L3" s="354">
        <f t="shared" si="0"/>
        <v>1468</v>
      </c>
      <c r="M3" s="354">
        <f t="shared" si="0"/>
        <v>48881.029999999992</v>
      </c>
      <c r="N3" s="354">
        <f t="shared" si="0"/>
        <v>1336</v>
      </c>
      <c r="O3" s="354">
        <f t="shared" si="0"/>
        <v>23525</v>
      </c>
      <c r="P3" s="354">
        <f t="shared" si="0"/>
        <v>193.22</v>
      </c>
      <c r="Q3" s="354">
        <f t="shared" si="0"/>
        <v>4044.56</v>
      </c>
      <c r="R3" s="354">
        <f t="shared" si="0"/>
        <v>50</v>
      </c>
      <c r="S3" s="354">
        <f t="shared" si="0"/>
        <v>6694</v>
      </c>
      <c r="T3" s="354">
        <f t="shared" si="0"/>
        <v>276.43</v>
      </c>
      <c r="U3" s="354">
        <f t="shared" si="0"/>
        <v>419</v>
      </c>
      <c r="V3" s="354">
        <f t="shared" si="0"/>
        <v>4240</v>
      </c>
      <c r="W3" s="354">
        <f t="shared" si="0"/>
        <v>2782</v>
      </c>
      <c r="X3" s="354">
        <f t="shared" si="0"/>
        <v>876</v>
      </c>
    </row>
    <row r="4" spans="4:24">
      <c r="D4" s="264">
        <f>SUM(D6:D1204)</f>
        <v>451.05</v>
      </c>
      <c r="G4" s="264">
        <f>SUM(G6:G2204)</f>
        <v>247026.73000000004</v>
      </c>
      <c r="H4" s="264">
        <f>SUM(H6:H2204)</f>
        <v>247026.73</v>
      </c>
      <c r="J4" s="121" t="s">
        <v>965</v>
      </c>
      <c r="K4" s="121" t="s">
        <v>966</v>
      </c>
      <c r="L4" s="121" t="s">
        <v>967</v>
      </c>
      <c r="M4" s="267" t="s">
        <v>1265</v>
      </c>
      <c r="N4" s="267" t="s">
        <v>1954</v>
      </c>
      <c r="O4" s="121" t="s">
        <v>1091</v>
      </c>
      <c r="P4" s="121" t="s">
        <v>1184</v>
      </c>
      <c r="Q4" s="311" t="s">
        <v>1090</v>
      </c>
      <c r="R4" s="311" t="s">
        <v>1955</v>
      </c>
      <c r="S4" s="293" t="s">
        <v>1644</v>
      </c>
      <c r="T4" s="316" t="s">
        <v>1704</v>
      </c>
      <c r="U4" s="243" t="s">
        <v>1540</v>
      </c>
      <c r="V4" s="243" t="s">
        <v>1200</v>
      </c>
      <c r="W4" s="243" t="s">
        <v>1634</v>
      </c>
      <c r="X4" s="243" t="s">
        <v>1657</v>
      </c>
    </row>
    <row r="5" spans="4:24">
      <c r="D5" s="262" t="s">
        <v>1274</v>
      </c>
      <c r="E5" s="118" t="s">
        <v>492</v>
      </c>
      <c r="F5" s="42" t="s">
        <v>493</v>
      </c>
      <c r="G5" s="265" t="s">
        <v>9</v>
      </c>
      <c r="H5" s="118" t="s">
        <v>494</v>
      </c>
      <c r="J5" s="261"/>
      <c r="K5" s="261"/>
      <c r="L5" s="261"/>
      <c r="M5" s="261"/>
      <c r="N5" s="354"/>
      <c r="O5" s="261"/>
      <c r="P5" s="261"/>
      <c r="Q5" s="312"/>
      <c r="R5" s="312"/>
      <c r="S5" s="293"/>
      <c r="T5" s="317"/>
      <c r="U5" s="42"/>
      <c r="V5" s="42"/>
    </row>
    <row r="6" spans="4:24">
      <c r="D6" s="241"/>
      <c r="E6" s="307">
        <v>43950</v>
      </c>
      <c r="F6" s="240" t="s">
        <v>495</v>
      </c>
      <c r="G6" s="266">
        <v>26740</v>
      </c>
      <c r="H6" s="241"/>
      <c r="I6" s="242"/>
      <c r="J6" s="241"/>
      <c r="K6" s="241"/>
      <c r="L6" s="241"/>
      <c r="M6" s="241"/>
      <c r="N6" s="241"/>
      <c r="O6" s="241"/>
      <c r="P6" s="241"/>
      <c r="Q6" s="313"/>
      <c r="R6" s="313"/>
      <c r="S6" s="293"/>
      <c r="T6" s="317"/>
      <c r="U6" s="42"/>
      <c r="V6" s="42"/>
    </row>
    <row r="7" spans="4:24">
      <c r="D7" s="241"/>
      <c r="E7" s="307">
        <v>43955</v>
      </c>
      <c r="F7" s="240" t="s">
        <v>496</v>
      </c>
      <c r="G7" s="266"/>
      <c r="H7" s="241">
        <v>26740</v>
      </c>
      <c r="I7" s="242"/>
      <c r="J7" s="241"/>
      <c r="K7" s="241"/>
      <c r="L7" s="241"/>
      <c r="M7" s="241"/>
      <c r="N7" s="241"/>
      <c r="O7" s="241">
        <v>26740</v>
      </c>
      <c r="P7" s="241"/>
      <c r="Q7" s="313"/>
      <c r="R7" s="313"/>
      <c r="S7" s="293"/>
      <c r="T7" s="317"/>
      <c r="U7" s="42"/>
      <c r="V7" s="42"/>
    </row>
    <row r="8" spans="4:24">
      <c r="D8" s="241"/>
      <c r="E8" s="307">
        <v>43997</v>
      </c>
      <c r="F8" s="240" t="s">
        <v>495</v>
      </c>
      <c r="G8" s="266">
        <v>1963.8</v>
      </c>
      <c r="H8" s="241"/>
      <c r="I8" s="242"/>
      <c r="J8" s="241"/>
      <c r="K8" s="241"/>
      <c r="L8" s="241"/>
      <c r="M8" s="241"/>
      <c r="N8" s="241"/>
      <c r="O8" s="241"/>
      <c r="P8" s="241"/>
      <c r="Q8" s="313"/>
      <c r="R8" s="313"/>
      <c r="S8" s="293"/>
      <c r="T8" s="317"/>
      <c r="U8" s="42"/>
      <c r="V8" s="42"/>
    </row>
    <row r="9" spans="4:24">
      <c r="D9" s="241"/>
      <c r="E9" s="307">
        <v>43997</v>
      </c>
      <c r="F9" s="240" t="s">
        <v>956</v>
      </c>
      <c r="G9" s="266">
        <v>105</v>
      </c>
      <c r="H9" s="241"/>
      <c r="I9" s="242"/>
      <c r="J9" s="241"/>
      <c r="K9" s="241"/>
      <c r="L9" s="241"/>
      <c r="M9" s="241"/>
      <c r="N9" s="241"/>
      <c r="O9" s="241"/>
      <c r="P9" s="241"/>
      <c r="Q9" s="313"/>
      <c r="R9" s="313"/>
      <c r="S9" s="293"/>
      <c r="T9" s="317"/>
      <c r="U9" s="42"/>
      <c r="V9" s="42"/>
    </row>
    <row r="10" spans="4:24">
      <c r="D10" s="241"/>
      <c r="E10" s="307">
        <v>43997</v>
      </c>
      <c r="F10" s="240" t="s">
        <v>957</v>
      </c>
      <c r="G10" s="266"/>
      <c r="H10" s="241">
        <v>84</v>
      </c>
      <c r="I10" s="242"/>
      <c r="J10" s="241"/>
      <c r="K10" s="241"/>
      <c r="L10" s="241">
        <v>84</v>
      </c>
      <c r="M10" s="241"/>
      <c r="N10" s="241"/>
      <c r="O10" s="241"/>
      <c r="P10" s="241"/>
      <c r="Q10" s="313"/>
      <c r="R10" s="313"/>
      <c r="S10" s="293"/>
      <c r="T10" s="317"/>
      <c r="U10" s="42"/>
      <c r="V10" s="42"/>
    </row>
    <row r="11" spans="4:24">
      <c r="D11" s="241"/>
      <c r="E11" s="307">
        <v>43997</v>
      </c>
      <c r="F11" s="240" t="s">
        <v>958</v>
      </c>
      <c r="G11" s="266"/>
      <c r="H11" s="241">
        <v>429</v>
      </c>
      <c r="I11" s="242"/>
      <c r="J11" s="241"/>
      <c r="K11" s="241">
        <v>429</v>
      </c>
      <c r="L11" s="241"/>
      <c r="M11" s="241"/>
      <c r="N11" s="241"/>
      <c r="O11" s="241"/>
      <c r="P11" s="241"/>
      <c r="Q11" s="313"/>
      <c r="R11" s="313"/>
      <c r="S11" s="293"/>
      <c r="T11" s="317"/>
      <c r="U11" s="42"/>
      <c r="V11" s="42"/>
    </row>
    <row r="12" spans="4:24">
      <c r="D12" s="241"/>
      <c r="E12" s="307">
        <v>43997</v>
      </c>
      <c r="F12" s="240" t="s">
        <v>959</v>
      </c>
      <c r="G12" s="266"/>
      <c r="H12" s="241">
        <v>1555.8</v>
      </c>
      <c r="I12" s="242"/>
      <c r="J12" s="241">
        <v>1549</v>
      </c>
      <c r="K12" s="241"/>
      <c r="L12" s="241"/>
      <c r="M12" s="241"/>
      <c r="N12" s="241"/>
      <c r="O12" s="241"/>
      <c r="P12" s="241"/>
      <c r="Q12" s="313"/>
      <c r="R12" s="313"/>
      <c r="S12" s="293"/>
      <c r="T12" s="317"/>
      <c r="U12" s="42"/>
      <c r="V12" s="42"/>
    </row>
    <row r="13" spans="4:24">
      <c r="D13" s="241">
        <v>8</v>
      </c>
      <c r="E13" s="307">
        <v>43997</v>
      </c>
      <c r="F13" s="240" t="s">
        <v>960</v>
      </c>
      <c r="G13" s="266">
        <v>1600</v>
      </c>
      <c r="H13" s="241"/>
      <c r="I13" s="242"/>
      <c r="J13" s="241"/>
      <c r="K13" s="241"/>
      <c r="L13" s="241"/>
      <c r="M13" s="241"/>
      <c r="N13" s="241"/>
      <c r="O13" s="241"/>
      <c r="P13" s="241"/>
      <c r="Q13" s="313"/>
      <c r="R13" s="313"/>
      <c r="S13" s="293"/>
      <c r="T13" s="317"/>
      <c r="U13" s="42"/>
      <c r="V13" s="42"/>
    </row>
    <row r="14" spans="4:24">
      <c r="D14" s="241">
        <v>4</v>
      </c>
      <c r="E14" s="307">
        <v>43997</v>
      </c>
      <c r="F14" s="240" t="s">
        <v>961</v>
      </c>
      <c r="G14" s="266">
        <v>612</v>
      </c>
      <c r="H14" s="241"/>
      <c r="I14" s="242"/>
      <c r="J14" s="241"/>
      <c r="K14" s="241"/>
      <c r="L14" s="241"/>
      <c r="M14" s="241"/>
      <c r="N14" s="241"/>
      <c r="O14" s="241"/>
      <c r="P14" s="241"/>
      <c r="Q14" s="313"/>
      <c r="R14" s="313"/>
      <c r="S14" s="293"/>
      <c r="T14" s="317"/>
      <c r="U14" s="42"/>
      <c r="V14" s="42"/>
    </row>
    <row r="15" spans="4:24">
      <c r="D15" s="241"/>
      <c r="E15" s="307">
        <v>43997</v>
      </c>
      <c r="F15" s="240" t="s">
        <v>962</v>
      </c>
      <c r="G15" s="266"/>
      <c r="H15" s="241">
        <v>2034</v>
      </c>
      <c r="I15" s="242"/>
      <c r="J15" s="241"/>
      <c r="K15" s="241"/>
      <c r="L15" s="241"/>
      <c r="M15" s="241"/>
      <c r="N15" s="241"/>
      <c r="O15" s="241"/>
      <c r="P15" s="241"/>
      <c r="Q15" s="313"/>
      <c r="R15" s="313"/>
      <c r="S15" s="293"/>
      <c r="T15" s="317"/>
      <c r="U15" s="42"/>
      <c r="V15" s="42"/>
    </row>
    <row r="16" spans="4:24">
      <c r="D16" s="241"/>
      <c r="E16" s="307">
        <v>43997</v>
      </c>
      <c r="F16" s="240" t="s">
        <v>963</v>
      </c>
      <c r="G16" s="266"/>
      <c r="H16" s="241">
        <v>178</v>
      </c>
      <c r="I16" s="242"/>
      <c r="J16" s="241"/>
      <c r="K16" s="241"/>
      <c r="L16" s="241"/>
      <c r="M16" s="241"/>
      <c r="N16" s="241"/>
      <c r="O16" s="241"/>
      <c r="P16" s="241"/>
      <c r="Q16" s="313"/>
      <c r="R16" s="313"/>
      <c r="S16" s="293"/>
      <c r="T16" s="317"/>
      <c r="U16" s="42"/>
      <c r="V16" s="42"/>
    </row>
    <row r="17" spans="4:22">
      <c r="D17" s="241"/>
      <c r="E17" s="307">
        <v>43998</v>
      </c>
      <c r="F17" s="240" t="s">
        <v>495</v>
      </c>
      <c r="G17" s="266">
        <v>276.43</v>
      </c>
      <c r="H17" s="241"/>
      <c r="I17" s="242"/>
      <c r="J17" s="241"/>
      <c r="K17" s="241"/>
      <c r="L17" s="241"/>
      <c r="M17" s="241"/>
      <c r="N17" s="241"/>
      <c r="O17" s="241"/>
      <c r="P17" s="241"/>
      <c r="Q17" s="313"/>
      <c r="R17" s="313"/>
      <c r="S17" s="293"/>
      <c r="T17" s="317"/>
      <c r="U17" s="42"/>
      <c r="V17" s="42"/>
    </row>
    <row r="18" spans="4:22">
      <c r="D18" s="241"/>
      <c r="E18" s="307">
        <v>43998</v>
      </c>
      <c r="F18" s="240" t="s">
        <v>955</v>
      </c>
      <c r="G18" s="266"/>
      <c r="H18" s="241">
        <v>276.43</v>
      </c>
      <c r="I18" s="242"/>
      <c r="J18" s="241"/>
      <c r="K18" s="241"/>
      <c r="L18" s="241"/>
      <c r="M18" s="241"/>
      <c r="N18" s="241"/>
      <c r="O18" s="241"/>
      <c r="P18" s="241"/>
      <c r="Q18" s="313"/>
      <c r="R18" s="313"/>
      <c r="S18" s="293"/>
      <c r="T18" s="317">
        <v>276.43</v>
      </c>
      <c r="U18" s="42"/>
      <c r="V18" s="42"/>
    </row>
    <row r="19" spans="4:22">
      <c r="D19" s="241"/>
      <c r="E19" s="307">
        <v>44000</v>
      </c>
      <c r="F19" s="240" t="s">
        <v>495</v>
      </c>
      <c r="G19" s="266">
        <v>240</v>
      </c>
      <c r="H19" s="241"/>
      <c r="I19" s="242"/>
      <c r="J19" s="241"/>
      <c r="K19" s="241"/>
      <c r="L19" s="241"/>
      <c r="M19" s="241"/>
      <c r="N19" s="241"/>
      <c r="O19" s="241"/>
      <c r="P19" s="241"/>
      <c r="Q19" s="313"/>
      <c r="R19" s="313"/>
      <c r="S19" s="293"/>
      <c r="T19" s="317"/>
      <c r="U19" s="42"/>
      <c r="V19" s="42"/>
    </row>
    <row r="20" spans="4:22">
      <c r="D20" s="241"/>
      <c r="E20" s="307">
        <v>44000</v>
      </c>
      <c r="F20" s="240" t="s">
        <v>964</v>
      </c>
      <c r="G20" s="266"/>
      <c r="H20" s="241">
        <v>240</v>
      </c>
      <c r="I20" s="242"/>
      <c r="J20" s="241"/>
      <c r="K20" s="241"/>
      <c r="L20" s="241"/>
      <c r="M20" s="241"/>
      <c r="N20" s="241"/>
      <c r="O20" s="241"/>
      <c r="P20" s="241"/>
      <c r="Q20" s="313"/>
      <c r="R20" s="313"/>
      <c r="S20" s="293"/>
      <c r="T20" s="317"/>
      <c r="U20" s="42"/>
      <c r="V20" s="42">
        <v>240</v>
      </c>
    </row>
    <row r="21" spans="4:22">
      <c r="D21" s="241"/>
      <c r="E21" s="307">
        <v>44002</v>
      </c>
      <c r="F21" s="240" t="s">
        <v>495</v>
      </c>
      <c r="G21" s="266">
        <v>1152</v>
      </c>
      <c r="H21" s="241"/>
      <c r="I21" s="242"/>
      <c r="J21" s="241"/>
      <c r="K21" s="241"/>
      <c r="L21" s="241"/>
      <c r="M21" s="241"/>
      <c r="N21" s="241"/>
      <c r="O21" s="241"/>
      <c r="P21" s="241"/>
      <c r="Q21" s="313"/>
      <c r="R21" s="313"/>
      <c r="S21" s="293"/>
      <c r="T21" s="317"/>
      <c r="U21" s="42"/>
      <c r="V21" s="42"/>
    </row>
    <row r="22" spans="4:22">
      <c r="D22" s="241"/>
      <c r="E22" s="307">
        <v>44002</v>
      </c>
      <c r="F22" s="240" t="s">
        <v>956</v>
      </c>
      <c r="G22" s="266">
        <v>19</v>
      </c>
      <c r="H22" s="241"/>
      <c r="I22" s="242"/>
      <c r="J22" s="241"/>
      <c r="K22" s="241"/>
      <c r="L22" s="241"/>
      <c r="M22" s="241"/>
      <c r="N22" s="241"/>
      <c r="O22" s="241"/>
      <c r="P22" s="241"/>
      <c r="Q22" s="313"/>
      <c r="R22" s="313"/>
      <c r="S22" s="293"/>
      <c r="T22" s="317"/>
      <c r="U22" s="42"/>
      <c r="V22" s="42"/>
    </row>
    <row r="23" spans="4:22">
      <c r="D23" s="241"/>
      <c r="E23" s="307">
        <v>44002</v>
      </c>
      <c r="F23" s="240" t="s">
        <v>1275</v>
      </c>
      <c r="G23" s="266"/>
      <c r="H23" s="241">
        <v>1152</v>
      </c>
      <c r="I23" s="242"/>
      <c r="J23" s="241"/>
      <c r="K23" s="241">
        <v>1152</v>
      </c>
      <c r="L23" s="241"/>
      <c r="M23" s="241"/>
      <c r="N23" s="241"/>
      <c r="O23" s="241"/>
      <c r="P23" s="241"/>
      <c r="Q23" s="313"/>
      <c r="R23" s="313"/>
      <c r="S23" s="293"/>
      <c r="T23" s="317"/>
      <c r="U23" s="42"/>
      <c r="V23" s="42"/>
    </row>
    <row r="24" spans="4:22">
      <c r="D24" s="241"/>
      <c r="E24" s="307">
        <v>44002</v>
      </c>
      <c r="F24" s="240" t="s">
        <v>1089</v>
      </c>
      <c r="G24" s="266"/>
      <c r="H24" s="241">
        <v>19</v>
      </c>
      <c r="I24" s="242"/>
      <c r="J24" s="241"/>
      <c r="K24" s="241"/>
      <c r="L24" s="241"/>
      <c r="M24" s="241"/>
      <c r="N24" s="241"/>
      <c r="O24" s="241"/>
      <c r="P24" s="241"/>
      <c r="Q24" s="313">
        <v>19</v>
      </c>
      <c r="R24" s="313"/>
      <c r="S24" s="293"/>
      <c r="T24" s="317"/>
      <c r="U24" s="42"/>
      <c r="V24" s="42"/>
    </row>
    <row r="25" spans="4:22">
      <c r="D25" s="241"/>
      <c r="E25" s="307">
        <v>44004</v>
      </c>
      <c r="F25" s="240" t="s">
        <v>1181</v>
      </c>
      <c r="G25" s="266">
        <v>1380</v>
      </c>
      <c r="H25" s="241"/>
      <c r="I25" s="242"/>
      <c r="J25" s="241"/>
      <c r="K25" s="241"/>
      <c r="L25" s="241"/>
      <c r="M25" s="241"/>
      <c r="N25" s="241"/>
      <c r="O25" s="241"/>
      <c r="P25" s="241"/>
      <c r="Q25" s="313"/>
      <c r="R25" s="313"/>
      <c r="S25" s="293"/>
      <c r="T25" s="317"/>
      <c r="U25" s="42"/>
      <c r="V25" s="42"/>
    </row>
    <row r="26" spans="4:22">
      <c r="D26" s="241"/>
      <c r="E26" s="307">
        <v>44004</v>
      </c>
      <c r="F26" s="240" t="s">
        <v>1182</v>
      </c>
      <c r="G26" s="266">
        <v>15</v>
      </c>
      <c r="H26" s="241"/>
      <c r="I26" s="242"/>
      <c r="J26" s="241"/>
      <c r="K26" s="241"/>
      <c r="L26" s="241"/>
      <c r="M26" s="241"/>
      <c r="N26" s="241"/>
      <c r="O26" s="241"/>
      <c r="P26" s="241"/>
      <c r="Q26" s="313"/>
      <c r="R26" s="313"/>
      <c r="S26" s="293"/>
      <c r="T26" s="317"/>
      <c r="U26" s="42"/>
      <c r="V26" s="42"/>
    </row>
    <row r="27" spans="4:22">
      <c r="D27" s="241">
        <v>6</v>
      </c>
      <c r="E27" s="307">
        <v>44004</v>
      </c>
      <c r="F27" s="240" t="s">
        <v>1183</v>
      </c>
      <c r="G27" s="266"/>
      <c r="H27" s="241">
        <v>1380</v>
      </c>
      <c r="I27" s="242"/>
      <c r="J27" s="241">
        <v>1380</v>
      </c>
      <c r="K27" s="241"/>
      <c r="L27" s="241"/>
      <c r="M27" s="241"/>
      <c r="N27" s="241"/>
      <c r="O27" s="241"/>
      <c r="P27" s="241"/>
      <c r="Q27" s="313"/>
      <c r="R27" s="313"/>
      <c r="S27" s="293"/>
      <c r="T27" s="317"/>
      <c r="U27" s="42"/>
      <c r="V27" s="42"/>
    </row>
    <row r="28" spans="4:22">
      <c r="D28" s="241"/>
      <c r="E28" s="307">
        <v>44004</v>
      </c>
      <c r="F28" s="240" t="s">
        <v>1184</v>
      </c>
      <c r="G28" s="266"/>
      <c r="H28" s="241">
        <v>15</v>
      </c>
      <c r="I28" s="242"/>
      <c r="J28" s="241"/>
      <c r="K28" s="241"/>
      <c r="L28" s="241"/>
      <c r="M28" s="241"/>
      <c r="N28" s="241"/>
      <c r="O28" s="241"/>
      <c r="P28" s="241">
        <v>15</v>
      </c>
      <c r="Q28" s="313"/>
      <c r="R28" s="313"/>
      <c r="S28" s="293"/>
      <c r="T28" s="317"/>
      <c r="U28" s="42"/>
      <c r="V28" s="42"/>
    </row>
    <row r="29" spans="4:22">
      <c r="D29" s="241"/>
      <c r="E29" s="307">
        <v>44004</v>
      </c>
      <c r="F29" s="240" t="s">
        <v>1185</v>
      </c>
      <c r="G29" s="266">
        <v>1520</v>
      </c>
      <c r="H29" s="241"/>
      <c r="I29" s="242"/>
      <c r="J29" s="241"/>
      <c r="K29" s="241"/>
      <c r="L29" s="241"/>
      <c r="M29" s="241"/>
      <c r="N29" s="241"/>
      <c r="O29" s="241"/>
      <c r="P29" s="241"/>
      <c r="Q29" s="313"/>
      <c r="R29" s="313"/>
      <c r="S29" s="293"/>
      <c r="T29" s="317"/>
      <c r="U29" s="42"/>
      <c r="V29" s="42"/>
    </row>
    <row r="30" spans="4:22">
      <c r="D30" s="241"/>
      <c r="E30" s="307">
        <v>44004</v>
      </c>
      <c r="F30" s="240" t="s">
        <v>962</v>
      </c>
      <c r="G30" s="266"/>
      <c r="H30" s="241">
        <v>1395</v>
      </c>
      <c r="I30" s="242"/>
      <c r="J30" s="241"/>
      <c r="K30" s="241"/>
      <c r="L30" s="241"/>
      <c r="M30" s="241"/>
      <c r="N30" s="241"/>
      <c r="O30" s="241"/>
      <c r="P30" s="241"/>
      <c r="Q30" s="313"/>
      <c r="R30" s="313"/>
      <c r="S30" s="293"/>
      <c r="T30" s="317"/>
      <c r="U30" s="42"/>
      <c r="V30" s="42"/>
    </row>
    <row r="31" spans="4:22">
      <c r="D31" s="241"/>
      <c r="E31" s="307">
        <v>44004</v>
      </c>
      <c r="F31" s="240" t="s">
        <v>962</v>
      </c>
      <c r="G31" s="266"/>
      <c r="H31" s="241">
        <v>62</v>
      </c>
      <c r="I31" s="242"/>
      <c r="J31" s="241"/>
      <c r="K31" s="241"/>
      <c r="L31" s="241"/>
      <c r="M31" s="241"/>
      <c r="N31" s="241"/>
      <c r="O31" s="241"/>
      <c r="P31" s="241"/>
      <c r="Q31" s="313"/>
      <c r="R31" s="313"/>
      <c r="S31" s="293"/>
      <c r="T31" s="317"/>
      <c r="U31" s="42"/>
      <c r="V31" s="42"/>
    </row>
    <row r="32" spans="4:22">
      <c r="D32" s="241"/>
      <c r="E32" s="307">
        <v>44004</v>
      </c>
      <c r="F32" s="240" t="s">
        <v>963</v>
      </c>
      <c r="G32" s="266"/>
      <c r="H32" s="241">
        <v>63</v>
      </c>
      <c r="I32" s="242"/>
      <c r="J32" s="241"/>
      <c r="K32" s="241"/>
      <c r="L32" s="241"/>
      <c r="M32" s="241"/>
      <c r="N32" s="241"/>
      <c r="O32" s="241"/>
      <c r="P32" s="241"/>
      <c r="Q32" s="313"/>
      <c r="R32" s="313"/>
      <c r="S32" s="293"/>
      <c r="T32" s="317"/>
      <c r="U32" s="42"/>
      <c r="V32" s="42"/>
    </row>
    <row r="33" spans="4:22">
      <c r="D33" s="241">
        <v>5</v>
      </c>
      <c r="E33" s="307">
        <v>44006</v>
      </c>
      <c r="F33" s="240" t="s">
        <v>1201</v>
      </c>
      <c r="G33" s="266">
        <v>1318</v>
      </c>
      <c r="H33" s="241"/>
      <c r="I33" s="242"/>
      <c r="J33" s="241"/>
      <c r="K33" s="241"/>
      <c r="L33" s="241"/>
      <c r="M33" s="241"/>
      <c r="N33" s="241"/>
      <c r="O33" s="241"/>
      <c r="P33" s="241"/>
      <c r="Q33" s="313"/>
      <c r="R33" s="313"/>
      <c r="S33" s="293"/>
      <c r="T33" s="317"/>
      <c r="U33" s="42"/>
      <c r="V33" s="42"/>
    </row>
    <row r="34" spans="4:22">
      <c r="D34" s="241"/>
      <c r="E34" s="307">
        <v>44006</v>
      </c>
      <c r="F34" s="240" t="s">
        <v>962</v>
      </c>
      <c r="G34" s="266"/>
      <c r="H34" s="241">
        <v>1152</v>
      </c>
      <c r="I34" s="242"/>
      <c r="J34" s="241"/>
      <c r="K34" s="241"/>
      <c r="L34" s="241"/>
      <c r="M34" s="241"/>
      <c r="N34" s="241"/>
      <c r="O34" s="241"/>
      <c r="P34" s="241"/>
      <c r="Q34" s="313"/>
      <c r="R34" s="313"/>
      <c r="S34" s="293"/>
      <c r="T34" s="317"/>
      <c r="U34" s="42"/>
      <c r="V34" s="42"/>
    </row>
    <row r="35" spans="4:22">
      <c r="D35" s="241"/>
      <c r="E35" s="307">
        <v>44006</v>
      </c>
      <c r="F35" s="240" t="s">
        <v>962</v>
      </c>
      <c r="G35" s="266"/>
      <c r="H35" s="241">
        <v>73</v>
      </c>
      <c r="I35" s="242"/>
      <c r="J35" s="241"/>
      <c r="K35" s="241"/>
      <c r="L35" s="241"/>
      <c r="M35" s="241"/>
      <c r="N35" s="241"/>
      <c r="O35" s="241"/>
      <c r="P35" s="241"/>
      <c r="Q35" s="313"/>
      <c r="R35" s="313"/>
      <c r="S35" s="293"/>
      <c r="T35" s="317"/>
      <c r="U35" s="42"/>
      <c r="V35" s="42"/>
    </row>
    <row r="36" spans="4:22">
      <c r="D36" s="241"/>
      <c r="E36" s="307">
        <v>44006</v>
      </c>
      <c r="F36" s="240" t="s">
        <v>963</v>
      </c>
      <c r="G36" s="266"/>
      <c r="H36" s="241">
        <v>19</v>
      </c>
      <c r="I36" s="242"/>
      <c r="J36" s="241"/>
      <c r="K36" s="241"/>
      <c r="L36" s="241"/>
      <c r="M36" s="241"/>
      <c r="N36" s="241"/>
      <c r="O36" s="241"/>
      <c r="P36" s="241"/>
      <c r="Q36" s="313"/>
      <c r="R36" s="313"/>
      <c r="S36" s="293"/>
      <c r="T36" s="317"/>
      <c r="U36" s="42"/>
      <c r="V36" s="42"/>
    </row>
    <row r="37" spans="4:22">
      <c r="D37" s="241"/>
      <c r="E37" s="307">
        <v>44006</v>
      </c>
      <c r="F37" s="240" t="s">
        <v>963</v>
      </c>
      <c r="G37" s="266"/>
      <c r="H37" s="241">
        <v>74</v>
      </c>
      <c r="I37" s="242"/>
      <c r="J37" s="241"/>
      <c r="K37" s="241"/>
      <c r="L37" s="241"/>
      <c r="M37" s="241"/>
      <c r="N37" s="241"/>
      <c r="O37" s="241"/>
      <c r="P37" s="241"/>
      <c r="Q37" s="313"/>
      <c r="R37" s="313"/>
      <c r="S37" s="293"/>
      <c r="T37" s="317"/>
      <c r="U37" s="42"/>
      <c r="V37" s="42"/>
    </row>
    <row r="38" spans="4:22">
      <c r="D38" s="241"/>
      <c r="E38" s="307">
        <v>44011</v>
      </c>
      <c r="F38" s="240" t="s">
        <v>495</v>
      </c>
      <c r="G38" s="266">
        <v>100</v>
      </c>
      <c r="H38" s="241"/>
      <c r="I38" s="242"/>
      <c r="J38" s="241"/>
      <c r="K38" s="241"/>
      <c r="L38" s="241"/>
      <c r="M38" s="241"/>
      <c r="N38" s="241"/>
      <c r="O38" s="241"/>
      <c r="P38" s="241"/>
      <c r="Q38" s="313"/>
      <c r="R38" s="313"/>
      <c r="S38" s="293"/>
      <c r="T38" s="317"/>
      <c r="U38" s="42"/>
      <c r="V38" s="42"/>
    </row>
    <row r="39" spans="4:22">
      <c r="D39" s="241"/>
      <c r="E39" s="307">
        <v>44011</v>
      </c>
      <c r="F39" s="240" t="s">
        <v>495</v>
      </c>
      <c r="G39" s="266">
        <v>617.26</v>
      </c>
      <c r="H39" s="241"/>
      <c r="I39" s="242"/>
      <c r="J39" s="241"/>
      <c r="K39" s="241"/>
      <c r="L39" s="241"/>
      <c r="M39" s="241"/>
      <c r="N39" s="241"/>
      <c r="O39" s="241"/>
      <c r="P39" s="241"/>
      <c r="Q39" s="313"/>
      <c r="R39" s="313"/>
      <c r="S39" s="293"/>
      <c r="T39" s="317"/>
      <c r="U39" s="42"/>
      <c r="V39" s="42"/>
    </row>
    <row r="40" spans="4:22">
      <c r="D40" s="241"/>
      <c r="E40" s="307">
        <v>44011</v>
      </c>
      <c r="F40" s="240" t="s">
        <v>495</v>
      </c>
      <c r="G40" s="266">
        <v>6.2</v>
      </c>
      <c r="H40" s="241"/>
      <c r="I40" s="242"/>
      <c r="J40" s="241"/>
      <c r="K40" s="241"/>
      <c r="L40" s="241"/>
      <c r="M40" s="241"/>
      <c r="N40" s="241"/>
      <c r="O40" s="241"/>
      <c r="P40" s="241"/>
      <c r="Q40" s="313"/>
      <c r="R40" s="313"/>
      <c r="S40" s="293"/>
      <c r="T40" s="317"/>
      <c r="U40" s="42"/>
      <c r="V40" s="42"/>
    </row>
    <row r="41" spans="4:22">
      <c r="D41" s="241"/>
      <c r="E41" s="307">
        <v>44011</v>
      </c>
      <c r="F41" s="240" t="s">
        <v>1189</v>
      </c>
      <c r="G41" s="266"/>
      <c r="H41" s="241">
        <v>617.26</v>
      </c>
      <c r="I41" s="242"/>
      <c r="J41" s="241">
        <v>617.26</v>
      </c>
      <c r="K41" s="241"/>
      <c r="L41" s="241"/>
      <c r="M41" s="241"/>
      <c r="N41" s="241"/>
      <c r="O41" s="241"/>
      <c r="P41" s="241"/>
      <c r="Q41" s="313"/>
      <c r="R41" s="313"/>
      <c r="S41" s="293"/>
      <c r="T41" s="317"/>
      <c r="U41" s="42"/>
      <c r="V41" s="42"/>
    </row>
    <row r="42" spans="4:22">
      <c r="D42" s="241"/>
      <c r="E42" s="307">
        <v>44011</v>
      </c>
      <c r="F42" s="240" t="s">
        <v>1184</v>
      </c>
      <c r="G42" s="266"/>
      <c r="H42" s="241">
        <v>6.2</v>
      </c>
      <c r="I42" s="242"/>
      <c r="J42" s="241"/>
      <c r="K42" s="241"/>
      <c r="L42" s="241"/>
      <c r="M42" s="241"/>
      <c r="N42" s="241"/>
      <c r="O42" s="241"/>
      <c r="P42" s="241">
        <v>6.2</v>
      </c>
      <c r="Q42" s="313"/>
      <c r="R42" s="313"/>
      <c r="S42" s="293"/>
      <c r="T42" s="317"/>
      <c r="U42" s="42"/>
      <c r="V42" s="42"/>
    </row>
    <row r="43" spans="4:22">
      <c r="D43" s="241"/>
      <c r="E43" s="307">
        <v>44011</v>
      </c>
      <c r="F43" s="240" t="s">
        <v>1190</v>
      </c>
      <c r="G43" s="266"/>
      <c r="H43" s="241">
        <v>77</v>
      </c>
      <c r="I43" s="242"/>
      <c r="J43" s="241"/>
      <c r="K43" s="241"/>
      <c r="L43" s="241">
        <v>77</v>
      </c>
      <c r="M43" s="241"/>
      <c r="N43" s="241"/>
      <c r="O43" s="241"/>
      <c r="P43" s="241"/>
      <c r="Q43" s="313"/>
      <c r="R43" s="313"/>
      <c r="S43" s="293"/>
      <c r="T43" s="317"/>
      <c r="U43" s="42"/>
      <c r="V43" s="42"/>
    </row>
    <row r="44" spans="4:22">
      <c r="D44" s="241"/>
      <c r="E44" s="307">
        <v>44011</v>
      </c>
      <c r="F44" s="240" t="s">
        <v>1191</v>
      </c>
      <c r="G44" s="266"/>
      <c r="H44" s="241">
        <v>14</v>
      </c>
      <c r="I44" s="242"/>
      <c r="J44" s="241"/>
      <c r="K44" s="241"/>
      <c r="L44" s="241"/>
      <c r="M44" s="241"/>
      <c r="N44" s="241"/>
      <c r="O44" s="241"/>
      <c r="P44" s="241"/>
      <c r="Q44" s="313">
        <v>14</v>
      </c>
      <c r="R44" s="313"/>
      <c r="S44" s="293"/>
      <c r="T44" s="317"/>
      <c r="U44" s="42"/>
      <c r="V44" s="42"/>
    </row>
    <row r="45" spans="4:22">
      <c r="D45" s="241">
        <v>6</v>
      </c>
      <c r="E45" s="307">
        <v>44014</v>
      </c>
      <c r="F45" s="240" t="s">
        <v>1192</v>
      </c>
      <c r="G45" s="266">
        <v>826</v>
      </c>
      <c r="H45" s="241"/>
      <c r="I45" s="242"/>
      <c r="J45" s="241"/>
      <c r="K45" s="241"/>
      <c r="L45" s="241"/>
      <c r="M45" s="241"/>
      <c r="N45" s="241"/>
      <c r="O45" s="241"/>
      <c r="P45" s="241"/>
      <c r="Q45" s="313"/>
      <c r="R45" s="313"/>
      <c r="S45" s="293"/>
      <c r="T45" s="317"/>
      <c r="U45" s="42"/>
      <c r="V45" s="42"/>
    </row>
    <row r="46" spans="4:22">
      <c r="D46" s="241"/>
      <c r="E46" s="307">
        <v>44014</v>
      </c>
      <c r="F46" s="240" t="s">
        <v>962</v>
      </c>
      <c r="G46" s="266"/>
      <c r="H46" s="241">
        <v>723</v>
      </c>
      <c r="I46" s="242"/>
      <c r="J46" s="241"/>
      <c r="K46" s="241"/>
      <c r="L46" s="241"/>
      <c r="M46" s="241"/>
      <c r="N46" s="241"/>
      <c r="O46" s="241"/>
      <c r="P46" s="241"/>
      <c r="Q46" s="313"/>
      <c r="R46" s="313"/>
      <c r="S46" s="293"/>
      <c r="T46" s="317"/>
      <c r="U46" s="42"/>
      <c r="V46" s="42"/>
    </row>
    <row r="47" spans="4:22">
      <c r="D47" s="241"/>
      <c r="E47" s="307">
        <v>44014</v>
      </c>
      <c r="F47" s="240" t="s">
        <v>962</v>
      </c>
      <c r="G47" s="266"/>
      <c r="H47" s="241">
        <v>56</v>
      </c>
      <c r="I47" s="242"/>
      <c r="J47" s="241"/>
      <c r="K47" s="241"/>
      <c r="L47" s="241"/>
      <c r="M47" s="241"/>
      <c r="N47" s="241"/>
      <c r="O47" s="241"/>
      <c r="P47" s="241"/>
      <c r="Q47" s="313"/>
      <c r="R47" s="313"/>
      <c r="S47" s="293"/>
      <c r="T47" s="317"/>
      <c r="U47" s="42"/>
      <c r="V47" s="42"/>
    </row>
    <row r="48" spans="4:22">
      <c r="D48" s="241"/>
      <c r="E48" s="307">
        <v>44014</v>
      </c>
      <c r="F48" s="240" t="s">
        <v>963</v>
      </c>
      <c r="G48" s="266"/>
      <c r="H48" s="241">
        <v>56</v>
      </c>
      <c r="I48" s="242"/>
      <c r="J48" s="241"/>
      <c r="K48" s="241"/>
      <c r="L48" s="241"/>
      <c r="M48" s="241"/>
      <c r="N48" s="241"/>
      <c r="O48" s="241"/>
      <c r="P48" s="241"/>
      <c r="Q48" s="313"/>
      <c r="R48" s="313"/>
      <c r="S48" s="293"/>
      <c r="T48" s="317"/>
      <c r="U48" s="42"/>
      <c r="V48" s="42"/>
    </row>
    <row r="49" spans="4:22">
      <c r="D49" s="270"/>
      <c r="E49" s="308">
        <v>44018</v>
      </c>
      <c r="F49" s="305" t="s">
        <v>495</v>
      </c>
      <c r="G49" s="306">
        <v>1222.4000000000001</v>
      </c>
      <c r="H49" s="270"/>
      <c r="I49" s="304"/>
      <c r="J49" s="270"/>
      <c r="K49" s="270"/>
      <c r="L49" s="270"/>
      <c r="M49" s="270"/>
      <c r="N49" s="270"/>
      <c r="O49" s="270"/>
      <c r="P49" s="270"/>
      <c r="Q49" s="314"/>
      <c r="R49" s="314"/>
      <c r="S49" s="293"/>
      <c r="T49" s="317"/>
      <c r="U49" s="42"/>
      <c r="V49" s="42"/>
    </row>
    <row r="50" spans="4:22">
      <c r="D50" s="270"/>
      <c r="E50" s="308">
        <v>44018</v>
      </c>
      <c r="F50" s="305" t="s">
        <v>495</v>
      </c>
      <c r="G50" s="306">
        <v>12.28</v>
      </c>
      <c r="H50" s="270"/>
      <c r="I50" s="304"/>
      <c r="J50" s="270"/>
      <c r="K50" s="270"/>
      <c r="L50" s="270"/>
      <c r="M50" s="270"/>
      <c r="N50" s="270"/>
      <c r="O50" s="270"/>
      <c r="P50" s="270"/>
      <c r="Q50" s="314"/>
      <c r="R50" s="314"/>
      <c r="S50" s="293"/>
      <c r="T50" s="317"/>
      <c r="U50" s="42"/>
      <c r="V50" s="42"/>
    </row>
    <row r="51" spans="4:22">
      <c r="D51" s="270"/>
      <c r="E51" s="308">
        <v>44018</v>
      </c>
      <c r="F51" s="305" t="s">
        <v>956</v>
      </c>
      <c r="G51" s="306">
        <v>745</v>
      </c>
      <c r="H51" s="270"/>
      <c r="I51" s="304"/>
      <c r="J51" s="270"/>
      <c r="K51" s="270"/>
      <c r="L51" s="270"/>
      <c r="M51" s="270"/>
      <c r="N51" s="270"/>
      <c r="O51" s="270"/>
      <c r="P51" s="270"/>
      <c r="Q51" s="314"/>
      <c r="R51" s="314"/>
      <c r="S51" s="293"/>
      <c r="T51" s="317"/>
      <c r="U51" s="42"/>
      <c r="V51" s="42"/>
    </row>
    <row r="52" spans="4:22">
      <c r="D52" s="270"/>
      <c r="E52" s="308">
        <v>44018</v>
      </c>
      <c r="F52" s="305" t="s">
        <v>495</v>
      </c>
      <c r="G52" s="306">
        <v>76</v>
      </c>
      <c r="H52" s="270"/>
      <c r="I52" s="304"/>
      <c r="J52" s="270"/>
      <c r="K52" s="270"/>
      <c r="L52" s="270"/>
      <c r="M52" s="270"/>
      <c r="N52" s="270"/>
      <c r="O52" s="270"/>
      <c r="P52" s="270"/>
      <c r="Q52" s="314"/>
      <c r="R52" s="314"/>
      <c r="S52" s="293"/>
      <c r="T52" s="317"/>
      <c r="U52" s="42"/>
      <c r="V52" s="42"/>
    </row>
    <row r="53" spans="4:22">
      <c r="D53" s="270"/>
      <c r="E53" s="308">
        <v>44018</v>
      </c>
      <c r="F53" s="305" t="s">
        <v>1263</v>
      </c>
      <c r="G53" s="306"/>
      <c r="H53" s="270">
        <v>745</v>
      </c>
      <c r="I53" s="304"/>
      <c r="J53" s="270"/>
      <c r="K53" s="270">
        <v>745</v>
      </c>
      <c r="L53" s="270"/>
      <c r="M53" s="270"/>
      <c r="N53" s="270"/>
      <c r="O53" s="270"/>
      <c r="P53" s="270"/>
      <c r="Q53" s="314"/>
      <c r="R53" s="314"/>
      <c r="S53" s="293"/>
      <c r="T53" s="317"/>
      <c r="U53" s="42"/>
      <c r="V53" s="42"/>
    </row>
    <row r="54" spans="4:22">
      <c r="D54" s="270"/>
      <c r="E54" s="308">
        <v>44018</v>
      </c>
      <c r="F54" s="305" t="s">
        <v>1264</v>
      </c>
      <c r="G54" s="306"/>
      <c r="H54" s="270">
        <v>76</v>
      </c>
      <c r="I54" s="304"/>
      <c r="J54" s="270"/>
      <c r="K54" s="270"/>
      <c r="L54" s="270"/>
      <c r="M54" s="270"/>
      <c r="N54" s="270"/>
      <c r="O54" s="270"/>
      <c r="P54" s="270"/>
      <c r="Q54" s="314">
        <v>76</v>
      </c>
      <c r="R54" s="314"/>
      <c r="S54" s="293"/>
      <c r="T54" s="317"/>
      <c r="U54" s="42"/>
      <c r="V54" s="42"/>
    </row>
    <row r="55" spans="4:22">
      <c r="D55" s="270">
        <v>6</v>
      </c>
      <c r="E55" s="308">
        <v>44018</v>
      </c>
      <c r="F55" s="305" t="s">
        <v>1266</v>
      </c>
      <c r="G55" s="306"/>
      <c r="H55" s="270">
        <v>1222.4000000000001</v>
      </c>
      <c r="I55" s="304"/>
      <c r="J55" s="270">
        <v>1222.4000000000001</v>
      </c>
      <c r="K55" s="270"/>
      <c r="L55" s="270"/>
      <c r="M55" s="270"/>
      <c r="N55" s="270"/>
      <c r="O55" s="270"/>
      <c r="P55" s="270"/>
      <c r="Q55" s="314"/>
      <c r="R55" s="314"/>
      <c r="S55" s="293"/>
      <c r="T55" s="317"/>
      <c r="U55" s="42"/>
      <c r="V55" s="42"/>
    </row>
    <row r="56" spans="4:22">
      <c r="D56" s="270"/>
      <c r="E56" s="308">
        <v>44018</v>
      </c>
      <c r="F56" s="305" t="s">
        <v>1184</v>
      </c>
      <c r="G56" s="306"/>
      <c r="H56" s="270">
        <v>12.12</v>
      </c>
      <c r="I56" s="304"/>
      <c r="J56" s="270"/>
      <c r="K56" s="270"/>
      <c r="L56" s="270"/>
      <c r="M56" s="270"/>
      <c r="N56" s="270"/>
      <c r="O56" s="270"/>
      <c r="P56" s="270">
        <v>12.28</v>
      </c>
      <c r="Q56" s="314"/>
      <c r="R56" s="314"/>
      <c r="S56" s="293"/>
      <c r="T56" s="317"/>
      <c r="U56" s="42"/>
      <c r="V56" s="42"/>
    </row>
    <row r="57" spans="4:22">
      <c r="D57" s="270"/>
      <c r="E57" s="308">
        <v>44020</v>
      </c>
      <c r="F57" s="305" t="s">
        <v>495</v>
      </c>
      <c r="G57" s="306">
        <v>640.20000000000005</v>
      </c>
      <c r="H57" s="270"/>
      <c r="I57" s="304"/>
      <c r="J57" s="270"/>
      <c r="K57" s="270"/>
      <c r="L57" s="270"/>
      <c r="M57" s="270"/>
      <c r="N57" s="270"/>
      <c r="O57" s="270"/>
      <c r="P57" s="270"/>
      <c r="Q57" s="314"/>
      <c r="R57" s="314"/>
      <c r="S57" s="293"/>
      <c r="T57" s="317"/>
      <c r="U57" s="42"/>
      <c r="V57" s="42"/>
    </row>
    <row r="58" spans="4:22">
      <c r="D58" s="270"/>
      <c r="E58" s="308">
        <v>44020</v>
      </c>
      <c r="F58" s="305" t="s">
        <v>495</v>
      </c>
      <c r="G58" s="306">
        <v>6.64</v>
      </c>
      <c r="H58" s="270"/>
      <c r="I58" s="304"/>
      <c r="J58" s="270"/>
      <c r="K58" s="270"/>
      <c r="L58" s="270"/>
      <c r="M58" s="270"/>
      <c r="N58" s="270"/>
      <c r="O58" s="270"/>
      <c r="P58" s="270"/>
      <c r="Q58" s="314"/>
      <c r="R58" s="314"/>
      <c r="S58" s="293"/>
      <c r="T58" s="317"/>
      <c r="U58" s="42"/>
      <c r="V58" s="42"/>
    </row>
    <row r="59" spans="4:22">
      <c r="D59" s="270"/>
      <c r="E59" s="308">
        <v>44020</v>
      </c>
      <c r="F59" s="305" t="s">
        <v>495</v>
      </c>
      <c r="G59" s="306">
        <v>555</v>
      </c>
      <c r="H59" s="270"/>
      <c r="I59" s="304"/>
      <c r="J59" s="270"/>
      <c r="K59" s="270"/>
      <c r="L59" s="270"/>
      <c r="M59" s="270"/>
      <c r="N59" s="270"/>
      <c r="O59" s="270"/>
      <c r="P59" s="270"/>
      <c r="Q59" s="314"/>
      <c r="R59" s="314"/>
      <c r="S59" s="293"/>
      <c r="T59" s="317"/>
      <c r="U59" s="42"/>
      <c r="V59" s="42"/>
    </row>
    <row r="60" spans="4:22">
      <c r="D60" s="270"/>
      <c r="E60" s="308">
        <v>44020</v>
      </c>
      <c r="F60" s="305" t="s">
        <v>495</v>
      </c>
      <c r="G60" s="306">
        <v>73</v>
      </c>
      <c r="H60" s="270"/>
      <c r="I60" s="304"/>
      <c r="J60" s="270"/>
      <c r="K60" s="270"/>
      <c r="L60" s="270"/>
      <c r="M60" s="270"/>
      <c r="N60" s="270"/>
      <c r="O60" s="270"/>
      <c r="P60" s="270"/>
      <c r="Q60" s="314"/>
      <c r="R60" s="314"/>
      <c r="S60" s="293"/>
      <c r="T60" s="317"/>
      <c r="U60" s="42"/>
      <c r="V60" s="42"/>
    </row>
    <row r="61" spans="4:22">
      <c r="D61" s="270"/>
      <c r="E61" s="308">
        <v>44020</v>
      </c>
      <c r="F61" s="305" t="s">
        <v>956</v>
      </c>
      <c r="G61" s="306">
        <v>141</v>
      </c>
      <c r="H61" s="270"/>
      <c r="I61" s="304"/>
      <c r="J61" s="270"/>
      <c r="K61" s="270"/>
      <c r="L61" s="270"/>
      <c r="M61" s="270"/>
      <c r="N61" s="270"/>
      <c r="O61" s="270"/>
      <c r="P61" s="270"/>
      <c r="Q61" s="314"/>
      <c r="R61" s="314"/>
      <c r="S61" s="293"/>
      <c r="T61" s="317"/>
      <c r="U61" s="42"/>
      <c r="V61" s="42"/>
    </row>
    <row r="62" spans="4:22">
      <c r="D62" s="270">
        <v>5</v>
      </c>
      <c r="E62" s="308">
        <v>44020</v>
      </c>
      <c r="F62" s="305" t="s">
        <v>1273</v>
      </c>
      <c r="G62" s="306"/>
      <c r="H62" s="270">
        <v>640.20000000000005</v>
      </c>
      <c r="I62" s="304"/>
      <c r="J62" s="270">
        <v>640.20000000000005</v>
      </c>
      <c r="K62" s="270"/>
      <c r="L62" s="270"/>
      <c r="M62" s="270"/>
      <c r="N62" s="270"/>
      <c r="O62" s="270"/>
      <c r="P62" s="270"/>
      <c r="Q62" s="314"/>
      <c r="R62" s="314"/>
      <c r="S62" s="293"/>
      <c r="T62" s="317"/>
      <c r="U62" s="42"/>
      <c r="V62" s="42"/>
    </row>
    <row r="63" spans="4:22">
      <c r="D63" s="270"/>
      <c r="E63" s="308">
        <v>44020</v>
      </c>
      <c r="F63" s="305" t="s">
        <v>1267</v>
      </c>
      <c r="G63" s="306"/>
      <c r="H63" s="270">
        <v>141</v>
      </c>
      <c r="I63" s="304"/>
      <c r="J63" s="270"/>
      <c r="K63" s="270"/>
      <c r="L63" s="270">
        <v>141</v>
      </c>
      <c r="M63" s="270"/>
      <c r="N63" s="270"/>
      <c r="O63" s="270"/>
      <c r="P63" s="270"/>
      <c r="Q63" s="314"/>
      <c r="R63" s="314"/>
      <c r="S63" s="293"/>
      <c r="T63" s="317"/>
      <c r="U63" s="42"/>
      <c r="V63" s="42"/>
    </row>
    <row r="64" spans="4:22">
      <c r="D64" s="270"/>
      <c r="E64" s="308">
        <v>44020</v>
      </c>
      <c r="F64" s="305" t="s">
        <v>1184</v>
      </c>
      <c r="G64" s="306"/>
      <c r="H64" s="270">
        <v>6.64</v>
      </c>
      <c r="I64" s="304"/>
      <c r="J64" s="270"/>
      <c r="K64" s="270"/>
      <c r="L64" s="270"/>
      <c r="M64" s="270"/>
      <c r="N64" s="270"/>
      <c r="O64" s="270"/>
      <c r="P64" s="270">
        <v>6.64</v>
      </c>
      <c r="Q64" s="314"/>
      <c r="R64" s="314"/>
      <c r="S64" s="293"/>
      <c r="T64" s="317"/>
      <c r="U64" s="42"/>
      <c r="V64" s="42"/>
    </row>
    <row r="65" spans="4:22">
      <c r="D65" s="270"/>
      <c r="E65" s="308">
        <v>44020</v>
      </c>
      <c r="F65" s="305" t="s">
        <v>1268</v>
      </c>
      <c r="G65" s="306"/>
      <c r="H65" s="270">
        <v>555</v>
      </c>
      <c r="I65" s="304"/>
      <c r="J65" s="270"/>
      <c r="K65" s="270">
        <v>555</v>
      </c>
      <c r="L65" s="270"/>
      <c r="M65" s="270"/>
      <c r="N65" s="270"/>
      <c r="O65" s="270"/>
      <c r="P65" s="270"/>
      <c r="Q65" s="314"/>
      <c r="R65" s="314"/>
      <c r="S65" s="293"/>
      <c r="T65" s="317"/>
      <c r="U65" s="42"/>
      <c r="V65" s="42"/>
    </row>
    <row r="66" spans="4:22">
      <c r="D66" s="270"/>
      <c r="E66" s="308">
        <v>44020</v>
      </c>
      <c r="F66" s="305" t="s">
        <v>1264</v>
      </c>
      <c r="G66" s="306"/>
      <c r="H66" s="270">
        <v>73</v>
      </c>
      <c r="I66" s="304"/>
      <c r="J66" s="270"/>
      <c r="K66" s="270"/>
      <c r="L66" s="270"/>
      <c r="M66" s="270"/>
      <c r="N66" s="270"/>
      <c r="O66" s="270"/>
      <c r="P66" s="270"/>
      <c r="Q66" s="314">
        <v>73</v>
      </c>
      <c r="R66" s="314"/>
      <c r="S66" s="293"/>
      <c r="T66" s="317"/>
      <c r="U66" s="42"/>
      <c r="V66" s="42"/>
    </row>
    <row r="67" spans="4:22">
      <c r="D67" s="270"/>
      <c r="E67" s="308">
        <v>44022</v>
      </c>
      <c r="F67" s="305" t="s">
        <v>956</v>
      </c>
      <c r="G67" s="306">
        <v>987</v>
      </c>
      <c r="H67" s="270"/>
      <c r="I67" s="304"/>
      <c r="J67" s="270"/>
      <c r="K67" s="270"/>
      <c r="L67" s="270"/>
      <c r="M67" s="270"/>
      <c r="N67" s="270"/>
      <c r="O67" s="270"/>
      <c r="P67" s="270"/>
      <c r="Q67" s="314"/>
      <c r="R67" s="314"/>
      <c r="S67" s="293"/>
      <c r="T67" s="317"/>
      <c r="U67" s="42"/>
      <c r="V67" s="42"/>
    </row>
    <row r="68" spans="4:22">
      <c r="D68" s="270"/>
      <c r="E68" s="308">
        <v>44022</v>
      </c>
      <c r="F68" s="305" t="s">
        <v>495</v>
      </c>
      <c r="G68" s="306">
        <v>471</v>
      </c>
      <c r="H68" s="270"/>
      <c r="I68" s="304"/>
      <c r="J68" s="270"/>
      <c r="K68" s="270"/>
      <c r="L68" s="270"/>
      <c r="M68" s="270"/>
      <c r="N68" s="270"/>
      <c r="O68" s="270"/>
      <c r="P68" s="270"/>
      <c r="Q68" s="314"/>
      <c r="R68" s="314"/>
      <c r="S68" s="293"/>
      <c r="T68" s="317"/>
      <c r="U68" s="42"/>
      <c r="V68" s="42"/>
    </row>
    <row r="69" spans="4:22">
      <c r="D69" s="270"/>
      <c r="E69" s="308">
        <v>44022</v>
      </c>
      <c r="F69" s="305" t="s">
        <v>495</v>
      </c>
      <c r="G69" s="306">
        <v>77</v>
      </c>
      <c r="H69" s="270"/>
      <c r="I69" s="304"/>
      <c r="J69" s="270"/>
      <c r="K69" s="270"/>
      <c r="L69" s="270"/>
      <c r="M69" s="270"/>
      <c r="N69" s="270"/>
      <c r="O69" s="270"/>
      <c r="P69" s="270"/>
      <c r="Q69" s="314"/>
      <c r="R69" s="314"/>
      <c r="S69" s="293"/>
      <c r="T69" s="317"/>
      <c r="U69" s="42"/>
      <c r="V69" s="42"/>
    </row>
    <row r="70" spans="4:22">
      <c r="D70" s="270">
        <v>5</v>
      </c>
      <c r="E70" s="308">
        <v>44022</v>
      </c>
      <c r="F70" s="305" t="s">
        <v>1272</v>
      </c>
      <c r="G70" s="306"/>
      <c r="H70" s="270">
        <v>987</v>
      </c>
      <c r="I70" s="304"/>
      <c r="J70" s="270"/>
      <c r="K70" s="270"/>
      <c r="L70" s="270"/>
      <c r="M70" s="270">
        <v>987</v>
      </c>
      <c r="N70" s="270"/>
      <c r="O70" s="270"/>
      <c r="P70" s="270"/>
      <c r="Q70" s="314"/>
      <c r="R70" s="314"/>
      <c r="S70" s="293"/>
      <c r="T70" s="317"/>
      <c r="U70" s="42"/>
      <c r="V70" s="42"/>
    </row>
    <row r="71" spans="4:22">
      <c r="D71" s="270"/>
      <c r="E71" s="308">
        <v>44022</v>
      </c>
      <c r="F71" s="305" t="s">
        <v>1269</v>
      </c>
      <c r="G71" s="306"/>
      <c r="H71" s="270">
        <v>471</v>
      </c>
      <c r="I71" s="304"/>
      <c r="J71" s="270"/>
      <c r="K71" s="270">
        <v>471</v>
      </c>
      <c r="L71" s="270"/>
      <c r="M71" s="270"/>
      <c r="N71" s="270"/>
      <c r="O71" s="270"/>
      <c r="P71" s="270"/>
      <c r="Q71" s="314"/>
      <c r="R71" s="314"/>
      <c r="S71" s="293"/>
      <c r="T71" s="317"/>
      <c r="U71" s="42"/>
      <c r="V71" s="42"/>
    </row>
    <row r="72" spans="4:22">
      <c r="D72" s="270"/>
      <c r="E72" s="308">
        <v>44022</v>
      </c>
      <c r="F72" s="305" t="s">
        <v>1264</v>
      </c>
      <c r="G72" s="306"/>
      <c r="H72" s="270">
        <v>77</v>
      </c>
      <c r="I72" s="304"/>
      <c r="J72" s="270"/>
      <c r="K72" s="270"/>
      <c r="L72" s="270"/>
      <c r="M72" s="270"/>
      <c r="N72" s="270"/>
      <c r="O72" s="270"/>
      <c r="P72" s="270"/>
      <c r="Q72" s="314">
        <v>77</v>
      </c>
      <c r="R72" s="314"/>
      <c r="S72" s="293"/>
      <c r="T72" s="317"/>
      <c r="U72" s="42"/>
      <c r="V72" s="42"/>
    </row>
    <row r="73" spans="4:22">
      <c r="D73" s="270"/>
      <c r="E73" s="308">
        <v>44026</v>
      </c>
      <c r="F73" s="305" t="s">
        <v>495</v>
      </c>
      <c r="G73" s="306">
        <v>170</v>
      </c>
      <c r="H73" s="270"/>
      <c r="I73" s="304"/>
      <c r="J73" s="270"/>
      <c r="K73" s="270"/>
      <c r="L73" s="270"/>
      <c r="M73" s="270"/>
      <c r="N73" s="270"/>
      <c r="O73" s="270"/>
      <c r="P73" s="270"/>
      <c r="Q73" s="314"/>
      <c r="R73" s="314"/>
      <c r="S73" s="293"/>
      <c r="T73" s="317"/>
      <c r="U73" s="42"/>
      <c r="V73" s="42"/>
    </row>
    <row r="74" spans="4:22">
      <c r="D74" s="270"/>
      <c r="E74" s="308">
        <v>44026</v>
      </c>
      <c r="F74" s="305" t="s">
        <v>1270</v>
      </c>
      <c r="G74" s="306"/>
      <c r="H74" s="270">
        <v>170</v>
      </c>
      <c r="I74" s="304"/>
      <c r="J74" s="270"/>
      <c r="K74" s="270"/>
      <c r="L74" s="270"/>
      <c r="M74" s="270"/>
      <c r="N74" s="270"/>
      <c r="O74" s="270"/>
      <c r="P74" s="270"/>
      <c r="Q74" s="314">
        <v>170</v>
      </c>
      <c r="R74" s="314"/>
      <c r="S74" s="293"/>
      <c r="T74" s="317"/>
      <c r="U74" s="42"/>
      <c r="V74" s="42"/>
    </row>
    <row r="75" spans="4:22">
      <c r="D75" s="270"/>
      <c r="E75" s="308">
        <v>44026</v>
      </c>
      <c r="F75" s="305" t="s">
        <v>1271</v>
      </c>
      <c r="G75" s="306">
        <v>5467</v>
      </c>
      <c r="H75" s="270"/>
      <c r="I75" s="304"/>
      <c r="J75" s="270"/>
      <c r="K75" s="270"/>
      <c r="L75" s="270"/>
      <c r="M75" s="270"/>
      <c r="N75" s="270"/>
      <c r="O75" s="270"/>
      <c r="P75" s="270"/>
      <c r="Q75" s="314"/>
      <c r="R75" s="314"/>
      <c r="S75" s="293"/>
      <c r="T75" s="317"/>
      <c r="U75" s="42"/>
      <c r="V75" s="42"/>
    </row>
    <row r="76" spans="4:22">
      <c r="D76" s="270"/>
      <c r="E76" s="308">
        <v>44026</v>
      </c>
      <c r="F76" s="305" t="s">
        <v>962</v>
      </c>
      <c r="G76" s="306"/>
      <c r="H76" s="270">
        <v>3304</v>
      </c>
      <c r="I76" s="304"/>
      <c r="J76" s="270"/>
      <c r="K76" s="270"/>
      <c r="L76" s="270"/>
      <c r="M76" s="270"/>
      <c r="N76" s="270"/>
      <c r="O76" s="270"/>
      <c r="P76" s="270"/>
      <c r="Q76" s="314"/>
      <c r="R76" s="314"/>
      <c r="S76" s="293"/>
      <c r="T76" s="317"/>
      <c r="U76" s="42"/>
      <c r="V76" s="42"/>
    </row>
    <row r="77" spans="4:22">
      <c r="D77" s="270"/>
      <c r="E77" s="308">
        <v>44026</v>
      </c>
      <c r="F77" s="305" t="s">
        <v>963</v>
      </c>
      <c r="G77" s="306"/>
      <c r="H77" s="270">
        <v>1873</v>
      </c>
      <c r="I77" s="304"/>
      <c r="J77" s="270"/>
      <c r="K77" s="270"/>
      <c r="L77" s="270"/>
      <c r="M77" s="270"/>
      <c r="N77" s="270"/>
      <c r="O77" s="270"/>
      <c r="P77" s="270"/>
      <c r="Q77" s="314"/>
      <c r="R77" s="314"/>
      <c r="S77" s="293"/>
      <c r="T77" s="317"/>
      <c r="U77" s="42"/>
      <c r="V77" s="42"/>
    </row>
    <row r="78" spans="4:22">
      <c r="D78" s="270"/>
      <c r="E78" s="308">
        <v>44026</v>
      </c>
      <c r="F78" s="305" t="s">
        <v>962</v>
      </c>
      <c r="G78" s="306"/>
      <c r="H78" s="270">
        <v>145</v>
      </c>
      <c r="I78" s="304"/>
      <c r="J78" s="270"/>
      <c r="K78" s="270"/>
      <c r="L78" s="270"/>
      <c r="M78" s="270"/>
      <c r="N78" s="270"/>
      <c r="O78" s="270"/>
      <c r="P78" s="270"/>
      <c r="Q78" s="314"/>
      <c r="R78" s="314"/>
      <c r="S78" s="293"/>
      <c r="T78" s="317"/>
      <c r="U78" s="42"/>
      <c r="V78" s="42"/>
    </row>
    <row r="79" spans="4:22">
      <c r="D79" s="270"/>
      <c r="E79" s="308">
        <v>44026</v>
      </c>
      <c r="F79" s="305" t="s">
        <v>963</v>
      </c>
      <c r="G79" s="306"/>
      <c r="H79" s="270">
        <v>145</v>
      </c>
      <c r="I79" s="304"/>
      <c r="J79" s="270"/>
      <c r="K79" s="270"/>
      <c r="L79" s="270"/>
      <c r="M79" s="270"/>
      <c r="N79" s="270"/>
      <c r="O79" s="270"/>
      <c r="P79" s="270"/>
      <c r="Q79" s="314"/>
      <c r="R79" s="314"/>
      <c r="S79" s="293"/>
      <c r="T79" s="317"/>
      <c r="U79" s="42"/>
      <c r="V79" s="42"/>
    </row>
    <row r="80" spans="4:22">
      <c r="D80" s="270">
        <v>5</v>
      </c>
      <c r="E80" s="308">
        <v>44026</v>
      </c>
      <c r="F80" s="305" t="s">
        <v>1277</v>
      </c>
      <c r="G80" s="306">
        <v>1215</v>
      </c>
      <c r="H80" s="270"/>
      <c r="I80" s="304"/>
      <c r="J80" s="270"/>
      <c r="K80" s="270"/>
      <c r="L80" s="270"/>
      <c r="M80" s="270"/>
      <c r="N80" s="270"/>
      <c r="O80" s="270"/>
      <c r="P80" s="270"/>
      <c r="Q80" s="314"/>
      <c r="R80" s="314"/>
      <c r="S80" s="293"/>
      <c r="T80" s="317"/>
      <c r="U80" s="42"/>
      <c r="V80" s="42"/>
    </row>
    <row r="81" spans="4:22">
      <c r="D81" s="270"/>
      <c r="E81" s="308">
        <v>44026</v>
      </c>
      <c r="F81" s="305" t="s">
        <v>1276</v>
      </c>
      <c r="G81" s="306"/>
      <c r="H81" s="270">
        <v>1215</v>
      </c>
      <c r="I81" s="304"/>
      <c r="J81" s="270"/>
      <c r="K81" s="270"/>
      <c r="L81" s="270"/>
      <c r="M81" s="270"/>
      <c r="N81" s="270"/>
      <c r="O81" s="270">
        <v>-1215</v>
      </c>
      <c r="P81" s="270"/>
      <c r="Q81" s="314"/>
      <c r="R81" s="314"/>
      <c r="S81" s="293"/>
      <c r="T81" s="317"/>
      <c r="U81" s="42"/>
      <c r="V81" s="42"/>
    </row>
    <row r="82" spans="4:22">
      <c r="D82" s="270"/>
      <c r="E82" s="308">
        <v>44039</v>
      </c>
      <c r="F82" s="305" t="s">
        <v>956</v>
      </c>
      <c r="G82" s="306">
        <v>551</v>
      </c>
      <c r="H82" s="270"/>
      <c r="I82" s="304"/>
      <c r="J82" s="270"/>
      <c r="K82" s="270"/>
      <c r="L82" s="270"/>
      <c r="M82" s="270"/>
      <c r="N82" s="270"/>
      <c r="O82" s="270"/>
      <c r="P82" s="270"/>
      <c r="Q82" s="314"/>
      <c r="R82" s="314"/>
      <c r="S82" s="293"/>
      <c r="T82" s="317"/>
      <c r="U82" s="42"/>
      <c r="V82" s="42"/>
    </row>
    <row r="83" spans="4:22">
      <c r="D83" s="270"/>
      <c r="E83" s="308">
        <v>44039</v>
      </c>
      <c r="F83" s="305" t="s">
        <v>1281</v>
      </c>
      <c r="G83" s="306"/>
      <c r="H83" s="270">
        <v>296.3</v>
      </c>
      <c r="I83" s="304"/>
      <c r="J83" s="270"/>
      <c r="K83" s="270"/>
      <c r="L83" s="270"/>
      <c r="M83" s="270">
        <v>296.3</v>
      </c>
      <c r="N83" s="270"/>
      <c r="O83" s="270"/>
      <c r="P83" s="270"/>
      <c r="Q83" s="314"/>
      <c r="R83" s="314"/>
      <c r="S83" s="293"/>
      <c r="T83" s="317"/>
      <c r="U83" s="42"/>
      <c r="V83" s="42"/>
    </row>
    <row r="84" spans="4:22">
      <c r="D84" s="270"/>
      <c r="E84" s="308">
        <v>44039</v>
      </c>
      <c r="F84" s="305" t="s">
        <v>1203</v>
      </c>
      <c r="G84" s="306"/>
      <c r="H84" s="270">
        <v>4</v>
      </c>
      <c r="I84" s="304"/>
      <c r="J84" s="270"/>
      <c r="K84" s="270"/>
      <c r="L84" s="270"/>
      <c r="M84" s="270"/>
      <c r="N84" s="270"/>
      <c r="O84" s="270"/>
      <c r="P84" s="270">
        <v>4</v>
      </c>
      <c r="Q84" s="314"/>
      <c r="R84" s="314"/>
      <c r="S84" s="293"/>
      <c r="T84" s="317"/>
      <c r="U84" s="42"/>
      <c r="V84" s="42"/>
    </row>
    <row r="85" spans="4:22">
      <c r="D85" s="270"/>
      <c r="E85" s="308">
        <v>44039</v>
      </c>
      <c r="F85" s="305" t="s">
        <v>1282</v>
      </c>
      <c r="G85" s="306"/>
      <c r="H85" s="270">
        <v>251</v>
      </c>
      <c r="I85" s="304"/>
      <c r="J85" s="270"/>
      <c r="K85" s="270">
        <v>251</v>
      </c>
      <c r="L85" s="270"/>
      <c r="M85" s="270"/>
      <c r="N85" s="270"/>
      <c r="O85" s="270"/>
      <c r="P85" s="270"/>
      <c r="Q85" s="314"/>
      <c r="R85" s="314"/>
      <c r="S85" s="293"/>
      <c r="T85" s="317"/>
      <c r="U85" s="42"/>
      <c r="V85" s="42"/>
    </row>
    <row r="86" spans="4:22">
      <c r="D86" s="270"/>
      <c r="E86" s="308">
        <v>44039</v>
      </c>
      <c r="F86" s="305" t="s">
        <v>1283</v>
      </c>
      <c r="G86" s="306">
        <v>705</v>
      </c>
      <c r="H86" s="270"/>
      <c r="I86" s="304"/>
      <c r="J86" s="270"/>
      <c r="K86" s="270"/>
      <c r="L86" s="270"/>
      <c r="M86" s="270"/>
      <c r="N86" s="270"/>
      <c r="O86" s="270"/>
      <c r="P86" s="270"/>
      <c r="Q86" s="314"/>
      <c r="R86" s="314"/>
      <c r="S86" s="293"/>
      <c r="T86" s="317"/>
      <c r="U86" s="42"/>
      <c r="V86" s="42"/>
    </row>
    <row r="87" spans="4:22">
      <c r="D87" s="270"/>
      <c r="E87" s="308">
        <v>44039</v>
      </c>
      <c r="F87" s="305" t="s">
        <v>963</v>
      </c>
      <c r="G87" s="306"/>
      <c r="H87" s="270">
        <v>550.86</v>
      </c>
      <c r="I87" s="304"/>
      <c r="J87" s="270"/>
      <c r="K87" s="270"/>
      <c r="L87" s="270"/>
      <c r="M87" s="270"/>
      <c r="N87" s="270"/>
      <c r="O87" s="270"/>
      <c r="P87" s="270"/>
      <c r="Q87" s="314"/>
      <c r="R87" s="314"/>
      <c r="S87" s="293"/>
      <c r="T87" s="317"/>
      <c r="U87" s="42"/>
      <c r="V87" s="42"/>
    </row>
    <row r="88" spans="4:22">
      <c r="D88" s="270"/>
      <c r="E88" s="308">
        <v>44039</v>
      </c>
      <c r="F88" s="305" t="s">
        <v>962</v>
      </c>
      <c r="G88" s="306"/>
      <c r="H88" s="270">
        <v>77</v>
      </c>
      <c r="I88" s="304"/>
      <c r="J88" s="270"/>
      <c r="K88" s="270"/>
      <c r="L88" s="270"/>
      <c r="M88" s="270"/>
      <c r="N88" s="270"/>
      <c r="O88" s="270"/>
      <c r="P88" s="270"/>
      <c r="Q88" s="314"/>
      <c r="R88" s="314"/>
      <c r="S88" s="293"/>
      <c r="T88" s="317"/>
      <c r="U88" s="42"/>
      <c r="V88" s="42"/>
    </row>
    <row r="89" spans="4:22">
      <c r="D89" s="270"/>
      <c r="E89" s="308">
        <v>44039</v>
      </c>
      <c r="F89" s="305" t="s">
        <v>963</v>
      </c>
      <c r="G89" s="306"/>
      <c r="H89" s="270">
        <v>77</v>
      </c>
      <c r="I89" s="304"/>
      <c r="J89" s="270"/>
      <c r="K89" s="270"/>
      <c r="L89" s="270"/>
      <c r="M89" s="270"/>
      <c r="N89" s="270"/>
      <c r="O89" s="270"/>
      <c r="P89" s="270"/>
      <c r="Q89" s="314"/>
      <c r="R89" s="314"/>
      <c r="S89" s="293"/>
      <c r="T89" s="317"/>
      <c r="U89" s="42"/>
      <c r="V89" s="42"/>
    </row>
    <row r="90" spans="4:22">
      <c r="D90" s="270"/>
      <c r="E90" s="308">
        <v>44041</v>
      </c>
      <c r="F90" s="305" t="s">
        <v>1284</v>
      </c>
      <c r="G90" s="306">
        <v>1412</v>
      </c>
      <c r="H90" s="270"/>
      <c r="I90" s="304"/>
      <c r="J90" s="270"/>
      <c r="K90" s="270"/>
      <c r="L90" s="270"/>
      <c r="M90" s="270"/>
      <c r="N90" s="270"/>
      <c r="O90" s="270"/>
      <c r="P90" s="270"/>
      <c r="Q90" s="314"/>
      <c r="R90" s="314"/>
      <c r="S90" s="293"/>
      <c r="T90" s="317"/>
      <c r="U90" s="42"/>
      <c r="V90" s="42"/>
    </row>
    <row r="91" spans="4:22">
      <c r="D91" s="270">
        <v>5</v>
      </c>
      <c r="E91" s="308">
        <v>44041</v>
      </c>
      <c r="F91" s="305" t="s">
        <v>1285</v>
      </c>
      <c r="G91" s="306"/>
      <c r="H91" s="270">
        <v>940</v>
      </c>
      <c r="I91" s="304"/>
      <c r="J91" s="270">
        <v>940</v>
      </c>
      <c r="K91" s="270"/>
      <c r="L91" s="270"/>
      <c r="M91" s="270"/>
      <c r="N91" s="270"/>
      <c r="O91" s="270"/>
      <c r="P91" s="270"/>
      <c r="Q91" s="314"/>
      <c r="R91" s="314"/>
      <c r="S91" s="293"/>
      <c r="T91" s="317"/>
      <c r="U91" s="42"/>
      <c r="V91" s="42"/>
    </row>
    <row r="92" spans="4:22">
      <c r="D92" s="270"/>
      <c r="E92" s="308">
        <v>44041</v>
      </c>
      <c r="F92" s="305" t="s">
        <v>1286</v>
      </c>
      <c r="G92" s="306"/>
      <c r="H92" s="270">
        <v>340</v>
      </c>
      <c r="I92" s="304"/>
      <c r="J92" s="270"/>
      <c r="K92" s="270"/>
      <c r="L92" s="270"/>
      <c r="M92" s="270">
        <v>340</v>
      </c>
      <c r="N92" s="270"/>
      <c r="O92" s="270"/>
      <c r="P92" s="270"/>
      <c r="Q92" s="314"/>
      <c r="R92" s="314"/>
      <c r="S92" s="293"/>
      <c r="T92" s="317"/>
      <c r="U92" s="42"/>
      <c r="V92" s="42"/>
    </row>
    <row r="93" spans="4:22">
      <c r="D93" s="270"/>
      <c r="E93" s="308">
        <v>44041</v>
      </c>
      <c r="F93" s="305" t="s">
        <v>1287</v>
      </c>
      <c r="G93" s="306">
        <v>270</v>
      </c>
      <c r="H93" s="270"/>
      <c r="I93" s="304"/>
      <c r="J93" s="270"/>
      <c r="K93" s="270"/>
      <c r="L93" s="270"/>
      <c r="M93" s="270"/>
      <c r="N93" s="270"/>
      <c r="O93" s="270"/>
      <c r="P93" s="270"/>
      <c r="Q93" s="314"/>
      <c r="R93" s="314"/>
      <c r="S93" s="293"/>
      <c r="T93" s="317"/>
      <c r="U93" s="42"/>
      <c r="V93" s="42"/>
    </row>
    <row r="94" spans="4:22">
      <c r="D94" s="270"/>
      <c r="E94" s="308">
        <v>44041</v>
      </c>
      <c r="F94" s="305" t="s">
        <v>1288</v>
      </c>
      <c r="G94" s="306"/>
      <c r="H94" s="270">
        <v>208</v>
      </c>
      <c r="I94" s="304"/>
      <c r="J94" s="270"/>
      <c r="K94" s="270"/>
      <c r="L94" s="270"/>
      <c r="M94" s="270">
        <v>208</v>
      </c>
      <c r="N94" s="270"/>
      <c r="O94" s="270"/>
      <c r="P94" s="270"/>
      <c r="Q94" s="314"/>
      <c r="R94" s="314"/>
      <c r="S94" s="293"/>
      <c r="T94" s="317"/>
      <c r="U94" s="42"/>
      <c r="V94" s="42"/>
    </row>
    <row r="95" spans="4:22">
      <c r="D95" s="270"/>
      <c r="E95" s="308">
        <v>44041</v>
      </c>
      <c r="F95" s="305" t="s">
        <v>963</v>
      </c>
      <c r="G95" s="306"/>
      <c r="H95" s="270">
        <v>97</v>
      </c>
      <c r="I95" s="304"/>
      <c r="J95" s="270"/>
      <c r="K95" s="270"/>
      <c r="L95" s="270"/>
      <c r="M95" s="270"/>
      <c r="N95" s="270"/>
      <c r="O95" s="270"/>
      <c r="P95" s="270"/>
      <c r="Q95" s="314"/>
      <c r="R95" s="314"/>
      <c r="S95" s="293"/>
      <c r="T95" s="317"/>
      <c r="U95" s="42"/>
      <c r="V95" s="42"/>
    </row>
    <row r="96" spans="4:22">
      <c r="D96" s="270"/>
      <c r="E96" s="308">
        <v>44041</v>
      </c>
      <c r="F96" s="305" t="s">
        <v>962</v>
      </c>
      <c r="G96" s="306"/>
      <c r="H96" s="270">
        <v>97</v>
      </c>
      <c r="I96" s="304"/>
      <c r="J96" s="270"/>
      <c r="K96" s="270"/>
      <c r="L96" s="270"/>
      <c r="M96" s="270"/>
      <c r="N96" s="270"/>
      <c r="O96" s="270"/>
      <c r="P96" s="270"/>
      <c r="Q96" s="314"/>
      <c r="R96" s="314"/>
      <c r="S96" s="293"/>
      <c r="T96" s="317"/>
      <c r="U96" s="42"/>
      <c r="V96" s="42"/>
    </row>
    <row r="97" spans="4:22">
      <c r="D97" s="135"/>
      <c r="E97" s="309">
        <v>44046</v>
      </c>
      <c r="F97" s="136" t="s">
        <v>495</v>
      </c>
      <c r="G97" s="301">
        <v>591.38</v>
      </c>
      <c r="H97" s="135"/>
      <c r="I97" s="302"/>
      <c r="J97" s="135"/>
      <c r="K97" s="135"/>
      <c r="L97" s="135"/>
      <c r="M97" s="135"/>
      <c r="N97" s="135"/>
      <c r="O97" s="135"/>
      <c r="P97" s="135"/>
      <c r="Q97" s="315"/>
      <c r="R97" s="315"/>
      <c r="S97" s="293"/>
      <c r="T97" s="318"/>
      <c r="U97" s="136"/>
      <c r="V97" s="136"/>
    </row>
    <row r="98" spans="4:22">
      <c r="D98" s="135"/>
      <c r="E98" s="309">
        <v>44046</v>
      </c>
      <c r="F98" s="136" t="s">
        <v>495</v>
      </c>
      <c r="G98" s="301">
        <v>1</v>
      </c>
      <c r="H98" s="135"/>
      <c r="I98" s="302"/>
      <c r="J98" s="135"/>
      <c r="K98" s="135"/>
      <c r="L98" s="135"/>
      <c r="M98" s="135"/>
      <c r="N98" s="135"/>
      <c r="O98" s="135"/>
      <c r="P98" s="135"/>
      <c r="Q98" s="315"/>
      <c r="R98" s="315"/>
      <c r="S98" s="293"/>
      <c r="T98" s="318"/>
      <c r="U98" s="136"/>
      <c r="V98" s="136"/>
    </row>
    <row r="99" spans="4:22">
      <c r="D99" s="135"/>
      <c r="E99" s="309">
        <v>44046</v>
      </c>
      <c r="F99" s="136" t="s">
        <v>956</v>
      </c>
      <c r="G99" s="301">
        <v>19</v>
      </c>
      <c r="H99" s="135"/>
      <c r="I99" s="302"/>
      <c r="J99" s="135"/>
      <c r="K99" s="135"/>
      <c r="L99" s="135"/>
      <c r="M99" s="135"/>
      <c r="N99" s="135"/>
      <c r="O99" s="135"/>
      <c r="P99" s="135"/>
      <c r="Q99" s="315"/>
      <c r="R99" s="315"/>
      <c r="S99" s="293"/>
      <c r="T99" s="318"/>
      <c r="U99" s="136"/>
      <c r="V99" s="136"/>
    </row>
    <row r="100" spans="4:22">
      <c r="D100" s="135"/>
      <c r="E100" s="309">
        <v>44046</v>
      </c>
      <c r="F100" s="136" t="s">
        <v>1541</v>
      </c>
      <c r="G100" s="301"/>
      <c r="H100" s="135">
        <v>191.38</v>
      </c>
      <c r="I100" s="302"/>
      <c r="J100" s="135"/>
      <c r="K100" s="135"/>
      <c r="L100" s="135"/>
      <c r="M100" s="135">
        <v>191.38</v>
      </c>
      <c r="N100" s="135"/>
      <c r="O100" s="135"/>
      <c r="P100" s="135"/>
      <c r="Q100" s="315"/>
      <c r="R100" s="315"/>
      <c r="S100" s="293"/>
      <c r="T100" s="318"/>
      <c r="U100" s="136"/>
      <c r="V100" s="136"/>
    </row>
    <row r="101" spans="4:22">
      <c r="D101" s="135"/>
      <c r="E101" s="309">
        <v>44046</v>
      </c>
      <c r="F101" s="136" t="s">
        <v>1184</v>
      </c>
      <c r="G101" s="301"/>
      <c r="H101" s="135">
        <v>1</v>
      </c>
      <c r="I101" s="302"/>
      <c r="J101" s="135"/>
      <c r="K101" s="135"/>
      <c r="L101" s="135"/>
      <c r="M101" s="135"/>
      <c r="N101" s="135"/>
      <c r="O101" s="135"/>
      <c r="P101" s="135">
        <v>1</v>
      </c>
      <c r="Q101" s="315"/>
      <c r="R101" s="315"/>
      <c r="S101" s="293"/>
      <c r="T101" s="318"/>
      <c r="U101" s="136"/>
      <c r="V101" s="136"/>
    </row>
    <row r="102" spans="4:22">
      <c r="D102" s="135">
        <v>4</v>
      </c>
      <c r="E102" s="309">
        <v>44046</v>
      </c>
      <c r="F102" s="136" t="s">
        <v>1542</v>
      </c>
      <c r="G102" s="301"/>
      <c r="H102" s="135">
        <v>419</v>
      </c>
      <c r="I102" s="302"/>
      <c r="J102" s="135"/>
      <c r="K102" s="135"/>
      <c r="L102" s="135"/>
      <c r="M102" s="135"/>
      <c r="N102" s="135"/>
      <c r="O102" s="135"/>
      <c r="P102" s="135"/>
      <c r="Q102" s="315"/>
      <c r="R102" s="315"/>
      <c r="S102" s="293"/>
      <c r="T102" s="318"/>
      <c r="U102" s="136">
        <v>419</v>
      </c>
      <c r="V102" s="136"/>
    </row>
    <row r="103" spans="4:22">
      <c r="D103" s="135"/>
      <c r="E103" s="309">
        <v>44046</v>
      </c>
      <c r="F103" s="136" t="s">
        <v>1543</v>
      </c>
      <c r="G103" s="301">
        <v>750</v>
      </c>
      <c r="H103" s="135"/>
      <c r="I103" s="302"/>
      <c r="J103" s="135"/>
      <c r="K103" s="135"/>
      <c r="L103" s="135"/>
      <c r="M103" s="135"/>
      <c r="N103" s="135"/>
      <c r="O103" s="135"/>
      <c r="P103" s="135"/>
      <c r="Q103" s="315"/>
      <c r="R103" s="315"/>
      <c r="S103" s="293"/>
      <c r="T103" s="318"/>
      <c r="U103" s="136"/>
      <c r="V103" s="136"/>
    </row>
    <row r="104" spans="4:22">
      <c r="D104" s="135"/>
      <c r="E104" s="309">
        <v>44046</v>
      </c>
      <c r="F104" s="136" t="s">
        <v>962</v>
      </c>
      <c r="G104" s="301"/>
      <c r="H104" s="135">
        <v>592.38</v>
      </c>
      <c r="I104" s="302"/>
      <c r="J104" s="135"/>
      <c r="K104" s="135"/>
      <c r="L104" s="135"/>
      <c r="M104" s="135"/>
      <c r="N104" s="135"/>
      <c r="O104" s="135"/>
      <c r="P104" s="135"/>
      <c r="Q104" s="315"/>
      <c r="R104" s="315"/>
      <c r="S104" s="293"/>
      <c r="T104" s="318"/>
      <c r="U104" s="136"/>
      <c r="V104" s="136"/>
    </row>
    <row r="105" spans="4:22">
      <c r="D105" s="135"/>
      <c r="E105" s="309">
        <v>44046</v>
      </c>
      <c r="F105" s="136" t="s">
        <v>963</v>
      </c>
      <c r="G105" s="301"/>
      <c r="H105" s="135">
        <v>19</v>
      </c>
      <c r="I105" s="302"/>
      <c r="J105" s="135"/>
      <c r="K105" s="135"/>
      <c r="L105" s="135"/>
      <c r="M105" s="135"/>
      <c r="N105" s="135"/>
      <c r="O105" s="135"/>
      <c r="P105" s="135"/>
      <c r="Q105" s="315"/>
      <c r="R105" s="315"/>
      <c r="S105" s="293"/>
      <c r="T105" s="318"/>
      <c r="U105" s="136"/>
      <c r="V105" s="136"/>
    </row>
    <row r="106" spans="4:22">
      <c r="D106" s="135"/>
      <c r="E106" s="309">
        <v>44046</v>
      </c>
      <c r="F106" s="136" t="s">
        <v>962</v>
      </c>
      <c r="G106" s="301"/>
      <c r="H106" s="135">
        <v>69</v>
      </c>
      <c r="I106" s="302"/>
      <c r="J106" s="135"/>
      <c r="K106" s="135"/>
      <c r="L106" s="135"/>
      <c r="M106" s="135"/>
      <c r="N106" s="135"/>
      <c r="O106" s="135"/>
      <c r="P106" s="135"/>
      <c r="Q106" s="315"/>
      <c r="R106" s="315"/>
      <c r="S106" s="293"/>
      <c r="T106" s="318"/>
      <c r="U106" s="136"/>
      <c r="V106" s="136"/>
    </row>
    <row r="107" spans="4:22">
      <c r="D107" s="135"/>
      <c r="E107" s="309">
        <v>44046</v>
      </c>
      <c r="F107" s="136" t="s">
        <v>963</v>
      </c>
      <c r="G107" s="301"/>
      <c r="H107" s="135">
        <v>69</v>
      </c>
      <c r="I107" s="302"/>
      <c r="J107" s="135"/>
      <c r="K107" s="135"/>
      <c r="L107" s="135"/>
      <c r="M107" s="135"/>
      <c r="N107" s="135"/>
      <c r="O107" s="135"/>
      <c r="P107" s="135"/>
      <c r="Q107" s="315"/>
      <c r="R107" s="315"/>
      <c r="S107" s="293"/>
      <c r="T107" s="318"/>
      <c r="U107" s="136"/>
      <c r="V107" s="136"/>
    </row>
    <row r="108" spans="4:22">
      <c r="D108" s="135"/>
      <c r="E108" s="309">
        <v>44050</v>
      </c>
      <c r="F108" s="136" t="s">
        <v>495</v>
      </c>
      <c r="G108" s="301">
        <v>451.32</v>
      </c>
      <c r="H108" s="135"/>
      <c r="I108" s="302"/>
      <c r="J108" s="135"/>
      <c r="K108" s="135"/>
      <c r="L108" s="135"/>
      <c r="M108" s="135"/>
      <c r="N108" s="135"/>
      <c r="O108" s="135"/>
      <c r="P108" s="135"/>
      <c r="Q108" s="315"/>
      <c r="R108" s="315"/>
      <c r="S108" s="293"/>
      <c r="T108" s="318"/>
      <c r="U108" s="136"/>
      <c r="V108" s="136"/>
    </row>
    <row r="109" spans="4:22">
      <c r="D109" s="135"/>
      <c r="E109" s="309">
        <v>44050</v>
      </c>
      <c r="F109" s="136" t="s">
        <v>495</v>
      </c>
      <c r="G109" s="301">
        <v>4.5999999999999996</v>
      </c>
      <c r="H109" s="135"/>
      <c r="I109" s="302"/>
      <c r="J109" s="135"/>
      <c r="K109" s="135"/>
      <c r="L109" s="135"/>
      <c r="M109" s="135"/>
      <c r="N109" s="135"/>
      <c r="O109" s="135"/>
      <c r="P109" s="135"/>
      <c r="Q109" s="315"/>
      <c r="R109" s="315"/>
      <c r="S109" s="293"/>
      <c r="T109" s="318"/>
      <c r="U109" s="136"/>
      <c r="V109" s="136"/>
    </row>
    <row r="110" spans="4:22">
      <c r="D110" s="135"/>
      <c r="E110" s="309">
        <v>44050</v>
      </c>
      <c r="F110" s="136" t="s">
        <v>956</v>
      </c>
      <c r="G110" s="301">
        <v>230</v>
      </c>
      <c r="H110" s="135"/>
      <c r="I110" s="302"/>
      <c r="J110" s="135"/>
      <c r="K110" s="135"/>
      <c r="L110" s="135"/>
      <c r="M110" s="135"/>
      <c r="N110" s="135"/>
      <c r="O110" s="135"/>
      <c r="P110" s="135"/>
      <c r="Q110" s="315"/>
      <c r="R110" s="315"/>
      <c r="S110" s="293"/>
      <c r="T110" s="318"/>
      <c r="U110" s="136"/>
      <c r="V110" s="136"/>
    </row>
    <row r="111" spans="4:22">
      <c r="D111" s="135"/>
      <c r="E111" s="309">
        <v>44050</v>
      </c>
      <c r="F111" s="136" t="s">
        <v>1544</v>
      </c>
      <c r="G111" s="301">
        <v>800</v>
      </c>
      <c r="H111" s="135"/>
      <c r="I111" s="302"/>
      <c r="J111" s="135"/>
      <c r="K111" s="135"/>
      <c r="L111" s="135"/>
      <c r="M111" s="135"/>
      <c r="N111" s="135"/>
      <c r="O111" s="135"/>
      <c r="P111" s="135"/>
      <c r="Q111" s="315"/>
      <c r="R111" s="315"/>
      <c r="S111" s="293"/>
      <c r="T111" s="318"/>
      <c r="U111" s="136"/>
      <c r="V111" s="136"/>
    </row>
    <row r="112" spans="4:22">
      <c r="D112" s="135">
        <v>4</v>
      </c>
      <c r="E112" s="309">
        <v>44050</v>
      </c>
      <c r="F112" s="136" t="s">
        <v>1545</v>
      </c>
      <c r="G112" s="301"/>
      <c r="H112" s="135">
        <v>451.32</v>
      </c>
      <c r="I112" s="302"/>
      <c r="J112" s="135">
        <v>451.32</v>
      </c>
      <c r="K112" s="135"/>
      <c r="L112" s="135"/>
      <c r="M112" s="135"/>
      <c r="N112" s="135"/>
      <c r="O112" s="135"/>
      <c r="P112" s="135"/>
      <c r="Q112" s="315"/>
      <c r="R112" s="315"/>
      <c r="S112" s="293"/>
      <c r="T112" s="318"/>
      <c r="U112" s="136"/>
      <c r="V112" s="136"/>
    </row>
    <row r="113" spans="4:22">
      <c r="D113" s="135"/>
      <c r="E113" s="309">
        <v>44050</v>
      </c>
      <c r="F113" s="136" t="s">
        <v>1546</v>
      </c>
      <c r="G113" s="301"/>
      <c r="H113" s="135">
        <v>230</v>
      </c>
      <c r="I113" s="302"/>
      <c r="J113" s="135"/>
      <c r="K113" s="135">
        <v>230</v>
      </c>
      <c r="L113" s="135"/>
      <c r="M113" s="135"/>
      <c r="N113" s="135"/>
      <c r="O113" s="135"/>
      <c r="P113" s="135"/>
      <c r="Q113" s="315"/>
      <c r="R113" s="315"/>
      <c r="S113" s="293"/>
      <c r="T113" s="318"/>
      <c r="U113" s="136"/>
      <c r="V113" s="136"/>
    </row>
    <row r="114" spans="4:22">
      <c r="D114" s="135"/>
      <c r="E114" s="309">
        <v>44050</v>
      </c>
      <c r="F114" s="136" t="s">
        <v>1184</v>
      </c>
      <c r="G114" s="301"/>
      <c r="H114" s="135">
        <v>4.5999999999999996</v>
      </c>
      <c r="I114" s="302"/>
      <c r="J114" s="135"/>
      <c r="K114" s="135"/>
      <c r="L114" s="135"/>
      <c r="M114" s="135"/>
      <c r="N114" s="135"/>
      <c r="O114" s="135"/>
      <c r="P114" s="135">
        <v>4.5999999999999996</v>
      </c>
      <c r="Q114" s="315"/>
      <c r="R114" s="315"/>
      <c r="S114" s="293"/>
      <c r="T114" s="318"/>
      <c r="U114" s="136"/>
      <c r="V114" s="136"/>
    </row>
    <row r="115" spans="4:22">
      <c r="D115" s="135"/>
      <c r="E115" s="309">
        <v>44050</v>
      </c>
      <c r="F115" s="136" t="s">
        <v>962</v>
      </c>
      <c r="G115" s="301"/>
      <c r="H115" s="135">
        <v>455.92</v>
      </c>
      <c r="I115" s="302"/>
      <c r="J115" s="135"/>
      <c r="K115" s="135"/>
      <c r="L115" s="135"/>
      <c r="M115" s="135"/>
      <c r="N115" s="135"/>
      <c r="O115" s="135"/>
      <c r="P115" s="135"/>
      <c r="Q115" s="315"/>
      <c r="R115" s="315"/>
      <c r="S115" s="293"/>
      <c r="T115" s="318"/>
      <c r="U115" s="136"/>
      <c r="V115" s="136"/>
    </row>
    <row r="116" spans="4:22">
      <c r="D116" s="135"/>
      <c r="E116" s="309">
        <v>44050</v>
      </c>
      <c r="F116" s="136" t="s">
        <v>963</v>
      </c>
      <c r="G116" s="301"/>
      <c r="H116" s="135">
        <v>230</v>
      </c>
      <c r="I116" s="302"/>
      <c r="J116" s="135"/>
      <c r="K116" s="135"/>
      <c r="L116" s="135"/>
      <c r="M116" s="135"/>
      <c r="N116" s="135"/>
      <c r="O116" s="135"/>
      <c r="P116" s="135"/>
      <c r="Q116" s="315"/>
      <c r="R116" s="315"/>
      <c r="S116" s="293"/>
      <c r="T116" s="318"/>
      <c r="U116" s="136"/>
      <c r="V116" s="136"/>
    </row>
    <row r="117" spans="4:22">
      <c r="D117" s="135"/>
      <c r="E117" s="309">
        <v>44050</v>
      </c>
      <c r="F117" s="136" t="s">
        <v>962</v>
      </c>
      <c r="G117" s="301"/>
      <c r="H117" s="135">
        <v>57</v>
      </c>
      <c r="I117" s="302"/>
      <c r="J117" s="135"/>
      <c r="K117" s="135"/>
      <c r="L117" s="135"/>
      <c r="M117" s="135"/>
      <c r="N117" s="135"/>
      <c r="O117" s="135"/>
      <c r="P117" s="135"/>
      <c r="Q117" s="315"/>
      <c r="R117" s="315"/>
      <c r="S117" s="293"/>
      <c r="T117" s="318"/>
      <c r="U117" s="136"/>
      <c r="V117" s="136"/>
    </row>
    <row r="118" spans="4:22">
      <c r="D118" s="135"/>
      <c r="E118" s="309">
        <v>44050</v>
      </c>
      <c r="F118" s="136" t="s">
        <v>963</v>
      </c>
      <c r="G118" s="301"/>
      <c r="H118" s="135">
        <v>57</v>
      </c>
      <c r="I118" s="302"/>
      <c r="J118" s="135"/>
      <c r="K118" s="135"/>
      <c r="L118" s="135"/>
      <c r="M118" s="135"/>
      <c r="N118" s="135"/>
      <c r="O118" s="135"/>
      <c r="P118" s="135"/>
      <c r="Q118" s="315"/>
      <c r="R118" s="315"/>
      <c r="S118" s="293"/>
      <c r="T118" s="318"/>
      <c r="U118" s="136"/>
      <c r="V118" s="136"/>
    </row>
    <row r="119" spans="4:22">
      <c r="D119" s="135"/>
      <c r="E119" s="309">
        <v>44056</v>
      </c>
      <c r="F119" s="136" t="s">
        <v>495</v>
      </c>
      <c r="G119" s="301">
        <v>1960</v>
      </c>
      <c r="H119" s="135"/>
      <c r="I119" s="302"/>
      <c r="J119" s="135"/>
      <c r="K119" s="135"/>
      <c r="L119" s="135"/>
      <c r="M119" s="135"/>
      <c r="N119" s="135"/>
      <c r="O119" s="135"/>
      <c r="P119" s="135"/>
      <c r="Q119" s="315"/>
      <c r="R119" s="315"/>
      <c r="S119" s="293"/>
      <c r="T119" s="318"/>
      <c r="U119" s="136"/>
      <c r="V119" s="136"/>
    </row>
    <row r="120" spans="4:22">
      <c r="D120" s="135"/>
      <c r="E120" s="309">
        <v>44056</v>
      </c>
      <c r="F120" s="136" t="s">
        <v>495</v>
      </c>
      <c r="G120" s="301">
        <v>20</v>
      </c>
      <c r="H120" s="135"/>
      <c r="I120" s="302"/>
      <c r="J120" s="135"/>
      <c r="K120" s="135"/>
      <c r="L120" s="135"/>
      <c r="M120" s="135"/>
      <c r="N120" s="135"/>
      <c r="O120" s="135"/>
      <c r="P120" s="135"/>
      <c r="Q120" s="315"/>
      <c r="R120" s="315"/>
      <c r="S120" s="293"/>
      <c r="T120" s="318"/>
      <c r="U120" s="136"/>
      <c r="V120" s="136"/>
    </row>
    <row r="121" spans="4:22">
      <c r="D121" s="135"/>
      <c r="E121" s="309">
        <v>44056</v>
      </c>
      <c r="F121" s="136" t="s">
        <v>495</v>
      </c>
      <c r="G121" s="301">
        <v>74</v>
      </c>
      <c r="H121" s="135"/>
      <c r="I121" s="302"/>
      <c r="J121" s="135"/>
      <c r="K121" s="135"/>
      <c r="L121" s="135"/>
      <c r="M121" s="135"/>
      <c r="N121" s="135"/>
      <c r="O121" s="135"/>
      <c r="P121" s="135"/>
      <c r="Q121" s="315"/>
      <c r="R121" s="315"/>
      <c r="S121" s="293"/>
      <c r="T121" s="318"/>
      <c r="U121" s="136"/>
      <c r="V121" s="136"/>
    </row>
    <row r="122" spans="4:22">
      <c r="D122" s="135"/>
      <c r="E122" s="309">
        <v>44056</v>
      </c>
      <c r="F122" s="136" t="s">
        <v>495</v>
      </c>
      <c r="G122" s="301">
        <v>54</v>
      </c>
      <c r="H122" s="135"/>
      <c r="I122" s="302"/>
      <c r="J122" s="135"/>
      <c r="K122" s="135"/>
      <c r="L122" s="135"/>
      <c r="M122" s="135"/>
      <c r="N122" s="135"/>
      <c r="O122" s="135"/>
      <c r="P122" s="135"/>
      <c r="Q122" s="315"/>
      <c r="R122" s="315"/>
      <c r="S122" s="293"/>
      <c r="T122" s="318"/>
      <c r="U122" s="136"/>
      <c r="V122" s="136"/>
    </row>
    <row r="123" spans="4:22">
      <c r="D123" s="135"/>
      <c r="E123" s="309">
        <v>44056</v>
      </c>
      <c r="F123" s="136" t="s">
        <v>1264</v>
      </c>
      <c r="G123" s="301"/>
      <c r="H123" s="135">
        <v>74</v>
      </c>
      <c r="I123" s="302"/>
      <c r="J123" s="135"/>
      <c r="K123" s="135"/>
      <c r="L123" s="135"/>
      <c r="M123" s="135"/>
      <c r="N123" s="135"/>
      <c r="O123" s="135"/>
      <c r="P123" s="135"/>
      <c r="Q123" s="315">
        <v>74</v>
      </c>
      <c r="R123" s="315"/>
      <c r="S123" s="293"/>
      <c r="T123" s="318"/>
      <c r="U123" s="136"/>
      <c r="V123" s="136"/>
    </row>
    <row r="124" spans="4:22">
      <c r="D124" s="135"/>
      <c r="E124" s="309">
        <v>44056</v>
      </c>
      <c r="F124" s="136" t="s">
        <v>1548</v>
      </c>
      <c r="G124" s="301"/>
      <c r="H124" s="135">
        <v>54</v>
      </c>
      <c r="I124" s="302"/>
      <c r="J124" s="135"/>
      <c r="K124" s="135"/>
      <c r="L124" s="135"/>
      <c r="M124" s="135"/>
      <c r="N124" s="135"/>
      <c r="O124" s="135"/>
      <c r="P124" s="135"/>
      <c r="Q124" s="315">
        <v>54</v>
      </c>
      <c r="R124" s="315"/>
      <c r="S124" s="293"/>
      <c r="T124" s="318"/>
      <c r="U124" s="136"/>
      <c r="V124" s="136"/>
    </row>
    <row r="125" spans="4:22">
      <c r="D125" s="135"/>
      <c r="E125" s="309">
        <v>44056</v>
      </c>
      <c r="F125" s="136" t="s">
        <v>1184</v>
      </c>
      <c r="G125" s="301"/>
      <c r="H125" s="135">
        <v>20</v>
      </c>
      <c r="I125" s="302"/>
      <c r="J125" s="135"/>
      <c r="K125" s="135"/>
      <c r="L125" s="135"/>
      <c r="M125" s="135"/>
      <c r="N125" s="135"/>
      <c r="O125" s="135"/>
      <c r="P125" s="135">
        <v>20</v>
      </c>
      <c r="Q125" s="315"/>
      <c r="R125" s="315"/>
      <c r="S125" s="293"/>
      <c r="T125" s="318"/>
      <c r="U125" s="136"/>
      <c r="V125" s="136"/>
    </row>
    <row r="126" spans="4:22">
      <c r="D126" s="135">
        <v>8</v>
      </c>
      <c r="E126" s="309">
        <v>44056</v>
      </c>
      <c r="F126" s="136" t="s">
        <v>1547</v>
      </c>
      <c r="G126" s="301"/>
      <c r="H126" s="135">
        <v>1960</v>
      </c>
      <c r="I126" s="302"/>
      <c r="J126" s="135">
        <v>1960</v>
      </c>
      <c r="K126" s="135"/>
      <c r="L126" s="135"/>
      <c r="M126" s="135"/>
      <c r="N126" s="135"/>
      <c r="O126" s="135"/>
      <c r="P126" s="135"/>
      <c r="Q126" s="315"/>
      <c r="R126" s="315"/>
      <c r="S126" s="293"/>
      <c r="T126" s="318"/>
      <c r="U126" s="136"/>
      <c r="V126" s="136"/>
    </row>
    <row r="127" spans="4:22">
      <c r="D127" s="135"/>
      <c r="E127" s="309">
        <v>44056</v>
      </c>
      <c r="F127" s="136" t="s">
        <v>1549</v>
      </c>
      <c r="G127" s="301">
        <v>1677</v>
      </c>
      <c r="H127" s="135"/>
      <c r="I127" s="302"/>
      <c r="J127" s="135"/>
      <c r="K127" s="135"/>
      <c r="L127" s="135"/>
      <c r="M127" s="135"/>
      <c r="N127" s="135"/>
      <c r="O127" s="135"/>
      <c r="P127" s="135"/>
      <c r="Q127" s="315"/>
      <c r="R127" s="315"/>
      <c r="S127" s="293"/>
      <c r="T127" s="318"/>
      <c r="U127" s="136"/>
      <c r="V127" s="136"/>
    </row>
    <row r="128" spans="4:22">
      <c r="D128" s="135"/>
      <c r="E128" s="309">
        <v>44056</v>
      </c>
      <c r="F128" s="136" t="s">
        <v>1571</v>
      </c>
      <c r="G128" s="301">
        <v>510</v>
      </c>
      <c r="H128" s="135"/>
      <c r="I128" s="302"/>
      <c r="J128" s="135"/>
      <c r="K128" s="135"/>
      <c r="L128" s="135"/>
      <c r="M128" s="135"/>
      <c r="N128" s="135"/>
      <c r="O128" s="135"/>
      <c r="P128" s="135"/>
      <c r="Q128" s="315"/>
      <c r="R128" s="315"/>
      <c r="S128" s="293"/>
      <c r="T128" s="318"/>
      <c r="U128" s="136"/>
      <c r="V128" s="136"/>
    </row>
    <row r="129" spans="4:22">
      <c r="D129" s="135"/>
      <c r="E129" s="309">
        <v>44056</v>
      </c>
      <c r="F129" s="136" t="s">
        <v>962</v>
      </c>
      <c r="G129" s="301"/>
      <c r="H129" s="135">
        <v>2108</v>
      </c>
      <c r="I129" s="302"/>
      <c r="J129" s="135"/>
      <c r="K129" s="135"/>
      <c r="L129" s="135"/>
      <c r="M129" s="135"/>
      <c r="N129" s="135"/>
      <c r="O129" s="135"/>
      <c r="P129" s="135"/>
      <c r="Q129" s="315"/>
      <c r="R129" s="315"/>
      <c r="S129" s="293"/>
      <c r="T129" s="318"/>
      <c r="U129" s="136"/>
      <c r="V129" s="136"/>
    </row>
    <row r="130" spans="4:22">
      <c r="D130" s="135"/>
      <c r="E130" s="309">
        <v>44056</v>
      </c>
      <c r="F130" s="136" t="s">
        <v>962</v>
      </c>
      <c r="G130" s="301"/>
      <c r="H130" s="135">
        <v>40</v>
      </c>
      <c r="I130" s="302"/>
      <c r="J130" s="135"/>
      <c r="K130" s="135"/>
      <c r="L130" s="135"/>
      <c r="M130" s="135"/>
      <c r="N130" s="135"/>
      <c r="O130" s="135"/>
      <c r="P130" s="135"/>
      <c r="Q130" s="315"/>
      <c r="R130" s="315"/>
      <c r="S130" s="293"/>
      <c r="T130" s="318"/>
      <c r="U130" s="136"/>
      <c r="V130" s="136"/>
    </row>
    <row r="131" spans="4:22">
      <c r="D131" s="135"/>
      <c r="E131" s="309">
        <v>44056</v>
      </c>
      <c r="F131" s="303" t="s">
        <v>963</v>
      </c>
      <c r="G131" s="135"/>
      <c r="H131" s="135">
        <v>40</v>
      </c>
      <c r="I131" s="302"/>
      <c r="J131" s="135"/>
      <c r="K131" s="135"/>
      <c r="L131" s="135"/>
      <c r="M131" s="135"/>
      <c r="N131" s="135"/>
      <c r="O131" s="135"/>
      <c r="P131" s="135"/>
      <c r="Q131" s="315"/>
      <c r="R131" s="315"/>
      <c r="S131" s="293"/>
      <c r="T131" s="318"/>
      <c r="U131" s="136"/>
      <c r="V131" s="136"/>
    </row>
    <row r="132" spans="4:22">
      <c r="D132" s="135"/>
      <c r="E132" s="309">
        <v>44061</v>
      </c>
      <c r="F132" s="136" t="s">
        <v>495</v>
      </c>
      <c r="G132" s="301">
        <v>7725.5</v>
      </c>
      <c r="H132" s="135"/>
      <c r="I132" s="302"/>
      <c r="J132" s="135"/>
      <c r="K132" s="135"/>
      <c r="L132" s="135"/>
      <c r="M132" s="135"/>
      <c r="N132" s="135"/>
      <c r="O132" s="135"/>
      <c r="P132" s="135"/>
      <c r="Q132" s="315"/>
      <c r="R132" s="315"/>
      <c r="S132" s="293"/>
      <c r="T132" s="318"/>
      <c r="U132" s="136"/>
      <c r="V132" s="136"/>
    </row>
    <row r="133" spans="4:22">
      <c r="D133" s="135"/>
      <c r="E133" s="309">
        <v>44061</v>
      </c>
      <c r="F133" s="136" t="s">
        <v>495</v>
      </c>
      <c r="G133" s="301">
        <v>1</v>
      </c>
      <c r="H133" s="135"/>
      <c r="I133" s="302"/>
      <c r="J133" s="135"/>
      <c r="K133" s="135"/>
      <c r="L133" s="135"/>
      <c r="M133" s="135"/>
      <c r="N133" s="135"/>
      <c r="O133" s="135"/>
      <c r="P133" s="135"/>
      <c r="Q133" s="315"/>
      <c r="R133" s="315"/>
      <c r="S133" s="293"/>
      <c r="T133" s="318"/>
      <c r="U133" s="136"/>
      <c r="V133" s="136"/>
    </row>
    <row r="134" spans="4:22">
      <c r="D134" s="135">
        <v>40</v>
      </c>
      <c r="E134" s="309">
        <v>44061</v>
      </c>
      <c r="F134" s="136" t="s">
        <v>1550</v>
      </c>
      <c r="G134" s="301"/>
      <c r="H134" s="135">
        <v>7725.5</v>
      </c>
      <c r="I134" s="302"/>
      <c r="J134" s="135"/>
      <c r="K134" s="135"/>
      <c r="L134" s="135"/>
      <c r="M134" s="135">
        <v>7725.5</v>
      </c>
      <c r="N134" s="135"/>
      <c r="O134" s="135"/>
      <c r="P134" s="135"/>
      <c r="Q134" s="315"/>
      <c r="R134" s="315"/>
      <c r="S134" s="293"/>
      <c r="T134" s="318"/>
      <c r="U134" s="136"/>
      <c r="V134" s="136"/>
    </row>
    <row r="135" spans="4:22">
      <c r="D135" s="135"/>
      <c r="E135" s="309">
        <v>44061</v>
      </c>
      <c r="F135" s="136" t="s">
        <v>1184</v>
      </c>
      <c r="G135" s="301"/>
      <c r="H135" s="135">
        <v>1</v>
      </c>
      <c r="I135" s="302"/>
      <c r="J135" s="135"/>
      <c r="K135" s="135"/>
      <c r="L135" s="135"/>
      <c r="M135" s="135"/>
      <c r="N135" s="135"/>
      <c r="O135" s="135"/>
      <c r="P135" s="135">
        <v>1</v>
      </c>
      <c r="Q135" s="315"/>
      <c r="R135" s="315"/>
      <c r="S135" s="293"/>
      <c r="T135" s="318"/>
      <c r="U135" s="136"/>
      <c r="V135" s="136"/>
    </row>
    <row r="136" spans="4:22">
      <c r="D136" s="135"/>
      <c r="E136" s="309">
        <v>44061</v>
      </c>
      <c r="F136" s="136" t="s">
        <v>1551</v>
      </c>
      <c r="G136" s="301">
        <v>7960</v>
      </c>
      <c r="H136" s="135"/>
      <c r="I136" s="302"/>
      <c r="J136" s="135"/>
      <c r="K136" s="135"/>
      <c r="L136" s="135"/>
      <c r="M136" s="135"/>
      <c r="N136" s="135"/>
      <c r="O136" s="135"/>
      <c r="P136" s="135"/>
      <c r="Q136" s="315"/>
      <c r="R136" s="315"/>
      <c r="S136" s="293"/>
      <c r="T136" s="318"/>
      <c r="U136" s="136"/>
      <c r="V136" s="136"/>
    </row>
    <row r="137" spans="4:22">
      <c r="D137" s="135"/>
      <c r="E137" s="309">
        <v>44061</v>
      </c>
      <c r="F137" s="136" t="s">
        <v>962</v>
      </c>
      <c r="G137" s="301"/>
      <c r="H137" s="135">
        <v>7726.5</v>
      </c>
      <c r="I137" s="302"/>
      <c r="J137" s="135"/>
      <c r="K137" s="135"/>
      <c r="L137" s="135"/>
      <c r="M137" s="135"/>
      <c r="N137" s="135"/>
      <c r="O137" s="135"/>
      <c r="P137" s="135"/>
      <c r="Q137" s="315"/>
      <c r="R137" s="315"/>
      <c r="S137" s="293"/>
      <c r="T137" s="318"/>
      <c r="U137" s="136"/>
      <c r="V137" s="136"/>
    </row>
    <row r="138" spans="4:22">
      <c r="D138" s="135"/>
      <c r="E138" s="309">
        <v>44061</v>
      </c>
      <c r="F138" s="136" t="s">
        <v>962</v>
      </c>
      <c r="G138" s="301"/>
      <c r="H138" s="135">
        <v>117</v>
      </c>
      <c r="I138" s="302"/>
      <c r="J138" s="135"/>
      <c r="K138" s="135"/>
      <c r="L138" s="135"/>
      <c r="M138" s="135"/>
      <c r="N138" s="135"/>
      <c r="O138" s="135"/>
      <c r="P138" s="135"/>
      <c r="Q138" s="315"/>
      <c r="R138" s="315"/>
      <c r="S138" s="293"/>
      <c r="T138" s="318"/>
      <c r="U138" s="136"/>
      <c r="V138" s="136"/>
    </row>
    <row r="139" spans="4:22">
      <c r="D139" s="135"/>
      <c r="E139" s="309">
        <v>44061</v>
      </c>
      <c r="F139" s="136" t="s">
        <v>963</v>
      </c>
      <c r="G139" s="301"/>
      <c r="H139" s="135">
        <v>116</v>
      </c>
      <c r="I139" s="302"/>
      <c r="J139" s="135"/>
      <c r="K139" s="135"/>
      <c r="L139" s="135"/>
      <c r="M139" s="135"/>
      <c r="N139" s="135"/>
      <c r="O139" s="135"/>
      <c r="P139" s="135"/>
      <c r="Q139" s="315"/>
      <c r="R139" s="315"/>
      <c r="S139" s="293"/>
      <c r="T139" s="318"/>
      <c r="U139" s="136"/>
      <c r="V139" s="136"/>
    </row>
    <row r="140" spans="4:22">
      <c r="D140" s="135"/>
      <c r="E140" s="309">
        <v>44062</v>
      </c>
      <c r="F140" s="136" t="s">
        <v>1572</v>
      </c>
      <c r="G140" s="301">
        <v>3000</v>
      </c>
      <c r="H140" s="135"/>
      <c r="I140" s="302"/>
      <c r="J140" s="135"/>
      <c r="K140" s="135"/>
      <c r="L140" s="135"/>
      <c r="M140" s="135"/>
      <c r="N140" s="135"/>
      <c r="O140" s="135"/>
      <c r="P140" s="135"/>
      <c r="Q140" s="315"/>
      <c r="R140" s="315"/>
      <c r="S140" s="293"/>
      <c r="T140" s="318"/>
      <c r="U140" s="136"/>
      <c r="V140" s="136"/>
    </row>
    <row r="141" spans="4:22">
      <c r="D141" s="135"/>
      <c r="E141" s="309">
        <v>44062</v>
      </c>
      <c r="F141" s="136" t="s">
        <v>1573</v>
      </c>
      <c r="G141" s="301">
        <v>1000</v>
      </c>
      <c r="H141" s="135"/>
      <c r="I141" s="302"/>
      <c r="J141" s="135"/>
      <c r="K141" s="135"/>
      <c r="L141" s="135"/>
      <c r="M141" s="135"/>
      <c r="N141" s="135"/>
      <c r="O141" s="135"/>
      <c r="P141" s="135"/>
      <c r="Q141" s="315"/>
      <c r="R141" s="315"/>
      <c r="S141" s="293"/>
      <c r="T141" s="318"/>
      <c r="U141" s="136"/>
      <c r="V141" s="136"/>
    </row>
    <row r="142" spans="4:22">
      <c r="D142" s="135"/>
      <c r="E142" s="309">
        <v>44062</v>
      </c>
      <c r="F142" s="136" t="s">
        <v>1574</v>
      </c>
      <c r="G142" s="301"/>
      <c r="H142" s="135">
        <v>4000</v>
      </c>
      <c r="I142" s="302"/>
      <c r="J142" s="135"/>
      <c r="K142" s="135"/>
      <c r="L142" s="135"/>
      <c r="M142" s="135"/>
      <c r="N142" s="135"/>
      <c r="O142" s="135"/>
      <c r="P142" s="135"/>
      <c r="Q142" s="315"/>
      <c r="R142" s="315"/>
      <c r="S142" s="293"/>
      <c r="T142" s="318"/>
      <c r="U142" s="136"/>
      <c r="V142" s="136">
        <v>4000</v>
      </c>
    </row>
    <row r="143" spans="4:22">
      <c r="D143" s="135"/>
      <c r="E143" s="309">
        <v>44063</v>
      </c>
      <c r="F143" s="136" t="s">
        <v>495</v>
      </c>
      <c r="G143" s="301">
        <v>768</v>
      </c>
      <c r="H143" s="135"/>
      <c r="I143" s="302"/>
      <c r="J143" s="135"/>
      <c r="K143" s="135"/>
      <c r="L143" s="135"/>
      <c r="M143" s="135"/>
      <c r="N143" s="135"/>
      <c r="O143" s="135"/>
      <c r="P143" s="135"/>
      <c r="Q143" s="315"/>
      <c r="R143" s="315"/>
      <c r="S143" s="293"/>
      <c r="T143" s="318"/>
      <c r="U143" s="136"/>
      <c r="V143" s="136"/>
    </row>
    <row r="144" spans="4:22">
      <c r="D144" s="135"/>
      <c r="E144" s="309">
        <v>44063</v>
      </c>
      <c r="F144" s="136" t="s">
        <v>495</v>
      </c>
      <c r="G144" s="301">
        <v>1</v>
      </c>
      <c r="H144" s="135"/>
      <c r="I144" s="302"/>
      <c r="J144" s="135"/>
      <c r="K144" s="135"/>
      <c r="L144" s="135"/>
      <c r="M144" s="135"/>
      <c r="N144" s="135"/>
      <c r="O144" s="135"/>
      <c r="P144" s="135"/>
      <c r="Q144" s="315"/>
      <c r="R144" s="315"/>
      <c r="S144" s="293"/>
      <c r="T144" s="318"/>
      <c r="U144" s="136"/>
      <c r="V144" s="136"/>
    </row>
    <row r="145" spans="4:22">
      <c r="D145" s="135"/>
      <c r="E145" s="309">
        <v>44063</v>
      </c>
      <c r="F145" s="136" t="s">
        <v>956</v>
      </c>
      <c r="G145" s="301">
        <v>96</v>
      </c>
      <c r="H145" s="135"/>
      <c r="I145" s="302"/>
      <c r="J145" s="135"/>
      <c r="K145" s="135"/>
      <c r="L145" s="135"/>
      <c r="M145" s="135"/>
      <c r="N145" s="135"/>
      <c r="O145" s="135"/>
      <c r="P145" s="135"/>
      <c r="Q145" s="315"/>
      <c r="R145" s="315"/>
      <c r="S145" s="293"/>
      <c r="T145" s="318"/>
      <c r="U145" s="136"/>
      <c r="V145" s="136"/>
    </row>
    <row r="146" spans="4:22">
      <c r="D146" s="135">
        <v>4</v>
      </c>
      <c r="E146" s="309">
        <v>44063</v>
      </c>
      <c r="F146" s="136" t="s">
        <v>1552</v>
      </c>
      <c r="G146" s="301"/>
      <c r="H146" s="135">
        <v>768</v>
      </c>
      <c r="I146" s="302"/>
      <c r="J146" s="135"/>
      <c r="K146" s="135"/>
      <c r="L146" s="135"/>
      <c r="M146" s="135">
        <v>768</v>
      </c>
      <c r="N146" s="135"/>
      <c r="O146" s="135"/>
      <c r="P146" s="135"/>
      <c r="Q146" s="315"/>
      <c r="R146" s="315"/>
      <c r="S146" s="293"/>
      <c r="T146" s="318"/>
      <c r="U146" s="136"/>
      <c r="V146" s="136"/>
    </row>
    <row r="147" spans="4:22">
      <c r="D147" s="135"/>
      <c r="E147" s="309">
        <v>44063</v>
      </c>
      <c r="F147" s="136" t="s">
        <v>1184</v>
      </c>
      <c r="G147" s="301"/>
      <c r="H147" s="135">
        <v>1</v>
      </c>
      <c r="I147" s="302"/>
      <c r="J147" s="135"/>
      <c r="K147" s="135"/>
      <c r="L147" s="135"/>
      <c r="M147" s="135"/>
      <c r="N147" s="135"/>
      <c r="O147" s="135"/>
      <c r="P147" s="135">
        <v>1</v>
      </c>
      <c r="Q147" s="315"/>
      <c r="R147" s="315"/>
      <c r="S147" s="293"/>
      <c r="T147" s="318"/>
      <c r="U147" s="136"/>
      <c r="V147" s="136"/>
    </row>
    <row r="148" spans="4:22">
      <c r="D148" s="135"/>
      <c r="E148" s="309">
        <v>44063</v>
      </c>
      <c r="F148" s="136" t="s">
        <v>1553</v>
      </c>
      <c r="G148" s="301"/>
      <c r="H148" s="135">
        <v>96</v>
      </c>
      <c r="I148" s="302"/>
      <c r="J148" s="135"/>
      <c r="K148" s="135"/>
      <c r="L148" s="135">
        <v>96</v>
      </c>
      <c r="M148" s="135"/>
      <c r="N148" s="135"/>
      <c r="O148" s="135"/>
      <c r="P148" s="135"/>
      <c r="Q148" s="315"/>
      <c r="R148" s="315"/>
      <c r="S148" s="293"/>
      <c r="T148" s="318"/>
      <c r="U148" s="136"/>
      <c r="V148" s="136"/>
    </row>
    <row r="149" spans="4:22">
      <c r="D149" s="135"/>
      <c r="E149" s="309">
        <v>44063</v>
      </c>
      <c r="F149" s="136" t="s">
        <v>1554</v>
      </c>
      <c r="G149" s="301">
        <v>980</v>
      </c>
      <c r="H149" s="135"/>
      <c r="I149" s="302"/>
      <c r="J149" s="135"/>
      <c r="K149" s="135"/>
      <c r="L149" s="135"/>
      <c r="M149" s="135"/>
      <c r="N149" s="135"/>
      <c r="O149" s="135"/>
      <c r="P149" s="135"/>
      <c r="Q149" s="315"/>
      <c r="R149" s="315"/>
      <c r="S149" s="293"/>
      <c r="T149" s="318"/>
      <c r="U149" s="136"/>
      <c r="V149" s="136"/>
    </row>
    <row r="150" spans="4:22">
      <c r="D150" s="135"/>
      <c r="E150" s="309">
        <v>44063</v>
      </c>
      <c r="F150" s="136" t="s">
        <v>962</v>
      </c>
      <c r="G150" s="301"/>
      <c r="H150" s="135">
        <v>769</v>
      </c>
      <c r="I150" s="302"/>
      <c r="J150" s="135"/>
      <c r="K150" s="135"/>
      <c r="L150" s="135"/>
      <c r="M150" s="135"/>
      <c r="N150" s="135"/>
      <c r="O150" s="135"/>
      <c r="P150" s="135"/>
      <c r="Q150" s="315"/>
      <c r="R150" s="315"/>
      <c r="S150" s="293"/>
      <c r="T150" s="318"/>
      <c r="U150" s="136"/>
      <c r="V150" s="136"/>
    </row>
    <row r="151" spans="4:22">
      <c r="D151" s="135"/>
      <c r="E151" s="309">
        <v>44063</v>
      </c>
      <c r="F151" s="136" t="s">
        <v>1555</v>
      </c>
      <c r="G151" s="301"/>
      <c r="H151" s="135">
        <v>96</v>
      </c>
      <c r="I151" s="302"/>
      <c r="J151" s="135"/>
      <c r="K151" s="135"/>
      <c r="L151" s="135"/>
      <c r="M151" s="135"/>
      <c r="N151" s="135"/>
      <c r="O151" s="135"/>
      <c r="P151" s="135"/>
      <c r="Q151" s="315"/>
      <c r="R151" s="315"/>
      <c r="S151" s="293"/>
      <c r="T151" s="318"/>
      <c r="U151" s="136"/>
      <c r="V151" s="136"/>
    </row>
    <row r="152" spans="4:22">
      <c r="D152" s="135"/>
      <c r="E152" s="309">
        <v>44063</v>
      </c>
      <c r="F152" s="136" t="s">
        <v>962</v>
      </c>
      <c r="G152" s="301"/>
      <c r="H152" s="135">
        <v>57</v>
      </c>
      <c r="I152" s="302"/>
      <c r="J152" s="135"/>
      <c r="K152" s="135"/>
      <c r="L152" s="135"/>
      <c r="M152" s="135"/>
      <c r="N152" s="135"/>
      <c r="O152" s="135"/>
      <c r="P152" s="135"/>
      <c r="Q152" s="315"/>
      <c r="R152" s="315"/>
      <c r="S152" s="293"/>
      <c r="T152" s="318"/>
      <c r="U152" s="136"/>
      <c r="V152" s="136"/>
    </row>
    <row r="153" spans="4:22">
      <c r="D153" s="135"/>
      <c r="E153" s="309">
        <v>44063</v>
      </c>
      <c r="F153" s="136" t="s">
        <v>963</v>
      </c>
      <c r="G153" s="301"/>
      <c r="H153" s="135">
        <v>58</v>
      </c>
      <c r="I153" s="302"/>
      <c r="J153" s="135"/>
      <c r="K153" s="135"/>
      <c r="L153" s="135"/>
      <c r="M153" s="135"/>
      <c r="N153" s="135"/>
      <c r="O153" s="135"/>
      <c r="P153" s="135"/>
      <c r="Q153" s="315"/>
      <c r="R153" s="315"/>
      <c r="S153" s="293"/>
      <c r="T153" s="318"/>
      <c r="U153" s="136"/>
      <c r="V153" s="136"/>
    </row>
    <row r="154" spans="4:22">
      <c r="D154" s="135"/>
      <c r="E154" s="309">
        <v>44069</v>
      </c>
      <c r="F154" s="136" t="s">
        <v>495</v>
      </c>
      <c r="G154" s="301">
        <v>678.18</v>
      </c>
      <c r="H154" s="135"/>
      <c r="I154" s="302"/>
      <c r="J154" s="135"/>
      <c r="K154" s="135"/>
      <c r="L154" s="135"/>
      <c r="M154" s="135"/>
      <c r="N154" s="135"/>
      <c r="O154" s="135"/>
      <c r="P154" s="135"/>
      <c r="Q154" s="315"/>
      <c r="R154" s="315"/>
      <c r="S154" s="293"/>
      <c r="T154" s="318"/>
      <c r="U154" s="136"/>
      <c r="V154" s="136"/>
    </row>
    <row r="155" spans="4:22">
      <c r="D155" s="135"/>
      <c r="E155" s="309">
        <v>44069</v>
      </c>
      <c r="F155" s="136" t="s">
        <v>495</v>
      </c>
      <c r="G155" s="301">
        <v>2</v>
      </c>
      <c r="H155" s="135"/>
      <c r="I155" s="302"/>
      <c r="J155" s="135"/>
      <c r="K155" s="135"/>
      <c r="L155" s="135"/>
      <c r="M155" s="135"/>
      <c r="N155" s="135"/>
      <c r="O155" s="135"/>
      <c r="P155" s="135"/>
      <c r="Q155" s="315"/>
      <c r="R155" s="315"/>
      <c r="S155" s="293"/>
      <c r="T155" s="318"/>
      <c r="U155" s="136"/>
      <c r="V155" s="136"/>
    </row>
    <row r="156" spans="4:22">
      <c r="D156" s="135">
        <v>2</v>
      </c>
      <c r="E156" s="309">
        <v>44069</v>
      </c>
      <c r="F156" s="136" t="s">
        <v>1556</v>
      </c>
      <c r="G156" s="301"/>
      <c r="H156" s="135">
        <v>450.5</v>
      </c>
      <c r="I156" s="302"/>
      <c r="J156" s="135"/>
      <c r="K156" s="135"/>
      <c r="L156" s="135"/>
      <c r="M156" s="135">
        <v>450.5</v>
      </c>
      <c r="N156" s="135"/>
      <c r="O156" s="135"/>
      <c r="P156" s="135"/>
      <c r="Q156" s="315"/>
      <c r="R156" s="315"/>
      <c r="S156" s="293"/>
      <c r="T156" s="318"/>
      <c r="U156" s="136"/>
      <c r="V156" s="136"/>
    </row>
    <row r="157" spans="4:22">
      <c r="D157" s="135"/>
      <c r="E157" s="309">
        <v>44069</v>
      </c>
      <c r="F157" s="136" t="s">
        <v>1184</v>
      </c>
      <c r="G157" s="301"/>
      <c r="H157" s="135">
        <v>1</v>
      </c>
      <c r="I157" s="302"/>
      <c r="J157" s="135"/>
      <c r="K157" s="135"/>
      <c r="L157" s="135"/>
      <c r="M157" s="135"/>
      <c r="N157" s="135"/>
      <c r="O157" s="135"/>
      <c r="P157" s="135">
        <v>1</v>
      </c>
      <c r="Q157" s="315"/>
      <c r="R157" s="315"/>
      <c r="S157" s="293"/>
      <c r="T157" s="318"/>
      <c r="U157" s="136"/>
      <c r="V157" s="136"/>
    </row>
    <row r="158" spans="4:22">
      <c r="D158" s="135">
        <v>1.5</v>
      </c>
      <c r="E158" s="309">
        <v>44069</v>
      </c>
      <c r="F158" s="136" t="s">
        <v>1557</v>
      </c>
      <c r="G158" s="301"/>
      <c r="H158" s="135">
        <v>227.68</v>
      </c>
      <c r="I158" s="302"/>
      <c r="J158" s="135"/>
      <c r="K158" s="135"/>
      <c r="L158" s="135"/>
      <c r="M158" s="135">
        <v>227.68</v>
      </c>
      <c r="N158" s="135"/>
      <c r="O158" s="135"/>
      <c r="P158" s="135"/>
      <c r="Q158" s="315"/>
      <c r="R158" s="315"/>
      <c r="S158" s="293"/>
      <c r="T158" s="318"/>
      <c r="U158" s="136"/>
      <c r="V158" s="136"/>
    </row>
    <row r="159" spans="4:22">
      <c r="D159" s="135"/>
      <c r="E159" s="309">
        <v>44069</v>
      </c>
      <c r="F159" s="136" t="s">
        <v>1184</v>
      </c>
      <c r="G159" s="301"/>
      <c r="H159" s="135">
        <v>1</v>
      </c>
      <c r="I159" s="302"/>
      <c r="J159" s="135"/>
      <c r="K159" s="135"/>
      <c r="L159" s="135"/>
      <c r="M159" s="135"/>
      <c r="N159" s="135"/>
      <c r="O159" s="135"/>
      <c r="P159" s="135"/>
      <c r="Q159" s="315"/>
      <c r="R159" s="315"/>
      <c r="S159" s="293"/>
      <c r="T159" s="318"/>
      <c r="U159" s="136"/>
      <c r="V159" s="136"/>
    </row>
    <row r="160" spans="4:22">
      <c r="D160" s="135"/>
      <c r="E160" s="309">
        <v>44069</v>
      </c>
      <c r="F160" s="136" t="s">
        <v>1558</v>
      </c>
      <c r="G160" s="301">
        <v>278</v>
      </c>
      <c r="H160" s="135"/>
      <c r="I160" s="302"/>
      <c r="J160" s="135"/>
      <c r="K160" s="135"/>
      <c r="L160" s="135"/>
      <c r="M160" s="135"/>
      <c r="N160" s="135"/>
      <c r="O160" s="135"/>
      <c r="P160" s="135"/>
      <c r="Q160" s="315"/>
      <c r="R160" s="315"/>
      <c r="S160" s="293"/>
      <c r="T160" s="318"/>
      <c r="U160" s="136"/>
      <c r="V160" s="136"/>
    </row>
    <row r="161" spans="4:22">
      <c r="D161" s="135"/>
      <c r="E161" s="309">
        <v>44069</v>
      </c>
      <c r="F161" s="136" t="s">
        <v>1559</v>
      </c>
      <c r="G161" s="301">
        <v>500</v>
      </c>
      <c r="H161" s="135"/>
      <c r="I161" s="302"/>
      <c r="J161" s="135"/>
      <c r="K161" s="135"/>
      <c r="L161" s="135"/>
      <c r="M161" s="135"/>
      <c r="N161" s="135"/>
      <c r="O161" s="135"/>
      <c r="P161" s="135"/>
      <c r="Q161" s="315"/>
      <c r="R161" s="315"/>
      <c r="S161" s="293"/>
      <c r="T161" s="318"/>
      <c r="U161" s="136"/>
      <c r="V161" s="136"/>
    </row>
    <row r="162" spans="4:22">
      <c r="D162" s="135"/>
      <c r="E162" s="309">
        <v>44069</v>
      </c>
      <c r="F162" s="136" t="s">
        <v>962</v>
      </c>
      <c r="G162" s="301"/>
      <c r="H162" s="135">
        <v>680.18</v>
      </c>
      <c r="I162" s="302"/>
      <c r="J162" s="135"/>
      <c r="K162" s="135"/>
      <c r="L162" s="135"/>
      <c r="M162" s="135"/>
      <c r="N162" s="135"/>
      <c r="O162" s="135"/>
      <c r="P162" s="135"/>
      <c r="Q162" s="315"/>
      <c r="R162" s="315"/>
      <c r="S162" s="293"/>
      <c r="T162" s="318"/>
      <c r="U162" s="136"/>
      <c r="V162" s="136"/>
    </row>
    <row r="163" spans="4:22">
      <c r="D163" s="135"/>
      <c r="E163" s="309">
        <v>44069</v>
      </c>
      <c r="F163" s="136" t="s">
        <v>962</v>
      </c>
      <c r="G163" s="301"/>
      <c r="H163" s="135">
        <v>49</v>
      </c>
      <c r="I163" s="302"/>
      <c r="J163" s="135"/>
      <c r="K163" s="135"/>
      <c r="L163" s="135"/>
      <c r="M163" s="135"/>
      <c r="N163" s="135"/>
      <c r="O163" s="135"/>
      <c r="P163" s="135"/>
      <c r="Q163" s="315"/>
      <c r="R163" s="315"/>
      <c r="S163" s="293"/>
      <c r="T163" s="318"/>
      <c r="U163" s="136"/>
      <c r="V163" s="136"/>
    </row>
    <row r="164" spans="4:22">
      <c r="D164" s="135"/>
      <c r="E164" s="309">
        <v>44069</v>
      </c>
      <c r="F164" s="136" t="s">
        <v>963</v>
      </c>
      <c r="G164" s="301"/>
      <c r="H164" s="135">
        <v>49</v>
      </c>
      <c r="I164" s="302"/>
      <c r="J164" s="135"/>
      <c r="K164" s="135"/>
      <c r="L164" s="135"/>
      <c r="M164" s="135"/>
      <c r="N164" s="135"/>
      <c r="O164" s="135"/>
      <c r="P164" s="135"/>
      <c r="Q164" s="315"/>
      <c r="R164" s="315"/>
      <c r="S164" s="293"/>
      <c r="T164" s="318"/>
      <c r="U164" s="136"/>
      <c r="V164" s="136"/>
    </row>
    <row r="165" spans="4:22">
      <c r="D165" s="135"/>
      <c r="E165" s="309">
        <v>44071</v>
      </c>
      <c r="F165" s="136" t="s">
        <v>495</v>
      </c>
      <c r="G165" s="301">
        <v>360.18</v>
      </c>
      <c r="H165" s="135"/>
      <c r="I165" s="302"/>
      <c r="J165" s="135"/>
      <c r="K165" s="135"/>
      <c r="L165" s="135"/>
      <c r="M165" s="135"/>
      <c r="N165" s="135"/>
      <c r="O165" s="135"/>
      <c r="P165" s="135"/>
      <c r="Q165" s="315"/>
      <c r="R165" s="315"/>
      <c r="S165" s="293"/>
      <c r="T165" s="318"/>
      <c r="U165" s="136"/>
      <c r="V165" s="136"/>
    </row>
    <row r="166" spans="4:22">
      <c r="D166" s="135"/>
      <c r="E166" s="309">
        <v>44071</v>
      </c>
      <c r="F166" s="136" t="s">
        <v>495</v>
      </c>
      <c r="G166" s="301">
        <v>1</v>
      </c>
      <c r="H166" s="135"/>
      <c r="I166" s="302"/>
      <c r="J166" s="135"/>
      <c r="K166" s="135"/>
      <c r="L166" s="135"/>
      <c r="M166" s="135"/>
      <c r="N166" s="135"/>
      <c r="O166" s="135"/>
      <c r="P166" s="135"/>
      <c r="Q166" s="315"/>
      <c r="R166" s="315"/>
      <c r="S166" s="293"/>
      <c r="T166" s="318"/>
      <c r="U166" s="136"/>
      <c r="V166" s="136"/>
    </row>
    <row r="167" spans="4:22">
      <c r="D167" s="135"/>
      <c r="E167" s="309">
        <v>44071</v>
      </c>
      <c r="F167" s="136" t="s">
        <v>1560</v>
      </c>
      <c r="G167" s="301"/>
      <c r="H167" s="135">
        <v>360.18</v>
      </c>
      <c r="I167" s="302"/>
      <c r="J167" s="135"/>
      <c r="K167" s="135"/>
      <c r="L167" s="135"/>
      <c r="M167" s="135">
        <v>360.18</v>
      </c>
      <c r="N167" s="135"/>
      <c r="O167" s="135"/>
      <c r="P167" s="135"/>
      <c r="Q167" s="315"/>
      <c r="R167" s="315"/>
      <c r="S167" s="293"/>
      <c r="T167" s="318"/>
      <c r="U167" s="136"/>
      <c r="V167" s="136"/>
    </row>
    <row r="168" spans="4:22">
      <c r="D168" s="135">
        <v>5</v>
      </c>
      <c r="E168" s="309">
        <v>44071</v>
      </c>
      <c r="F168" s="136" t="s">
        <v>1561</v>
      </c>
      <c r="G168" s="301"/>
      <c r="H168" s="135">
        <v>900</v>
      </c>
      <c r="I168" s="302"/>
      <c r="J168" s="135"/>
      <c r="K168" s="135"/>
      <c r="L168" s="135"/>
      <c r="M168" s="135"/>
      <c r="N168" s="135"/>
      <c r="O168" s="135">
        <v>-900</v>
      </c>
      <c r="P168" s="135"/>
      <c r="Q168" s="315"/>
      <c r="R168" s="315"/>
      <c r="S168" s="293"/>
      <c r="T168" s="318"/>
      <c r="U168" s="136"/>
      <c r="V168" s="136"/>
    </row>
    <row r="169" spans="4:22">
      <c r="D169" s="135"/>
      <c r="E169" s="309">
        <v>44071</v>
      </c>
      <c r="F169" s="136" t="s">
        <v>1562</v>
      </c>
      <c r="G169" s="301">
        <v>400</v>
      </c>
      <c r="H169" s="135"/>
      <c r="I169" s="302"/>
      <c r="J169" s="135"/>
      <c r="K169" s="135"/>
      <c r="L169" s="135"/>
      <c r="M169" s="135"/>
      <c r="N169" s="135"/>
      <c r="O169" s="135"/>
      <c r="P169" s="135"/>
      <c r="Q169" s="315"/>
      <c r="R169" s="315"/>
      <c r="S169" s="293"/>
      <c r="T169" s="318"/>
      <c r="U169" s="136"/>
      <c r="V169" s="136"/>
    </row>
    <row r="170" spans="4:22">
      <c r="D170" s="135"/>
      <c r="E170" s="309">
        <v>44071</v>
      </c>
      <c r="F170" s="136" t="s">
        <v>1184</v>
      </c>
      <c r="G170" s="301"/>
      <c r="H170" s="135">
        <v>1</v>
      </c>
      <c r="I170" s="302"/>
      <c r="J170" s="135"/>
      <c r="K170" s="135"/>
      <c r="L170" s="135"/>
      <c r="M170" s="135"/>
      <c r="N170" s="135"/>
      <c r="O170" s="135"/>
      <c r="P170" s="135">
        <v>1</v>
      </c>
      <c r="Q170" s="315"/>
      <c r="R170" s="315"/>
      <c r="S170" s="293"/>
      <c r="T170" s="318"/>
      <c r="U170" s="136"/>
      <c r="V170" s="136"/>
    </row>
    <row r="171" spans="4:22">
      <c r="D171" s="135"/>
      <c r="E171" s="309">
        <v>44071</v>
      </c>
      <c r="F171" s="136" t="s">
        <v>1563</v>
      </c>
      <c r="G171" s="301">
        <v>900</v>
      </c>
      <c r="H171" s="135"/>
      <c r="I171" s="302"/>
      <c r="J171" s="135"/>
      <c r="K171" s="135"/>
      <c r="L171" s="135"/>
      <c r="M171" s="135"/>
      <c r="N171" s="135"/>
      <c r="O171" s="135"/>
      <c r="P171" s="135"/>
      <c r="Q171" s="315"/>
      <c r="R171" s="315"/>
      <c r="S171" s="293"/>
      <c r="T171" s="318"/>
      <c r="U171" s="136"/>
      <c r="V171" s="136"/>
    </row>
    <row r="172" spans="4:22">
      <c r="D172" s="135"/>
      <c r="E172" s="309">
        <v>44071</v>
      </c>
      <c r="F172" s="136" t="s">
        <v>962</v>
      </c>
      <c r="G172" s="301"/>
      <c r="H172" s="135">
        <v>361.18</v>
      </c>
      <c r="I172" s="302"/>
      <c r="J172" s="135"/>
      <c r="K172" s="135"/>
      <c r="L172" s="135"/>
      <c r="M172" s="135"/>
      <c r="N172" s="135"/>
      <c r="O172" s="135"/>
      <c r="P172" s="135"/>
      <c r="Q172" s="315"/>
      <c r="R172" s="315"/>
      <c r="S172" s="293"/>
      <c r="T172" s="318"/>
      <c r="U172" s="136"/>
      <c r="V172" s="136"/>
    </row>
    <row r="173" spans="4:22">
      <c r="D173" s="135"/>
      <c r="E173" s="309">
        <v>44071</v>
      </c>
      <c r="F173" s="136" t="s">
        <v>962</v>
      </c>
      <c r="G173" s="301"/>
      <c r="H173" s="135">
        <v>19.5</v>
      </c>
      <c r="I173" s="302"/>
      <c r="J173" s="135"/>
      <c r="K173" s="135"/>
      <c r="L173" s="135"/>
      <c r="M173" s="135"/>
      <c r="N173" s="135"/>
      <c r="O173" s="135"/>
      <c r="P173" s="135"/>
      <c r="Q173" s="315"/>
      <c r="R173" s="315"/>
      <c r="S173" s="293"/>
      <c r="T173" s="318"/>
      <c r="U173" s="136"/>
      <c r="V173" s="136"/>
    </row>
    <row r="174" spans="4:22">
      <c r="D174" s="135"/>
      <c r="E174" s="309">
        <v>44071</v>
      </c>
      <c r="F174" s="136" t="s">
        <v>963</v>
      </c>
      <c r="G174" s="301"/>
      <c r="H174" s="135">
        <v>19.5</v>
      </c>
      <c r="I174" s="302"/>
      <c r="J174" s="135"/>
      <c r="K174" s="135"/>
      <c r="L174" s="135"/>
      <c r="M174" s="135"/>
      <c r="N174" s="135"/>
      <c r="O174" s="135"/>
      <c r="P174" s="135"/>
      <c r="Q174" s="315"/>
      <c r="R174" s="315"/>
      <c r="S174" s="293"/>
      <c r="T174" s="318"/>
      <c r="U174" s="136"/>
      <c r="V174" s="136"/>
    </row>
    <row r="175" spans="4:22">
      <c r="D175" s="135"/>
      <c r="E175" s="309">
        <v>44074</v>
      </c>
      <c r="F175" s="136" t="s">
        <v>495</v>
      </c>
      <c r="G175" s="301">
        <v>3749.37</v>
      </c>
      <c r="H175" s="135"/>
      <c r="I175" s="302"/>
      <c r="J175" s="135"/>
      <c r="K175" s="135"/>
      <c r="L175" s="135"/>
      <c r="M175" s="135"/>
      <c r="N175" s="135"/>
      <c r="O175" s="135"/>
      <c r="P175" s="135"/>
      <c r="Q175" s="315"/>
      <c r="R175" s="315"/>
      <c r="S175" s="293"/>
      <c r="T175" s="318"/>
      <c r="U175" s="136"/>
      <c r="V175" s="136"/>
    </row>
    <row r="176" spans="4:22">
      <c r="D176" s="135"/>
      <c r="E176" s="309">
        <v>44074</v>
      </c>
      <c r="F176" s="136" t="s">
        <v>495</v>
      </c>
      <c r="G176" s="301">
        <v>20</v>
      </c>
      <c r="H176" s="135"/>
      <c r="I176" s="302"/>
      <c r="J176" s="135"/>
      <c r="K176" s="135"/>
      <c r="L176" s="135"/>
      <c r="M176" s="135"/>
      <c r="N176" s="135"/>
      <c r="O176" s="135"/>
      <c r="P176" s="135"/>
      <c r="Q176" s="315"/>
      <c r="R176" s="315"/>
      <c r="S176" s="293"/>
      <c r="T176" s="318"/>
      <c r="U176" s="136"/>
      <c r="V176" s="136"/>
    </row>
    <row r="177" spans="4:24">
      <c r="D177" s="135"/>
      <c r="E177" s="309">
        <v>44074</v>
      </c>
      <c r="F177" s="136" t="s">
        <v>495</v>
      </c>
      <c r="G177" s="301">
        <v>274.16000000000003</v>
      </c>
      <c r="H177" s="135"/>
      <c r="I177" s="302"/>
      <c r="J177" s="135"/>
      <c r="K177" s="135"/>
      <c r="L177" s="135"/>
      <c r="M177" s="135"/>
      <c r="N177" s="135"/>
      <c r="O177" s="135"/>
      <c r="P177" s="135"/>
      <c r="Q177" s="315"/>
      <c r="R177" s="315"/>
      <c r="S177" s="293"/>
      <c r="T177" s="318"/>
      <c r="U177" s="136"/>
      <c r="V177" s="136"/>
    </row>
    <row r="178" spans="4:24">
      <c r="D178" s="135"/>
      <c r="E178" s="309">
        <v>44074</v>
      </c>
      <c r="F178" s="136" t="s">
        <v>956</v>
      </c>
      <c r="G178" s="301">
        <v>310</v>
      </c>
      <c r="H178" s="135"/>
      <c r="I178" s="302"/>
      <c r="J178" s="135"/>
      <c r="K178" s="135"/>
      <c r="L178" s="135"/>
      <c r="M178" s="135"/>
      <c r="N178" s="135"/>
      <c r="O178" s="135"/>
      <c r="P178" s="135"/>
      <c r="Q178" s="315"/>
      <c r="R178" s="315"/>
      <c r="S178" s="293"/>
      <c r="T178" s="318"/>
      <c r="U178" s="136"/>
      <c r="V178" s="136"/>
    </row>
    <row r="179" spans="4:24">
      <c r="D179" s="135"/>
      <c r="E179" s="309">
        <v>44074</v>
      </c>
      <c r="F179" s="136" t="s">
        <v>1564</v>
      </c>
      <c r="G179" s="301"/>
      <c r="H179" s="135">
        <v>310</v>
      </c>
      <c r="I179" s="302"/>
      <c r="J179" s="135"/>
      <c r="K179" s="135"/>
      <c r="L179" s="135">
        <v>310</v>
      </c>
      <c r="M179" s="135"/>
      <c r="N179" s="135"/>
      <c r="O179" s="135"/>
      <c r="P179" s="135"/>
      <c r="Q179" s="315"/>
      <c r="R179" s="315"/>
      <c r="S179" s="293"/>
      <c r="T179" s="318"/>
      <c r="U179" s="136"/>
      <c r="V179" s="136"/>
    </row>
    <row r="180" spans="4:24">
      <c r="D180" s="135">
        <v>9</v>
      </c>
      <c r="E180" s="309">
        <v>44074</v>
      </c>
      <c r="F180" s="136" t="s">
        <v>1565</v>
      </c>
      <c r="G180" s="301"/>
      <c r="H180" s="135">
        <v>1885.37</v>
      </c>
      <c r="I180" s="302"/>
      <c r="J180" s="135">
        <v>1885.37</v>
      </c>
      <c r="K180" s="135"/>
      <c r="L180" s="135"/>
      <c r="M180" s="135"/>
      <c r="N180" s="135"/>
      <c r="O180" s="135"/>
      <c r="P180" s="135"/>
      <c r="Q180" s="315"/>
      <c r="R180" s="315"/>
      <c r="S180" s="293"/>
      <c r="T180" s="318"/>
      <c r="U180" s="136"/>
      <c r="V180" s="136"/>
    </row>
    <row r="181" spans="4:24">
      <c r="D181" s="135"/>
      <c r="E181" s="309">
        <v>44074</v>
      </c>
      <c r="F181" s="136" t="s">
        <v>1184</v>
      </c>
      <c r="G181" s="301"/>
      <c r="H181" s="135">
        <v>19</v>
      </c>
      <c r="I181" s="302"/>
      <c r="J181" s="135"/>
      <c r="K181" s="135"/>
      <c r="L181" s="135"/>
      <c r="M181" s="135"/>
      <c r="N181" s="135"/>
      <c r="O181" s="135"/>
      <c r="P181" s="135">
        <v>19</v>
      </c>
      <c r="Q181" s="315"/>
      <c r="R181" s="315"/>
      <c r="S181" s="293"/>
      <c r="T181" s="318"/>
      <c r="U181" s="136"/>
      <c r="V181" s="136"/>
    </row>
    <row r="182" spans="4:24">
      <c r="D182" s="135">
        <v>8</v>
      </c>
      <c r="E182" s="309">
        <v>44074</v>
      </c>
      <c r="F182" s="136" t="s">
        <v>1566</v>
      </c>
      <c r="G182" s="301"/>
      <c r="H182" s="135">
        <v>1864</v>
      </c>
      <c r="I182" s="302"/>
      <c r="J182" s="135"/>
      <c r="K182" s="135"/>
      <c r="L182" s="135"/>
      <c r="M182" s="135">
        <v>1864</v>
      </c>
      <c r="N182" s="135"/>
      <c r="O182" s="135"/>
      <c r="P182" s="135"/>
      <c r="Q182" s="315"/>
      <c r="R182" s="315"/>
      <c r="S182" s="293"/>
      <c r="T182" s="318"/>
      <c r="U182" s="136"/>
      <c r="V182" s="136"/>
    </row>
    <row r="183" spans="4:24">
      <c r="D183" s="135"/>
      <c r="E183" s="309">
        <v>44074</v>
      </c>
      <c r="F183" s="136" t="s">
        <v>1184</v>
      </c>
      <c r="G183" s="301"/>
      <c r="H183" s="135">
        <v>1</v>
      </c>
      <c r="I183" s="302"/>
      <c r="J183" s="135"/>
      <c r="K183" s="135"/>
      <c r="L183" s="135"/>
      <c r="M183" s="135"/>
      <c r="N183" s="135"/>
      <c r="O183" s="135"/>
      <c r="P183" s="135">
        <v>1</v>
      </c>
      <c r="Q183" s="315"/>
      <c r="R183" s="315"/>
      <c r="S183" s="293"/>
      <c r="T183" s="318"/>
      <c r="U183" s="136"/>
      <c r="V183" s="136"/>
    </row>
    <row r="184" spans="4:24">
      <c r="D184" s="135"/>
      <c r="E184" s="309">
        <v>44074</v>
      </c>
      <c r="F184" s="136" t="s">
        <v>1567</v>
      </c>
      <c r="G184" s="301"/>
      <c r="H184" s="135">
        <v>274.16000000000003</v>
      </c>
      <c r="I184" s="302"/>
      <c r="J184" s="135"/>
      <c r="K184" s="135"/>
      <c r="L184" s="135"/>
      <c r="M184" s="135"/>
      <c r="N184" s="135"/>
      <c r="O184" s="135"/>
      <c r="P184" s="135"/>
      <c r="Q184" s="315">
        <v>274.16000000000003</v>
      </c>
      <c r="R184" s="315"/>
      <c r="S184" s="293"/>
      <c r="T184" s="318"/>
      <c r="U184" s="136"/>
      <c r="V184" s="136"/>
    </row>
    <row r="185" spans="4:24">
      <c r="D185" s="135"/>
      <c r="E185" s="309">
        <v>44074</v>
      </c>
      <c r="F185" s="136" t="s">
        <v>1568</v>
      </c>
      <c r="G185" s="301">
        <v>3458</v>
      </c>
      <c r="H185" s="135"/>
      <c r="I185" s="302"/>
      <c r="J185" s="135"/>
      <c r="K185" s="135"/>
      <c r="L185" s="135"/>
      <c r="M185" s="135"/>
      <c r="N185" s="135"/>
      <c r="O185" s="135"/>
      <c r="P185" s="135"/>
      <c r="Q185" s="315"/>
      <c r="R185" s="315"/>
      <c r="S185" s="293"/>
      <c r="T185" s="318"/>
      <c r="U185" s="136"/>
      <c r="V185" s="136"/>
    </row>
    <row r="186" spans="4:24">
      <c r="D186" s="135"/>
      <c r="E186" s="309">
        <v>44074</v>
      </c>
      <c r="F186" s="136" t="s">
        <v>1569</v>
      </c>
      <c r="G186" s="301">
        <v>100</v>
      </c>
      <c r="H186" s="135"/>
      <c r="I186" s="302"/>
      <c r="J186" s="135"/>
      <c r="K186" s="135"/>
      <c r="L186" s="135"/>
      <c r="M186" s="135"/>
      <c r="N186" s="135"/>
      <c r="O186" s="135"/>
      <c r="P186" s="135"/>
      <c r="Q186" s="315"/>
      <c r="R186" s="315"/>
      <c r="S186" s="293"/>
      <c r="T186" s="318"/>
      <c r="U186" s="136"/>
      <c r="V186" s="136"/>
    </row>
    <row r="187" spans="4:24">
      <c r="D187" s="135"/>
      <c r="E187" s="309">
        <v>44074</v>
      </c>
      <c r="F187" s="136" t="s">
        <v>1570</v>
      </c>
      <c r="G187" s="301">
        <v>1031</v>
      </c>
      <c r="H187" s="135"/>
      <c r="I187" s="302"/>
      <c r="J187" s="135"/>
      <c r="K187" s="135"/>
      <c r="L187" s="135"/>
      <c r="M187" s="135"/>
      <c r="N187" s="135"/>
      <c r="O187" s="135"/>
      <c r="P187" s="135"/>
      <c r="Q187" s="315"/>
      <c r="R187" s="315"/>
      <c r="S187" s="293"/>
      <c r="T187" s="318"/>
      <c r="U187" s="136"/>
      <c r="V187" s="136"/>
    </row>
    <row r="188" spans="4:24">
      <c r="D188" s="135"/>
      <c r="E188" s="309">
        <v>44074</v>
      </c>
      <c r="F188" s="136" t="s">
        <v>962</v>
      </c>
      <c r="G188" s="301"/>
      <c r="H188" s="135">
        <v>4043</v>
      </c>
      <c r="I188" s="302"/>
      <c r="J188" s="135"/>
      <c r="K188" s="135"/>
      <c r="L188" s="135"/>
      <c r="M188" s="135"/>
      <c r="N188" s="135"/>
      <c r="O188" s="135"/>
      <c r="P188" s="135"/>
      <c r="Q188" s="315"/>
      <c r="R188" s="315"/>
      <c r="S188" s="293"/>
      <c r="T188" s="318"/>
      <c r="U188" s="136"/>
      <c r="V188" s="136"/>
    </row>
    <row r="189" spans="4:24">
      <c r="D189" s="135"/>
      <c r="E189" s="309">
        <v>44074</v>
      </c>
      <c r="F189" s="136" t="s">
        <v>963</v>
      </c>
      <c r="G189" s="301"/>
      <c r="H189" s="135">
        <v>310</v>
      </c>
      <c r="I189" s="302"/>
      <c r="J189" s="135"/>
      <c r="K189" s="135"/>
      <c r="L189" s="135"/>
      <c r="M189" s="135"/>
      <c r="N189" s="135"/>
      <c r="O189" s="135"/>
      <c r="P189" s="135"/>
      <c r="Q189" s="315"/>
      <c r="R189" s="315"/>
      <c r="S189" s="293"/>
      <c r="T189" s="318"/>
      <c r="U189" s="136"/>
      <c r="V189" s="136"/>
    </row>
    <row r="190" spans="4:24">
      <c r="D190" s="135"/>
      <c r="E190" s="309">
        <v>44074</v>
      </c>
      <c r="F190" s="136" t="s">
        <v>962</v>
      </c>
      <c r="G190" s="301"/>
      <c r="H190" s="135">
        <v>118</v>
      </c>
      <c r="I190" s="302"/>
      <c r="J190" s="135"/>
      <c r="K190" s="135"/>
      <c r="L190" s="135"/>
      <c r="M190" s="135"/>
      <c r="N190" s="135"/>
      <c r="O190" s="135"/>
      <c r="P190" s="135"/>
      <c r="Q190" s="315"/>
      <c r="R190" s="315"/>
      <c r="S190" s="293"/>
      <c r="T190" s="318"/>
      <c r="U190" s="136"/>
      <c r="V190" s="136"/>
    </row>
    <row r="191" spans="4:24">
      <c r="D191" s="135"/>
      <c r="E191" s="309">
        <v>44074</v>
      </c>
      <c r="F191" s="136" t="s">
        <v>963</v>
      </c>
      <c r="G191" s="301"/>
      <c r="H191" s="135">
        <v>118</v>
      </c>
      <c r="I191" s="302"/>
      <c r="J191" s="135"/>
      <c r="K191" s="135"/>
      <c r="L191" s="135"/>
      <c r="M191" s="135"/>
      <c r="N191" s="135"/>
      <c r="O191" s="135"/>
      <c r="P191" s="135"/>
      <c r="Q191" s="315"/>
      <c r="R191" s="315"/>
      <c r="S191" s="293"/>
      <c r="T191" s="318"/>
      <c r="U191" s="136"/>
      <c r="V191" s="136"/>
    </row>
    <row r="192" spans="4:24">
      <c r="D192" s="241"/>
      <c r="E192" s="310">
        <v>44075</v>
      </c>
      <c r="F192" s="42" t="s">
        <v>956</v>
      </c>
      <c r="G192" s="265">
        <v>2087</v>
      </c>
      <c r="H192" s="172"/>
      <c r="I192" s="294"/>
      <c r="J192" s="241"/>
      <c r="K192" s="241"/>
      <c r="L192" s="241"/>
      <c r="M192" s="241"/>
      <c r="N192" s="241"/>
      <c r="O192" s="241"/>
      <c r="P192" s="241"/>
      <c r="Q192" s="313"/>
      <c r="R192" s="313"/>
      <c r="S192" s="241"/>
      <c r="T192" s="319"/>
      <c r="U192" s="240"/>
      <c r="V192" s="240"/>
      <c r="W192" s="240"/>
      <c r="X192" s="240"/>
    </row>
    <row r="193" spans="4:24">
      <c r="D193" s="241"/>
      <c r="E193" s="310">
        <v>44075</v>
      </c>
      <c r="F193" s="42" t="s">
        <v>1633</v>
      </c>
      <c r="G193" s="265"/>
      <c r="H193" s="172">
        <v>2087</v>
      </c>
      <c r="I193" s="294"/>
      <c r="J193" s="241"/>
      <c r="K193" s="241"/>
      <c r="L193" s="241"/>
      <c r="M193" s="241"/>
      <c r="N193" s="241"/>
      <c r="O193" s="241"/>
      <c r="P193" s="241"/>
      <c r="Q193" s="313"/>
      <c r="R193" s="313"/>
      <c r="S193" s="241"/>
      <c r="T193" s="319"/>
      <c r="U193" s="240"/>
      <c r="V193" s="240"/>
      <c r="W193" s="240">
        <v>2087</v>
      </c>
      <c r="X193" s="240"/>
    </row>
    <row r="194" spans="4:24">
      <c r="D194" s="241"/>
      <c r="E194" s="310">
        <v>44075</v>
      </c>
      <c r="F194" s="42" t="s">
        <v>1635</v>
      </c>
      <c r="G194" s="320">
        <v>2360</v>
      </c>
      <c r="H194" s="172"/>
      <c r="I194" s="294"/>
      <c r="J194" s="241"/>
      <c r="K194" s="241"/>
      <c r="L194" s="241"/>
      <c r="M194" s="241"/>
      <c r="N194" s="241"/>
      <c r="O194" s="241"/>
      <c r="P194" s="241"/>
      <c r="Q194" s="313"/>
      <c r="R194" s="313"/>
      <c r="S194" s="241"/>
      <c r="T194" s="319"/>
      <c r="U194" s="240"/>
      <c r="V194" s="240"/>
      <c r="W194" s="240"/>
      <c r="X194" s="240"/>
    </row>
    <row r="195" spans="4:24">
      <c r="D195" s="241"/>
      <c r="E195" s="310">
        <v>44075</v>
      </c>
      <c r="F195" s="42" t="s">
        <v>963</v>
      </c>
      <c r="G195" s="265"/>
      <c r="H195" s="172">
        <v>2087</v>
      </c>
      <c r="I195" s="294"/>
      <c r="J195" s="241"/>
      <c r="K195" s="241"/>
      <c r="L195" s="241"/>
      <c r="M195" s="241"/>
      <c r="N195" s="241"/>
      <c r="O195" s="241"/>
      <c r="P195" s="241"/>
      <c r="Q195" s="313"/>
      <c r="R195" s="313"/>
      <c r="S195" s="241"/>
      <c r="T195" s="319"/>
      <c r="U195" s="240"/>
      <c r="V195" s="240"/>
      <c r="W195" s="240"/>
      <c r="X195" s="240"/>
    </row>
    <row r="196" spans="4:24">
      <c r="D196" s="241"/>
      <c r="E196" s="310">
        <v>44075</v>
      </c>
      <c r="F196" s="42" t="s">
        <v>1636</v>
      </c>
      <c r="G196" s="265"/>
      <c r="H196" s="172">
        <v>136</v>
      </c>
      <c r="I196" s="294"/>
      <c r="J196" s="241"/>
      <c r="K196" s="241"/>
      <c r="L196" s="241"/>
      <c r="M196" s="241"/>
      <c r="N196" s="241"/>
      <c r="O196" s="241"/>
      <c r="P196" s="241"/>
      <c r="Q196" s="313"/>
      <c r="R196" s="313"/>
      <c r="S196" s="241"/>
      <c r="T196" s="319"/>
      <c r="U196" s="240"/>
      <c r="V196" s="240"/>
      <c r="W196" s="240"/>
      <c r="X196" s="240"/>
    </row>
    <row r="197" spans="4:24">
      <c r="D197" s="241"/>
      <c r="E197" s="310">
        <v>44075</v>
      </c>
      <c r="F197" s="42" t="s">
        <v>1637</v>
      </c>
      <c r="G197" s="265"/>
      <c r="H197" s="172">
        <v>136</v>
      </c>
      <c r="I197" s="294"/>
      <c r="J197" s="241"/>
      <c r="K197" s="241"/>
      <c r="L197" s="241"/>
      <c r="M197" s="241"/>
      <c r="N197" s="241"/>
      <c r="O197" s="241"/>
      <c r="P197" s="241"/>
      <c r="Q197" s="313"/>
      <c r="R197" s="313"/>
      <c r="S197" s="241"/>
      <c r="T197" s="319"/>
      <c r="U197" s="240"/>
      <c r="V197" s="240"/>
      <c r="W197" s="240"/>
      <c r="X197" s="240"/>
    </row>
    <row r="198" spans="4:24">
      <c r="D198" s="241"/>
      <c r="E198" s="310">
        <v>44078</v>
      </c>
      <c r="F198" s="42" t="s">
        <v>495</v>
      </c>
      <c r="G198" s="265">
        <v>1112</v>
      </c>
      <c r="H198" s="172"/>
      <c r="I198" s="294"/>
      <c r="J198" s="241"/>
      <c r="K198" s="241"/>
      <c r="L198" s="241"/>
      <c r="M198" s="241"/>
      <c r="N198" s="241"/>
      <c r="O198" s="241"/>
      <c r="P198" s="241"/>
      <c r="Q198" s="313"/>
      <c r="R198" s="313"/>
      <c r="S198" s="241"/>
      <c r="T198" s="319"/>
      <c r="U198" s="240"/>
      <c r="V198" s="240"/>
      <c r="W198" s="240"/>
      <c r="X198" s="240"/>
    </row>
    <row r="199" spans="4:24">
      <c r="D199" s="241"/>
      <c r="E199" s="310">
        <v>44078</v>
      </c>
      <c r="F199" s="42" t="s">
        <v>495</v>
      </c>
      <c r="G199" s="265">
        <v>1</v>
      </c>
      <c r="H199" s="172"/>
      <c r="I199" s="294"/>
      <c r="J199" s="241"/>
      <c r="K199" s="241"/>
      <c r="L199" s="241"/>
      <c r="M199" s="241"/>
      <c r="N199" s="241"/>
      <c r="O199" s="241"/>
      <c r="P199" s="241"/>
      <c r="Q199" s="313"/>
      <c r="R199" s="313"/>
      <c r="S199" s="241"/>
      <c r="T199" s="319"/>
      <c r="U199" s="240"/>
      <c r="V199" s="240"/>
      <c r="W199" s="240"/>
      <c r="X199" s="240"/>
    </row>
    <row r="200" spans="4:24">
      <c r="D200" s="241"/>
      <c r="E200" s="310">
        <v>44078</v>
      </c>
      <c r="F200" s="42" t="s">
        <v>495</v>
      </c>
      <c r="G200" s="265">
        <v>70</v>
      </c>
      <c r="H200" s="172"/>
      <c r="I200" s="294"/>
      <c r="J200" s="241"/>
      <c r="K200" s="241"/>
      <c r="L200" s="241"/>
      <c r="M200" s="241"/>
      <c r="N200" s="241"/>
      <c r="O200" s="241"/>
      <c r="P200" s="241"/>
      <c r="Q200" s="313"/>
      <c r="R200" s="313"/>
      <c r="S200" s="241"/>
      <c r="T200" s="319"/>
      <c r="U200" s="240"/>
      <c r="V200" s="240"/>
      <c r="W200" s="240"/>
      <c r="X200" s="240"/>
    </row>
    <row r="201" spans="4:24">
      <c r="D201" s="241">
        <v>5</v>
      </c>
      <c r="E201" s="310">
        <v>44078</v>
      </c>
      <c r="F201" s="42" t="s">
        <v>1643</v>
      </c>
      <c r="G201" s="265"/>
      <c r="H201" s="172">
        <v>1112</v>
      </c>
      <c r="I201" s="294"/>
      <c r="J201" s="241"/>
      <c r="K201" s="241"/>
      <c r="L201" s="241"/>
      <c r="M201" s="241">
        <v>1112</v>
      </c>
      <c r="N201" s="241"/>
      <c r="O201" s="241"/>
      <c r="P201" s="241"/>
      <c r="Q201" s="313"/>
      <c r="R201" s="313"/>
      <c r="S201" s="241"/>
      <c r="T201" s="319"/>
      <c r="U201" s="240"/>
      <c r="V201" s="240"/>
      <c r="W201" s="240"/>
      <c r="X201" s="240"/>
    </row>
    <row r="202" spans="4:24">
      <c r="D202" s="241"/>
      <c r="E202" s="310">
        <v>44078</v>
      </c>
      <c r="F202" s="42" t="s">
        <v>1184</v>
      </c>
      <c r="G202" s="265"/>
      <c r="H202" s="172">
        <v>1</v>
      </c>
      <c r="I202" s="294"/>
      <c r="J202" s="241"/>
      <c r="K202" s="241"/>
      <c r="L202" s="241"/>
      <c r="M202" s="241"/>
      <c r="N202" s="241"/>
      <c r="O202" s="241"/>
      <c r="P202" s="241">
        <v>1</v>
      </c>
      <c r="Q202" s="313"/>
      <c r="R202" s="313"/>
      <c r="S202" s="241"/>
      <c r="T202" s="319"/>
      <c r="U202" s="240"/>
      <c r="V202" s="240"/>
      <c r="W202" s="240"/>
      <c r="X202" s="240"/>
    </row>
    <row r="203" spans="4:24">
      <c r="D203" s="241"/>
      <c r="E203" s="310">
        <v>44078</v>
      </c>
      <c r="F203" s="42" t="s">
        <v>1264</v>
      </c>
      <c r="G203" s="265"/>
      <c r="H203" s="172">
        <v>70</v>
      </c>
      <c r="I203" s="294"/>
      <c r="J203" s="241"/>
      <c r="K203" s="241"/>
      <c r="L203" s="241"/>
      <c r="M203" s="241"/>
      <c r="N203" s="241"/>
      <c r="O203" s="241"/>
      <c r="P203" s="241"/>
      <c r="Q203" s="313">
        <v>70</v>
      </c>
      <c r="R203" s="313"/>
      <c r="S203" s="241"/>
      <c r="T203" s="319"/>
      <c r="U203" s="240"/>
      <c r="V203" s="240"/>
      <c r="W203" s="240"/>
      <c r="X203" s="240"/>
    </row>
    <row r="204" spans="4:24">
      <c r="D204" s="241"/>
      <c r="E204" s="310">
        <v>44078</v>
      </c>
      <c r="F204" s="42" t="s">
        <v>1638</v>
      </c>
      <c r="G204" s="320">
        <v>1239</v>
      </c>
      <c r="H204" s="172"/>
      <c r="I204" s="294"/>
      <c r="J204" s="241"/>
      <c r="K204" s="241"/>
      <c r="L204" s="241"/>
      <c r="M204" s="241"/>
      <c r="N204" s="241"/>
      <c r="O204" s="241"/>
      <c r="P204" s="241"/>
      <c r="Q204" s="313"/>
      <c r="R204" s="313"/>
      <c r="S204" s="241"/>
      <c r="T204" s="319"/>
      <c r="U204" s="240"/>
      <c r="V204" s="240"/>
      <c r="W204" s="240"/>
      <c r="X204" s="240"/>
    </row>
    <row r="205" spans="4:24">
      <c r="D205" s="241"/>
      <c r="E205" s="310">
        <v>44078</v>
      </c>
      <c r="F205" s="42" t="s">
        <v>962</v>
      </c>
      <c r="G205" s="265"/>
      <c r="H205" s="172">
        <v>1183</v>
      </c>
      <c r="I205" s="294"/>
      <c r="J205" s="241"/>
      <c r="K205" s="241"/>
      <c r="L205" s="241"/>
      <c r="M205" s="241"/>
      <c r="N205" s="241"/>
      <c r="O205" s="241"/>
      <c r="P205" s="241"/>
      <c r="Q205" s="313"/>
      <c r="R205" s="313"/>
      <c r="S205" s="241"/>
      <c r="T205" s="319"/>
      <c r="U205" s="240"/>
      <c r="V205" s="240"/>
      <c r="W205" s="240"/>
      <c r="X205" s="240"/>
    </row>
    <row r="206" spans="4:24">
      <c r="D206" s="241"/>
      <c r="E206" s="310">
        <v>44078</v>
      </c>
      <c r="F206" s="42" t="s">
        <v>1636</v>
      </c>
      <c r="G206" s="265"/>
      <c r="H206" s="172">
        <v>28</v>
      </c>
      <c r="I206" s="294"/>
      <c r="J206" s="241"/>
      <c r="K206" s="241"/>
      <c r="L206" s="241"/>
      <c r="M206" s="241"/>
      <c r="N206" s="241"/>
      <c r="O206" s="241"/>
      <c r="P206" s="241"/>
      <c r="Q206" s="313"/>
      <c r="R206" s="313"/>
      <c r="S206" s="241"/>
      <c r="T206" s="319"/>
      <c r="U206" s="240"/>
      <c r="V206" s="240"/>
      <c r="W206" s="240"/>
      <c r="X206" s="240"/>
    </row>
    <row r="207" spans="4:24">
      <c r="D207" s="241"/>
      <c r="E207" s="310">
        <v>44078</v>
      </c>
      <c r="F207" s="42" t="s">
        <v>1637</v>
      </c>
      <c r="G207" s="265"/>
      <c r="H207" s="172">
        <v>28</v>
      </c>
      <c r="I207" s="294"/>
      <c r="J207" s="241"/>
      <c r="K207" s="241"/>
      <c r="L207" s="241"/>
      <c r="M207" s="241"/>
      <c r="N207" s="241"/>
      <c r="O207" s="241"/>
      <c r="P207" s="241"/>
      <c r="Q207" s="313"/>
      <c r="R207" s="313"/>
      <c r="S207" s="241"/>
      <c r="T207" s="319"/>
      <c r="U207" s="240"/>
      <c r="V207" s="240"/>
      <c r="W207" s="240"/>
      <c r="X207" s="240"/>
    </row>
    <row r="208" spans="4:24">
      <c r="D208" s="241"/>
      <c r="E208" s="310">
        <v>44078</v>
      </c>
      <c r="F208" s="42" t="s">
        <v>495</v>
      </c>
      <c r="G208" s="265">
        <v>2972</v>
      </c>
      <c r="H208" s="172"/>
      <c r="I208" s="294"/>
      <c r="J208" s="241"/>
      <c r="K208" s="241"/>
      <c r="L208" s="241"/>
      <c r="M208" s="241"/>
      <c r="N208" s="241"/>
      <c r="O208" s="241"/>
      <c r="P208" s="241"/>
      <c r="Q208" s="313"/>
      <c r="R208" s="313"/>
      <c r="S208" s="241"/>
      <c r="T208" s="319"/>
      <c r="U208" s="240"/>
      <c r="V208" s="240"/>
      <c r="W208" s="240"/>
      <c r="X208" s="240"/>
    </row>
    <row r="209" spans="4:24">
      <c r="D209" s="241"/>
      <c r="E209" s="310">
        <v>44078</v>
      </c>
      <c r="F209" s="42" t="s">
        <v>495</v>
      </c>
      <c r="G209" s="265">
        <v>1</v>
      </c>
      <c r="H209" s="172"/>
      <c r="I209" s="294"/>
      <c r="J209" s="241"/>
      <c r="K209" s="241"/>
      <c r="L209" s="241"/>
      <c r="M209" s="241"/>
      <c r="N209" s="241"/>
      <c r="O209" s="241"/>
      <c r="P209" s="241"/>
      <c r="Q209" s="313"/>
      <c r="R209" s="313"/>
      <c r="S209" s="241"/>
      <c r="T209" s="319"/>
      <c r="U209" s="240"/>
      <c r="V209" s="240"/>
      <c r="W209" s="240"/>
      <c r="X209" s="240"/>
    </row>
    <row r="210" spans="4:24">
      <c r="D210" s="241"/>
      <c r="E210" s="310">
        <v>44078</v>
      </c>
      <c r="F210" s="42" t="s">
        <v>495</v>
      </c>
      <c r="G210" s="265">
        <v>102</v>
      </c>
      <c r="H210" s="172"/>
      <c r="I210" s="294"/>
      <c r="J210" s="241"/>
      <c r="K210" s="241"/>
      <c r="L210" s="241"/>
      <c r="M210" s="241"/>
      <c r="N210" s="241"/>
      <c r="O210" s="241"/>
      <c r="P210" s="241"/>
      <c r="Q210" s="313"/>
      <c r="R210" s="313"/>
      <c r="S210" s="241"/>
      <c r="T210" s="319"/>
      <c r="U210" s="240"/>
      <c r="V210" s="240"/>
      <c r="W210" s="240"/>
      <c r="X210" s="240"/>
    </row>
    <row r="211" spans="4:24">
      <c r="D211" s="241">
        <v>15</v>
      </c>
      <c r="E211" s="310">
        <v>44078</v>
      </c>
      <c r="F211" s="42" t="s">
        <v>1639</v>
      </c>
      <c r="G211" s="265"/>
      <c r="H211" s="172">
        <v>2973</v>
      </c>
      <c r="I211" s="294"/>
      <c r="J211" s="241"/>
      <c r="K211" s="241"/>
      <c r="L211" s="241"/>
      <c r="M211" s="241">
        <v>2973</v>
      </c>
      <c r="N211" s="241"/>
      <c r="O211" s="241"/>
      <c r="P211" s="241"/>
      <c r="Q211" s="313"/>
      <c r="R211" s="313"/>
      <c r="S211" s="241"/>
      <c r="T211" s="319"/>
      <c r="U211" s="240"/>
      <c r="V211" s="240"/>
      <c r="W211" s="240"/>
      <c r="X211" s="240"/>
    </row>
    <row r="212" spans="4:24">
      <c r="D212" s="241"/>
      <c r="E212" s="310">
        <v>44078</v>
      </c>
      <c r="F212" s="42" t="s">
        <v>1640</v>
      </c>
      <c r="G212" s="265"/>
      <c r="H212" s="172">
        <v>1</v>
      </c>
      <c r="I212" s="294"/>
      <c r="J212" s="241"/>
      <c r="K212" s="241"/>
      <c r="L212" s="241"/>
      <c r="M212" s="241"/>
      <c r="N212" s="241"/>
      <c r="O212" s="241"/>
      <c r="P212" s="241">
        <v>1</v>
      </c>
      <c r="Q212" s="313"/>
      <c r="R212" s="313"/>
      <c r="S212" s="241"/>
      <c r="T212" s="319"/>
      <c r="U212" s="240"/>
      <c r="V212" s="240"/>
      <c r="W212" s="240"/>
      <c r="X212" s="240"/>
    </row>
    <row r="213" spans="4:24">
      <c r="D213" s="241"/>
      <c r="E213" s="310">
        <v>44078</v>
      </c>
      <c r="F213" s="42" t="s">
        <v>1641</v>
      </c>
      <c r="G213" s="265"/>
      <c r="H213" s="172">
        <v>102</v>
      </c>
      <c r="I213" s="294"/>
      <c r="J213" s="241"/>
      <c r="K213" s="241"/>
      <c r="L213" s="241"/>
      <c r="M213" s="241"/>
      <c r="N213" s="241"/>
      <c r="O213" s="241"/>
      <c r="P213" s="241"/>
      <c r="Q213" s="313">
        <v>102</v>
      </c>
      <c r="R213" s="313"/>
      <c r="S213" s="241"/>
      <c r="T213" s="319"/>
      <c r="U213" s="240"/>
      <c r="V213" s="240"/>
      <c r="W213" s="240"/>
      <c r="X213" s="240"/>
    </row>
    <row r="214" spans="4:24">
      <c r="D214" s="241"/>
      <c r="E214" s="310">
        <v>44078</v>
      </c>
      <c r="F214" s="42" t="s">
        <v>1642</v>
      </c>
      <c r="G214" s="320">
        <v>3300</v>
      </c>
      <c r="H214" s="172"/>
      <c r="I214" s="294"/>
      <c r="J214" s="241"/>
      <c r="K214" s="241"/>
      <c r="L214" s="241"/>
      <c r="M214" s="241"/>
      <c r="N214" s="241"/>
      <c r="O214" s="241"/>
      <c r="P214" s="241"/>
      <c r="Q214" s="313"/>
      <c r="R214" s="313"/>
      <c r="S214" s="241"/>
      <c r="T214" s="319"/>
      <c r="U214" s="240"/>
      <c r="V214" s="240"/>
      <c r="W214" s="240"/>
      <c r="X214" s="240"/>
    </row>
    <row r="215" spans="4:24">
      <c r="D215" s="241"/>
      <c r="E215" s="310">
        <v>44078</v>
      </c>
      <c r="F215" s="42" t="s">
        <v>962</v>
      </c>
      <c r="G215" s="265"/>
      <c r="H215" s="172">
        <v>2974</v>
      </c>
      <c r="I215" s="294"/>
      <c r="J215" s="241"/>
      <c r="K215" s="241"/>
      <c r="L215" s="241"/>
      <c r="M215" s="241"/>
      <c r="N215" s="241"/>
      <c r="O215" s="241"/>
      <c r="P215" s="241"/>
      <c r="Q215" s="313"/>
      <c r="R215" s="313"/>
      <c r="S215" s="241"/>
      <c r="T215" s="319"/>
      <c r="U215" s="240"/>
      <c r="V215" s="240"/>
      <c r="W215" s="240"/>
      <c r="X215" s="240"/>
    </row>
    <row r="216" spans="4:24">
      <c r="D216" s="241"/>
      <c r="E216" s="310">
        <v>44078</v>
      </c>
      <c r="F216" s="42" t="s">
        <v>963</v>
      </c>
      <c r="G216" s="265"/>
      <c r="H216" s="172">
        <v>102</v>
      </c>
      <c r="I216" s="294"/>
      <c r="J216" s="241"/>
      <c r="K216" s="241"/>
      <c r="L216" s="241"/>
      <c r="M216" s="241"/>
      <c r="N216" s="241"/>
      <c r="O216" s="241"/>
      <c r="P216" s="241"/>
      <c r="Q216" s="313"/>
      <c r="R216" s="313"/>
      <c r="S216" s="241"/>
      <c r="T216" s="319"/>
      <c r="U216" s="240"/>
      <c r="V216" s="240"/>
      <c r="W216" s="240"/>
      <c r="X216" s="240"/>
    </row>
    <row r="217" spans="4:24">
      <c r="D217" s="241"/>
      <c r="E217" s="310">
        <v>44078</v>
      </c>
      <c r="F217" s="42" t="s">
        <v>1548</v>
      </c>
      <c r="G217" s="265"/>
      <c r="H217" s="172">
        <v>86</v>
      </c>
      <c r="I217" s="294"/>
      <c r="J217" s="241"/>
      <c r="K217" s="241"/>
      <c r="L217" s="241"/>
      <c r="M217" s="241"/>
      <c r="N217" s="241"/>
      <c r="O217" s="241"/>
      <c r="P217" s="241"/>
      <c r="Q217" s="313">
        <v>86</v>
      </c>
      <c r="R217" s="313"/>
      <c r="S217" s="241"/>
      <c r="T217" s="319"/>
      <c r="U217" s="240"/>
      <c r="V217" s="240"/>
      <c r="W217" s="240"/>
      <c r="X217" s="240"/>
    </row>
    <row r="218" spans="4:24">
      <c r="D218" s="241"/>
      <c r="E218" s="310">
        <v>44078</v>
      </c>
      <c r="F218" s="42" t="s">
        <v>1636</v>
      </c>
      <c r="G218" s="265"/>
      <c r="H218" s="172">
        <v>70</v>
      </c>
      <c r="I218" s="294"/>
      <c r="J218" s="241"/>
      <c r="K218" s="241"/>
      <c r="L218" s="241"/>
      <c r="M218" s="241"/>
      <c r="N218" s="241"/>
      <c r="O218" s="241"/>
      <c r="P218" s="241"/>
      <c r="Q218" s="313"/>
      <c r="R218" s="313"/>
      <c r="S218" s="241"/>
      <c r="T218" s="319"/>
      <c r="U218" s="240"/>
      <c r="V218" s="240"/>
      <c r="W218" s="240"/>
      <c r="X218" s="240"/>
    </row>
    <row r="219" spans="4:24">
      <c r="D219" s="241"/>
      <c r="E219" s="310">
        <v>44078</v>
      </c>
      <c r="F219" s="42" t="s">
        <v>1637</v>
      </c>
      <c r="G219" s="265"/>
      <c r="H219" s="172">
        <v>67.84</v>
      </c>
      <c r="I219" s="294"/>
      <c r="J219" s="241"/>
      <c r="K219" s="241"/>
      <c r="L219" s="241"/>
      <c r="M219" s="241"/>
      <c r="N219" s="241"/>
      <c r="O219" s="241"/>
      <c r="P219" s="241"/>
      <c r="Q219" s="313"/>
      <c r="R219" s="313"/>
      <c r="S219" s="241"/>
      <c r="T219" s="319"/>
      <c r="U219" s="240"/>
      <c r="V219" s="240"/>
      <c r="W219" s="240"/>
      <c r="X219" s="240"/>
    </row>
    <row r="220" spans="4:24">
      <c r="D220" s="241"/>
      <c r="E220" s="310">
        <v>44082</v>
      </c>
      <c r="F220" s="42" t="s">
        <v>495</v>
      </c>
      <c r="G220" s="265">
        <v>2888</v>
      </c>
      <c r="H220" s="172"/>
      <c r="I220" s="294"/>
      <c r="J220" s="241"/>
      <c r="K220" s="241"/>
      <c r="L220" s="241"/>
      <c r="M220" s="241"/>
      <c r="N220" s="241"/>
      <c r="O220" s="241"/>
      <c r="P220" s="241"/>
      <c r="Q220" s="313"/>
      <c r="R220" s="313"/>
      <c r="S220" s="241"/>
      <c r="T220" s="319"/>
      <c r="U220" s="240"/>
      <c r="V220" s="240"/>
      <c r="W220" s="240"/>
      <c r="X220" s="240"/>
    </row>
    <row r="221" spans="4:24">
      <c r="D221" s="241"/>
      <c r="E221" s="310">
        <v>44082</v>
      </c>
      <c r="F221" s="42" t="s">
        <v>495</v>
      </c>
      <c r="G221" s="265">
        <v>1792</v>
      </c>
      <c r="H221" s="172"/>
      <c r="I221" s="294"/>
      <c r="J221" s="241"/>
      <c r="K221" s="241"/>
      <c r="L221" s="241"/>
      <c r="M221" s="241"/>
      <c r="N221" s="241"/>
      <c r="O221" s="241"/>
      <c r="P221" s="241"/>
      <c r="Q221" s="313"/>
      <c r="R221" s="313"/>
      <c r="S221" s="241"/>
      <c r="T221" s="319"/>
      <c r="U221" s="240"/>
      <c r="V221" s="240"/>
      <c r="W221" s="240"/>
      <c r="X221" s="240"/>
    </row>
    <row r="222" spans="4:24">
      <c r="D222" s="241"/>
      <c r="E222" s="310">
        <v>44082</v>
      </c>
      <c r="F222" s="42" t="s">
        <v>495</v>
      </c>
      <c r="G222" s="265">
        <v>310</v>
      </c>
      <c r="H222" s="172"/>
      <c r="I222" s="294"/>
      <c r="J222" s="241"/>
      <c r="K222" s="241"/>
      <c r="L222" s="241"/>
      <c r="M222" s="241"/>
      <c r="N222" s="241"/>
      <c r="O222" s="241"/>
      <c r="P222" s="241"/>
      <c r="Q222" s="313"/>
      <c r="R222" s="313"/>
      <c r="S222" s="241"/>
      <c r="T222" s="319"/>
      <c r="U222" s="240"/>
      <c r="V222" s="240"/>
      <c r="W222" s="240"/>
      <c r="X222" s="240"/>
    </row>
    <row r="223" spans="4:24">
      <c r="D223" s="241"/>
      <c r="E223" s="310">
        <v>44082</v>
      </c>
      <c r="F223" s="42" t="s">
        <v>495</v>
      </c>
      <c r="G223" s="265">
        <v>1</v>
      </c>
      <c r="H223" s="172"/>
      <c r="I223" s="294"/>
      <c r="J223" s="241"/>
      <c r="K223" s="241"/>
      <c r="L223" s="241"/>
      <c r="M223" s="241"/>
      <c r="N223" s="241"/>
      <c r="O223" s="241"/>
      <c r="P223" s="241"/>
      <c r="Q223" s="313"/>
      <c r="R223" s="313"/>
      <c r="S223" s="241"/>
      <c r="T223" s="319"/>
      <c r="U223" s="240"/>
      <c r="V223" s="240"/>
      <c r="W223" s="240"/>
      <c r="X223" s="240"/>
    </row>
    <row r="224" spans="4:24">
      <c r="D224" s="241"/>
      <c r="E224" s="310">
        <v>44082</v>
      </c>
      <c r="F224" s="42" t="s">
        <v>956</v>
      </c>
      <c r="G224" s="265">
        <v>811</v>
      </c>
      <c r="H224" s="172"/>
      <c r="I224" s="294"/>
      <c r="J224" s="241"/>
      <c r="K224" s="241"/>
      <c r="L224" s="241"/>
      <c r="M224" s="241"/>
      <c r="N224" s="241"/>
      <c r="O224" s="241"/>
      <c r="P224" s="241"/>
      <c r="Q224" s="313"/>
      <c r="R224" s="313"/>
      <c r="S224" s="241"/>
      <c r="T224" s="319"/>
      <c r="U224" s="240"/>
      <c r="V224" s="240"/>
      <c r="W224" s="240"/>
      <c r="X224" s="240"/>
    </row>
    <row r="225" spans="4:24">
      <c r="D225" s="241"/>
      <c r="E225" s="310">
        <v>44082</v>
      </c>
      <c r="F225" s="42" t="s">
        <v>956</v>
      </c>
      <c r="G225" s="265">
        <v>74</v>
      </c>
      <c r="H225" s="172"/>
      <c r="I225" s="294"/>
      <c r="J225" s="241"/>
      <c r="K225" s="241"/>
      <c r="L225" s="241"/>
      <c r="M225" s="241"/>
      <c r="N225" s="241"/>
      <c r="O225" s="241"/>
      <c r="P225" s="241"/>
      <c r="Q225" s="313"/>
      <c r="R225" s="313"/>
      <c r="S225" s="241"/>
      <c r="T225" s="319"/>
      <c r="U225" s="240"/>
      <c r="V225" s="240"/>
      <c r="W225" s="240"/>
      <c r="X225" s="240"/>
    </row>
    <row r="226" spans="4:24">
      <c r="D226" s="241"/>
      <c r="E226" s="310">
        <v>44082</v>
      </c>
      <c r="F226" s="42" t="s">
        <v>956</v>
      </c>
      <c r="G226" s="265">
        <v>150</v>
      </c>
      <c r="H226" s="172"/>
      <c r="I226" s="294"/>
      <c r="J226" s="241"/>
      <c r="K226" s="241"/>
      <c r="L226" s="241"/>
      <c r="M226" s="241"/>
      <c r="N226" s="241"/>
      <c r="O226" s="241"/>
      <c r="P226" s="241"/>
      <c r="Q226" s="313"/>
      <c r="R226" s="313"/>
      <c r="S226" s="241"/>
      <c r="T226" s="319"/>
      <c r="U226" s="240"/>
      <c r="V226" s="240"/>
      <c r="W226" s="240"/>
      <c r="X226" s="240"/>
    </row>
    <row r="227" spans="4:24">
      <c r="D227" s="241">
        <v>8.51</v>
      </c>
      <c r="E227" s="310">
        <v>44082</v>
      </c>
      <c r="F227" s="42" t="s">
        <v>1645</v>
      </c>
      <c r="G227" s="265"/>
      <c r="H227" s="172">
        <v>1792</v>
      </c>
      <c r="I227" s="294"/>
      <c r="J227" s="241"/>
      <c r="K227" s="241"/>
      <c r="L227" s="241"/>
      <c r="M227" s="241"/>
      <c r="N227" s="241"/>
      <c r="O227" s="241"/>
      <c r="P227" s="241"/>
      <c r="Q227" s="313"/>
      <c r="R227" s="313"/>
      <c r="S227" s="241">
        <v>1792</v>
      </c>
      <c r="T227" s="319"/>
      <c r="U227" s="240"/>
      <c r="V227" s="240"/>
      <c r="W227" s="240"/>
      <c r="X227" s="240"/>
    </row>
    <row r="228" spans="4:24">
      <c r="D228" s="241"/>
      <c r="E228" s="310">
        <v>44082</v>
      </c>
      <c r="F228" s="42" t="s">
        <v>1646</v>
      </c>
      <c r="G228" s="265"/>
      <c r="H228" s="172">
        <v>74</v>
      </c>
      <c r="I228" s="294"/>
      <c r="J228" s="241"/>
      <c r="K228" s="241"/>
      <c r="L228" s="241"/>
      <c r="M228" s="241"/>
      <c r="N228" s="241"/>
      <c r="O228" s="241"/>
      <c r="P228" s="241"/>
      <c r="Q228" s="313">
        <v>74</v>
      </c>
      <c r="R228" s="313"/>
      <c r="S228" s="241"/>
      <c r="T228" s="319"/>
      <c r="U228" s="240"/>
      <c r="V228" s="240"/>
      <c r="W228" s="240"/>
      <c r="X228" s="240"/>
    </row>
    <row r="229" spans="4:24">
      <c r="D229" s="241"/>
      <c r="E229" s="310">
        <v>44082</v>
      </c>
      <c r="F229" s="42" t="s">
        <v>1647</v>
      </c>
      <c r="G229" s="265"/>
      <c r="H229" s="172">
        <v>727</v>
      </c>
      <c r="I229" s="294"/>
      <c r="J229" s="241"/>
      <c r="K229" s="241">
        <v>727</v>
      </c>
      <c r="L229" s="241"/>
      <c r="M229" s="241"/>
      <c r="N229" s="241"/>
      <c r="O229" s="241"/>
      <c r="P229" s="241"/>
      <c r="Q229" s="313"/>
      <c r="R229" s="313"/>
      <c r="S229" s="241"/>
      <c r="T229" s="319"/>
      <c r="U229" s="240"/>
      <c r="V229" s="240"/>
      <c r="W229" s="240"/>
      <c r="X229" s="240"/>
    </row>
    <row r="230" spans="4:24">
      <c r="D230" s="241"/>
      <c r="E230" s="310">
        <v>44082</v>
      </c>
      <c r="F230" s="42" t="s">
        <v>1648</v>
      </c>
      <c r="G230" s="265"/>
      <c r="H230" s="172">
        <v>49</v>
      </c>
      <c r="I230" s="294"/>
      <c r="J230" s="241"/>
      <c r="K230" s="241"/>
      <c r="L230" s="241"/>
      <c r="M230" s="241"/>
      <c r="N230" s="241"/>
      <c r="O230" s="241"/>
      <c r="P230" s="241"/>
      <c r="Q230" s="313">
        <v>49</v>
      </c>
      <c r="R230" s="313"/>
      <c r="S230" s="241"/>
      <c r="T230" s="319"/>
      <c r="U230" s="240"/>
      <c r="V230" s="240"/>
      <c r="W230" s="240"/>
      <c r="X230" s="240"/>
    </row>
    <row r="231" spans="4:24">
      <c r="D231" s="241"/>
      <c r="E231" s="310">
        <v>44082</v>
      </c>
      <c r="F231" s="42" t="s">
        <v>1649</v>
      </c>
      <c r="G231" s="265"/>
      <c r="H231" s="172">
        <v>35</v>
      </c>
      <c r="I231" s="294"/>
      <c r="J231" s="241"/>
      <c r="K231" s="241"/>
      <c r="L231" s="241"/>
      <c r="M231" s="241"/>
      <c r="N231" s="241"/>
      <c r="O231" s="241"/>
      <c r="P231" s="241"/>
      <c r="Q231" s="313">
        <v>35</v>
      </c>
      <c r="R231" s="313"/>
      <c r="S231" s="241"/>
      <c r="T231" s="319"/>
      <c r="U231" s="240"/>
      <c r="V231" s="240"/>
      <c r="W231" s="240"/>
      <c r="X231" s="240"/>
    </row>
    <row r="232" spans="4:24">
      <c r="D232" s="241"/>
      <c r="E232" s="310">
        <v>44082</v>
      </c>
      <c r="F232" s="42" t="s">
        <v>1650</v>
      </c>
      <c r="G232" s="265"/>
      <c r="H232" s="172">
        <v>310</v>
      </c>
      <c r="I232" s="294"/>
      <c r="J232" s="241"/>
      <c r="K232" s="241">
        <v>310</v>
      </c>
      <c r="L232" s="241"/>
      <c r="M232" s="241"/>
      <c r="N232" s="241"/>
      <c r="O232" s="241"/>
      <c r="P232" s="241"/>
      <c r="Q232" s="313"/>
      <c r="R232" s="313"/>
      <c r="S232" s="241"/>
      <c r="T232" s="319"/>
      <c r="U232" s="240"/>
      <c r="V232" s="240"/>
      <c r="W232" s="240"/>
      <c r="X232" s="240"/>
    </row>
    <row r="233" spans="4:24">
      <c r="D233" s="241">
        <v>12</v>
      </c>
      <c r="E233" s="310">
        <v>44082</v>
      </c>
      <c r="F233" s="42" t="s">
        <v>1651</v>
      </c>
      <c r="G233" s="265"/>
      <c r="H233" s="172">
        <v>2888</v>
      </c>
      <c r="I233" s="294"/>
      <c r="J233" s="241"/>
      <c r="K233" s="241"/>
      <c r="L233" s="241"/>
      <c r="M233" s="241">
        <v>2888</v>
      </c>
      <c r="N233" s="241"/>
      <c r="O233" s="241"/>
      <c r="P233" s="241"/>
      <c r="Q233" s="313"/>
      <c r="R233" s="313"/>
      <c r="S233" s="241"/>
      <c r="T233" s="319"/>
      <c r="U233" s="240"/>
      <c r="V233" s="240"/>
      <c r="W233" s="240"/>
      <c r="X233" s="240"/>
    </row>
    <row r="234" spans="4:24">
      <c r="D234" s="241"/>
      <c r="E234" s="310">
        <v>44082</v>
      </c>
      <c r="F234" s="42" t="s">
        <v>1652</v>
      </c>
      <c r="G234" s="265"/>
      <c r="H234" s="172">
        <v>150</v>
      </c>
      <c r="I234" s="294"/>
      <c r="J234" s="241"/>
      <c r="K234" s="241"/>
      <c r="L234" s="241"/>
      <c r="M234" s="241"/>
      <c r="N234" s="241"/>
      <c r="O234" s="241"/>
      <c r="P234" s="241"/>
      <c r="Q234" s="313">
        <v>150</v>
      </c>
      <c r="R234" s="313"/>
      <c r="S234" s="241"/>
      <c r="T234" s="319"/>
      <c r="U234" s="240"/>
      <c r="V234" s="240"/>
      <c r="W234" s="240"/>
      <c r="X234" s="240"/>
    </row>
    <row r="235" spans="4:24">
      <c r="D235" s="241"/>
      <c r="E235" s="310">
        <v>44082</v>
      </c>
      <c r="F235" s="42" t="s">
        <v>1184</v>
      </c>
      <c r="G235" s="265"/>
      <c r="H235" s="172">
        <v>1</v>
      </c>
      <c r="I235" s="294"/>
      <c r="J235" s="241"/>
      <c r="K235" s="241"/>
      <c r="L235" s="241"/>
      <c r="M235" s="241"/>
      <c r="N235" s="241"/>
      <c r="O235" s="241"/>
      <c r="P235" s="241">
        <v>1</v>
      </c>
      <c r="Q235" s="313"/>
      <c r="R235" s="313"/>
      <c r="S235" s="241"/>
      <c r="T235" s="319"/>
      <c r="U235" s="240"/>
      <c r="V235" s="240"/>
      <c r="W235" s="240"/>
      <c r="X235" s="240"/>
    </row>
    <row r="236" spans="4:24">
      <c r="D236" s="241"/>
      <c r="E236" s="310">
        <v>44082</v>
      </c>
      <c r="F236" s="42" t="s">
        <v>1653</v>
      </c>
      <c r="G236" s="320">
        <v>6400</v>
      </c>
      <c r="H236" s="172"/>
      <c r="I236" s="294"/>
      <c r="J236" s="241"/>
      <c r="K236" s="241"/>
      <c r="L236" s="241"/>
      <c r="M236" s="241"/>
      <c r="N236" s="241"/>
      <c r="O236" s="241"/>
      <c r="P236" s="241"/>
      <c r="Q236" s="313"/>
      <c r="R236" s="313"/>
      <c r="S236" s="241"/>
      <c r="T236" s="319"/>
      <c r="U236" s="240"/>
      <c r="V236" s="240"/>
      <c r="W236" s="240"/>
      <c r="X236" s="240"/>
    </row>
    <row r="237" spans="4:24">
      <c r="D237" s="241"/>
      <c r="E237" s="310">
        <v>44082</v>
      </c>
      <c r="F237" s="42" t="s">
        <v>962</v>
      </c>
      <c r="G237" s="265"/>
      <c r="H237" s="172">
        <v>4991</v>
      </c>
      <c r="I237" s="294"/>
      <c r="J237" s="241"/>
      <c r="K237" s="241"/>
      <c r="L237" s="241"/>
      <c r="M237" s="241"/>
      <c r="N237" s="241"/>
      <c r="O237" s="241"/>
      <c r="P237" s="241"/>
      <c r="Q237" s="313"/>
      <c r="R237" s="313"/>
      <c r="S237" s="241"/>
      <c r="T237" s="319"/>
      <c r="U237" s="240"/>
      <c r="V237" s="240"/>
      <c r="W237" s="240"/>
      <c r="X237" s="240"/>
    </row>
    <row r="238" spans="4:24">
      <c r="D238" s="241"/>
      <c r="E238" s="310">
        <v>44082</v>
      </c>
      <c r="F238" s="42" t="s">
        <v>963</v>
      </c>
      <c r="G238" s="265"/>
      <c r="H238" s="172">
        <v>1035</v>
      </c>
      <c r="I238" s="294"/>
      <c r="J238" s="241"/>
      <c r="K238" s="241"/>
      <c r="L238" s="241"/>
      <c r="M238" s="241"/>
      <c r="N238" s="241"/>
      <c r="O238" s="241"/>
      <c r="P238" s="241"/>
      <c r="Q238" s="313"/>
      <c r="R238" s="313"/>
      <c r="S238" s="241"/>
      <c r="T238" s="319"/>
      <c r="U238" s="240"/>
      <c r="V238" s="240"/>
      <c r="W238" s="240"/>
      <c r="X238" s="240"/>
    </row>
    <row r="239" spans="4:24">
      <c r="D239" s="241"/>
      <c r="E239" s="310">
        <v>44082</v>
      </c>
      <c r="F239" s="240" t="s">
        <v>1655</v>
      </c>
      <c r="G239" s="266"/>
      <c r="H239" s="241">
        <v>187</v>
      </c>
      <c r="I239" s="294"/>
      <c r="J239" s="241"/>
      <c r="K239" s="241"/>
      <c r="L239" s="241"/>
      <c r="M239" s="241"/>
      <c r="N239" s="241"/>
      <c r="O239" s="241"/>
      <c r="P239" s="241"/>
      <c r="Q239" s="313"/>
      <c r="R239" s="313"/>
      <c r="S239" s="241"/>
      <c r="T239" s="319"/>
      <c r="U239" s="240"/>
      <c r="V239" s="240"/>
      <c r="W239" s="240"/>
      <c r="X239" s="240"/>
    </row>
    <row r="240" spans="4:24">
      <c r="D240" s="241"/>
      <c r="E240" s="310">
        <v>44082</v>
      </c>
      <c r="F240" s="240" t="s">
        <v>1654</v>
      </c>
      <c r="G240" s="266"/>
      <c r="H240" s="241">
        <v>187</v>
      </c>
      <c r="I240" s="294"/>
      <c r="J240" s="241"/>
      <c r="K240" s="241"/>
      <c r="L240" s="241"/>
      <c r="M240" s="241"/>
      <c r="N240" s="241"/>
      <c r="O240" s="241"/>
      <c r="P240" s="241"/>
      <c r="Q240" s="313"/>
      <c r="R240" s="313"/>
      <c r="S240" s="241"/>
      <c r="T240" s="319"/>
      <c r="U240" s="240"/>
      <c r="V240" s="240"/>
      <c r="W240" s="240"/>
      <c r="X240" s="240"/>
    </row>
    <row r="241" spans="4:24">
      <c r="D241" s="241"/>
      <c r="E241" s="310">
        <v>44088</v>
      </c>
      <c r="F241" s="42" t="s">
        <v>495</v>
      </c>
      <c r="G241" s="265">
        <v>3265.58</v>
      </c>
      <c r="H241" s="172"/>
      <c r="I241" s="294"/>
      <c r="J241" s="241"/>
      <c r="K241" s="241"/>
      <c r="L241" s="241"/>
      <c r="M241" s="241"/>
      <c r="N241" s="241"/>
      <c r="O241" s="241"/>
      <c r="P241" s="241"/>
      <c r="Q241" s="313"/>
      <c r="R241" s="313"/>
      <c r="S241" s="241"/>
      <c r="T241" s="319"/>
      <c r="U241" s="240"/>
      <c r="V241" s="240"/>
      <c r="W241" s="240"/>
      <c r="X241" s="240"/>
    </row>
    <row r="242" spans="4:24">
      <c r="D242" s="241"/>
      <c r="E242" s="310">
        <v>44088</v>
      </c>
      <c r="F242" s="42" t="s">
        <v>495</v>
      </c>
      <c r="G242" s="265">
        <v>2750</v>
      </c>
      <c r="H242" s="172"/>
      <c r="I242" s="294"/>
      <c r="J242" s="241"/>
      <c r="K242" s="241"/>
      <c r="L242" s="241"/>
      <c r="M242" s="241"/>
      <c r="N242" s="241"/>
      <c r="O242" s="241"/>
      <c r="P242" s="241"/>
      <c r="Q242" s="313"/>
      <c r="R242" s="313"/>
      <c r="S242" s="241"/>
      <c r="T242" s="319"/>
      <c r="U242" s="240"/>
      <c r="V242" s="240"/>
      <c r="W242" s="240"/>
      <c r="X242" s="240"/>
    </row>
    <row r="243" spans="4:24">
      <c r="D243" s="241"/>
      <c r="E243" s="310">
        <v>44088</v>
      </c>
      <c r="F243" s="42" t="s">
        <v>956</v>
      </c>
      <c r="G243" s="265">
        <v>876</v>
      </c>
      <c r="H243" s="172"/>
      <c r="I243" s="294"/>
      <c r="J243" s="241"/>
      <c r="K243" s="241"/>
      <c r="L243" s="241"/>
      <c r="M243" s="241"/>
      <c r="N243" s="241"/>
      <c r="O243" s="241"/>
      <c r="P243" s="241"/>
      <c r="Q243" s="313"/>
      <c r="R243" s="313"/>
      <c r="S243" s="241"/>
      <c r="T243" s="319"/>
      <c r="U243" s="240"/>
      <c r="V243" s="240"/>
      <c r="W243" s="240"/>
      <c r="X243" s="240"/>
    </row>
    <row r="244" spans="4:24">
      <c r="D244" s="241"/>
      <c r="E244" s="310">
        <v>44088</v>
      </c>
      <c r="F244" s="42" t="s">
        <v>956</v>
      </c>
      <c r="G244" s="265">
        <v>42</v>
      </c>
      <c r="H244" s="172"/>
      <c r="I244" s="294"/>
      <c r="J244" s="241"/>
      <c r="K244" s="241"/>
      <c r="L244" s="241"/>
      <c r="M244" s="241"/>
      <c r="N244" s="241"/>
      <c r="O244" s="241"/>
      <c r="P244" s="241"/>
      <c r="Q244" s="313"/>
      <c r="R244" s="313"/>
      <c r="S244" s="241"/>
      <c r="T244" s="319"/>
      <c r="U244" s="240"/>
      <c r="V244" s="240"/>
      <c r="W244" s="240"/>
      <c r="X244" s="240"/>
    </row>
    <row r="245" spans="4:24">
      <c r="D245" s="241"/>
      <c r="E245" s="310">
        <v>44088</v>
      </c>
      <c r="F245" s="42" t="s">
        <v>495</v>
      </c>
      <c r="G245" s="265">
        <v>102</v>
      </c>
      <c r="H245" s="172"/>
      <c r="I245" s="294"/>
      <c r="J245" s="241"/>
      <c r="K245" s="241"/>
      <c r="L245" s="241"/>
      <c r="M245" s="241"/>
      <c r="N245" s="241"/>
      <c r="O245" s="241"/>
      <c r="P245" s="241"/>
      <c r="Q245" s="313"/>
      <c r="R245" s="313"/>
      <c r="S245" s="241"/>
      <c r="T245" s="319"/>
      <c r="U245" s="240"/>
      <c r="V245" s="240"/>
      <c r="W245" s="240"/>
      <c r="X245" s="240"/>
    </row>
    <row r="246" spans="4:24">
      <c r="D246" s="241"/>
      <c r="E246" s="310">
        <v>44088</v>
      </c>
      <c r="F246" s="42" t="s">
        <v>495</v>
      </c>
      <c r="G246" s="265">
        <v>153</v>
      </c>
      <c r="H246" s="172"/>
      <c r="I246" s="294"/>
      <c r="J246" s="241"/>
      <c r="K246" s="241"/>
      <c r="L246" s="241"/>
      <c r="M246" s="241"/>
      <c r="N246" s="241"/>
      <c r="O246" s="241"/>
      <c r="P246" s="241"/>
      <c r="Q246" s="313"/>
      <c r="R246" s="313"/>
      <c r="S246" s="241"/>
      <c r="T246" s="319"/>
      <c r="U246" s="240"/>
      <c r="V246" s="240"/>
      <c r="W246" s="240"/>
      <c r="X246" s="240"/>
    </row>
    <row r="247" spans="4:24">
      <c r="D247" s="241"/>
      <c r="E247" s="310">
        <v>44088</v>
      </c>
      <c r="F247" s="42" t="s">
        <v>495</v>
      </c>
      <c r="G247" s="265">
        <v>60</v>
      </c>
      <c r="H247" s="172"/>
      <c r="I247" s="294"/>
      <c r="J247" s="241"/>
      <c r="K247" s="241"/>
      <c r="L247" s="241"/>
      <c r="M247" s="241"/>
      <c r="N247" s="241"/>
      <c r="O247" s="241"/>
      <c r="P247" s="241"/>
      <c r="Q247" s="313"/>
      <c r="R247" s="313"/>
      <c r="S247" s="241"/>
      <c r="T247" s="319"/>
      <c r="U247" s="240"/>
      <c r="V247" s="240"/>
      <c r="W247" s="240"/>
      <c r="X247" s="240"/>
    </row>
    <row r="248" spans="4:24">
      <c r="D248" s="241">
        <v>5.67</v>
      </c>
      <c r="E248" s="310">
        <v>44088</v>
      </c>
      <c r="F248" s="42" t="s">
        <v>1656</v>
      </c>
      <c r="G248" s="265"/>
      <c r="H248" s="172">
        <v>876</v>
      </c>
      <c r="I248" s="294"/>
      <c r="J248" s="241"/>
      <c r="K248" s="241"/>
      <c r="L248" s="241"/>
      <c r="M248" s="241"/>
      <c r="N248" s="241"/>
      <c r="O248" s="241"/>
      <c r="P248" s="241"/>
      <c r="Q248" s="313"/>
      <c r="R248" s="313"/>
      <c r="S248" s="241"/>
      <c r="T248" s="319"/>
      <c r="U248" s="240"/>
      <c r="V248" s="240"/>
      <c r="W248" s="240"/>
      <c r="X248" s="240">
        <v>876</v>
      </c>
    </row>
    <row r="249" spans="4:24">
      <c r="D249" s="241">
        <v>20</v>
      </c>
      <c r="E249" s="310">
        <v>44088</v>
      </c>
      <c r="F249" s="42" t="s">
        <v>1658</v>
      </c>
      <c r="G249" s="265"/>
      <c r="H249" s="172">
        <v>2792</v>
      </c>
      <c r="I249" s="294"/>
      <c r="J249" s="241">
        <v>2792</v>
      </c>
      <c r="K249" s="241"/>
      <c r="L249" s="241"/>
      <c r="M249" s="241"/>
      <c r="N249" s="241"/>
      <c r="O249" s="241"/>
      <c r="P249" s="241"/>
      <c r="Q249" s="313"/>
      <c r="R249" s="313"/>
      <c r="S249" s="241"/>
      <c r="T249" s="319"/>
      <c r="U249" s="240"/>
      <c r="V249" s="240"/>
      <c r="W249" s="240"/>
      <c r="X249" s="240"/>
    </row>
    <row r="250" spans="4:24">
      <c r="D250" s="241">
        <v>10.5</v>
      </c>
      <c r="E250" s="310">
        <v>44088</v>
      </c>
      <c r="F250" s="42" t="s">
        <v>1659</v>
      </c>
      <c r="G250" s="265"/>
      <c r="H250" s="172">
        <v>3265.58</v>
      </c>
      <c r="I250" s="294"/>
      <c r="J250" s="241"/>
      <c r="K250" s="241"/>
      <c r="L250" s="241"/>
      <c r="M250" s="241">
        <v>3265.58</v>
      </c>
      <c r="N250" s="241"/>
      <c r="O250" s="241"/>
      <c r="P250" s="241"/>
      <c r="Q250" s="313"/>
      <c r="R250" s="313"/>
      <c r="S250" s="241"/>
      <c r="T250" s="319"/>
      <c r="U250" s="240"/>
      <c r="V250" s="240"/>
      <c r="W250" s="240"/>
      <c r="X250" s="240"/>
    </row>
    <row r="251" spans="4:24">
      <c r="D251" s="241"/>
      <c r="E251" s="310">
        <v>44088</v>
      </c>
      <c r="F251" s="42" t="s">
        <v>1184</v>
      </c>
      <c r="G251" s="265"/>
      <c r="H251" s="172">
        <v>1</v>
      </c>
      <c r="I251" s="294"/>
      <c r="J251" s="241"/>
      <c r="K251" s="241"/>
      <c r="L251" s="241"/>
      <c r="M251" s="241"/>
      <c r="N251" s="241"/>
      <c r="O251" s="241"/>
      <c r="P251" s="241">
        <v>1</v>
      </c>
      <c r="Q251" s="313"/>
      <c r="R251" s="313"/>
      <c r="S251" s="241"/>
      <c r="T251" s="319"/>
      <c r="U251" s="240"/>
      <c r="V251" s="240"/>
      <c r="W251" s="240"/>
      <c r="X251" s="240"/>
    </row>
    <row r="252" spans="4:24">
      <c r="D252" s="241"/>
      <c r="E252" s="310">
        <v>44088</v>
      </c>
      <c r="F252" s="42" t="s">
        <v>1660</v>
      </c>
      <c r="G252" s="265"/>
      <c r="H252" s="172">
        <v>102</v>
      </c>
      <c r="I252" s="294"/>
      <c r="J252" s="241"/>
      <c r="K252" s="241"/>
      <c r="L252" s="241"/>
      <c r="M252" s="241"/>
      <c r="N252" s="241"/>
      <c r="O252" s="241"/>
      <c r="P252" s="241"/>
      <c r="Q252" s="313">
        <v>102</v>
      </c>
      <c r="R252" s="313"/>
      <c r="S252" s="241"/>
      <c r="T252" s="319"/>
      <c r="U252" s="240"/>
      <c r="V252" s="240"/>
      <c r="W252" s="240"/>
      <c r="X252" s="240"/>
    </row>
    <row r="253" spans="4:24">
      <c r="D253" s="241"/>
      <c r="E253" s="310">
        <v>44088</v>
      </c>
      <c r="F253" s="42" t="s">
        <v>1661</v>
      </c>
      <c r="G253" s="265"/>
      <c r="H253" s="172">
        <v>153</v>
      </c>
      <c r="I253" s="294"/>
      <c r="J253" s="241"/>
      <c r="K253" s="241"/>
      <c r="L253" s="241"/>
      <c r="M253" s="241"/>
      <c r="N253" s="241"/>
      <c r="O253" s="241"/>
      <c r="P253" s="241"/>
      <c r="Q253" s="313">
        <v>153</v>
      </c>
      <c r="R253" s="313"/>
      <c r="S253" s="241"/>
      <c r="T253" s="319"/>
      <c r="U253" s="240"/>
      <c r="V253" s="240"/>
      <c r="W253" s="240"/>
      <c r="X253" s="240"/>
    </row>
    <row r="254" spans="4:24">
      <c r="D254" s="241"/>
      <c r="E254" s="310">
        <v>44088</v>
      </c>
      <c r="F254" s="42" t="s">
        <v>1662</v>
      </c>
      <c r="G254" s="265"/>
      <c r="H254" s="172">
        <v>60</v>
      </c>
      <c r="I254" s="294"/>
      <c r="J254" s="241"/>
      <c r="K254" s="241"/>
      <c r="L254" s="241"/>
      <c r="M254" s="241"/>
      <c r="N254" s="241"/>
      <c r="O254" s="241"/>
      <c r="P254" s="241"/>
      <c r="Q254" s="313">
        <v>60</v>
      </c>
      <c r="R254" s="313"/>
      <c r="S254" s="241"/>
      <c r="T254" s="319"/>
      <c r="U254" s="240"/>
      <c r="V254" s="240"/>
      <c r="W254" s="240"/>
      <c r="X254" s="240"/>
    </row>
    <row r="255" spans="4:24">
      <c r="D255" s="241"/>
      <c r="E255" s="310">
        <v>44088</v>
      </c>
      <c r="F255" s="42" t="s">
        <v>1663</v>
      </c>
      <c r="G255" s="320">
        <v>3400</v>
      </c>
      <c r="H255" s="172"/>
      <c r="I255" s="294"/>
      <c r="J255" s="241"/>
      <c r="K255" s="241"/>
      <c r="L255" s="241"/>
      <c r="M255" s="241"/>
      <c r="N255" s="241"/>
      <c r="O255" s="241"/>
      <c r="P255" s="241"/>
      <c r="Q255" s="313"/>
      <c r="R255" s="313"/>
      <c r="S255" s="241"/>
      <c r="T255" s="319"/>
      <c r="U255" s="240"/>
      <c r="V255" s="240"/>
      <c r="W255" s="240"/>
      <c r="X255" s="240"/>
    </row>
    <row r="256" spans="4:24">
      <c r="D256" s="241"/>
      <c r="E256" s="310">
        <v>44088</v>
      </c>
      <c r="F256" s="42" t="s">
        <v>1664</v>
      </c>
      <c r="G256" s="320">
        <v>4519</v>
      </c>
      <c r="H256" s="172"/>
      <c r="I256" s="294"/>
      <c r="J256" s="241"/>
      <c r="K256" s="241"/>
      <c r="L256" s="241"/>
      <c r="M256" s="241"/>
      <c r="N256" s="241"/>
      <c r="O256" s="241"/>
      <c r="P256" s="241"/>
      <c r="Q256" s="313"/>
      <c r="R256" s="313"/>
      <c r="S256" s="241"/>
      <c r="T256" s="319"/>
      <c r="U256" s="240"/>
      <c r="V256" s="240"/>
      <c r="W256" s="240"/>
      <c r="X256" s="240"/>
    </row>
    <row r="257" spans="4:24">
      <c r="D257" s="241"/>
      <c r="E257" s="310">
        <v>44088</v>
      </c>
      <c r="F257" s="42" t="s">
        <v>1548</v>
      </c>
      <c r="G257" s="265"/>
      <c r="H257" s="172">
        <v>198</v>
      </c>
      <c r="I257" s="294"/>
      <c r="J257" s="241"/>
      <c r="K257" s="241"/>
      <c r="L257" s="241"/>
      <c r="M257" s="241"/>
      <c r="N257" s="241"/>
      <c r="O257" s="241"/>
      <c r="P257" s="241"/>
      <c r="Q257" s="313">
        <v>198</v>
      </c>
      <c r="R257" s="313"/>
      <c r="S257" s="241"/>
      <c r="T257" s="319"/>
      <c r="U257" s="240"/>
      <c r="V257" s="240"/>
      <c r="W257" s="240"/>
      <c r="X257" s="240"/>
    </row>
    <row r="258" spans="4:24">
      <c r="D258" s="241"/>
      <c r="E258" s="310">
        <v>44088</v>
      </c>
      <c r="F258" s="42" t="s">
        <v>962</v>
      </c>
      <c r="G258" s="265"/>
      <c r="H258" s="172">
        <v>6330.58</v>
      </c>
      <c r="I258" s="294"/>
      <c r="J258" s="241"/>
      <c r="K258" s="241"/>
      <c r="L258" s="241"/>
      <c r="M258" s="241"/>
      <c r="N258" s="241"/>
      <c r="O258" s="241"/>
      <c r="P258" s="241"/>
      <c r="Q258" s="313"/>
      <c r="R258" s="313"/>
      <c r="S258" s="241"/>
      <c r="T258" s="319"/>
      <c r="U258" s="240"/>
      <c r="V258" s="240"/>
      <c r="W258" s="240"/>
      <c r="X258" s="240"/>
    </row>
    <row r="259" spans="4:24">
      <c r="D259" s="241"/>
      <c r="E259" s="310">
        <v>44088</v>
      </c>
      <c r="F259" s="42" t="s">
        <v>963</v>
      </c>
      <c r="G259" s="265"/>
      <c r="H259" s="172">
        <v>918</v>
      </c>
      <c r="I259" s="294"/>
      <c r="J259" s="241"/>
      <c r="K259" s="241"/>
      <c r="L259" s="241"/>
      <c r="M259" s="241"/>
      <c r="N259" s="241"/>
      <c r="O259" s="241"/>
      <c r="P259" s="241"/>
      <c r="Q259" s="313"/>
      <c r="R259" s="313"/>
      <c r="S259" s="241"/>
      <c r="T259" s="319"/>
      <c r="U259" s="240"/>
      <c r="V259" s="240"/>
      <c r="W259" s="240"/>
      <c r="X259" s="240"/>
    </row>
    <row r="260" spans="4:24">
      <c r="D260" s="241"/>
      <c r="E260" s="310">
        <v>44088</v>
      </c>
      <c r="F260" s="42" t="s">
        <v>1636</v>
      </c>
      <c r="G260" s="265"/>
      <c r="H260" s="172">
        <v>236</v>
      </c>
      <c r="I260" s="294"/>
      <c r="J260" s="241"/>
      <c r="K260" s="241"/>
      <c r="L260" s="241"/>
      <c r="M260" s="241"/>
      <c r="N260" s="241"/>
      <c r="O260" s="241"/>
      <c r="P260" s="241"/>
      <c r="Q260" s="313"/>
      <c r="R260" s="313"/>
      <c r="S260" s="241"/>
      <c r="T260" s="319"/>
      <c r="U260" s="240"/>
      <c r="V260" s="240"/>
      <c r="W260" s="240"/>
      <c r="X260" s="240"/>
    </row>
    <row r="261" spans="4:24">
      <c r="D261" s="241"/>
      <c r="E261" s="310">
        <v>44088</v>
      </c>
      <c r="F261" s="42" t="s">
        <v>1637</v>
      </c>
      <c r="G261" s="265"/>
      <c r="H261" s="172">
        <v>235.42</v>
      </c>
      <c r="I261" s="294"/>
      <c r="J261" s="241"/>
      <c r="K261" s="241"/>
      <c r="L261" s="241"/>
      <c r="M261" s="241"/>
      <c r="N261" s="241"/>
      <c r="O261" s="241"/>
      <c r="P261" s="241"/>
      <c r="Q261" s="313"/>
      <c r="R261" s="313"/>
      <c r="S261" s="241"/>
      <c r="T261" s="319"/>
      <c r="U261" s="240"/>
      <c r="V261" s="240"/>
      <c r="W261" s="240"/>
      <c r="X261" s="240"/>
    </row>
    <row r="262" spans="4:24">
      <c r="D262" s="241"/>
      <c r="E262" s="310">
        <v>44095</v>
      </c>
      <c r="F262" s="42" t="s">
        <v>495</v>
      </c>
      <c r="G262" s="265">
        <v>830</v>
      </c>
      <c r="H262" s="172"/>
      <c r="I262" s="294"/>
      <c r="J262" s="241"/>
      <c r="K262" s="241"/>
      <c r="L262" s="241"/>
      <c r="M262" s="241"/>
      <c r="N262" s="241"/>
      <c r="O262" s="241"/>
      <c r="P262" s="241"/>
      <c r="Q262" s="313"/>
      <c r="R262" s="313"/>
      <c r="S262" s="241"/>
      <c r="T262" s="319"/>
      <c r="U262" s="240"/>
      <c r="V262" s="240"/>
      <c r="W262" s="240"/>
      <c r="X262" s="240"/>
    </row>
    <row r="263" spans="4:24">
      <c r="D263" s="241"/>
      <c r="E263" s="310">
        <v>44095</v>
      </c>
      <c r="F263" s="42" t="s">
        <v>495</v>
      </c>
      <c r="G263" s="265">
        <v>480</v>
      </c>
      <c r="H263" s="172"/>
      <c r="I263" s="294"/>
      <c r="J263" s="241"/>
      <c r="K263" s="241"/>
      <c r="L263" s="241"/>
      <c r="M263" s="241"/>
      <c r="N263" s="241"/>
      <c r="O263" s="241"/>
      <c r="P263" s="241"/>
      <c r="Q263" s="313"/>
      <c r="R263" s="313"/>
      <c r="S263" s="241"/>
      <c r="T263" s="319"/>
      <c r="U263" s="240"/>
      <c r="V263" s="240"/>
      <c r="W263" s="240"/>
      <c r="X263" s="240"/>
    </row>
    <row r="264" spans="4:24">
      <c r="D264" s="241"/>
      <c r="E264" s="310">
        <v>44095</v>
      </c>
      <c r="F264" s="42" t="s">
        <v>495</v>
      </c>
      <c r="G264" s="265">
        <v>491</v>
      </c>
      <c r="H264" s="172"/>
      <c r="I264" s="294"/>
      <c r="J264" s="241"/>
      <c r="K264" s="241"/>
      <c r="L264" s="241"/>
      <c r="M264" s="241"/>
      <c r="N264" s="241"/>
      <c r="O264" s="241"/>
      <c r="P264" s="241"/>
      <c r="Q264" s="313"/>
      <c r="R264" s="313"/>
      <c r="S264" s="241"/>
      <c r="T264" s="319"/>
      <c r="U264" s="240"/>
      <c r="V264" s="240"/>
      <c r="W264" s="240"/>
      <c r="X264" s="240"/>
    </row>
    <row r="265" spans="4:24">
      <c r="D265" s="241"/>
      <c r="E265" s="310">
        <v>44095</v>
      </c>
      <c r="F265" s="42" t="s">
        <v>495</v>
      </c>
      <c r="G265" s="265">
        <v>73</v>
      </c>
      <c r="H265" s="172"/>
      <c r="I265" s="294"/>
      <c r="J265" s="241"/>
      <c r="K265" s="241"/>
      <c r="L265" s="241"/>
      <c r="M265" s="241"/>
      <c r="N265" s="241"/>
      <c r="O265" s="241"/>
      <c r="P265" s="241"/>
      <c r="Q265" s="313"/>
      <c r="R265" s="313"/>
      <c r="S265" s="241"/>
      <c r="T265" s="319"/>
      <c r="U265" s="240"/>
      <c r="V265" s="240"/>
      <c r="W265" s="240"/>
      <c r="X265" s="240"/>
    </row>
    <row r="266" spans="4:24">
      <c r="D266" s="241">
        <v>5</v>
      </c>
      <c r="E266" s="310">
        <v>44095</v>
      </c>
      <c r="F266" s="42" t="s">
        <v>1665</v>
      </c>
      <c r="G266" s="265"/>
      <c r="H266" s="172">
        <v>830</v>
      </c>
      <c r="I266" s="294"/>
      <c r="J266" s="241">
        <v>830</v>
      </c>
      <c r="K266" s="241"/>
      <c r="L266" s="241"/>
      <c r="M266" s="241"/>
      <c r="N266" s="241"/>
      <c r="O266" s="241"/>
      <c r="P266" s="241"/>
      <c r="Q266" s="313"/>
      <c r="R266" s="313"/>
      <c r="S266" s="241"/>
      <c r="T266" s="319"/>
      <c r="U266" s="240"/>
      <c r="V266" s="240"/>
      <c r="W266" s="240"/>
      <c r="X266" s="240"/>
    </row>
    <row r="267" spans="4:24">
      <c r="D267" s="241"/>
      <c r="E267" s="310">
        <v>44095</v>
      </c>
      <c r="F267" s="42" t="s">
        <v>1666</v>
      </c>
      <c r="G267" s="265"/>
      <c r="H267" s="172">
        <v>490</v>
      </c>
      <c r="I267" s="294"/>
      <c r="J267" s="241"/>
      <c r="K267" s="241"/>
      <c r="L267" s="241"/>
      <c r="M267" s="241">
        <v>490</v>
      </c>
      <c r="N267" s="241"/>
      <c r="O267" s="241"/>
      <c r="P267" s="241"/>
      <c r="Q267" s="313"/>
      <c r="R267" s="313"/>
      <c r="S267" s="241"/>
      <c r="T267" s="319"/>
      <c r="U267" s="240"/>
      <c r="V267" s="240"/>
      <c r="W267" s="240"/>
      <c r="X267" s="240"/>
    </row>
    <row r="268" spans="4:24">
      <c r="D268" s="241"/>
      <c r="E268" s="310">
        <v>44095</v>
      </c>
      <c r="F268" s="42" t="s">
        <v>1184</v>
      </c>
      <c r="G268" s="265"/>
      <c r="H268" s="172">
        <v>1</v>
      </c>
      <c r="I268" s="294"/>
      <c r="J268" s="241"/>
      <c r="K268" s="241"/>
      <c r="L268" s="241"/>
      <c r="M268" s="241"/>
      <c r="N268" s="241"/>
      <c r="O268" s="241"/>
      <c r="P268" s="241">
        <v>1</v>
      </c>
      <c r="Q268" s="313"/>
      <c r="R268" s="313"/>
      <c r="S268" s="241"/>
      <c r="T268" s="319"/>
      <c r="U268" s="240"/>
      <c r="V268" s="240"/>
      <c r="W268" s="240"/>
      <c r="X268" s="240"/>
    </row>
    <row r="269" spans="4:24">
      <c r="D269" s="241"/>
      <c r="E269" s="310">
        <v>44095</v>
      </c>
      <c r="F269" s="42" t="s">
        <v>1667</v>
      </c>
      <c r="G269" s="265"/>
      <c r="H269" s="172">
        <v>480</v>
      </c>
      <c r="I269" s="294"/>
      <c r="J269" s="241"/>
      <c r="K269" s="241"/>
      <c r="L269" s="241"/>
      <c r="M269" s="241"/>
      <c r="N269" s="241"/>
      <c r="O269" s="241"/>
      <c r="P269" s="241"/>
      <c r="Q269" s="313"/>
      <c r="R269" s="313"/>
      <c r="S269" s="241"/>
      <c r="T269" s="319"/>
      <c r="U269" s="240"/>
      <c r="V269" s="240"/>
      <c r="W269" s="240">
        <v>480</v>
      </c>
      <c r="X269" s="240"/>
    </row>
    <row r="270" spans="4:24">
      <c r="D270" s="241"/>
      <c r="E270" s="310">
        <v>44095</v>
      </c>
      <c r="F270" s="42" t="s">
        <v>1668</v>
      </c>
      <c r="G270" s="265"/>
      <c r="H270" s="172">
        <v>73</v>
      </c>
      <c r="I270" s="294"/>
      <c r="J270" s="241"/>
      <c r="K270" s="241"/>
      <c r="L270" s="241"/>
      <c r="M270" s="241"/>
      <c r="N270" s="241"/>
      <c r="O270" s="241"/>
      <c r="P270" s="241"/>
      <c r="Q270" s="313">
        <v>73</v>
      </c>
      <c r="R270" s="313"/>
      <c r="S270" s="241"/>
      <c r="T270" s="319"/>
      <c r="U270" s="240"/>
      <c r="V270" s="240"/>
      <c r="W270" s="240"/>
      <c r="X270" s="240"/>
    </row>
    <row r="271" spans="4:24">
      <c r="D271" s="241"/>
      <c r="E271" s="310">
        <v>44095</v>
      </c>
      <c r="F271" s="42" t="s">
        <v>1669</v>
      </c>
      <c r="G271" s="320">
        <v>1540</v>
      </c>
      <c r="H271" s="172"/>
      <c r="I271" s="294"/>
      <c r="J271" s="241"/>
      <c r="K271" s="241"/>
      <c r="L271" s="241"/>
      <c r="M271" s="241"/>
      <c r="N271" s="241"/>
      <c r="O271" s="241"/>
      <c r="P271" s="241"/>
      <c r="Q271" s="313"/>
      <c r="R271" s="313"/>
      <c r="S271" s="241"/>
      <c r="T271" s="319"/>
      <c r="U271" s="240"/>
      <c r="V271" s="240"/>
      <c r="W271" s="240"/>
      <c r="X271" s="240"/>
    </row>
    <row r="272" spans="4:24">
      <c r="D272" s="241"/>
      <c r="E272" s="310">
        <v>44095</v>
      </c>
      <c r="F272" s="42" t="s">
        <v>1670</v>
      </c>
      <c r="G272" s="320">
        <v>650</v>
      </c>
      <c r="H272" s="172"/>
      <c r="I272" s="294"/>
      <c r="J272" s="241"/>
      <c r="K272" s="241"/>
      <c r="L272" s="241"/>
      <c r="M272" s="241"/>
      <c r="N272" s="241"/>
      <c r="O272" s="241"/>
      <c r="P272" s="241"/>
      <c r="Q272" s="313"/>
      <c r="R272" s="313"/>
      <c r="S272" s="241"/>
      <c r="T272" s="319"/>
      <c r="U272" s="240"/>
      <c r="V272" s="240"/>
      <c r="W272" s="240"/>
      <c r="X272" s="240"/>
    </row>
    <row r="273" spans="4:24">
      <c r="D273" s="241"/>
      <c r="E273" s="310">
        <v>44095</v>
      </c>
      <c r="F273" s="42" t="s">
        <v>1671</v>
      </c>
      <c r="G273" s="265"/>
      <c r="H273" s="172">
        <v>51</v>
      </c>
      <c r="I273" s="294"/>
      <c r="J273" s="241"/>
      <c r="K273" s="241"/>
      <c r="L273" s="241"/>
      <c r="M273" s="241"/>
      <c r="N273" s="241"/>
      <c r="O273" s="241"/>
      <c r="P273" s="241"/>
      <c r="Q273" s="313">
        <v>51</v>
      </c>
      <c r="R273" s="313"/>
      <c r="S273" s="241"/>
      <c r="T273" s="319"/>
      <c r="U273" s="240"/>
      <c r="V273" s="240"/>
      <c r="W273" s="240"/>
      <c r="X273" s="240"/>
    </row>
    <row r="274" spans="4:24">
      <c r="D274" s="241"/>
      <c r="E274" s="310">
        <v>44095</v>
      </c>
      <c r="F274" s="42" t="s">
        <v>962</v>
      </c>
      <c r="G274" s="265"/>
      <c r="H274" s="172">
        <v>1874</v>
      </c>
      <c r="I274" s="294"/>
      <c r="J274" s="241"/>
      <c r="K274" s="241"/>
      <c r="L274" s="241"/>
      <c r="M274" s="241"/>
      <c r="N274" s="241"/>
      <c r="O274" s="241"/>
      <c r="P274" s="241"/>
      <c r="Q274" s="313"/>
      <c r="R274" s="313"/>
      <c r="S274" s="241"/>
      <c r="T274" s="319"/>
      <c r="U274" s="240"/>
      <c r="V274" s="240"/>
      <c r="W274" s="240"/>
      <c r="X274" s="240"/>
    </row>
    <row r="275" spans="4:24">
      <c r="D275" s="241"/>
      <c r="E275" s="310">
        <v>44095</v>
      </c>
      <c r="F275" s="42" t="s">
        <v>1636</v>
      </c>
      <c r="G275" s="265"/>
      <c r="H275" s="172">
        <v>132</v>
      </c>
      <c r="I275" s="294"/>
      <c r="J275" s="241"/>
      <c r="K275" s="241"/>
      <c r="L275" s="241"/>
      <c r="M275" s="241"/>
      <c r="N275" s="241"/>
      <c r="O275" s="241"/>
      <c r="P275" s="241"/>
      <c r="Q275" s="313"/>
      <c r="R275" s="313"/>
      <c r="S275" s="241"/>
      <c r="T275" s="319"/>
      <c r="U275" s="240"/>
      <c r="V275" s="240"/>
      <c r="W275" s="240"/>
      <c r="X275" s="240"/>
    </row>
    <row r="276" spans="4:24">
      <c r="D276" s="241"/>
      <c r="E276" s="310">
        <v>44095</v>
      </c>
      <c r="F276" s="42" t="s">
        <v>1637</v>
      </c>
      <c r="G276" s="265"/>
      <c r="H276" s="172">
        <v>133</v>
      </c>
      <c r="I276" s="294"/>
      <c r="J276" s="241"/>
      <c r="K276" s="241"/>
      <c r="L276" s="241"/>
      <c r="M276" s="241"/>
      <c r="N276" s="241"/>
      <c r="O276" s="241"/>
      <c r="P276" s="241"/>
      <c r="Q276" s="313"/>
      <c r="R276" s="313"/>
      <c r="S276" s="241"/>
      <c r="T276" s="319"/>
      <c r="U276" s="240"/>
      <c r="V276" s="240"/>
      <c r="W276" s="240"/>
      <c r="X276" s="240"/>
    </row>
    <row r="277" spans="4:24">
      <c r="D277" s="241"/>
      <c r="E277" s="310">
        <v>44097</v>
      </c>
      <c r="F277" s="42" t="s">
        <v>495</v>
      </c>
      <c r="G277" s="265">
        <v>1369.1</v>
      </c>
      <c r="H277" s="172"/>
      <c r="I277" s="294"/>
      <c r="J277" s="241"/>
      <c r="K277" s="241"/>
      <c r="L277" s="241"/>
      <c r="M277" s="241"/>
      <c r="N277" s="241"/>
      <c r="O277" s="241"/>
      <c r="P277" s="241"/>
      <c r="Q277" s="313"/>
      <c r="R277" s="313"/>
      <c r="S277" s="241"/>
      <c r="T277" s="319"/>
      <c r="U277" s="240"/>
      <c r="V277" s="240"/>
      <c r="W277" s="240"/>
      <c r="X277" s="240"/>
    </row>
    <row r="278" spans="4:24">
      <c r="D278" s="241"/>
      <c r="E278" s="310">
        <v>44097</v>
      </c>
      <c r="F278" s="42" t="s">
        <v>495</v>
      </c>
      <c r="G278" s="265">
        <v>1</v>
      </c>
      <c r="H278" s="172"/>
      <c r="I278" s="294"/>
      <c r="J278" s="241"/>
      <c r="K278" s="241"/>
      <c r="L278" s="241"/>
      <c r="M278" s="241"/>
      <c r="N278" s="241"/>
      <c r="O278" s="241"/>
      <c r="P278" s="241"/>
      <c r="Q278" s="313"/>
      <c r="R278" s="313"/>
      <c r="S278" s="241"/>
      <c r="T278" s="319"/>
      <c r="U278" s="240"/>
      <c r="V278" s="240"/>
      <c r="W278" s="240"/>
      <c r="X278" s="240"/>
    </row>
    <row r="279" spans="4:24">
      <c r="D279" s="241"/>
      <c r="E279" s="310">
        <v>44097</v>
      </c>
      <c r="F279" s="42" t="s">
        <v>495</v>
      </c>
      <c r="G279" s="265">
        <v>73</v>
      </c>
      <c r="H279" s="172"/>
      <c r="I279" s="294"/>
      <c r="J279" s="241"/>
      <c r="K279" s="241"/>
      <c r="L279" s="241"/>
      <c r="M279" s="241"/>
      <c r="N279" s="241"/>
      <c r="O279" s="241"/>
      <c r="P279" s="241"/>
      <c r="Q279" s="313"/>
      <c r="R279" s="313"/>
      <c r="S279" s="241"/>
      <c r="T279" s="319"/>
      <c r="U279" s="240"/>
      <c r="V279" s="240"/>
      <c r="W279" s="240"/>
      <c r="X279" s="240"/>
    </row>
    <row r="280" spans="4:24">
      <c r="D280" s="241">
        <v>6</v>
      </c>
      <c r="E280" s="310">
        <v>44097</v>
      </c>
      <c r="F280" s="42" t="s">
        <v>1674</v>
      </c>
      <c r="G280" s="265"/>
      <c r="H280" s="172">
        <v>1369.1</v>
      </c>
      <c r="I280" s="294"/>
      <c r="J280" s="241"/>
      <c r="K280" s="241"/>
      <c r="L280" s="241"/>
      <c r="M280" s="241">
        <v>1369</v>
      </c>
      <c r="N280" s="241"/>
      <c r="O280" s="241"/>
      <c r="P280" s="241"/>
      <c r="Q280" s="313"/>
      <c r="R280" s="313"/>
      <c r="S280" s="241"/>
      <c r="T280" s="319"/>
      <c r="U280" s="240"/>
      <c r="V280" s="240"/>
      <c r="W280" s="240"/>
      <c r="X280" s="240"/>
    </row>
    <row r="281" spans="4:24">
      <c r="D281" s="241"/>
      <c r="E281" s="310">
        <v>44097</v>
      </c>
      <c r="F281" s="42" t="s">
        <v>1184</v>
      </c>
      <c r="G281" s="265"/>
      <c r="H281" s="172">
        <v>1</v>
      </c>
      <c r="I281" s="294"/>
      <c r="J281" s="241"/>
      <c r="K281" s="241"/>
      <c r="L281" s="241"/>
      <c r="M281" s="241"/>
      <c r="N281" s="241"/>
      <c r="O281" s="241"/>
      <c r="P281" s="241">
        <v>1</v>
      </c>
      <c r="Q281" s="313"/>
      <c r="R281" s="313"/>
      <c r="S281" s="241"/>
      <c r="T281" s="319"/>
      <c r="U281" s="240"/>
      <c r="V281" s="240"/>
      <c r="W281" s="240"/>
      <c r="X281" s="240"/>
    </row>
    <row r="282" spans="4:24">
      <c r="D282" s="241"/>
      <c r="E282" s="310">
        <v>44097</v>
      </c>
      <c r="F282" s="42" t="s">
        <v>1264</v>
      </c>
      <c r="G282" s="265"/>
      <c r="H282" s="172">
        <v>73</v>
      </c>
      <c r="I282" s="294"/>
      <c r="J282" s="241"/>
      <c r="K282" s="241"/>
      <c r="L282" s="241"/>
      <c r="M282" s="241"/>
      <c r="N282" s="241"/>
      <c r="O282" s="241"/>
      <c r="P282" s="241"/>
      <c r="Q282" s="313">
        <v>73</v>
      </c>
      <c r="R282" s="313"/>
      <c r="S282" s="241"/>
      <c r="T282" s="319"/>
      <c r="U282" s="240"/>
      <c r="V282" s="240"/>
      <c r="W282" s="240"/>
      <c r="X282" s="240"/>
    </row>
    <row r="283" spans="4:24">
      <c r="D283" s="241"/>
      <c r="E283" s="310">
        <v>44097</v>
      </c>
      <c r="F283" s="42" t="s">
        <v>1675</v>
      </c>
      <c r="G283" s="320">
        <v>1540</v>
      </c>
      <c r="H283" s="172"/>
      <c r="I283" s="294"/>
      <c r="J283" s="241"/>
      <c r="K283" s="241"/>
      <c r="L283" s="241"/>
      <c r="M283" s="241"/>
      <c r="N283" s="241"/>
      <c r="O283" s="241"/>
      <c r="P283" s="241"/>
      <c r="Q283" s="313"/>
      <c r="R283" s="313"/>
      <c r="S283" s="241"/>
      <c r="T283" s="319"/>
      <c r="U283" s="240"/>
      <c r="V283" s="240"/>
      <c r="W283" s="240"/>
      <c r="X283" s="240"/>
    </row>
    <row r="284" spans="4:24">
      <c r="D284" s="241"/>
      <c r="E284" s="310">
        <v>44097</v>
      </c>
      <c r="F284" s="42" t="s">
        <v>962</v>
      </c>
      <c r="G284" s="265"/>
      <c r="H284" s="172">
        <v>1443.1</v>
      </c>
      <c r="I284" s="294"/>
      <c r="J284" s="241"/>
      <c r="K284" s="241"/>
      <c r="L284" s="241"/>
      <c r="M284" s="241"/>
      <c r="N284" s="241"/>
      <c r="O284" s="241"/>
      <c r="P284" s="241"/>
      <c r="Q284" s="313"/>
      <c r="R284" s="313"/>
      <c r="S284" s="241"/>
      <c r="T284" s="319"/>
      <c r="U284" s="240"/>
      <c r="V284" s="240"/>
      <c r="W284" s="240"/>
      <c r="X284" s="240"/>
    </row>
    <row r="285" spans="4:24">
      <c r="D285" s="241"/>
      <c r="E285" s="310">
        <v>44097</v>
      </c>
      <c r="F285" s="42" t="s">
        <v>1671</v>
      </c>
      <c r="G285" s="265"/>
      <c r="H285" s="172">
        <v>51</v>
      </c>
      <c r="I285" s="294"/>
      <c r="J285" s="241"/>
      <c r="K285" s="241"/>
      <c r="L285" s="241"/>
      <c r="M285" s="241"/>
      <c r="N285" s="241"/>
      <c r="O285" s="241"/>
      <c r="P285" s="241"/>
      <c r="Q285" s="313">
        <v>51</v>
      </c>
      <c r="R285" s="313"/>
      <c r="S285" s="241"/>
      <c r="T285" s="319"/>
      <c r="U285" s="240"/>
      <c r="V285" s="240"/>
      <c r="W285" s="240"/>
      <c r="X285" s="240"/>
    </row>
    <row r="286" spans="4:24">
      <c r="D286" s="241"/>
      <c r="E286" s="310">
        <v>44097</v>
      </c>
      <c r="F286" s="42" t="s">
        <v>1636</v>
      </c>
      <c r="G286" s="265"/>
      <c r="H286" s="172">
        <v>23</v>
      </c>
      <c r="I286" s="294"/>
      <c r="J286" s="241"/>
      <c r="K286" s="241"/>
      <c r="L286" s="241"/>
      <c r="M286" s="241"/>
      <c r="N286" s="241"/>
      <c r="O286" s="241"/>
      <c r="P286" s="241"/>
      <c r="Q286" s="313"/>
      <c r="R286" s="313"/>
      <c r="S286" s="241"/>
      <c r="T286" s="319"/>
      <c r="U286" s="240"/>
      <c r="V286" s="240"/>
      <c r="W286" s="240"/>
      <c r="X286" s="240"/>
    </row>
    <row r="287" spans="4:24">
      <c r="D287" s="241"/>
      <c r="E287" s="310">
        <v>44097</v>
      </c>
      <c r="F287" s="42" t="s">
        <v>1637</v>
      </c>
      <c r="G287" s="265"/>
      <c r="H287" s="172">
        <v>23</v>
      </c>
      <c r="I287" s="294"/>
      <c r="J287" s="241"/>
      <c r="K287" s="241"/>
      <c r="L287" s="241"/>
      <c r="M287" s="241"/>
      <c r="N287" s="241"/>
      <c r="O287" s="241"/>
      <c r="P287" s="241"/>
      <c r="Q287" s="313"/>
      <c r="R287" s="313"/>
      <c r="S287" s="241"/>
      <c r="T287" s="319"/>
      <c r="U287" s="240"/>
      <c r="V287" s="240"/>
      <c r="W287" s="240"/>
      <c r="X287" s="240"/>
    </row>
    <row r="288" spans="4:24">
      <c r="D288" s="241"/>
      <c r="E288" s="310">
        <v>44098</v>
      </c>
      <c r="F288" s="42" t="s">
        <v>495</v>
      </c>
      <c r="G288" s="265">
        <v>1328</v>
      </c>
      <c r="H288" s="172"/>
      <c r="I288" s="294"/>
      <c r="J288" s="241"/>
      <c r="K288" s="241"/>
      <c r="L288" s="241"/>
      <c r="M288" s="241"/>
      <c r="N288" s="241"/>
      <c r="O288" s="241"/>
      <c r="P288" s="241"/>
      <c r="Q288" s="313"/>
      <c r="R288" s="313"/>
      <c r="S288" s="241"/>
      <c r="T288" s="319"/>
      <c r="U288" s="240"/>
      <c r="V288" s="240"/>
      <c r="W288" s="240"/>
      <c r="X288" s="240"/>
    </row>
    <row r="289" spans="4:24">
      <c r="D289" s="241"/>
      <c r="E289" s="310">
        <v>44098</v>
      </c>
      <c r="F289" s="42" t="s">
        <v>495</v>
      </c>
      <c r="G289" s="265">
        <v>282</v>
      </c>
      <c r="H289" s="172"/>
      <c r="I289" s="294"/>
      <c r="J289" s="241"/>
      <c r="K289" s="241"/>
      <c r="L289" s="241"/>
      <c r="M289" s="241"/>
      <c r="N289" s="241"/>
      <c r="O289" s="241"/>
      <c r="P289" s="241"/>
      <c r="Q289" s="313"/>
      <c r="R289" s="313"/>
      <c r="S289" s="241"/>
      <c r="T289" s="319"/>
      <c r="U289" s="240"/>
      <c r="V289" s="240"/>
      <c r="W289" s="240"/>
      <c r="X289" s="240"/>
    </row>
    <row r="290" spans="4:24">
      <c r="D290" s="241"/>
      <c r="E290" s="310">
        <v>44098</v>
      </c>
      <c r="F290" s="42" t="s">
        <v>956</v>
      </c>
      <c r="G290" s="265">
        <v>72</v>
      </c>
      <c r="H290" s="172"/>
      <c r="I290" s="294"/>
      <c r="J290" s="241"/>
      <c r="K290" s="241"/>
      <c r="L290" s="241"/>
      <c r="M290" s="241"/>
      <c r="N290" s="241"/>
      <c r="O290" s="241"/>
      <c r="P290" s="241"/>
      <c r="Q290" s="313"/>
      <c r="R290" s="313"/>
      <c r="S290" s="241"/>
      <c r="T290" s="319"/>
      <c r="U290" s="240"/>
      <c r="V290" s="240"/>
      <c r="W290" s="240"/>
      <c r="X290" s="240"/>
    </row>
    <row r="291" spans="4:24">
      <c r="D291" s="241"/>
      <c r="E291" s="310">
        <v>44098</v>
      </c>
      <c r="F291" s="42" t="s">
        <v>495</v>
      </c>
      <c r="G291" s="265">
        <v>1</v>
      </c>
      <c r="H291" s="172"/>
      <c r="I291" s="294"/>
      <c r="J291" s="241"/>
      <c r="K291" s="241"/>
      <c r="L291" s="241"/>
      <c r="M291" s="241"/>
      <c r="N291" s="241"/>
      <c r="O291" s="241"/>
      <c r="P291" s="241"/>
      <c r="Q291" s="313"/>
      <c r="R291" s="313"/>
      <c r="S291" s="241"/>
      <c r="T291" s="319"/>
      <c r="U291" s="240"/>
      <c r="V291" s="240"/>
      <c r="W291" s="240"/>
      <c r="X291" s="240"/>
    </row>
    <row r="292" spans="4:24">
      <c r="D292" s="241">
        <v>8</v>
      </c>
      <c r="E292" s="310">
        <v>44098</v>
      </c>
      <c r="F292" s="42" t="s">
        <v>1676</v>
      </c>
      <c r="G292" s="265"/>
      <c r="H292" s="172">
        <v>1328</v>
      </c>
      <c r="I292" s="294"/>
      <c r="J292" s="241"/>
      <c r="K292" s="241"/>
      <c r="L292" s="241"/>
      <c r="M292" s="241"/>
      <c r="N292" s="241"/>
      <c r="O292" s="241"/>
      <c r="P292" s="241"/>
      <c r="Q292" s="313"/>
      <c r="R292" s="313"/>
      <c r="S292" s="241">
        <v>1328</v>
      </c>
      <c r="T292" s="319"/>
      <c r="U292" s="240"/>
      <c r="V292" s="240"/>
      <c r="W292" s="240"/>
      <c r="X292" s="240"/>
    </row>
    <row r="293" spans="4:24">
      <c r="D293" s="241"/>
      <c r="E293" s="310">
        <v>44098</v>
      </c>
      <c r="F293" s="42" t="s">
        <v>1677</v>
      </c>
      <c r="G293" s="265"/>
      <c r="H293" s="172">
        <v>282</v>
      </c>
      <c r="I293" s="294"/>
      <c r="J293" s="241"/>
      <c r="K293" s="241"/>
      <c r="L293" s="241"/>
      <c r="M293" s="241">
        <v>282</v>
      </c>
      <c r="N293" s="241"/>
      <c r="O293" s="241"/>
      <c r="P293" s="241"/>
      <c r="Q293" s="313"/>
      <c r="R293" s="313"/>
      <c r="S293" s="241"/>
      <c r="T293" s="319"/>
      <c r="U293" s="240"/>
      <c r="V293" s="240"/>
      <c r="W293" s="240"/>
      <c r="X293" s="240"/>
    </row>
    <row r="294" spans="4:24">
      <c r="D294" s="241"/>
      <c r="E294" s="310">
        <v>44098</v>
      </c>
      <c r="F294" s="42" t="s">
        <v>1184</v>
      </c>
      <c r="G294" s="265"/>
      <c r="H294" s="172">
        <v>1</v>
      </c>
      <c r="I294" s="294"/>
      <c r="J294" s="241"/>
      <c r="K294" s="241"/>
      <c r="L294" s="241"/>
      <c r="M294" s="241"/>
      <c r="N294" s="241"/>
      <c r="O294" s="241"/>
      <c r="P294" s="241">
        <v>1</v>
      </c>
      <c r="Q294" s="313"/>
      <c r="R294" s="313"/>
      <c r="S294" s="241"/>
      <c r="T294" s="319"/>
      <c r="U294" s="240"/>
      <c r="V294" s="240"/>
      <c r="W294" s="240"/>
      <c r="X294" s="240"/>
    </row>
    <row r="295" spans="4:24">
      <c r="D295" s="241"/>
      <c r="E295" s="310">
        <v>44098</v>
      </c>
      <c r="F295" s="42" t="s">
        <v>1678</v>
      </c>
      <c r="G295" s="265"/>
      <c r="H295" s="172">
        <v>72</v>
      </c>
      <c r="I295" s="294"/>
      <c r="J295" s="241"/>
      <c r="K295" s="241"/>
      <c r="L295" s="241"/>
      <c r="M295" s="241"/>
      <c r="N295" s="241"/>
      <c r="O295" s="241"/>
      <c r="P295" s="241"/>
      <c r="Q295" s="313">
        <v>72</v>
      </c>
      <c r="R295" s="313"/>
      <c r="S295" s="241"/>
      <c r="T295" s="319"/>
      <c r="U295" s="240"/>
      <c r="V295" s="240"/>
      <c r="W295" s="240"/>
      <c r="X295" s="240"/>
    </row>
    <row r="296" spans="4:24">
      <c r="D296" s="241"/>
      <c r="E296" s="310">
        <v>44098</v>
      </c>
      <c r="F296" s="42" t="s">
        <v>1679</v>
      </c>
      <c r="G296" s="320">
        <v>1135</v>
      </c>
      <c r="H296" s="172"/>
      <c r="I296" s="294"/>
      <c r="J296" s="241"/>
      <c r="K296" s="241"/>
      <c r="L296" s="241"/>
      <c r="M296" s="241"/>
      <c r="N296" s="241"/>
      <c r="O296" s="241"/>
      <c r="P296" s="241"/>
      <c r="Q296" s="313"/>
      <c r="R296" s="313"/>
      <c r="S296" s="241"/>
      <c r="T296" s="319"/>
      <c r="U296" s="240"/>
      <c r="V296" s="240"/>
      <c r="W296" s="240"/>
      <c r="X296" s="240"/>
    </row>
    <row r="297" spans="4:24">
      <c r="D297" s="241"/>
      <c r="E297" s="310">
        <v>44098</v>
      </c>
      <c r="F297" s="42" t="s">
        <v>1680</v>
      </c>
      <c r="G297" s="320">
        <v>660</v>
      </c>
      <c r="H297" s="172"/>
      <c r="I297" s="294"/>
      <c r="J297" s="241"/>
      <c r="K297" s="241"/>
      <c r="L297" s="241"/>
      <c r="M297" s="241"/>
      <c r="N297" s="241"/>
      <c r="O297" s="241"/>
      <c r="P297" s="241"/>
      <c r="Q297" s="313"/>
      <c r="R297" s="313"/>
      <c r="S297" s="241"/>
      <c r="T297" s="319"/>
      <c r="U297" s="240"/>
      <c r="V297" s="240"/>
      <c r="W297" s="240"/>
      <c r="X297" s="240"/>
    </row>
    <row r="298" spans="4:24">
      <c r="D298" s="241"/>
      <c r="E298" s="310">
        <v>44098</v>
      </c>
      <c r="F298" s="42" t="s">
        <v>962</v>
      </c>
      <c r="G298" s="265"/>
      <c r="H298" s="172">
        <v>1611</v>
      </c>
      <c r="I298" s="294"/>
      <c r="J298" s="241"/>
      <c r="K298" s="241"/>
      <c r="L298" s="241"/>
      <c r="M298" s="241"/>
      <c r="N298" s="241"/>
      <c r="O298" s="241"/>
      <c r="P298" s="241"/>
      <c r="Q298" s="313"/>
      <c r="R298" s="313"/>
      <c r="S298" s="241"/>
      <c r="T298" s="319"/>
      <c r="U298" s="240"/>
      <c r="V298" s="240"/>
      <c r="W298" s="240"/>
      <c r="X298" s="240"/>
    </row>
    <row r="299" spans="4:24">
      <c r="D299" s="241"/>
      <c r="E299" s="310">
        <v>44098</v>
      </c>
      <c r="F299" s="42" t="s">
        <v>963</v>
      </c>
      <c r="G299" s="265"/>
      <c r="H299" s="172">
        <v>72</v>
      </c>
      <c r="I299" s="294"/>
      <c r="J299" s="241"/>
      <c r="K299" s="241"/>
      <c r="L299" s="241"/>
      <c r="M299" s="241"/>
      <c r="N299" s="241"/>
      <c r="O299" s="241"/>
      <c r="P299" s="241"/>
      <c r="Q299" s="313"/>
      <c r="R299" s="313"/>
      <c r="S299" s="241"/>
      <c r="T299" s="319"/>
      <c r="U299" s="240"/>
      <c r="V299" s="240"/>
      <c r="W299" s="240"/>
      <c r="X299" s="240"/>
    </row>
    <row r="300" spans="4:24">
      <c r="D300" s="241"/>
      <c r="E300" s="310">
        <v>44098</v>
      </c>
      <c r="F300" s="42" t="s">
        <v>1636</v>
      </c>
      <c r="G300" s="265"/>
      <c r="H300" s="172">
        <v>56</v>
      </c>
      <c r="I300" s="294"/>
      <c r="J300" s="241"/>
      <c r="K300" s="241"/>
      <c r="L300" s="241"/>
      <c r="M300" s="241"/>
      <c r="N300" s="241"/>
      <c r="O300" s="241"/>
      <c r="P300" s="241"/>
      <c r="Q300" s="313"/>
      <c r="R300" s="313"/>
      <c r="S300" s="241"/>
      <c r="T300" s="319"/>
      <c r="U300" s="240"/>
      <c r="V300" s="240"/>
      <c r="W300" s="240"/>
      <c r="X300" s="240"/>
    </row>
    <row r="301" spans="4:24">
      <c r="D301" s="338"/>
      <c r="E301" s="339">
        <v>44098</v>
      </c>
      <c r="F301" s="321" t="s">
        <v>1637</v>
      </c>
      <c r="G301" s="264"/>
      <c r="H301" s="340">
        <v>55.9</v>
      </c>
      <c r="I301" s="294"/>
      <c r="J301" s="338"/>
      <c r="K301" s="338"/>
      <c r="L301" s="338"/>
      <c r="M301" s="338"/>
      <c r="N301" s="338"/>
      <c r="O301" s="338"/>
      <c r="P301" s="338"/>
      <c r="Q301" s="341"/>
      <c r="R301" s="341"/>
      <c r="S301" s="338"/>
      <c r="T301" s="342"/>
      <c r="U301" s="343"/>
      <c r="V301" s="343"/>
      <c r="W301" s="343"/>
      <c r="X301" s="343"/>
    </row>
    <row r="302" spans="4:24">
      <c r="D302" s="259"/>
      <c r="E302" s="344">
        <v>44116</v>
      </c>
      <c r="F302" s="203" t="s">
        <v>495</v>
      </c>
      <c r="G302" s="345">
        <v>1010</v>
      </c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03"/>
      <c r="U302" s="203"/>
      <c r="V302" s="203"/>
      <c r="W302" s="203"/>
      <c r="X302" s="203"/>
    </row>
    <row r="303" spans="4:24">
      <c r="D303" s="259">
        <v>5</v>
      </c>
      <c r="E303" s="344">
        <v>44116</v>
      </c>
      <c r="F303" s="203" t="s">
        <v>1887</v>
      </c>
      <c r="G303" s="345"/>
      <c r="H303" s="259">
        <v>1010</v>
      </c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>
        <v>1010</v>
      </c>
      <c r="T303" s="203"/>
      <c r="U303" s="203"/>
      <c r="V303" s="203"/>
      <c r="W303" s="203"/>
      <c r="X303" s="203"/>
    </row>
    <row r="304" spans="4:24">
      <c r="D304" s="259"/>
      <c r="E304" s="344">
        <v>44116</v>
      </c>
      <c r="F304" s="203" t="s">
        <v>1888</v>
      </c>
      <c r="G304" s="345">
        <v>1135</v>
      </c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03"/>
      <c r="U304" s="203"/>
      <c r="V304" s="203"/>
      <c r="W304" s="203"/>
      <c r="X304" s="203"/>
    </row>
    <row r="305" spans="4:24">
      <c r="D305" s="259"/>
      <c r="E305" s="344">
        <v>44116</v>
      </c>
      <c r="F305" s="203" t="s">
        <v>962</v>
      </c>
      <c r="G305" s="345"/>
      <c r="H305" s="259">
        <v>1010</v>
      </c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03"/>
      <c r="U305" s="203"/>
      <c r="V305" s="203"/>
      <c r="W305" s="203"/>
      <c r="X305" s="203"/>
    </row>
    <row r="306" spans="4:24">
      <c r="D306" s="259"/>
      <c r="E306" s="344">
        <v>44120</v>
      </c>
      <c r="F306" s="203" t="s">
        <v>495</v>
      </c>
      <c r="G306" s="345">
        <v>1642</v>
      </c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03"/>
      <c r="U306" s="203"/>
      <c r="V306" s="203"/>
      <c r="W306" s="203"/>
      <c r="X306" s="203"/>
    </row>
    <row r="307" spans="4:24">
      <c r="D307" s="259"/>
      <c r="E307" s="344">
        <v>44120</v>
      </c>
      <c r="F307" s="203" t="s">
        <v>495</v>
      </c>
      <c r="G307" s="345">
        <v>74</v>
      </c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03"/>
      <c r="U307" s="203"/>
      <c r="V307" s="203"/>
      <c r="W307" s="203"/>
      <c r="X307" s="203"/>
    </row>
    <row r="308" spans="4:24">
      <c r="D308" s="259">
        <v>5</v>
      </c>
      <c r="E308" s="344">
        <v>44120</v>
      </c>
      <c r="F308" s="203" t="s">
        <v>1889</v>
      </c>
      <c r="G308" s="345"/>
      <c r="H308" s="259">
        <v>1642</v>
      </c>
      <c r="I308" s="259"/>
      <c r="J308" s="259"/>
      <c r="K308" s="259"/>
      <c r="L308" s="259"/>
      <c r="M308" s="259">
        <v>1642</v>
      </c>
      <c r="N308" s="259"/>
      <c r="O308" s="259"/>
      <c r="P308" s="259"/>
      <c r="Q308" s="259"/>
      <c r="R308" s="259"/>
      <c r="S308" s="259"/>
      <c r="T308" s="203"/>
      <c r="U308" s="203"/>
      <c r="V308" s="203"/>
      <c r="W308" s="203"/>
      <c r="X308" s="203"/>
    </row>
    <row r="309" spans="4:24">
      <c r="D309" s="259"/>
      <c r="E309" s="344">
        <v>44120</v>
      </c>
      <c r="F309" s="203" t="s">
        <v>1264</v>
      </c>
      <c r="G309" s="345"/>
      <c r="H309" s="259">
        <v>74</v>
      </c>
      <c r="I309" s="259"/>
      <c r="J309" s="259"/>
      <c r="K309" s="259"/>
      <c r="L309" s="259"/>
      <c r="M309" s="259"/>
      <c r="N309" s="259"/>
      <c r="O309" s="259"/>
      <c r="P309" s="259"/>
      <c r="Q309" s="259">
        <v>74</v>
      </c>
      <c r="R309" s="259"/>
      <c r="S309" s="259"/>
      <c r="T309" s="203"/>
      <c r="U309" s="203"/>
      <c r="V309" s="203"/>
      <c r="W309" s="203"/>
      <c r="X309" s="203"/>
    </row>
    <row r="310" spans="4:24">
      <c r="D310" s="259"/>
      <c r="E310" s="344">
        <v>44120</v>
      </c>
      <c r="F310" s="203" t="s">
        <v>1890</v>
      </c>
      <c r="G310" s="345"/>
      <c r="H310" s="259">
        <v>56</v>
      </c>
      <c r="I310" s="259"/>
      <c r="J310" s="259"/>
      <c r="K310" s="259"/>
      <c r="L310" s="259"/>
      <c r="M310" s="259"/>
      <c r="N310" s="259"/>
      <c r="O310" s="259"/>
      <c r="P310" s="259"/>
      <c r="Q310" s="259">
        <v>56</v>
      </c>
      <c r="R310" s="259"/>
      <c r="S310" s="259"/>
      <c r="T310" s="203"/>
      <c r="U310" s="203"/>
      <c r="V310" s="203"/>
      <c r="W310" s="203"/>
      <c r="X310" s="203"/>
    </row>
    <row r="311" spans="4:24">
      <c r="D311" s="259"/>
      <c r="E311" s="344">
        <v>44120</v>
      </c>
      <c r="F311" s="203" t="s">
        <v>1891</v>
      </c>
      <c r="G311" s="345">
        <v>1813</v>
      </c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03"/>
      <c r="U311" s="203"/>
      <c r="V311" s="203"/>
      <c r="W311" s="203"/>
      <c r="X311" s="203"/>
    </row>
    <row r="312" spans="4:24">
      <c r="D312" s="259"/>
      <c r="E312" s="344">
        <v>44120</v>
      </c>
      <c r="F312" s="203" t="s">
        <v>962</v>
      </c>
      <c r="G312" s="345"/>
      <c r="H312" s="259">
        <v>1716</v>
      </c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03"/>
      <c r="U312" s="203"/>
      <c r="V312" s="203"/>
      <c r="W312" s="203"/>
      <c r="X312" s="203"/>
    </row>
    <row r="313" spans="4:24">
      <c r="D313" s="259"/>
      <c r="E313" s="344">
        <v>44123</v>
      </c>
      <c r="F313" s="203" t="s">
        <v>495</v>
      </c>
      <c r="G313" s="345">
        <v>594</v>
      </c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03"/>
      <c r="U313" s="203"/>
      <c r="V313" s="203"/>
      <c r="W313" s="203"/>
      <c r="X313" s="203"/>
    </row>
    <row r="314" spans="4:24">
      <c r="D314" s="259">
        <v>2</v>
      </c>
      <c r="E314" s="344">
        <v>44123</v>
      </c>
      <c r="F314" s="203" t="s">
        <v>1892</v>
      </c>
      <c r="G314" s="345"/>
      <c r="H314" s="259">
        <v>594</v>
      </c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>
        <v>594</v>
      </c>
      <c r="T314" s="203"/>
      <c r="U314" s="203"/>
      <c r="V314" s="203"/>
      <c r="W314" s="203"/>
      <c r="X314" s="203"/>
    </row>
    <row r="315" spans="4:24">
      <c r="D315" s="259"/>
      <c r="E315" s="344">
        <v>44123</v>
      </c>
      <c r="F315" s="203" t="s">
        <v>1893</v>
      </c>
      <c r="G315" s="345">
        <v>780</v>
      </c>
      <c r="H315" s="259"/>
      <c r="I315" s="259"/>
      <c r="J315" s="259"/>
      <c r="K315" s="259"/>
      <c r="L315" s="259"/>
      <c r="M315" s="259"/>
      <c r="N315" s="259"/>
      <c r="O315" s="259"/>
      <c r="P315" s="259"/>
      <c r="Q315" s="259"/>
      <c r="R315" s="259"/>
      <c r="S315" s="259"/>
      <c r="T315" s="203"/>
      <c r="U315" s="203"/>
      <c r="V315" s="203"/>
      <c r="W315" s="203"/>
      <c r="X315" s="203"/>
    </row>
    <row r="316" spans="4:24">
      <c r="D316" s="259"/>
      <c r="E316" s="344">
        <v>44123</v>
      </c>
      <c r="F316" s="203" t="s">
        <v>962</v>
      </c>
      <c r="G316" s="345"/>
      <c r="H316" s="259">
        <v>594</v>
      </c>
      <c r="I316" s="259"/>
      <c r="J316" s="259"/>
      <c r="K316" s="259"/>
      <c r="L316" s="259"/>
      <c r="M316" s="259"/>
      <c r="N316" s="259"/>
      <c r="O316" s="259"/>
      <c r="P316" s="259"/>
      <c r="Q316" s="259"/>
      <c r="R316" s="259"/>
      <c r="S316" s="259"/>
      <c r="T316" s="203"/>
      <c r="U316" s="203"/>
      <c r="V316" s="203"/>
      <c r="W316" s="203"/>
      <c r="X316" s="203"/>
    </row>
    <row r="317" spans="4:24">
      <c r="D317" s="259"/>
      <c r="E317" s="344">
        <v>44125</v>
      </c>
      <c r="F317" s="203" t="s">
        <v>495</v>
      </c>
      <c r="G317" s="345">
        <v>668</v>
      </c>
      <c r="H317" s="259"/>
      <c r="I317" s="259"/>
      <c r="J317" s="259"/>
      <c r="K317" s="259"/>
      <c r="L317" s="259"/>
      <c r="M317" s="259"/>
      <c r="N317" s="259"/>
      <c r="O317" s="259"/>
      <c r="P317" s="259"/>
      <c r="Q317" s="259"/>
      <c r="R317" s="259"/>
      <c r="S317" s="259"/>
      <c r="T317" s="203"/>
      <c r="U317" s="203"/>
      <c r="V317" s="203"/>
      <c r="W317" s="203"/>
      <c r="X317" s="203"/>
    </row>
    <row r="318" spans="4:24">
      <c r="D318" s="259"/>
      <c r="E318" s="344">
        <v>44125</v>
      </c>
      <c r="F318" s="203" t="s">
        <v>495</v>
      </c>
      <c r="G318" s="345">
        <v>99</v>
      </c>
      <c r="H318" s="259"/>
      <c r="I318" s="259"/>
      <c r="J318" s="259"/>
      <c r="K318" s="259"/>
      <c r="L318" s="259"/>
      <c r="M318" s="259"/>
      <c r="N318" s="259"/>
      <c r="O318" s="259"/>
      <c r="P318" s="259"/>
      <c r="Q318" s="259"/>
      <c r="R318" s="259"/>
      <c r="S318" s="259"/>
      <c r="T318" s="203"/>
      <c r="U318" s="203"/>
      <c r="V318" s="203"/>
      <c r="W318" s="203"/>
      <c r="X318" s="203"/>
    </row>
    <row r="319" spans="4:24">
      <c r="D319" s="259"/>
      <c r="E319" s="344">
        <v>44125</v>
      </c>
      <c r="F319" s="203" t="s">
        <v>956</v>
      </c>
      <c r="G319" s="345">
        <v>58</v>
      </c>
      <c r="H319" s="259"/>
      <c r="I319" s="259"/>
      <c r="J319" s="259"/>
      <c r="K319" s="259"/>
      <c r="L319" s="259"/>
      <c r="M319" s="259"/>
      <c r="N319" s="259"/>
      <c r="O319" s="259"/>
      <c r="P319" s="259"/>
      <c r="Q319" s="259"/>
      <c r="R319" s="259"/>
      <c r="S319" s="259"/>
      <c r="T319" s="203"/>
      <c r="U319" s="203"/>
      <c r="V319" s="203"/>
      <c r="W319" s="203"/>
      <c r="X319" s="203"/>
    </row>
    <row r="320" spans="4:24">
      <c r="D320" s="259"/>
      <c r="E320" s="344">
        <v>44125</v>
      </c>
      <c r="F320" s="203" t="s">
        <v>1894</v>
      </c>
      <c r="G320" s="345"/>
      <c r="H320" s="259">
        <v>668</v>
      </c>
      <c r="I320" s="259"/>
      <c r="J320" s="259"/>
      <c r="K320" s="259"/>
      <c r="L320" s="259"/>
      <c r="M320" s="259"/>
      <c r="N320" s="259"/>
      <c r="O320" s="259"/>
      <c r="P320" s="259"/>
      <c r="Q320" s="259"/>
      <c r="R320" s="259"/>
      <c r="S320" s="259">
        <v>668</v>
      </c>
      <c r="T320" s="203"/>
      <c r="U320" s="203"/>
      <c r="V320" s="203"/>
      <c r="W320" s="203"/>
      <c r="X320" s="203"/>
    </row>
    <row r="321" spans="4:24">
      <c r="D321" s="259"/>
      <c r="E321" s="344">
        <v>44125</v>
      </c>
      <c r="F321" s="203" t="s">
        <v>1895</v>
      </c>
      <c r="G321" s="345"/>
      <c r="H321" s="259">
        <v>99</v>
      </c>
      <c r="I321" s="259"/>
      <c r="J321" s="259"/>
      <c r="K321" s="259"/>
      <c r="L321" s="259"/>
      <c r="M321" s="259">
        <v>98</v>
      </c>
      <c r="N321" s="259"/>
      <c r="O321" s="259"/>
      <c r="P321" s="259">
        <v>1</v>
      </c>
      <c r="Q321" s="259"/>
      <c r="R321" s="259"/>
      <c r="S321" s="259"/>
      <c r="T321" s="203"/>
      <c r="U321" s="203"/>
      <c r="V321" s="203"/>
      <c r="W321" s="203"/>
      <c r="X321" s="203"/>
    </row>
    <row r="322" spans="4:24">
      <c r="D322" s="259"/>
      <c r="E322" s="344">
        <v>44125</v>
      </c>
      <c r="F322" s="203" t="s">
        <v>1896</v>
      </c>
      <c r="G322" s="345"/>
      <c r="H322" s="259">
        <v>56</v>
      </c>
      <c r="I322" s="259"/>
      <c r="J322" s="259"/>
      <c r="K322" s="259"/>
      <c r="L322" s="259"/>
      <c r="M322" s="259"/>
      <c r="N322" s="259"/>
      <c r="O322" s="259"/>
      <c r="P322" s="259"/>
      <c r="Q322" s="259">
        <v>56</v>
      </c>
      <c r="R322" s="259"/>
      <c r="S322" s="259"/>
      <c r="T322" s="203"/>
      <c r="U322" s="203"/>
      <c r="V322" s="203"/>
      <c r="W322" s="203"/>
      <c r="X322" s="203"/>
    </row>
    <row r="323" spans="4:24">
      <c r="D323" s="259"/>
      <c r="E323" s="344">
        <v>44125</v>
      </c>
      <c r="F323" s="203" t="s">
        <v>1679</v>
      </c>
      <c r="G323" s="345">
        <v>2028</v>
      </c>
      <c r="H323" s="259"/>
      <c r="I323" s="259"/>
      <c r="J323" s="259"/>
      <c r="K323" s="259"/>
      <c r="L323" s="259"/>
      <c r="M323" s="259"/>
      <c r="N323" s="259"/>
      <c r="O323" s="259"/>
      <c r="P323" s="259"/>
      <c r="Q323" s="259"/>
      <c r="R323" s="259"/>
      <c r="S323" s="259"/>
      <c r="T323" s="203"/>
      <c r="U323" s="203"/>
      <c r="V323" s="203"/>
      <c r="W323" s="203"/>
      <c r="X323" s="203"/>
    </row>
    <row r="324" spans="4:24">
      <c r="D324" s="259"/>
      <c r="E324" s="344">
        <v>44125</v>
      </c>
      <c r="F324" s="203" t="s">
        <v>962</v>
      </c>
      <c r="G324" s="345"/>
      <c r="H324" s="259">
        <v>767</v>
      </c>
      <c r="I324" s="259"/>
      <c r="J324" s="259"/>
      <c r="K324" s="259"/>
      <c r="L324" s="259"/>
      <c r="M324" s="259"/>
      <c r="N324" s="259"/>
      <c r="O324" s="259"/>
      <c r="P324" s="259"/>
      <c r="Q324" s="259"/>
      <c r="R324" s="259"/>
      <c r="S324" s="259"/>
      <c r="T324" s="203"/>
      <c r="U324" s="203"/>
      <c r="V324" s="203"/>
      <c r="W324" s="203"/>
      <c r="X324" s="203"/>
    </row>
    <row r="325" spans="4:24">
      <c r="D325" s="259"/>
      <c r="E325" s="344">
        <v>44125</v>
      </c>
      <c r="F325" s="203" t="s">
        <v>963</v>
      </c>
      <c r="G325" s="345"/>
      <c r="H325" s="259">
        <v>58</v>
      </c>
      <c r="I325" s="259"/>
      <c r="J325" s="259"/>
      <c r="K325" s="259"/>
      <c r="L325" s="259"/>
      <c r="M325" s="259"/>
      <c r="N325" s="259"/>
      <c r="O325" s="259"/>
      <c r="P325" s="259"/>
      <c r="Q325" s="259"/>
      <c r="R325" s="259"/>
      <c r="S325" s="259"/>
      <c r="T325" s="203"/>
      <c r="U325" s="203"/>
      <c r="V325" s="203"/>
      <c r="W325" s="203"/>
      <c r="X325" s="203"/>
    </row>
    <row r="326" spans="4:24">
      <c r="D326" s="259">
        <v>5</v>
      </c>
      <c r="E326" s="344">
        <v>44125</v>
      </c>
      <c r="F326" s="203" t="s">
        <v>1276</v>
      </c>
      <c r="G326" s="345"/>
      <c r="H326" s="259">
        <v>1103</v>
      </c>
      <c r="I326" s="259"/>
      <c r="J326" s="259"/>
      <c r="K326" s="259"/>
      <c r="L326" s="259"/>
      <c r="M326" s="259"/>
      <c r="N326" s="259"/>
      <c r="O326" s="259">
        <v>-1100</v>
      </c>
      <c r="P326" s="259"/>
      <c r="Q326" s="259"/>
      <c r="R326" s="259"/>
      <c r="S326" s="259"/>
      <c r="T326" s="203"/>
      <c r="U326" s="203"/>
      <c r="V326" s="203"/>
      <c r="W326" s="203"/>
      <c r="X326" s="203"/>
    </row>
    <row r="327" spans="4:24">
      <c r="D327" s="259"/>
      <c r="E327" s="344">
        <v>44134</v>
      </c>
      <c r="F327" s="203" t="s">
        <v>1897</v>
      </c>
      <c r="G327" s="345"/>
      <c r="H327" s="259">
        <v>227</v>
      </c>
      <c r="I327" s="259"/>
      <c r="J327" s="259"/>
      <c r="K327" s="259"/>
      <c r="L327" s="259"/>
      <c r="M327" s="259"/>
      <c r="N327" s="259"/>
      <c r="O327" s="259"/>
      <c r="P327" s="259"/>
      <c r="Q327" s="259"/>
      <c r="R327" s="259"/>
      <c r="S327" s="259"/>
      <c r="T327" s="203"/>
      <c r="U327" s="203"/>
      <c r="V327" s="203"/>
      <c r="W327" s="203"/>
      <c r="X327" s="203"/>
    </row>
    <row r="328" spans="4:24">
      <c r="D328" s="259"/>
      <c r="E328" s="344">
        <v>44134</v>
      </c>
      <c r="F328" s="203" t="s">
        <v>1898</v>
      </c>
      <c r="G328" s="345"/>
      <c r="H328" s="259">
        <v>227</v>
      </c>
      <c r="I328" s="259"/>
      <c r="J328" s="259"/>
      <c r="K328" s="259"/>
      <c r="L328" s="259"/>
      <c r="M328" s="259"/>
      <c r="N328" s="259"/>
      <c r="O328" s="259"/>
      <c r="P328" s="259"/>
      <c r="Q328" s="259"/>
      <c r="R328" s="259"/>
      <c r="S328" s="259"/>
      <c r="T328" s="203"/>
      <c r="U328" s="203"/>
      <c r="V328" s="203"/>
      <c r="W328" s="203"/>
      <c r="X328" s="203"/>
    </row>
    <row r="329" spans="4:24">
      <c r="D329" s="148"/>
      <c r="E329" s="362">
        <v>44137</v>
      </c>
      <c r="F329" s="149" t="s">
        <v>495</v>
      </c>
      <c r="G329" s="363">
        <v>1005</v>
      </c>
      <c r="H329" s="148"/>
      <c r="I329" s="148"/>
      <c r="J329" s="148"/>
      <c r="K329" s="148"/>
      <c r="L329" s="148"/>
      <c r="M329" s="148"/>
      <c r="N329" s="148"/>
      <c r="O329" s="148"/>
      <c r="P329" s="148"/>
      <c r="Q329" s="148"/>
      <c r="R329" s="148"/>
      <c r="S329" s="148"/>
      <c r="T329" s="42"/>
      <c r="U329" s="42"/>
      <c r="V329" s="42"/>
      <c r="W329" s="149"/>
      <c r="X329" s="42"/>
    </row>
    <row r="330" spans="4:24">
      <c r="D330" s="148"/>
      <c r="E330" s="362">
        <v>44137</v>
      </c>
      <c r="F330" s="149" t="s">
        <v>956</v>
      </c>
      <c r="G330" s="363">
        <v>125</v>
      </c>
      <c r="H330" s="148"/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148"/>
      <c r="T330" s="42"/>
      <c r="U330" s="42"/>
      <c r="V330" s="42"/>
      <c r="W330" s="149"/>
      <c r="X330" s="42"/>
    </row>
    <row r="331" spans="4:24">
      <c r="D331" s="148"/>
      <c r="E331" s="362">
        <v>44137</v>
      </c>
      <c r="F331" s="149" t="s">
        <v>495</v>
      </c>
      <c r="G331" s="363">
        <v>215</v>
      </c>
      <c r="H331" s="148"/>
      <c r="I331" s="148"/>
      <c r="J331" s="148"/>
      <c r="K331" s="148"/>
      <c r="L331" s="148"/>
      <c r="M331" s="148"/>
      <c r="N331" s="148"/>
      <c r="O331" s="148"/>
      <c r="P331" s="148"/>
      <c r="Q331" s="148"/>
      <c r="R331" s="148"/>
      <c r="S331" s="148"/>
      <c r="T331" s="42"/>
      <c r="U331" s="42"/>
      <c r="V331" s="42"/>
      <c r="W331" s="149"/>
      <c r="X331" s="42"/>
    </row>
    <row r="332" spans="4:24">
      <c r="D332" s="148">
        <v>1</v>
      </c>
      <c r="E332" s="362">
        <v>44137</v>
      </c>
      <c r="F332" s="149" t="s">
        <v>1908</v>
      </c>
      <c r="G332" s="363"/>
      <c r="H332" s="148">
        <v>343.44</v>
      </c>
      <c r="I332" s="148"/>
      <c r="J332" s="148"/>
      <c r="K332" s="148">
        <v>343.44</v>
      </c>
      <c r="L332" s="148"/>
      <c r="M332" s="148"/>
      <c r="N332" s="148"/>
      <c r="O332" s="148"/>
      <c r="P332" s="148"/>
      <c r="Q332" s="148"/>
      <c r="R332" s="148"/>
      <c r="S332" s="148"/>
      <c r="T332" s="42"/>
      <c r="U332" s="42"/>
      <c r="V332" s="42"/>
      <c r="W332" s="149"/>
      <c r="X332" s="42"/>
    </row>
    <row r="333" spans="4:24">
      <c r="D333" s="148">
        <v>3</v>
      </c>
      <c r="E333" s="362">
        <v>44137</v>
      </c>
      <c r="F333" s="149" t="s">
        <v>1909</v>
      </c>
      <c r="G333" s="363"/>
      <c r="H333" s="148">
        <v>786.56</v>
      </c>
      <c r="I333" s="148"/>
      <c r="J333" s="148"/>
      <c r="K333" s="148">
        <v>786.56</v>
      </c>
      <c r="L333" s="148"/>
      <c r="M333" s="148"/>
      <c r="N333" s="148"/>
      <c r="O333" s="148"/>
      <c r="P333" s="148"/>
      <c r="Q333" s="148"/>
      <c r="R333" s="148"/>
      <c r="S333" s="148"/>
      <c r="T333" s="42"/>
      <c r="U333" s="42"/>
      <c r="V333" s="42"/>
      <c r="W333" s="149"/>
      <c r="X333" s="42"/>
    </row>
    <row r="334" spans="4:24">
      <c r="D334" s="148">
        <v>1.5</v>
      </c>
      <c r="E334" s="362">
        <v>44137</v>
      </c>
      <c r="F334" s="149" t="s">
        <v>1910</v>
      </c>
      <c r="G334" s="363"/>
      <c r="H334" s="148">
        <v>215</v>
      </c>
      <c r="I334" s="148"/>
      <c r="J334" s="148"/>
      <c r="K334" s="148"/>
      <c r="L334" s="148"/>
      <c r="M334" s="148"/>
      <c r="N334" s="148"/>
      <c r="O334" s="148"/>
      <c r="P334" s="148"/>
      <c r="Q334" s="148"/>
      <c r="R334" s="148"/>
      <c r="S334" s="148"/>
      <c r="T334" s="42"/>
      <c r="U334" s="42"/>
      <c r="V334" s="42"/>
      <c r="W334" s="149">
        <v>215</v>
      </c>
      <c r="X334" s="42"/>
    </row>
    <row r="335" spans="4:24">
      <c r="D335" s="148"/>
      <c r="E335" s="362">
        <v>44137</v>
      </c>
      <c r="F335" s="149" t="s">
        <v>1911</v>
      </c>
      <c r="G335" s="363">
        <v>1496</v>
      </c>
      <c r="H335" s="148"/>
      <c r="I335" s="148"/>
      <c r="J335" s="148"/>
      <c r="K335" s="148"/>
      <c r="L335" s="148"/>
      <c r="M335" s="148"/>
      <c r="N335" s="148"/>
      <c r="O335" s="148"/>
      <c r="P335" s="148"/>
      <c r="Q335" s="148"/>
      <c r="R335" s="148"/>
      <c r="S335" s="148"/>
      <c r="T335" s="42"/>
      <c r="U335" s="42"/>
      <c r="V335" s="42"/>
      <c r="W335" s="149"/>
      <c r="X335" s="42"/>
    </row>
    <row r="336" spans="4:24">
      <c r="D336" s="148"/>
      <c r="E336" s="362">
        <v>44137</v>
      </c>
      <c r="F336" s="149" t="s">
        <v>962</v>
      </c>
      <c r="G336" s="363"/>
      <c r="H336" s="148">
        <v>1220</v>
      </c>
      <c r="I336" s="148"/>
      <c r="J336" s="148"/>
      <c r="K336" s="148"/>
      <c r="L336" s="148"/>
      <c r="M336" s="148"/>
      <c r="N336" s="148"/>
      <c r="O336" s="148"/>
      <c r="P336" s="148"/>
      <c r="Q336" s="148"/>
      <c r="R336" s="148"/>
      <c r="S336" s="148"/>
      <c r="T336" s="42"/>
      <c r="U336" s="42"/>
      <c r="V336" s="42"/>
      <c r="W336" s="149"/>
      <c r="X336" s="42"/>
    </row>
    <row r="337" spans="4:24">
      <c r="D337" s="148"/>
      <c r="E337" s="362">
        <v>44137</v>
      </c>
      <c r="F337" s="149" t="s">
        <v>963</v>
      </c>
      <c r="G337" s="363"/>
      <c r="H337" s="148">
        <v>125</v>
      </c>
      <c r="I337" s="148"/>
      <c r="J337" s="148"/>
      <c r="K337" s="148"/>
      <c r="L337" s="148"/>
      <c r="M337" s="148"/>
      <c r="N337" s="148"/>
      <c r="O337" s="148"/>
      <c r="P337" s="148"/>
      <c r="Q337" s="148"/>
      <c r="R337" s="148"/>
      <c r="S337" s="148"/>
      <c r="T337" s="42"/>
      <c r="U337" s="42"/>
      <c r="V337" s="42"/>
      <c r="W337" s="149"/>
      <c r="X337" s="42"/>
    </row>
    <row r="338" spans="4:24">
      <c r="D338" s="148"/>
      <c r="E338" s="362">
        <v>44137</v>
      </c>
      <c r="F338" s="149" t="s">
        <v>1912</v>
      </c>
      <c r="G338" s="363"/>
      <c r="H338" s="148">
        <v>151</v>
      </c>
      <c r="I338" s="148"/>
      <c r="J338" s="148"/>
      <c r="K338" s="148"/>
      <c r="L338" s="148"/>
      <c r="M338" s="148"/>
      <c r="N338" s="148"/>
      <c r="O338" s="148"/>
      <c r="P338" s="148"/>
      <c r="Q338" s="148"/>
      <c r="R338" s="148"/>
      <c r="S338" s="148"/>
      <c r="T338" s="42"/>
      <c r="U338" s="42"/>
      <c r="V338" s="42"/>
      <c r="W338" s="149"/>
      <c r="X338" s="42"/>
    </row>
    <row r="339" spans="4:24">
      <c r="D339" s="148"/>
      <c r="E339" s="362">
        <v>44141</v>
      </c>
      <c r="F339" s="149" t="s">
        <v>495</v>
      </c>
      <c r="G339" s="363">
        <v>5646.95</v>
      </c>
      <c r="H339" s="148"/>
      <c r="I339" s="148"/>
      <c r="J339" s="148"/>
      <c r="K339" s="148"/>
      <c r="L339" s="148"/>
      <c r="M339" s="148"/>
      <c r="N339" s="148"/>
      <c r="O339" s="148"/>
      <c r="P339" s="148"/>
      <c r="Q339" s="148"/>
      <c r="R339" s="148"/>
      <c r="S339" s="148"/>
      <c r="T339" s="42"/>
      <c r="U339" s="42"/>
      <c r="V339" s="42"/>
      <c r="W339" s="149"/>
      <c r="X339" s="42"/>
    </row>
    <row r="340" spans="4:24">
      <c r="D340" s="148">
        <v>2</v>
      </c>
      <c r="E340" s="362">
        <v>44142</v>
      </c>
      <c r="F340" s="149" t="s">
        <v>1920</v>
      </c>
      <c r="G340" s="363"/>
      <c r="H340" s="148">
        <v>875.78</v>
      </c>
      <c r="I340" s="148"/>
      <c r="J340" s="148"/>
      <c r="K340" s="148"/>
      <c r="L340" s="148"/>
      <c r="M340" s="148">
        <v>875.78</v>
      </c>
      <c r="N340" s="148"/>
      <c r="O340" s="148"/>
      <c r="P340" s="148"/>
      <c r="Q340" s="148"/>
      <c r="R340" s="148"/>
      <c r="S340" s="148"/>
      <c r="T340" s="42"/>
      <c r="U340" s="42"/>
      <c r="V340" s="42"/>
      <c r="W340" s="149"/>
      <c r="X340" s="42"/>
    </row>
    <row r="341" spans="4:24">
      <c r="D341" s="148">
        <v>8</v>
      </c>
      <c r="E341" s="362">
        <v>44142</v>
      </c>
      <c r="F341" s="149" t="s">
        <v>1913</v>
      </c>
      <c r="G341" s="363"/>
      <c r="H341" s="148">
        <v>2178.2399999999998</v>
      </c>
      <c r="I341" s="148"/>
      <c r="J341" s="148"/>
      <c r="K341" s="148"/>
      <c r="L341" s="148"/>
      <c r="M341" s="148">
        <v>2178.2399999999998</v>
      </c>
      <c r="N341" s="148"/>
      <c r="O341" s="148"/>
      <c r="P341" s="148"/>
      <c r="Q341" s="148"/>
      <c r="R341" s="148"/>
      <c r="S341" s="148"/>
      <c r="T341" s="42"/>
      <c r="U341" s="42"/>
      <c r="V341" s="42"/>
      <c r="W341" s="149"/>
      <c r="X341" s="42"/>
    </row>
    <row r="342" spans="4:24">
      <c r="D342" s="148"/>
      <c r="E342" s="362">
        <v>44142</v>
      </c>
      <c r="F342" s="149" t="s">
        <v>1915</v>
      </c>
      <c r="G342" s="363"/>
      <c r="H342" s="148">
        <v>2161.9299999999998</v>
      </c>
      <c r="I342" s="148"/>
      <c r="J342" s="148"/>
      <c r="K342" s="148"/>
      <c r="L342" s="148"/>
      <c r="M342" s="148">
        <v>2161.9299999999998</v>
      </c>
      <c r="N342" s="148"/>
      <c r="O342" s="148"/>
      <c r="P342" s="148"/>
      <c r="Q342" s="148"/>
      <c r="R342" s="148"/>
      <c r="S342" s="148"/>
      <c r="T342" s="42"/>
      <c r="U342" s="42"/>
      <c r="V342" s="42"/>
      <c r="W342" s="149"/>
      <c r="X342" s="42"/>
    </row>
    <row r="343" spans="4:24">
      <c r="D343" s="148"/>
      <c r="E343" s="362">
        <v>44142</v>
      </c>
      <c r="F343" s="149" t="s">
        <v>1914</v>
      </c>
      <c r="G343" s="363"/>
      <c r="H343" s="148">
        <v>1</v>
      </c>
      <c r="I343" s="148"/>
      <c r="J343" s="148"/>
      <c r="K343" s="148"/>
      <c r="L343" s="148"/>
      <c r="M343" s="148"/>
      <c r="N343" s="148"/>
      <c r="O343" s="148"/>
      <c r="P343" s="148">
        <v>1</v>
      </c>
      <c r="Q343" s="148"/>
      <c r="R343" s="148"/>
      <c r="S343" s="148"/>
      <c r="T343" s="42"/>
      <c r="U343" s="42"/>
      <c r="V343" s="42"/>
      <c r="W343" s="149"/>
      <c r="X343" s="42"/>
    </row>
    <row r="344" spans="4:24">
      <c r="D344" s="148">
        <v>1</v>
      </c>
      <c r="E344" s="362">
        <v>44142</v>
      </c>
      <c r="F344" s="149" t="s">
        <v>1916</v>
      </c>
      <c r="G344" s="363"/>
      <c r="H344" s="148">
        <v>430</v>
      </c>
      <c r="I344" s="148"/>
      <c r="J344" s="148"/>
      <c r="K344" s="148"/>
      <c r="L344" s="148">
        <v>430</v>
      </c>
      <c r="M344" s="148"/>
      <c r="N344" s="148"/>
      <c r="O344" s="148"/>
      <c r="P344" s="148"/>
      <c r="Q344" s="148"/>
      <c r="R344" s="148"/>
      <c r="S344" s="148"/>
      <c r="T344" s="42"/>
      <c r="U344" s="42"/>
      <c r="V344" s="42"/>
      <c r="W344" s="149"/>
      <c r="X344" s="42"/>
    </row>
    <row r="345" spans="4:24">
      <c r="D345" s="148"/>
      <c r="E345" s="362">
        <v>44142</v>
      </c>
      <c r="F345" s="149" t="s">
        <v>495</v>
      </c>
      <c r="G345" s="363">
        <v>158</v>
      </c>
      <c r="H345" s="148"/>
      <c r="I345" s="148"/>
      <c r="J345" s="148"/>
      <c r="K345" s="148"/>
      <c r="L345" s="148"/>
      <c r="M345" s="148"/>
      <c r="N345" s="148"/>
      <c r="O345" s="148"/>
      <c r="P345" s="148"/>
      <c r="Q345" s="148"/>
      <c r="R345" s="148"/>
      <c r="S345" s="148"/>
      <c r="T345" s="42"/>
      <c r="U345" s="42"/>
      <c r="V345" s="42"/>
      <c r="W345" s="149"/>
      <c r="X345" s="42"/>
    </row>
    <row r="346" spans="4:24">
      <c r="D346" s="148"/>
      <c r="E346" s="362">
        <v>44142</v>
      </c>
      <c r="F346" s="149" t="s">
        <v>1917</v>
      </c>
      <c r="G346" s="363"/>
      <c r="H346" s="148">
        <v>158</v>
      </c>
      <c r="I346" s="148"/>
      <c r="J346" s="148"/>
      <c r="K346" s="148"/>
      <c r="L346" s="148"/>
      <c r="M346" s="148"/>
      <c r="N346" s="148"/>
      <c r="O346" s="148"/>
      <c r="P346" s="148"/>
      <c r="Q346" s="148">
        <v>158</v>
      </c>
      <c r="R346" s="148"/>
      <c r="S346" s="148"/>
      <c r="T346" s="42"/>
      <c r="U346" s="42"/>
      <c r="V346" s="42"/>
      <c r="W346" s="149"/>
      <c r="X346" s="42"/>
    </row>
    <row r="347" spans="4:24">
      <c r="D347" s="148"/>
      <c r="E347" s="362">
        <v>44142</v>
      </c>
      <c r="F347" s="149" t="s">
        <v>1918</v>
      </c>
      <c r="G347" s="363">
        <v>6142</v>
      </c>
      <c r="H347" s="148"/>
      <c r="I347" s="148"/>
      <c r="J347" s="148"/>
      <c r="K347" s="148"/>
      <c r="L347" s="148"/>
      <c r="M347" s="148"/>
      <c r="N347" s="148"/>
      <c r="O347" s="148"/>
      <c r="P347" s="148"/>
      <c r="Q347" s="148"/>
      <c r="R347" s="148"/>
      <c r="S347" s="148"/>
      <c r="T347" s="42"/>
      <c r="U347" s="42"/>
      <c r="V347" s="42"/>
      <c r="W347" s="149"/>
      <c r="X347" s="42"/>
    </row>
    <row r="348" spans="4:24">
      <c r="D348" s="148"/>
      <c r="E348" s="362">
        <v>44142</v>
      </c>
      <c r="F348" s="149" t="s">
        <v>1890</v>
      </c>
      <c r="G348" s="363"/>
      <c r="H348" s="148">
        <v>143</v>
      </c>
      <c r="I348" s="148"/>
      <c r="J348" s="148"/>
      <c r="K348" s="148"/>
      <c r="L348" s="148"/>
      <c r="M348" s="148"/>
      <c r="N348" s="148"/>
      <c r="O348" s="148"/>
      <c r="P348" s="148"/>
      <c r="Q348" s="148">
        <v>143</v>
      </c>
      <c r="R348" s="148"/>
      <c r="S348" s="148"/>
      <c r="T348" s="42"/>
      <c r="U348" s="42"/>
      <c r="V348" s="42"/>
      <c r="W348" s="149"/>
      <c r="X348" s="42"/>
    </row>
    <row r="349" spans="4:24">
      <c r="D349" s="148"/>
      <c r="E349" s="362">
        <v>44142</v>
      </c>
      <c r="F349" s="149" t="s">
        <v>962</v>
      </c>
      <c r="G349" s="363"/>
      <c r="H349" s="148">
        <v>5804.95</v>
      </c>
      <c r="I349" s="148"/>
      <c r="J349" s="148"/>
      <c r="K349" s="148"/>
      <c r="L349" s="148"/>
      <c r="M349" s="148"/>
      <c r="N349" s="148"/>
      <c r="O349" s="148"/>
      <c r="P349" s="148"/>
      <c r="Q349" s="148"/>
      <c r="R349" s="148"/>
      <c r="S349" s="148"/>
      <c r="T349" s="42"/>
      <c r="U349" s="42"/>
      <c r="V349" s="42"/>
      <c r="W349" s="149"/>
      <c r="X349" s="42"/>
    </row>
    <row r="350" spans="4:24">
      <c r="D350" s="148"/>
      <c r="E350" s="362">
        <v>44142</v>
      </c>
      <c r="F350" s="149" t="s">
        <v>1919</v>
      </c>
      <c r="G350" s="363"/>
      <c r="H350" s="148">
        <v>194.05</v>
      </c>
      <c r="I350" s="148"/>
      <c r="J350" s="148"/>
      <c r="K350" s="148"/>
      <c r="L350" s="148"/>
      <c r="M350" s="148"/>
      <c r="N350" s="148"/>
      <c r="O350" s="148"/>
      <c r="P350" s="148"/>
      <c r="Q350" s="148"/>
      <c r="R350" s="148"/>
      <c r="S350" s="148"/>
      <c r="T350" s="42"/>
      <c r="U350" s="42"/>
      <c r="V350" s="42"/>
      <c r="W350" s="149"/>
      <c r="X350" s="42"/>
    </row>
    <row r="351" spans="4:24">
      <c r="D351" s="148"/>
      <c r="E351" s="362">
        <v>44142</v>
      </c>
      <c r="F351" s="149" t="s">
        <v>495</v>
      </c>
      <c r="G351" s="363">
        <v>1581.53</v>
      </c>
      <c r="H351" s="148"/>
      <c r="I351" s="148"/>
      <c r="J351" s="148"/>
      <c r="K351" s="148"/>
      <c r="L351" s="148"/>
      <c r="M351" s="148"/>
      <c r="N351" s="148"/>
      <c r="O351" s="148"/>
      <c r="P351" s="148"/>
      <c r="Q351" s="148"/>
      <c r="R351" s="148"/>
      <c r="S351" s="148"/>
      <c r="T351" s="42"/>
      <c r="U351" s="42"/>
      <c r="V351" s="42"/>
      <c r="W351" s="149"/>
      <c r="X351" s="42"/>
    </row>
    <row r="352" spans="4:24">
      <c r="D352" s="148">
        <v>5</v>
      </c>
      <c r="E352" s="362">
        <v>44142</v>
      </c>
      <c r="F352" s="149" t="s">
        <v>1924</v>
      </c>
      <c r="G352" s="363"/>
      <c r="H352" s="148">
        <v>840</v>
      </c>
      <c r="I352" s="148"/>
      <c r="J352" s="148"/>
      <c r="K352" s="148">
        <v>840</v>
      </c>
      <c r="L352" s="148"/>
      <c r="M352" s="148"/>
      <c r="N352" s="148"/>
      <c r="O352" s="148"/>
      <c r="P352" s="148"/>
      <c r="Q352" s="148"/>
      <c r="R352" s="148"/>
      <c r="S352" s="148"/>
      <c r="T352" s="42"/>
      <c r="U352" s="42"/>
      <c r="V352" s="42"/>
      <c r="W352" s="149"/>
      <c r="X352" s="42"/>
    </row>
    <row r="353" spans="4:24">
      <c r="D353" s="148"/>
      <c r="E353" s="362">
        <v>44142</v>
      </c>
      <c r="F353" s="149" t="s">
        <v>1921</v>
      </c>
      <c r="G353" s="363"/>
      <c r="H353" s="148">
        <v>120</v>
      </c>
      <c r="I353" s="148"/>
      <c r="J353" s="148"/>
      <c r="K353" s="148"/>
      <c r="L353" s="148">
        <v>120</v>
      </c>
      <c r="M353" s="148"/>
      <c r="N353" s="148"/>
      <c r="O353" s="148"/>
      <c r="P353" s="148"/>
      <c r="Q353" s="148"/>
      <c r="R353" s="148"/>
      <c r="S353" s="148"/>
      <c r="T353" s="42"/>
      <c r="U353" s="42"/>
      <c r="V353" s="42"/>
      <c r="W353" s="149"/>
      <c r="X353" s="42"/>
    </row>
    <row r="354" spans="4:24">
      <c r="D354" s="148"/>
      <c r="E354" s="362">
        <v>44142</v>
      </c>
      <c r="F354" s="149" t="s">
        <v>1922</v>
      </c>
      <c r="G354" s="363"/>
      <c r="H354" s="148">
        <v>88.22</v>
      </c>
      <c r="I354" s="148"/>
      <c r="J354" s="148"/>
      <c r="K354" s="148"/>
      <c r="L354" s="148"/>
      <c r="M354" s="148">
        <v>88.22</v>
      </c>
      <c r="N354" s="148"/>
      <c r="O354" s="148"/>
      <c r="P354" s="148"/>
      <c r="Q354" s="148"/>
      <c r="R354" s="148"/>
      <c r="S354" s="148"/>
      <c r="T354" s="42"/>
      <c r="U354" s="42"/>
      <c r="V354" s="42"/>
      <c r="W354" s="149"/>
      <c r="X354" s="42"/>
    </row>
    <row r="355" spans="4:24">
      <c r="D355" s="148">
        <v>5</v>
      </c>
      <c r="E355" s="362">
        <v>44142</v>
      </c>
      <c r="F355" s="149" t="s">
        <v>1923</v>
      </c>
      <c r="G355" s="363"/>
      <c r="H355" s="148">
        <v>534.30999999999995</v>
      </c>
      <c r="I355" s="148"/>
      <c r="J355" s="148"/>
      <c r="K355" s="148"/>
      <c r="L355" s="148"/>
      <c r="M355" s="148">
        <v>534.30999999999995</v>
      </c>
      <c r="N355" s="148"/>
      <c r="O355" s="148"/>
      <c r="P355" s="148"/>
      <c r="Q355" s="148"/>
      <c r="R355" s="148"/>
      <c r="S355" s="148"/>
      <c r="T355" s="42"/>
      <c r="U355" s="42"/>
      <c r="V355" s="42"/>
      <c r="W355" s="149"/>
      <c r="X355" s="42"/>
    </row>
    <row r="356" spans="4:24">
      <c r="D356" s="148"/>
      <c r="E356" s="362">
        <v>44142</v>
      </c>
      <c r="F356" s="149" t="s">
        <v>495</v>
      </c>
      <c r="G356" s="363">
        <v>94</v>
      </c>
      <c r="H356" s="148"/>
      <c r="I356" s="148"/>
      <c r="J356" s="148"/>
      <c r="K356" s="148"/>
      <c r="L356" s="148"/>
      <c r="M356" s="148"/>
      <c r="N356" s="148"/>
      <c r="O356" s="148"/>
      <c r="P356" s="148"/>
      <c r="Q356" s="148"/>
      <c r="R356" s="148"/>
      <c r="S356" s="148"/>
      <c r="T356" s="42"/>
      <c r="U356" s="42"/>
      <c r="V356" s="42"/>
      <c r="W356" s="149"/>
      <c r="X356" s="42"/>
    </row>
    <row r="357" spans="4:24">
      <c r="D357" s="148"/>
      <c r="E357" s="362">
        <v>44142</v>
      </c>
      <c r="F357" s="149" t="s">
        <v>1925</v>
      </c>
      <c r="G357" s="363"/>
      <c r="H357" s="148">
        <v>94</v>
      </c>
      <c r="I357" s="148"/>
      <c r="J357" s="148"/>
      <c r="K357" s="148"/>
      <c r="L357" s="148"/>
      <c r="M357" s="148"/>
      <c r="N357" s="148"/>
      <c r="O357" s="148"/>
      <c r="P357" s="148"/>
      <c r="Q357" s="148">
        <v>94</v>
      </c>
      <c r="R357" s="148"/>
      <c r="S357" s="148"/>
      <c r="T357" s="42"/>
      <c r="U357" s="42"/>
      <c r="V357" s="42"/>
      <c r="W357" s="149"/>
      <c r="X357" s="42"/>
    </row>
    <row r="358" spans="4:24">
      <c r="D358" s="148"/>
      <c r="E358" s="362">
        <v>44142</v>
      </c>
      <c r="F358" s="149" t="s">
        <v>1893</v>
      </c>
      <c r="G358" s="363">
        <v>1791</v>
      </c>
      <c r="H358" s="148"/>
      <c r="I358" s="148"/>
      <c r="J358" s="148"/>
      <c r="K358" s="148"/>
      <c r="L358" s="148"/>
      <c r="M358" s="148"/>
      <c r="N358" s="148"/>
      <c r="O358" s="148"/>
      <c r="P358" s="148"/>
      <c r="Q358" s="148"/>
      <c r="R358" s="148"/>
      <c r="S358" s="148"/>
      <c r="T358" s="42"/>
      <c r="U358" s="42"/>
      <c r="V358" s="42"/>
      <c r="W358" s="149"/>
      <c r="X358" s="42"/>
    </row>
    <row r="359" spans="4:24">
      <c r="D359" s="148"/>
      <c r="E359" s="362">
        <v>44142</v>
      </c>
      <c r="F359" s="149" t="s">
        <v>1890</v>
      </c>
      <c r="G359" s="363"/>
      <c r="H359" s="148">
        <v>56</v>
      </c>
      <c r="I359" s="148"/>
      <c r="J359" s="148"/>
      <c r="K359" s="148"/>
      <c r="L359" s="148"/>
      <c r="M359" s="148"/>
      <c r="N359" s="148"/>
      <c r="O359" s="148"/>
      <c r="P359" s="148"/>
      <c r="Q359" s="148">
        <v>56</v>
      </c>
      <c r="R359" s="148"/>
      <c r="S359" s="148"/>
      <c r="T359" s="42"/>
      <c r="U359" s="42"/>
      <c r="V359" s="42"/>
      <c r="W359" s="149"/>
      <c r="X359" s="42"/>
    </row>
    <row r="360" spans="4:24">
      <c r="D360" s="148"/>
      <c r="E360" s="362">
        <v>44142</v>
      </c>
      <c r="F360" s="149" t="s">
        <v>962</v>
      </c>
      <c r="G360" s="364"/>
      <c r="H360" s="363">
        <v>1675.53</v>
      </c>
      <c r="I360" s="148"/>
      <c r="J360" s="148"/>
      <c r="K360" s="148"/>
      <c r="L360" s="148"/>
      <c r="M360" s="148"/>
      <c r="N360" s="148"/>
      <c r="O360" s="148"/>
      <c r="P360" s="148"/>
      <c r="Q360" s="148"/>
      <c r="R360" s="148"/>
      <c r="S360" s="148"/>
      <c r="T360" s="42"/>
      <c r="U360" s="42"/>
      <c r="V360" s="42"/>
      <c r="W360" s="149"/>
      <c r="X360" s="42"/>
    </row>
    <row r="361" spans="4:24">
      <c r="D361" s="148"/>
      <c r="E361" s="362">
        <v>44142</v>
      </c>
      <c r="F361" s="149" t="s">
        <v>1914</v>
      </c>
      <c r="G361" s="363"/>
      <c r="H361" s="148">
        <v>1</v>
      </c>
      <c r="I361" s="148"/>
      <c r="J361" s="148"/>
      <c r="K361" s="148"/>
      <c r="L361" s="148"/>
      <c r="M361" s="148"/>
      <c r="N361" s="148"/>
      <c r="O361" s="148"/>
      <c r="P361" s="148">
        <v>1</v>
      </c>
      <c r="Q361" s="148"/>
      <c r="R361" s="148"/>
      <c r="S361" s="148"/>
      <c r="T361" s="42"/>
      <c r="U361" s="42"/>
      <c r="V361" s="42"/>
      <c r="W361" s="149"/>
      <c r="X361" s="42"/>
    </row>
    <row r="362" spans="4:24">
      <c r="D362" s="148"/>
      <c r="E362" s="362">
        <v>44142</v>
      </c>
      <c r="F362" s="149" t="s">
        <v>1926</v>
      </c>
      <c r="G362" s="363"/>
      <c r="H362" s="148">
        <v>57.47</v>
      </c>
      <c r="I362" s="148"/>
      <c r="J362" s="148"/>
      <c r="K362" s="148"/>
      <c r="L362" s="148"/>
      <c r="M362" s="148"/>
      <c r="N362" s="148"/>
      <c r="O362" s="148"/>
      <c r="P362" s="148"/>
      <c r="Q362" s="148"/>
      <c r="R362" s="148"/>
      <c r="S362" s="148"/>
      <c r="T362" s="42"/>
      <c r="U362" s="42"/>
      <c r="V362" s="42"/>
      <c r="W362" s="149"/>
      <c r="X362" s="42"/>
    </row>
    <row r="363" spans="4:24">
      <c r="D363" s="148"/>
      <c r="E363" s="362">
        <v>44143</v>
      </c>
      <c r="F363" s="149" t="s">
        <v>495</v>
      </c>
      <c r="G363" s="363">
        <v>1070.82</v>
      </c>
      <c r="H363" s="148"/>
      <c r="I363" s="148"/>
      <c r="J363" s="148"/>
      <c r="K363" s="148"/>
      <c r="L363" s="148"/>
      <c r="M363" s="148"/>
      <c r="N363" s="148"/>
      <c r="O363" s="148"/>
      <c r="P363" s="148"/>
      <c r="Q363" s="148"/>
      <c r="R363" s="148"/>
      <c r="S363" s="148"/>
      <c r="T363" s="42"/>
      <c r="U363" s="42"/>
      <c r="V363" s="42"/>
      <c r="W363" s="149"/>
      <c r="X363" s="42"/>
    </row>
    <row r="364" spans="4:24">
      <c r="D364" s="148">
        <v>5</v>
      </c>
      <c r="E364" s="362">
        <v>44143</v>
      </c>
      <c r="F364" s="149" t="s">
        <v>1927</v>
      </c>
      <c r="G364" s="363"/>
      <c r="H364" s="148">
        <v>874.38</v>
      </c>
      <c r="I364" s="148"/>
      <c r="J364" s="148"/>
      <c r="K364" s="148"/>
      <c r="L364" s="148"/>
      <c r="M364" s="148">
        <v>874.38</v>
      </c>
      <c r="N364" s="148"/>
      <c r="O364" s="148"/>
      <c r="P364" s="148"/>
      <c r="Q364" s="148"/>
      <c r="R364" s="148"/>
      <c r="S364" s="148"/>
      <c r="T364" s="42"/>
      <c r="U364" s="42"/>
      <c r="V364" s="42"/>
      <c r="W364" s="149"/>
      <c r="X364" s="42"/>
    </row>
    <row r="365" spans="4:24">
      <c r="D365" s="148"/>
      <c r="E365" s="362">
        <v>44143</v>
      </c>
      <c r="F365" s="149" t="s">
        <v>1928</v>
      </c>
      <c r="G365" s="363"/>
      <c r="H365" s="148">
        <v>124.44</v>
      </c>
      <c r="I365" s="148"/>
      <c r="J365" s="148"/>
      <c r="K365" s="148"/>
      <c r="L365" s="148"/>
      <c r="M365" s="148">
        <v>124.44</v>
      </c>
      <c r="N365" s="148"/>
      <c r="O365" s="148"/>
      <c r="P365" s="148"/>
      <c r="Q365" s="148"/>
      <c r="R365" s="148"/>
      <c r="S365" s="148"/>
      <c r="T365" s="42"/>
      <c r="U365" s="42"/>
      <c r="V365" s="42"/>
      <c r="W365" s="149"/>
      <c r="X365" s="42"/>
    </row>
    <row r="366" spans="4:24">
      <c r="D366" s="148"/>
      <c r="E366" s="362">
        <v>44143</v>
      </c>
      <c r="F366" s="149" t="s">
        <v>1929</v>
      </c>
      <c r="G366" s="363"/>
      <c r="H366" s="148">
        <v>71</v>
      </c>
      <c r="I366" s="148"/>
      <c r="J366" s="148"/>
      <c r="K366" s="148"/>
      <c r="L366" s="148"/>
      <c r="M366" s="148"/>
      <c r="N366" s="148"/>
      <c r="O366" s="148"/>
      <c r="P366" s="148"/>
      <c r="Q366" s="148">
        <v>71</v>
      </c>
      <c r="R366" s="148"/>
      <c r="S366" s="148"/>
      <c r="T366" s="42"/>
      <c r="U366" s="42"/>
      <c r="V366" s="42"/>
      <c r="W366" s="149"/>
      <c r="X366" s="42"/>
    </row>
    <row r="367" spans="4:24">
      <c r="D367" s="148"/>
      <c r="E367" s="362">
        <v>44143</v>
      </c>
      <c r="F367" s="149" t="s">
        <v>1914</v>
      </c>
      <c r="G367" s="363"/>
      <c r="H367" s="148">
        <v>1</v>
      </c>
      <c r="I367" s="148"/>
      <c r="J367" s="148"/>
      <c r="K367" s="148"/>
      <c r="L367" s="148"/>
      <c r="M367" s="148"/>
      <c r="N367" s="148"/>
      <c r="O367" s="148"/>
      <c r="P367" s="148">
        <v>1</v>
      </c>
      <c r="Q367" s="148"/>
      <c r="R367" s="148"/>
      <c r="S367" s="148"/>
      <c r="T367" s="42"/>
      <c r="U367" s="42"/>
      <c r="V367" s="42"/>
      <c r="W367" s="149"/>
      <c r="X367" s="42"/>
    </row>
    <row r="368" spans="4:24">
      <c r="D368" s="148"/>
      <c r="E368" s="362">
        <v>44143</v>
      </c>
      <c r="F368" s="149" t="s">
        <v>1930</v>
      </c>
      <c r="G368" s="363">
        <v>1126</v>
      </c>
      <c r="H368" s="148"/>
      <c r="I368" s="148"/>
      <c r="J368" s="148"/>
      <c r="K368" s="148"/>
      <c r="L368" s="148"/>
      <c r="M368" s="148"/>
      <c r="N368" s="148"/>
      <c r="O368" s="148"/>
      <c r="P368" s="148"/>
      <c r="Q368" s="148"/>
      <c r="R368" s="148"/>
      <c r="S368" s="148"/>
      <c r="T368" s="42"/>
      <c r="U368" s="42"/>
      <c r="V368" s="42"/>
      <c r="W368" s="149"/>
      <c r="X368" s="42"/>
    </row>
    <row r="369" spans="4:24">
      <c r="D369" s="148"/>
      <c r="E369" s="362">
        <v>44143</v>
      </c>
      <c r="F369" s="149" t="s">
        <v>962</v>
      </c>
      <c r="G369" s="363"/>
      <c r="H369" s="148">
        <v>1070.82</v>
      </c>
      <c r="I369" s="148"/>
      <c r="J369" s="148"/>
      <c r="K369" s="148"/>
      <c r="L369" s="148"/>
      <c r="M369" s="148"/>
      <c r="N369" s="148"/>
      <c r="O369" s="148"/>
      <c r="P369" s="148"/>
      <c r="Q369" s="148"/>
      <c r="R369" s="148"/>
      <c r="S369" s="148"/>
      <c r="T369" s="42"/>
      <c r="U369" s="42"/>
      <c r="V369" s="42"/>
      <c r="W369" s="149"/>
      <c r="X369" s="42"/>
    </row>
    <row r="370" spans="4:24">
      <c r="D370" s="148"/>
      <c r="E370" s="362">
        <v>44143</v>
      </c>
      <c r="F370" s="149" t="s">
        <v>1931</v>
      </c>
      <c r="G370" s="363"/>
      <c r="H370" s="148">
        <v>55.18</v>
      </c>
      <c r="I370" s="148"/>
      <c r="J370" s="148"/>
      <c r="K370" s="148"/>
      <c r="L370" s="148"/>
      <c r="M370" s="148"/>
      <c r="N370" s="148"/>
      <c r="O370" s="148"/>
      <c r="P370" s="148"/>
      <c r="Q370" s="148"/>
      <c r="R370" s="148"/>
      <c r="S370" s="148"/>
      <c r="T370" s="42"/>
      <c r="U370" s="42"/>
      <c r="V370" s="42"/>
      <c r="W370" s="149"/>
      <c r="X370" s="42"/>
    </row>
    <row r="371" spans="4:24">
      <c r="D371" s="148"/>
      <c r="E371" s="362">
        <v>44143</v>
      </c>
      <c r="F371" s="149" t="s">
        <v>495</v>
      </c>
      <c r="G371" s="363">
        <v>228.7</v>
      </c>
      <c r="H371" s="148"/>
      <c r="I371" s="148"/>
      <c r="J371" s="148"/>
      <c r="K371" s="148"/>
      <c r="L371" s="148"/>
      <c r="M371" s="148"/>
      <c r="N371" s="148"/>
      <c r="O371" s="148"/>
      <c r="P371" s="148"/>
      <c r="Q371" s="148"/>
      <c r="R371" s="148"/>
      <c r="S371" s="148"/>
      <c r="T371" s="42"/>
      <c r="U371" s="42"/>
      <c r="V371" s="42"/>
      <c r="W371" s="149"/>
      <c r="X371" s="42"/>
    </row>
    <row r="372" spans="4:24">
      <c r="D372" s="148"/>
      <c r="E372" s="362">
        <v>44143</v>
      </c>
      <c r="F372" s="149" t="s">
        <v>1932</v>
      </c>
      <c r="G372" s="363"/>
      <c r="H372" s="148">
        <v>227.7</v>
      </c>
      <c r="I372" s="148"/>
      <c r="J372" s="148"/>
      <c r="K372" s="148"/>
      <c r="L372" s="148"/>
      <c r="M372" s="148">
        <v>227.7</v>
      </c>
      <c r="N372" s="148"/>
      <c r="O372" s="148"/>
      <c r="P372" s="148"/>
      <c r="Q372" s="148"/>
      <c r="R372" s="148"/>
      <c r="S372" s="148"/>
      <c r="T372" s="42"/>
      <c r="U372" s="42"/>
      <c r="V372" s="42"/>
      <c r="W372" s="149"/>
      <c r="X372" s="42"/>
    </row>
    <row r="373" spans="4:24">
      <c r="D373" s="148"/>
      <c r="E373" s="362">
        <v>44143</v>
      </c>
      <c r="F373" s="149" t="s">
        <v>1914</v>
      </c>
      <c r="G373" s="363"/>
      <c r="H373" s="148">
        <v>1</v>
      </c>
      <c r="I373" s="148"/>
      <c r="J373" s="148"/>
      <c r="K373" s="148"/>
      <c r="L373" s="148"/>
      <c r="M373" s="148"/>
      <c r="N373" s="148"/>
      <c r="O373" s="148"/>
      <c r="P373" s="148">
        <v>1</v>
      </c>
      <c r="Q373" s="148"/>
      <c r="R373" s="148"/>
      <c r="S373" s="148"/>
      <c r="T373" s="42"/>
      <c r="U373" s="42"/>
      <c r="V373" s="42"/>
      <c r="W373" s="149"/>
      <c r="X373" s="42"/>
    </row>
    <row r="374" spans="4:24">
      <c r="D374" s="148"/>
      <c r="E374" s="362">
        <v>44143</v>
      </c>
      <c r="F374" s="149" t="s">
        <v>1911</v>
      </c>
      <c r="G374" s="363">
        <v>268</v>
      </c>
      <c r="H374" s="148"/>
      <c r="I374" s="148"/>
      <c r="J374" s="148"/>
      <c r="K374" s="148"/>
      <c r="L374" s="148"/>
      <c r="M374" s="148"/>
      <c r="N374" s="148"/>
      <c r="O374" s="148"/>
      <c r="P374" s="148"/>
      <c r="Q374" s="148"/>
      <c r="R374" s="148"/>
      <c r="S374" s="148"/>
      <c r="T374" s="42"/>
      <c r="U374" s="42"/>
      <c r="V374" s="42"/>
      <c r="W374" s="149"/>
      <c r="X374" s="42"/>
    </row>
    <row r="375" spans="4:24">
      <c r="D375" s="148"/>
      <c r="E375" s="362">
        <v>44143</v>
      </c>
      <c r="F375" s="149" t="s">
        <v>962</v>
      </c>
      <c r="G375" s="363"/>
      <c r="H375" s="148">
        <v>228.7</v>
      </c>
      <c r="I375" s="148"/>
      <c r="J375" s="148"/>
      <c r="K375" s="148"/>
      <c r="L375" s="148"/>
      <c r="M375" s="148"/>
      <c r="N375" s="148"/>
      <c r="O375" s="148"/>
      <c r="P375" s="148"/>
      <c r="Q375" s="148"/>
      <c r="R375" s="148"/>
      <c r="S375" s="148"/>
      <c r="T375" s="42"/>
      <c r="U375" s="42"/>
      <c r="V375" s="42"/>
      <c r="W375" s="149"/>
      <c r="X375" s="42"/>
    </row>
    <row r="376" spans="4:24">
      <c r="D376" s="148"/>
      <c r="E376" s="362">
        <v>44143</v>
      </c>
      <c r="F376" s="149" t="s">
        <v>1933</v>
      </c>
      <c r="G376" s="363"/>
      <c r="H376" s="148">
        <v>39.299999999999997</v>
      </c>
      <c r="I376" s="148"/>
      <c r="J376" s="148"/>
      <c r="K376" s="148"/>
      <c r="L376" s="148"/>
      <c r="M376" s="148"/>
      <c r="N376" s="148"/>
      <c r="O376" s="148"/>
      <c r="P376" s="148"/>
      <c r="Q376" s="148"/>
      <c r="R376" s="148"/>
      <c r="S376" s="148"/>
      <c r="T376" s="42"/>
      <c r="U376" s="42"/>
      <c r="V376" s="42"/>
      <c r="W376" s="149"/>
      <c r="X376" s="42"/>
    </row>
    <row r="377" spans="4:24">
      <c r="D377" s="148"/>
      <c r="E377" s="362">
        <v>44143</v>
      </c>
      <c r="F377" s="149" t="s">
        <v>495</v>
      </c>
      <c r="G377" s="363">
        <v>1077</v>
      </c>
      <c r="H377" s="148"/>
      <c r="I377" s="148"/>
      <c r="J377" s="148"/>
      <c r="K377" s="148"/>
      <c r="L377" s="148"/>
      <c r="M377" s="148"/>
      <c r="N377" s="148"/>
      <c r="O377" s="148"/>
      <c r="P377" s="148"/>
      <c r="Q377" s="148"/>
      <c r="R377" s="148"/>
      <c r="S377" s="148"/>
      <c r="T377" s="42"/>
      <c r="U377" s="42"/>
      <c r="V377" s="42"/>
      <c r="W377" s="149"/>
      <c r="X377" s="42"/>
    </row>
    <row r="378" spans="4:24">
      <c r="D378" s="148">
        <v>4</v>
      </c>
      <c r="E378" s="362">
        <v>44143</v>
      </c>
      <c r="F378" s="149" t="s">
        <v>1934</v>
      </c>
      <c r="G378" s="363"/>
      <c r="H378" s="148">
        <v>1067</v>
      </c>
      <c r="I378" s="148"/>
      <c r="J378" s="148">
        <v>1067</v>
      </c>
      <c r="K378" s="148"/>
      <c r="L378" s="148"/>
      <c r="M378" s="148"/>
      <c r="N378" s="148"/>
      <c r="O378" s="148"/>
      <c r="P378" s="148"/>
      <c r="Q378" s="148"/>
      <c r="R378" s="148"/>
      <c r="S378" s="148"/>
      <c r="T378" s="42"/>
      <c r="U378" s="42"/>
      <c r="V378" s="42"/>
      <c r="W378" s="149"/>
      <c r="X378" s="42"/>
    </row>
    <row r="379" spans="4:24">
      <c r="D379" s="148"/>
      <c r="E379" s="362">
        <v>44143</v>
      </c>
      <c r="F379" s="149" t="s">
        <v>1935</v>
      </c>
      <c r="G379" s="363"/>
      <c r="H379" s="148">
        <v>10</v>
      </c>
      <c r="I379" s="148"/>
      <c r="J379" s="148"/>
      <c r="K379" s="148"/>
      <c r="L379" s="148"/>
      <c r="M379" s="148"/>
      <c r="N379" s="148"/>
      <c r="O379" s="148"/>
      <c r="P379" s="148">
        <v>10</v>
      </c>
      <c r="Q379" s="148"/>
      <c r="R379" s="148"/>
      <c r="S379" s="148"/>
      <c r="T379" s="42"/>
      <c r="U379" s="42"/>
      <c r="V379" s="42"/>
      <c r="W379" s="149"/>
      <c r="X379" s="42"/>
    </row>
    <row r="380" spans="4:24">
      <c r="D380" s="148"/>
      <c r="E380" s="362">
        <v>44143</v>
      </c>
      <c r="F380" s="149" t="s">
        <v>1570</v>
      </c>
      <c r="G380" s="363">
        <v>1126</v>
      </c>
      <c r="H380" s="148"/>
      <c r="I380" s="148"/>
      <c r="J380" s="148"/>
      <c r="K380" s="148"/>
      <c r="L380" s="148"/>
      <c r="M380" s="148"/>
      <c r="N380" s="148"/>
      <c r="O380" s="148"/>
      <c r="P380" s="148"/>
      <c r="Q380" s="148"/>
      <c r="R380" s="148"/>
      <c r="S380" s="148"/>
      <c r="T380" s="42"/>
      <c r="U380" s="42"/>
      <c r="V380" s="42"/>
      <c r="W380" s="149"/>
      <c r="X380" s="42"/>
    </row>
    <row r="381" spans="4:24">
      <c r="D381" s="148"/>
      <c r="E381" s="362">
        <v>44143</v>
      </c>
      <c r="F381" s="149" t="s">
        <v>962</v>
      </c>
      <c r="G381" s="363"/>
      <c r="H381" s="148">
        <v>1077</v>
      </c>
      <c r="I381" s="148"/>
      <c r="J381" s="148"/>
      <c r="K381" s="148"/>
      <c r="L381" s="148"/>
      <c r="M381" s="148"/>
      <c r="N381" s="148"/>
      <c r="O381" s="148"/>
      <c r="P381" s="148"/>
      <c r="Q381" s="148"/>
      <c r="R381" s="148"/>
      <c r="S381" s="148"/>
      <c r="T381" s="42"/>
      <c r="U381" s="42"/>
      <c r="V381" s="42"/>
      <c r="W381" s="149"/>
      <c r="X381" s="42"/>
    </row>
    <row r="382" spans="4:24">
      <c r="D382" s="148"/>
      <c r="E382" s="362">
        <v>44143</v>
      </c>
      <c r="F382" s="149" t="s">
        <v>1936</v>
      </c>
      <c r="G382" s="363"/>
      <c r="H382" s="148">
        <v>49</v>
      </c>
      <c r="I382" s="148"/>
      <c r="J382" s="148"/>
      <c r="K382" s="148"/>
      <c r="L382" s="148"/>
      <c r="M382" s="148"/>
      <c r="N382" s="148"/>
      <c r="O382" s="148"/>
      <c r="P382" s="148"/>
      <c r="Q382" s="148"/>
      <c r="R382" s="148"/>
      <c r="S382" s="148"/>
      <c r="T382" s="42"/>
      <c r="U382" s="42"/>
      <c r="V382" s="42"/>
      <c r="W382" s="149"/>
      <c r="X382" s="42"/>
    </row>
    <row r="383" spans="4:24">
      <c r="D383" s="148"/>
      <c r="E383" s="362">
        <v>44153</v>
      </c>
      <c r="F383" s="149" t="s">
        <v>495</v>
      </c>
      <c r="G383" s="363">
        <v>948.52</v>
      </c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148"/>
      <c r="T383" s="42"/>
      <c r="U383" s="42"/>
      <c r="V383" s="42"/>
      <c r="W383" s="149"/>
      <c r="X383" s="42"/>
    </row>
    <row r="384" spans="4:24">
      <c r="D384" s="148">
        <v>5</v>
      </c>
      <c r="E384" s="362">
        <v>44153</v>
      </c>
      <c r="F384" s="149" t="s">
        <v>1937</v>
      </c>
      <c r="G384" s="363"/>
      <c r="H384" s="148">
        <v>567</v>
      </c>
      <c r="I384" s="148"/>
      <c r="J384" s="148">
        <v>567</v>
      </c>
      <c r="K384" s="148"/>
      <c r="L384" s="148"/>
      <c r="M384" s="148"/>
      <c r="N384" s="148"/>
      <c r="O384" s="148"/>
      <c r="P384" s="148"/>
      <c r="Q384" s="148"/>
      <c r="R384" s="148"/>
      <c r="S384" s="148"/>
      <c r="T384" s="42"/>
      <c r="U384" s="42"/>
      <c r="V384" s="42"/>
      <c r="W384" s="149"/>
      <c r="X384" s="42"/>
    </row>
    <row r="385" spans="4:24">
      <c r="D385" s="148"/>
      <c r="E385" s="362">
        <v>44153</v>
      </c>
      <c r="F385" s="149" t="s">
        <v>1935</v>
      </c>
      <c r="G385" s="363"/>
      <c r="H385" s="148">
        <v>5</v>
      </c>
      <c r="I385" s="148"/>
      <c r="J385" s="148"/>
      <c r="K385" s="148"/>
      <c r="L385" s="148"/>
      <c r="M385" s="148"/>
      <c r="N385" s="148"/>
      <c r="O385" s="148"/>
      <c r="P385" s="148">
        <v>5</v>
      </c>
      <c r="Q385" s="148"/>
      <c r="R385" s="148"/>
      <c r="S385" s="148"/>
      <c r="T385" s="42"/>
      <c r="U385" s="42"/>
      <c r="V385" s="42"/>
      <c r="W385" s="149"/>
      <c r="X385" s="42"/>
    </row>
    <row r="386" spans="4:24">
      <c r="D386" s="148"/>
      <c r="E386" s="362">
        <v>44153</v>
      </c>
      <c r="F386" s="149" t="s">
        <v>1914</v>
      </c>
      <c r="G386" s="363"/>
      <c r="H386" s="148">
        <v>1</v>
      </c>
      <c r="I386" s="148"/>
      <c r="J386" s="148"/>
      <c r="K386" s="148"/>
      <c r="L386" s="148"/>
      <c r="M386" s="148"/>
      <c r="N386" s="148"/>
      <c r="O386" s="148"/>
      <c r="P386" s="148">
        <v>1</v>
      </c>
      <c r="Q386" s="148"/>
      <c r="R386" s="148"/>
      <c r="S386" s="148"/>
      <c r="T386" s="42"/>
      <c r="U386" s="42"/>
      <c r="V386" s="42"/>
      <c r="W386" s="149"/>
      <c r="X386" s="42"/>
    </row>
    <row r="387" spans="4:24">
      <c r="D387" s="148"/>
      <c r="E387" s="362">
        <v>44153</v>
      </c>
      <c r="F387" s="149" t="s">
        <v>1938</v>
      </c>
      <c r="G387" s="363"/>
      <c r="H387" s="148">
        <v>375.52</v>
      </c>
      <c r="I387" s="148"/>
      <c r="J387" s="148"/>
      <c r="K387" s="148"/>
      <c r="L387" s="148"/>
      <c r="M387" s="148">
        <v>375.52</v>
      </c>
      <c r="N387" s="148"/>
      <c r="O387" s="148"/>
      <c r="P387" s="148"/>
      <c r="Q387" s="148"/>
      <c r="R387" s="148"/>
      <c r="S387" s="148"/>
      <c r="T387" s="42"/>
      <c r="U387" s="42"/>
      <c r="V387" s="42"/>
      <c r="W387" s="149"/>
      <c r="X387" s="42"/>
    </row>
    <row r="388" spans="4:24">
      <c r="D388" s="148"/>
      <c r="E388" s="362">
        <v>44153</v>
      </c>
      <c r="F388" s="149" t="s">
        <v>495</v>
      </c>
      <c r="G388" s="363">
        <v>70</v>
      </c>
      <c r="H388" s="148"/>
      <c r="I388" s="148"/>
      <c r="J388" s="148"/>
      <c r="K388" s="148"/>
      <c r="L388" s="148"/>
      <c r="M388" s="148"/>
      <c r="N388" s="148"/>
      <c r="O388" s="148"/>
      <c r="P388" s="148"/>
      <c r="Q388" s="148"/>
      <c r="R388" s="148"/>
      <c r="S388" s="148"/>
      <c r="T388" s="42"/>
      <c r="U388" s="42"/>
      <c r="V388" s="42"/>
      <c r="W388" s="149"/>
      <c r="X388" s="42"/>
    </row>
    <row r="389" spans="4:24">
      <c r="D389" s="148"/>
      <c r="E389" s="362">
        <v>44153</v>
      </c>
      <c r="F389" s="149" t="s">
        <v>1940</v>
      </c>
      <c r="G389" s="363"/>
      <c r="H389" s="148">
        <v>70</v>
      </c>
      <c r="I389" s="148"/>
      <c r="J389" s="148"/>
      <c r="K389" s="148"/>
      <c r="L389" s="148"/>
      <c r="M389" s="148"/>
      <c r="N389" s="148"/>
      <c r="O389" s="148"/>
      <c r="P389" s="148"/>
      <c r="Q389" s="148">
        <v>70</v>
      </c>
      <c r="R389" s="148"/>
      <c r="S389" s="148"/>
      <c r="T389" s="42"/>
      <c r="U389" s="42"/>
      <c r="V389" s="42"/>
      <c r="W389" s="149"/>
      <c r="X389" s="42"/>
    </row>
    <row r="390" spans="4:24">
      <c r="D390" s="148"/>
      <c r="E390" s="362">
        <v>44153</v>
      </c>
      <c r="F390" s="149" t="s">
        <v>1939</v>
      </c>
      <c r="G390" s="363">
        <v>1046</v>
      </c>
      <c r="H390" s="148"/>
      <c r="I390" s="148"/>
      <c r="J390" s="148"/>
      <c r="K390" s="148"/>
      <c r="L390" s="148"/>
      <c r="M390" s="148"/>
      <c r="N390" s="148"/>
      <c r="O390" s="148"/>
      <c r="P390" s="148"/>
      <c r="Q390" s="148"/>
      <c r="R390" s="148"/>
      <c r="S390" s="148"/>
      <c r="T390" s="42"/>
      <c r="U390" s="42"/>
      <c r="V390" s="42"/>
      <c r="W390" s="149"/>
      <c r="X390" s="42"/>
    </row>
    <row r="391" spans="4:24">
      <c r="D391" s="148"/>
      <c r="E391" s="362">
        <v>44153</v>
      </c>
      <c r="F391" s="149" t="s">
        <v>962</v>
      </c>
      <c r="G391" s="363"/>
      <c r="H391" s="148">
        <v>1018.52</v>
      </c>
      <c r="I391" s="148"/>
      <c r="J391" s="148"/>
      <c r="K391" s="148"/>
      <c r="L391" s="148"/>
      <c r="M391" s="148"/>
      <c r="N391" s="148"/>
      <c r="O391" s="148"/>
      <c r="P391" s="148"/>
      <c r="Q391" s="148"/>
      <c r="R391" s="148"/>
      <c r="S391" s="148"/>
      <c r="T391" s="42"/>
      <c r="U391" s="42"/>
      <c r="V391" s="42"/>
      <c r="W391" s="149"/>
      <c r="X391" s="42"/>
    </row>
    <row r="392" spans="4:24">
      <c r="D392" s="148"/>
      <c r="E392" s="362">
        <v>44153</v>
      </c>
      <c r="F392" s="149" t="s">
        <v>1941</v>
      </c>
      <c r="G392" s="363"/>
      <c r="H392" s="148">
        <v>27.48</v>
      </c>
      <c r="I392" s="148"/>
      <c r="J392" s="148"/>
      <c r="K392" s="148"/>
      <c r="L392" s="148"/>
      <c r="M392" s="148"/>
      <c r="N392" s="148"/>
      <c r="O392" s="148"/>
      <c r="P392" s="148"/>
      <c r="Q392" s="148"/>
      <c r="R392" s="148"/>
      <c r="S392" s="148"/>
      <c r="T392" s="42"/>
      <c r="U392" s="42"/>
      <c r="V392" s="42"/>
      <c r="W392" s="149"/>
      <c r="X392" s="42"/>
    </row>
    <row r="393" spans="4:24">
      <c r="D393" s="148"/>
      <c r="E393" s="362">
        <v>44153</v>
      </c>
      <c r="F393" s="149" t="s">
        <v>495</v>
      </c>
      <c r="G393" s="363">
        <v>766</v>
      </c>
      <c r="H393" s="148"/>
      <c r="I393" s="148"/>
      <c r="J393" s="148"/>
      <c r="K393" s="148"/>
      <c r="L393" s="148"/>
      <c r="M393" s="148"/>
      <c r="N393" s="148"/>
      <c r="O393" s="148"/>
      <c r="P393" s="148"/>
      <c r="Q393" s="148"/>
      <c r="R393" s="148"/>
      <c r="S393" s="148"/>
      <c r="T393" s="42"/>
      <c r="U393" s="42"/>
      <c r="V393" s="42"/>
      <c r="W393" s="149"/>
      <c r="X393" s="42"/>
    </row>
    <row r="394" spans="4:24">
      <c r="D394" s="148">
        <v>5</v>
      </c>
      <c r="E394" s="362">
        <v>44153</v>
      </c>
      <c r="F394" s="149" t="s">
        <v>1942</v>
      </c>
      <c r="G394" s="363"/>
      <c r="H394" s="148">
        <v>766</v>
      </c>
      <c r="I394" s="148"/>
      <c r="J394" s="148"/>
      <c r="K394" s="148"/>
      <c r="L394" s="148"/>
      <c r="M394" s="148"/>
      <c r="N394" s="148"/>
      <c r="O394" s="148"/>
      <c r="P394" s="148"/>
      <c r="Q394" s="148"/>
      <c r="R394" s="148"/>
      <c r="S394" s="148">
        <v>766</v>
      </c>
      <c r="T394" s="42"/>
      <c r="U394" s="42"/>
      <c r="V394" s="42"/>
      <c r="W394" s="149"/>
      <c r="X394" s="42"/>
    </row>
    <row r="395" spans="4:24">
      <c r="D395" s="148"/>
      <c r="E395" s="362">
        <v>44153</v>
      </c>
      <c r="F395" s="149" t="s">
        <v>1943</v>
      </c>
      <c r="G395" s="363">
        <v>950</v>
      </c>
      <c r="H395" s="148"/>
      <c r="I395" s="148"/>
      <c r="J395" s="148"/>
      <c r="K395" s="148"/>
      <c r="L395" s="148"/>
      <c r="M395" s="148"/>
      <c r="N395" s="148"/>
      <c r="O395" s="148"/>
      <c r="P395" s="148"/>
      <c r="Q395" s="148"/>
      <c r="R395" s="148"/>
      <c r="S395" s="148"/>
      <c r="T395" s="42"/>
      <c r="U395" s="42"/>
      <c r="V395" s="42"/>
      <c r="W395" s="149"/>
      <c r="X395" s="42"/>
    </row>
    <row r="396" spans="4:24">
      <c r="D396" s="148"/>
      <c r="E396" s="362">
        <v>44153</v>
      </c>
      <c r="F396" s="149" t="s">
        <v>962</v>
      </c>
      <c r="G396" s="363"/>
      <c r="H396" s="148">
        <v>766</v>
      </c>
      <c r="I396" s="148"/>
      <c r="J396" s="148"/>
      <c r="K396" s="148"/>
      <c r="L396" s="148"/>
      <c r="M396" s="148"/>
      <c r="N396" s="148"/>
      <c r="O396" s="148"/>
      <c r="P396" s="148"/>
      <c r="Q396" s="148"/>
      <c r="R396" s="148"/>
      <c r="S396" s="148"/>
      <c r="T396" s="42"/>
      <c r="U396" s="42"/>
      <c r="V396" s="42"/>
      <c r="W396" s="149"/>
      <c r="X396" s="42"/>
    </row>
    <row r="397" spans="4:24">
      <c r="D397" s="148"/>
      <c r="E397" s="362">
        <v>44153</v>
      </c>
      <c r="F397" s="149" t="s">
        <v>1890</v>
      </c>
      <c r="G397" s="363"/>
      <c r="H397" s="148">
        <v>39</v>
      </c>
      <c r="I397" s="148"/>
      <c r="J397" s="148"/>
      <c r="K397" s="148"/>
      <c r="L397" s="148"/>
      <c r="M397" s="148"/>
      <c r="N397" s="148"/>
      <c r="O397" s="148"/>
      <c r="P397" s="148"/>
      <c r="Q397" s="148">
        <v>39</v>
      </c>
      <c r="R397" s="148"/>
      <c r="S397" s="148"/>
      <c r="T397" s="42"/>
      <c r="U397" s="42"/>
      <c r="V397" s="42"/>
      <c r="W397" s="149"/>
      <c r="X397" s="42"/>
    </row>
    <row r="398" spans="4:24">
      <c r="D398" s="148"/>
      <c r="E398" s="362">
        <v>44153</v>
      </c>
      <c r="F398" s="149" t="s">
        <v>1946</v>
      </c>
      <c r="G398" s="363"/>
      <c r="H398" s="148">
        <v>145</v>
      </c>
      <c r="I398" s="148"/>
      <c r="J398" s="148"/>
      <c r="K398" s="148"/>
      <c r="L398" s="148"/>
      <c r="M398" s="148"/>
      <c r="N398" s="148"/>
      <c r="O398" s="148"/>
      <c r="P398" s="148"/>
      <c r="Q398" s="148"/>
      <c r="R398" s="148"/>
      <c r="S398" s="148"/>
      <c r="T398" s="42"/>
      <c r="U398" s="42"/>
      <c r="V398" s="42"/>
      <c r="W398" s="149"/>
      <c r="X398" s="42"/>
    </row>
    <row r="399" spans="4:24">
      <c r="D399" s="148"/>
      <c r="E399" s="362">
        <v>44155</v>
      </c>
      <c r="F399" s="149" t="s">
        <v>1284</v>
      </c>
      <c r="G399" s="363">
        <v>1250</v>
      </c>
      <c r="H399" s="148"/>
      <c r="I399" s="148"/>
      <c r="J399" s="148"/>
      <c r="K399" s="148"/>
      <c r="L399" s="148"/>
      <c r="M399" s="148"/>
      <c r="N399" s="148"/>
      <c r="O399" s="148"/>
      <c r="P399" s="148"/>
      <c r="Q399" s="148"/>
      <c r="R399" s="148"/>
      <c r="S399" s="148"/>
      <c r="T399" s="42"/>
      <c r="U399" s="42"/>
      <c r="V399" s="42"/>
      <c r="W399" s="149"/>
      <c r="X399" s="42"/>
    </row>
    <row r="400" spans="4:24">
      <c r="D400" s="148">
        <v>5</v>
      </c>
      <c r="E400" s="362">
        <v>44155</v>
      </c>
      <c r="F400" s="149" t="s">
        <v>1944</v>
      </c>
      <c r="G400" s="363"/>
      <c r="H400" s="148">
        <v>1192</v>
      </c>
      <c r="I400" s="148"/>
      <c r="J400" s="148">
        <v>1192</v>
      </c>
      <c r="K400" s="148"/>
      <c r="L400" s="148"/>
      <c r="M400" s="148"/>
      <c r="N400" s="148"/>
      <c r="O400" s="148"/>
      <c r="P400" s="148"/>
      <c r="Q400" s="148"/>
      <c r="R400" s="148"/>
      <c r="S400" s="148"/>
      <c r="T400" s="42"/>
      <c r="U400" s="42"/>
      <c r="V400" s="42"/>
      <c r="W400" s="149"/>
      <c r="X400" s="42"/>
    </row>
    <row r="401" spans="4:24">
      <c r="D401" s="148"/>
      <c r="E401" s="362">
        <v>44155</v>
      </c>
      <c r="F401" s="149" t="s">
        <v>1945</v>
      </c>
      <c r="G401" s="363"/>
      <c r="H401" s="148">
        <v>58</v>
      </c>
      <c r="I401" s="148"/>
      <c r="J401" s="148"/>
      <c r="K401" s="148"/>
      <c r="L401" s="148"/>
      <c r="M401" s="148"/>
      <c r="N401" s="148"/>
      <c r="O401" s="148"/>
      <c r="P401" s="148"/>
      <c r="Q401" s="148"/>
      <c r="R401" s="148"/>
      <c r="S401" s="148"/>
      <c r="T401" s="42"/>
      <c r="U401" s="42"/>
      <c r="V401" s="42"/>
      <c r="W401" s="149"/>
      <c r="X401" s="42"/>
    </row>
    <row r="402" spans="4:24">
      <c r="D402" s="148"/>
      <c r="E402" s="362">
        <v>44161</v>
      </c>
      <c r="F402" s="149" t="s">
        <v>495</v>
      </c>
      <c r="G402" s="363">
        <v>1259.54</v>
      </c>
      <c r="H402" s="148"/>
      <c r="I402" s="148"/>
      <c r="J402" s="148"/>
      <c r="K402" s="148"/>
      <c r="L402" s="148"/>
      <c r="M402" s="148"/>
      <c r="N402" s="148"/>
      <c r="O402" s="148"/>
      <c r="P402" s="148"/>
      <c r="Q402" s="148"/>
      <c r="R402" s="148"/>
      <c r="S402" s="148"/>
      <c r="T402" s="42"/>
      <c r="U402" s="42"/>
      <c r="V402" s="42"/>
      <c r="W402" s="149"/>
      <c r="X402" s="42"/>
    </row>
    <row r="403" spans="4:24">
      <c r="D403" s="148">
        <v>20</v>
      </c>
      <c r="E403" s="362">
        <v>44161</v>
      </c>
      <c r="F403" s="149" t="s">
        <v>1947</v>
      </c>
      <c r="G403" s="363"/>
      <c r="H403" s="148">
        <v>1247.04</v>
      </c>
      <c r="I403" s="148"/>
      <c r="J403" s="148">
        <v>1247.04</v>
      </c>
      <c r="K403" s="148"/>
      <c r="L403" s="148"/>
      <c r="M403" s="148"/>
      <c r="N403" s="148"/>
      <c r="O403" s="148"/>
      <c r="P403" s="148"/>
      <c r="Q403" s="148"/>
      <c r="R403" s="148"/>
      <c r="S403" s="148"/>
      <c r="T403" s="42"/>
      <c r="U403" s="42"/>
      <c r="V403" s="42"/>
      <c r="W403" s="149"/>
      <c r="X403" s="42"/>
    </row>
    <row r="404" spans="4:24">
      <c r="D404" s="148"/>
      <c r="E404" s="362">
        <v>44161</v>
      </c>
      <c r="F404" s="149" t="s">
        <v>1935</v>
      </c>
      <c r="G404" s="363"/>
      <c r="H404" s="148">
        <v>12.5</v>
      </c>
      <c r="I404" s="148"/>
      <c r="J404" s="148"/>
      <c r="K404" s="148"/>
      <c r="L404" s="148"/>
      <c r="M404" s="148"/>
      <c r="N404" s="148"/>
      <c r="O404" s="148"/>
      <c r="P404" s="148">
        <v>12.5</v>
      </c>
      <c r="Q404" s="148"/>
      <c r="R404" s="148"/>
      <c r="S404" s="148"/>
      <c r="T404" s="42"/>
      <c r="U404" s="42"/>
      <c r="V404" s="42"/>
      <c r="W404" s="149"/>
      <c r="X404" s="42"/>
    </row>
    <row r="405" spans="4:24">
      <c r="D405" s="148"/>
      <c r="E405" s="362">
        <v>44161</v>
      </c>
      <c r="F405" s="149" t="s">
        <v>1948</v>
      </c>
      <c r="G405" s="363">
        <v>1367</v>
      </c>
      <c r="H405" s="148"/>
      <c r="I405" s="148"/>
      <c r="J405" s="148"/>
      <c r="K405" s="148"/>
      <c r="L405" s="148"/>
      <c r="M405" s="148"/>
      <c r="N405" s="148"/>
      <c r="O405" s="148"/>
      <c r="P405" s="148"/>
      <c r="Q405" s="148"/>
      <c r="R405" s="148"/>
      <c r="S405" s="148"/>
      <c r="T405" s="42"/>
      <c r="U405" s="42"/>
      <c r="V405" s="42"/>
      <c r="W405" s="149"/>
      <c r="X405" s="42"/>
    </row>
    <row r="406" spans="4:24">
      <c r="D406" s="148"/>
      <c r="E406" s="362">
        <v>44161</v>
      </c>
      <c r="F406" s="149" t="s">
        <v>962</v>
      </c>
      <c r="G406" s="363"/>
      <c r="H406" s="148">
        <v>1259.54</v>
      </c>
      <c r="I406" s="148"/>
      <c r="J406" s="148"/>
      <c r="K406" s="148"/>
      <c r="L406" s="148"/>
      <c r="M406" s="148"/>
      <c r="N406" s="148"/>
      <c r="O406" s="148"/>
      <c r="P406" s="148"/>
      <c r="Q406" s="148"/>
      <c r="R406" s="148"/>
      <c r="S406" s="148"/>
      <c r="T406" s="42"/>
      <c r="U406" s="42"/>
      <c r="V406" s="42"/>
      <c r="W406" s="149"/>
      <c r="X406" s="42"/>
    </row>
    <row r="407" spans="4:24">
      <c r="D407" s="148"/>
      <c r="E407" s="362">
        <v>44161</v>
      </c>
      <c r="F407" s="149" t="s">
        <v>1949</v>
      </c>
      <c r="G407" s="363"/>
      <c r="H407" s="148">
        <v>107.46</v>
      </c>
      <c r="I407" s="148"/>
      <c r="J407" s="148"/>
      <c r="K407" s="148"/>
      <c r="L407" s="148"/>
      <c r="M407" s="148"/>
      <c r="N407" s="148"/>
      <c r="O407" s="148"/>
      <c r="P407" s="148"/>
      <c r="Q407" s="148"/>
      <c r="R407" s="148"/>
      <c r="S407" s="148"/>
      <c r="T407" s="42"/>
      <c r="U407" s="42"/>
      <c r="V407" s="42"/>
      <c r="W407" s="149"/>
      <c r="X407" s="42"/>
    </row>
    <row r="408" spans="4:24">
      <c r="D408" s="148"/>
      <c r="E408" s="362">
        <v>44161</v>
      </c>
      <c r="F408" s="149" t="s">
        <v>495</v>
      </c>
      <c r="G408" s="363">
        <v>1442.7</v>
      </c>
      <c r="H408" s="148"/>
      <c r="I408" s="148"/>
      <c r="J408" s="148"/>
      <c r="K408" s="148"/>
      <c r="L408" s="148"/>
      <c r="M408" s="148"/>
      <c r="N408" s="148"/>
      <c r="O408" s="148"/>
      <c r="P408" s="148"/>
      <c r="Q408" s="148"/>
      <c r="R408" s="148"/>
      <c r="S408" s="148"/>
      <c r="T408" s="42"/>
      <c r="U408" s="42"/>
      <c r="V408" s="42"/>
      <c r="W408" s="149"/>
      <c r="X408" s="42"/>
    </row>
    <row r="409" spans="4:24">
      <c r="D409" s="148">
        <v>5</v>
      </c>
      <c r="E409" s="362">
        <v>44161</v>
      </c>
      <c r="F409" s="149" t="s">
        <v>1950</v>
      </c>
      <c r="G409" s="363"/>
      <c r="H409" s="148">
        <v>996.7</v>
      </c>
      <c r="I409" s="148"/>
      <c r="J409" s="148">
        <v>996.7</v>
      </c>
      <c r="K409" s="148"/>
      <c r="L409" s="148"/>
      <c r="M409" s="148"/>
      <c r="N409" s="148"/>
      <c r="O409" s="148"/>
      <c r="P409" s="148"/>
      <c r="Q409" s="148"/>
      <c r="R409" s="148"/>
      <c r="S409" s="148"/>
      <c r="T409" s="42"/>
      <c r="U409" s="42"/>
      <c r="V409" s="42"/>
      <c r="W409" s="149"/>
      <c r="X409" s="42"/>
    </row>
    <row r="410" spans="4:24">
      <c r="D410" s="148"/>
      <c r="E410" s="362">
        <v>44161</v>
      </c>
      <c r="F410" s="149" t="s">
        <v>1935</v>
      </c>
      <c r="G410" s="363"/>
      <c r="H410" s="148">
        <v>10</v>
      </c>
      <c r="I410" s="148"/>
      <c r="J410" s="148"/>
      <c r="K410" s="148"/>
      <c r="L410" s="148"/>
      <c r="M410" s="148"/>
      <c r="N410" s="148"/>
      <c r="O410" s="148"/>
      <c r="P410" s="148">
        <v>10</v>
      </c>
      <c r="Q410" s="148"/>
      <c r="R410" s="148"/>
      <c r="S410" s="148"/>
      <c r="T410" s="42"/>
      <c r="U410" s="42"/>
      <c r="V410" s="42"/>
      <c r="W410" s="149"/>
      <c r="X410" s="42"/>
    </row>
    <row r="411" spans="4:24">
      <c r="D411" s="148"/>
      <c r="E411" s="362">
        <v>44161</v>
      </c>
      <c r="F411" s="149" t="s">
        <v>1951</v>
      </c>
      <c r="G411" s="363"/>
      <c r="H411" s="148">
        <v>258</v>
      </c>
      <c r="I411" s="148"/>
      <c r="J411" s="148"/>
      <c r="K411" s="148"/>
      <c r="L411" s="148"/>
      <c r="M411" s="148"/>
      <c r="N411" s="148">
        <v>258</v>
      </c>
      <c r="O411" s="148"/>
      <c r="P411" s="148"/>
      <c r="Q411" s="148"/>
      <c r="R411" s="148"/>
      <c r="S411" s="148"/>
      <c r="T411" s="42"/>
      <c r="U411" s="42"/>
      <c r="V411" s="42"/>
      <c r="W411" s="149"/>
      <c r="X411" s="42"/>
    </row>
    <row r="412" spans="4:24">
      <c r="D412" s="148"/>
      <c r="E412" s="362">
        <v>44161</v>
      </c>
      <c r="F412" s="149" t="s">
        <v>1952</v>
      </c>
      <c r="G412" s="363"/>
      <c r="H412" s="148">
        <v>128</v>
      </c>
      <c r="I412" s="148"/>
      <c r="J412" s="148"/>
      <c r="K412" s="148"/>
      <c r="L412" s="148"/>
      <c r="M412" s="148"/>
      <c r="N412" s="148">
        <v>128</v>
      </c>
      <c r="O412" s="148"/>
      <c r="P412" s="148"/>
      <c r="Q412" s="148"/>
      <c r="R412" s="148"/>
      <c r="S412" s="148"/>
      <c r="T412" s="42"/>
      <c r="U412" s="42"/>
      <c r="V412" s="42"/>
      <c r="W412" s="149"/>
      <c r="X412" s="42"/>
    </row>
    <row r="413" spans="4:24">
      <c r="D413" s="148"/>
      <c r="E413" s="362">
        <v>44161</v>
      </c>
      <c r="F413" s="149" t="s">
        <v>1953</v>
      </c>
      <c r="G413" s="363"/>
      <c r="H413" s="148">
        <v>50</v>
      </c>
      <c r="I413" s="148"/>
      <c r="J413" s="148"/>
      <c r="K413" s="148"/>
      <c r="L413" s="148"/>
      <c r="M413" s="148"/>
      <c r="N413" s="148"/>
      <c r="O413" s="148"/>
      <c r="P413" s="148"/>
      <c r="Q413" s="148"/>
      <c r="R413" s="148">
        <v>50</v>
      </c>
      <c r="S413" s="148"/>
      <c r="T413" s="42"/>
      <c r="U413" s="42"/>
      <c r="V413" s="42"/>
      <c r="W413" s="149"/>
      <c r="X413" s="42"/>
    </row>
    <row r="414" spans="4:24">
      <c r="D414" s="148"/>
      <c r="E414" s="362">
        <v>44161</v>
      </c>
      <c r="F414" s="149" t="s">
        <v>1956</v>
      </c>
      <c r="G414" s="363">
        <v>1601</v>
      </c>
      <c r="H414" s="148"/>
      <c r="I414" s="148"/>
      <c r="J414" s="148"/>
      <c r="K414" s="148"/>
      <c r="L414" s="148"/>
      <c r="M414" s="148"/>
      <c r="N414" s="148"/>
      <c r="O414" s="148"/>
      <c r="P414" s="148"/>
      <c r="Q414" s="148"/>
      <c r="R414" s="148"/>
      <c r="S414" s="148"/>
      <c r="T414" s="42"/>
      <c r="U414" s="42"/>
      <c r="V414" s="42"/>
      <c r="W414" s="149"/>
      <c r="X414" s="42"/>
    </row>
    <row r="415" spans="4:24">
      <c r="D415" s="148"/>
      <c r="E415" s="362">
        <v>44161</v>
      </c>
      <c r="F415" s="149" t="s">
        <v>962</v>
      </c>
      <c r="G415" s="363"/>
      <c r="H415" s="148">
        <v>1442.7</v>
      </c>
      <c r="I415" s="148"/>
      <c r="J415" s="148"/>
      <c r="K415" s="148"/>
      <c r="L415" s="148"/>
      <c r="M415" s="148"/>
      <c r="N415" s="148"/>
      <c r="O415" s="148"/>
      <c r="P415" s="148"/>
      <c r="Q415" s="148"/>
      <c r="R415" s="148"/>
      <c r="S415" s="148"/>
      <c r="T415" s="42"/>
      <c r="U415" s="42"/>
      <c r="V415" s="42"/>
      <c r="W415" s="149"/>
      <c r="X415" s="42"/>
    </row>
    <row r="416" spans="4:24">
      <c r="D416" s="148"/>
      <c r="E416" s="362">
        <v>44161</v>
      </c>
      <c r="F416" s="149" t="s">
        <v>1957</v>
      </c>
      <c r="G416" s="363"/>
      <c r="H416" s="148">
        <v>158.30000000000001</v>
      </c>
      <c r="I416" s="148"/>
      <c r="J416" s="148"/>
      <c r="K416" s="148"/>
      <c r="L416" s="148"/>
      <c r="M416" s="148"/>
      <c r="N416" s="148"/>
      <c r="O416" s="148"/>
      <c r="P416" s="148"/>
      <c r="Q416" s="148"/>
      <c r="R416" s="148"/>
      <c r="S416" s="148"/>
      <c r="T416" s="42"/>
      <c r="U416" s="42"/>
      <c r="V416" s="42"/>
      <c r="W416" s="149"/>
      <c r="X416" s="42"/>
    </row>
    <row r="417" spans="4:24">
      <c r="D417" s="148"/>
      <c r="E417" s="362">
        <v>44161</v>
      </c>
      <c r="F417" s="149" t="s">
        <v>495</v>
      </c>
      <c r="G417" s="363">
        <v>1346.39</v>
      </c>
      <c r="H417" s="148"/>
      <c r="I417" s="148"/>
      <c r="J417" s="148"/>
      <c r="K417" s="148"/>
      <c r="L417" s="148"/>
      <c r="M417" s="148"/>
      <c r="N417" s="148"/>
      <c r="O417" s="148"/>
      <c r="P417" s="148"/>
      <c r="Q417" s="148"/>
      <c r="R417" s="148"/>
      <c r="S417" s="148"/>
      <c r="T417" s="42"/>
      <c r="U417" s="42"/>
      <c r="V417" s="42"/>
      <c r="W417" s="149"/>
      <c r="X417" s="42"/>
    </row>
    <row r="418" spans="4:24">
      <c r="D418" s="148"/>
      <c r="E418" s="362">
        <v>44161</v>
      </c>
      <c r="F418" s="149" t="s">
        <v>1958</v>
      </c>
      <c r="G418" s="363"/>
      <c r="H418" s="148">
        <v>1345.39</v>
      </c>
      <c r="I418" s="148"/>
      <c r="J418" s="148"/>
      <c r="K418" s="148"/>
      <c r="L418" s="148"/>
      <c r="M418" s="148">
        <v>1345.39</v>
      </c>
      <c r="N418" s="148"/>
      <c r="O418" s="148"/>
      <c r="P418" s="148"/>
      <c r="Q418" s="148"/>
      <c r="R418" s="148"/>
      <c r="S418" s="148"/>
      <c r="T418" s="42"/>
      <c r="U418" s="42"/>
      <c r="V418" s="42"/>
      <c r="W418" s="149"/>
      <c r="X418" s="42"/>
    </row>
    <row r="419" spans="4:24">
      <c r="D419" s="148"/>
      <c r="E419" s="362">
        <v>44161</v>
      </c>
      <c r="F419" s="149" t="s">
        <v>1914</v>
      </c>
      <c r="G419" s="363"/>
      <c r="H419" s="148">
        <v>1</v>
      </c>
      <c r="I419" s="148"/>
      <c r="J419" s="148"/>
      <c r="K419" s="148"/>
      <c r="L419" s="148"/>
      <c r="M419" s="148"/>
      <c r="N419" s="148"/>
      <c r="O419" s="148"/>
      <c r="P419" s="148">
        <v>1</v>
      </c>
      <c r="Q419" s="148"/>
      <c r="R419" s="148"/>
      <c r="S419" s="148"/>
      <c r="T419" s="42"/>
      <c r="U419" s="42"/>
      <c r="V419" s="42"/>
      <c r="W419" s="149"/>
      <c r="X419" s="42"/>
    </row>
    <row r="420" spans="4:24">
      <c r="D420" s="148"/>
      <c r="E420" s="362">
        <v>44161</v>
      </c>
      <c r="F420" s="149" t="s">
        <v>1956</v>
      </c>
      <c r="G420" s="363">
        <v>1470</v>
      </c>
      <c r="H420" s="148"/>
      <c r="I420" s="148"/>
      <c r="J420" s="148"/>
      <c r="K420" s="148"/>
      <c r="L420" s="148"/>
      <c r="M420" s="148"/>
      <c r="N420" s="148"/>
      <c r="O420" s="148"/>
      <c r="P420" s="148"/>
      <c r="Q420" s="148"/>
      <c r="R420" s="148"/>
      <c r="S420" s="148"/>
      <c r="T420" s="42"/>
      <c r="U420" s="42"/>
      <c r="V420" s="42"/>
      <c r="W420" s="149"/>
      <c r="X420" s="42"/>
    </row>
    <row r="421" spans="4:24">
      <c r="D421" s="148"/>
      <c r="E421" s="362">
        <v>44161</v>
      </c>
      <c r="F421" s="149" t="s">
        <v>1890</v>
      </c>
      <c r="G421" s="363"/>
      <c r="H421" s="148">
        <v>49.4</v>
      </c>
      <c r="I421" s="148"/>
      <c r="J421" s="148"/>
      <c r="K421" s="148"/>
      <c r="L421" s="148"/>
      <c r="M421" s="148"/>
      <c r="N421" s="148"/>
      <c r="O421" s="148"/>
      <c r="P421" s="148"/>
      <c r="Q421" s="148">
        <v>49.4</v>
      </c>
      <c r="R421" s="148"/>
      <c r="S421" s="148"/>
      <c r="T421" s="42"/>
      <c r="U421" s="42"/>
      <c r="V421" s="42"/>
      <c r="W421" s="149"/>
      <c r="X421" s="42"/>
    </row>
    <row r="422" spans="4:24">
      <c r="D422" s="148"/>
      <c r="E422" s="362">
        <v>44161</v>
      </c>
      <c r="F422" s="149" t="s">
        <v>962</v>
      </c>
      <c r="G422" s="363"/>
      <c r="H422" s="148">
        <v>1346.39</v>
      </c>
      <c r="I422" s="148"/>
      <c r="J422" s="148"/>
      <c r="K422" s="148"/>
      <c r="L422" s="148"/>
      <c r="M422" s="148"/>
      <c r="N422" s="148"/>
      <c r="O422" s="148"/>
      <c r="P422" s="148"/>
      <c r="Q422" s="148"/>
      <c r="R422" s="148"/>
      <c r="S422" s="148"/>
      <c r="T422" s="42"/>
      <c r="U422" s="42"/>
      <c r="V422" s="42"/>
      <c r="W422" s="149"/>
      <c r="X422" s="42"/>
    </row>
    <row r="423" spans="4:24">
      <c r="D423" s="148"/>
      <c r="E423" s="362">
        <v>44161</v>
      </c>
      <c r="F423" s="149" t="s">
        <v>1957</v>
      </c>
      <c r="G423" s="363"/>
      <c r="H423" s="148">
        <v>74.209999999999994</v>
      </c>
      <c r="I423" s="148"/>
      <c r="J423" s="148"/>
      <c r="K423" s="148"/>
      <c r="L423" s="148"/>
      <c r="M423" s="148"/>
      <c r="N423" s="148"/>
      <c r="O423" s="148"/>
      <c r="P423" s="148"/>
      <c r="Q423" s="148"/>
      <c r="R423" s="148"/>
      <c r="S423" s="148"/>
      <c r="T423" s="42"/>
      <c r="U423" s="42"/>
      <c r="V423" s="42"/>
      <c r="W423" s="149"/>
      <c r="X423" s="42"/>
    </row>
    <row r="424" spans="4:24">
      <c r="D424" s="160"/>
      <c r="E424" s="397">
        <v>44172</v>
      </c>
      <c r="F424" s="161" t="s">
        <v>495</v>
      </c>
      <c r="G424" s="398">
        <v>2181</v>
      </c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1"/>
      <c r="U424" s="161"/>
      <c r="V424" s="161"/>
      <c r="W424" s="161"/>
      <c r="X424" s="161"/>
    </row>
    <row r="425" spans="4:24">
      <c r="D425" s="160"/>
      <c r="E425" s="397">
        <v>44172</v>
      </c>
      <c r="F425" s="161" t="s">
        <v>956</v>
      </c>
      <c r="G425" s="398">
        <v>57</v>
      </c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1"/>
      <c r="U425" s="161"/>
      <c r="V425" s="161"/>
      <c r="W425" s="161"/>
      <c r="X425" s="161"/>
    </row>
    <row r="426" spans="4:24">
      <c r="D426" s="160"/>
      <c r="E426" s="397">
        <v>44172</v>
      </c>
      <c r="F426" s="161" t="s">
        <v>1977</v>
      </c>
      <c r="G426" s="398"/>
      <c r="H426" s="160">
        <v>2180</v>
      </c>
      <c r="I426" s="160"/>
      <c r="J426" s="160"/>
      <c r="K426" s="160"/>
      <c r="L426" s="160"/>
      <c r="M426" s="160">
        <v>2180</v>
      </c>
      <c r="N426" s="160"/>
      <c r="O426" s="160"/>
      <c r="P426" s="160"/>
      <c r="Q426" s="160"/>
      <c r="R426" s="160"/>
      <c r="S426" s="160"/>
      <c r="T426" s="161"/>
      <c r="U426" s="161"/>
      <c r="V426" s="161"/>
      <c r="W426" s="161"/>
      <c r="X426" s="161"/>
    </row>
    <row r="427" spans="4:24">
      <c r="D427" s="160"/>
      <c r="E427" s="397">
        <v>44172</v>
      </c>
      <c r="F427" s="161" t="s">
        <v>1914</v>
      </c>
      <c r="G427" s="398"/>
      <c r="H427" s="160">
        <v>1</v>
      </c>
      <c r="I427" s="160"/>
      <c r="J427" s="160"/>
      <c r="K427" s="160"/>
      <c r="L427" s="160"/>
      <c r="M427" s="160"/>
      <c r="N427" s="160"/>
      <c r="O427" s="160"/>
      <c r="P427" s="160">
        <v>1</v>
      </c>
      <c r="Q427" s="160"/>
      <c r="R427" s="160"/>
      <c r="S427" s="160"/>
      <c r="T427" s="161"/>
      <c r="U427" s="161"/>
      <c r="V427" s="161"/>
      <c r="W427" s="161"/>
      <c r="X427" s="161"/>
    </row>
    <row r="428" spans="4:24">
      <c r="D428" s="160"/>
      <c r="E428" s="397">
        <v>44172</v>
      </c>
      <c r="F428" s="161" t="s">
        <v>1978</v>
      </c>
      <c r="G428" s="398"/>
      <c r="H428" s="160">
        <v>57</v>
      </c>
      <c r="I428" s="160"/>
      <c r="J428" s="160"/>
      <c r="K428" s="160"/>
      <c r="L428" s="160"/>
      <c r="M428" s="160"/>
      <c r="N428" s="160"/>
      <c r="O428" s="160"/>
      <c r="P428" s="160"/>
      <c r="Q428" s="160">
        <v>57</v>
      </c>
      <c r="R428" s="160"/>
      <c r="S428" s="160"/>
      <c r="T428" s="161"/>
      <c r="U428" s="161"/>
      <c r="V428" s="161"/>
      <c r="W428" s="161"/>
      <c r="X428" s="161"/>
    </row>
    <row r="429" spans="4:24">
      <c r="D429" s="160"/>
      <c r="E429" s="397">
        <v>44172</v>
      </c>
      <c r="F429" s="161" t="s">
        <v>1979</v>
      </c>
      <c r="G429" s="398">
        <v>2480</v>
      </c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1"/>
      <c r="U429" s="161"/>
      <c r="V429" s="161"/>
      <c r="W429" s="161"/>
      <c r="X429" s="161"/>
    </row>
    <row r="430" spans="4:24">
      <c r="D430" s="160"/>
      <c r="E430" s="397">
        <v>44172</v>
      </c>
      <c r="F430" s="161" t="s">
        <v>962</v>
      </c>
      <c r="G430" s="398"/>
      <c r="H430" s="160">
        <v>2181</v>
      </c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1"/>
      <c r="U430" s="161"/>
      <c r="V430" s="161"/>
      <c r="W430" s="161"/>
      <c r="X430" s="161"/>
    </row>
    <row r="431" spans="4:24">
      <c r="D431" s="160"/>
      <c r="E431" s="397">
        <v>44172</v>
      </c>
      <c r="F431" s="161" t="s">
        <v>1555</v>
      </c>
      <c r="G431" s="398"/>
      <c r="H431" s="160">
        <v>57</v>
      </c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1"/>
      <c r="U431" s="161"/>
      <c r="V431" s="161"/>
      <c r="W431" s="161"/>
      <c r="X431" s="161"/>
    </row>
    <row r="432" spans="4:24">
      <c r="D432" s="160"/>
      <c r="E432" s="397">
        <v>44172</v>
      </c>
      <c r="F432" s="161" t="s">
        <v>1980</v>
      </c>
      <c r="G432" s="398"/>
      <c r="H432" s="160">
        <v>242</v>
      </c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1"/>
      <c r="U432" s="161"/>
      <c r="V432" s="161"/>
      <c r="W432" s="161"/>
      <c r="X432" s="161"/>
    </row>
    <row r="433" spans="4:24">
      <c r="D433" s="160"/>
      <c r="E433" s="397">
        <v>44172</v>
      </c>
      <c r="F433" s="161" t="s">
        <v>495</v>
      </c>
      <c r="G433" s="398">
        <v>2467</v>
      </c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1"/>
      <c r="U433" s="161"/>
      <c r="V433" s="161"/>
      <c r="W433" s="161"/>
      <c r="X433" s="161"/>
    </row>
    <row r="434" spans="4:24">
      <c r="D434" s="160">
        <v>11.35</v>
      </c>
      <c r="E434" s="397">
        <v>44173</v>
      </c>
      <c r="F434" s="161" t="s">
        <v>1981</v>
      </c>
      <c r="G434" s="398"/>
      <c r="H434" s="160">
        <v>1980</v>
      </c>
      <c r="I434" s="160"/>
      <c r="J434" s="160">
        <v>1980</v>
      </c>
      <c r="K434" s="160"/>
      <c r="L434" s="160"/>
      <c r="M434" s="160"/>
      <c r="N434" s="160"/>
      <c r="O434" s="160"/>
      <c r="P434" s="160"/>
      <c r="Q434" s="160"/>
      <c r="R434" s="160"/>
      <c r="S434" s="160"/>
      <c r="T434" s="161"/>
      <c r="U434" s="161"/>
      <c r="V434" s="161"/>
      <c r="W434" s="161"/>
      <c r="X434" s="161"/>
    </row>
    <row r="435" spans="4:24">
      <c r="D435" s="160"/>
      <c r="E435" s="397">
        <v>44173</v>
      </c>
      <c r="F435" s="161" t="s">
        <v>1935</v>
      </c>
      <c r="G435" s="398"/>
      <c r="H435" s="160">
        <v>9</v>
      </c>
      <c r="I435" s="160"/>
      <c r="J435" s="160"/>
      <c r="K435" s="160"/>
      <c r="L435" s="160"/>
      <c r="M435" s="160"/>
      <c r="N435" s="160"/>
      <c r="O435" s="160"/>
      <c r="P435" s="160">
        <v>9</v>
      </c>
      <c r="Q435" s="160"/>
      <c r="R435" s="160"/>
      <c r="S435" s="160"/>
      <c r="T435" s="161"/>
      <c r="U435" s="161"/>
      <c r="V435" s="161"/>
      <c r="W435" s="161"/>
      <c r="X435" s="161"/>
    </row>
    <row r="436" spans="4:24">
      <c r="D436" s="160"/>
      <c r="E436" s="397">
        <v>44173</v>
      </c>
      <c r="F436" s="161" t="s">
        <v>1982</v>
      </c>
      <c r="G436" s="398"/>
      <c r="H436" s="160">
        <v>389</v>
      </c>
      <c r="I436" s="160"/>
      <c r="J436" s="160"/>
      <c r="K436" s="160"/>
      <c r="L436" s="160"/>
      <c r="M436" s="160">
        <v>389</v>
      </c>
      <c r="N436" s="160"/>
      <c r="O436" s="160"/>
      <c r="P436" s="160"/>
      <c r="Q436" s="160"/>
      <c r="R436" s="160"/>
      <c r="S436" s="160"/>
      <c r="T436" s="161"/>
      <c r="U436" s="161"/>
      <c r="V436" s="161"/>
      <c r="W436" s="161"/>
      <c r="X436" s="161"/>
    </row>
    <row r="437" spans="4:24">
      <c r="D437" s="160"/>
      <c r="E437" s="397">
        <v>44173</v>
      </c>
      <c r="F437" s="161" t="s">
        <v>1914</v>
      </c>
      <c r="G437" s="398"/>
      <c r="H437" s="160">
        <v>1</v>
      </c>
      <c r="I437" s="160"/>
      <c r="J437" s="160"/>
      <c r="K437" s="160"/>
      <c r="L437" s="160"/>
      <c r="M437" s="160"/>
      <c r="N437" s="160"/>
      <c r="O437" s="160"/>
      <c r="P437" s="160">
        <v>1</v>
      </c>
      <c r="Q437" s="160"/>
      <c r="R437" s="160"/>
      <c r="S437" s="160"/>
      <c r="T437" s="161"/>
      <c r="U437" s="161"/>
      <c r="V437" s="161"/>
      <c r="W437" s="161"/>
      <c r="X437" s="161"/>
    </row>
    <row r="438" spans="4:24">
      <c r="D438" s="160"/>
      <c r="E438" s="397">
        <v>44173</v>
      </c>
      <c r="F438" s="161" t="s">
        <v>1983</v>
      </c>
      <c r="G438" s="398"/>
      <c r="H438" s="160">
        <v>88</v>
      </c>
      <c r="I438" s="160"/>
      <c r="J438" s="160"/>
      <c r="K438" s="160"/>
      <c r="L438" s="160"/>
      <c r="M438" s="160"/>
      <c r="N438" s="160"/>
      <c r="O438" s="160"/>
      <c r="P438" s="160"/>
      <c r="Q438" s="160">
        <v>88</v>
      </c>
      <c r="R438" s="160"/>
      <c r="S438" s="160"/>
      <c r="T438" s="161"/>
      <c r="U438" s="161"/>
      <c r="V438" s="161"/>
      <c r="W438" s="161"/>
      <c r="X438" s="161"/>
    </row>
    <row r="439" spans="4:24">
      <c r="D439" s="160"/>
      <c r="E439" s="397">
        <v>44173</v>
      </c>
      <c r="F439" s="161" t="s">
        <v>1984</v>
      </c>
      <c r="G439" s="398">
        <v>2690</v>
      </c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1"/>
      <c r="U439" s="161"/>
      <c r="V439" s="161"/>
      <c r="W439" s="161"/>
      <c r="X439" s="161"/>
    </row>
    <row r="440" spans="4:24">
      <c r="D440" s="160"/>
      <c r="E440" s="397">
        <v>44173</v>
      </c>
      <c r="F440" s="161" t="s">
        <v>1890</v>
      </c>
      <c r="G440" s="398"/>
      <c r="H440" s="160">
        <v>74</v>
      </c>
      <c r="I440" s="160"/>
      <c r="J440" s="160"/>
      <c r="K440" s="160"/>
      <c r="L440" s="160"/>
      <c r="M440" s="160"/>
      <c r="N440" s="160"/>
      <c r="O440" s="160"/>
      <c r="P440" s="160"/>
      <c r="Q440" s="160">
        <v>74</v>
      </c>
      <c r="R440" s="160"/>
      <c r="S440" s="160"/>
      <c r="T440" s="161"/>
      <c r="U440" s="161"/>
      <c r="V440" s="161"/>
      <c r="W440" s="161"/>
      <c r="X440" s="161"/>
    </row>
    <row r="441" spans="4:24">
      <c r="D441" s="160"/>
      <c r="E441" s="397">
        <v>44173</v>
      </c>
      <c r="F441" s="161" t="s">
        <v>962</v>
      </c>
      <c r="G441" s="398"/>
      <c r="H441" s="160">
        <v>2467</v>
      </c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1"/>
      <c r="U441" s="161"/>
      <c r="V441" s="161"/>
      <c r="W441" s="161"/>
      <c r="X441" s="161"/>
    </row>
    <row r="442" spans="4:24">
      <c r="D442" s="160"/>
      <c r="E442" s="397">
        <v>44173</v>
      </c>
      <c r="F442" s="161" t="s">
        <v>1985</v>
      </c>
      <c r="G442" s="398"/>
      <c r="H442" s="160">
        <v>149</v>
      </c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1"/>
      <c r="U442" s="161"/>
      <c r="V442" s="161"/>
      <c r="W442" s="161"/>
      <c r="X442" s="161"/>
    </row>
    <row r="443" spans="4:24">
      <c r="D443" s="160"/>
      <c r="E443" s="397">
        <v>44173</v>
      </c>
      <c r="F443" s="161" t="s">
        <v>495</v>
      </c>
      <c r="G443" s="398">
        <v>332</v>
      </c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1"/>
      <c r="U443" s="161"/>
      <c r="V443" s="161"/>
      <c r="W443" s="161"/>
      <c r="X443" s="161"/>
    </row>
    <row r="444" spans="4:24">
      <c r="D444" s="160">
        <v>5</v>
      </c>
      <c r="E444" s="397">
        <v>44173</v>
      </c>
      <c r="F444" s="161" t="s">
        <v>1986</v>
      </c>
      <c r="G444" s="398"/>
      <c r="H444" s="160">
        <v>330</v>
      </c>
      <c r="I444" s="160"/>
      <c r="J444" s="160">
        <v>330</v>
      </c>
      <c r="K444" s="160"/>
      <c r="L444" s="160"/>
      <c r="M444" s="160"/>
      <c r="N444" s="160"/>
      <c r="O444" s="160"/>
      <c r="P444" s="160"/>
      <c r="Q444" s="160"/>
      <c r="R444" s="160"/>
      <c r="S444" s="160"/>
      <c r="T444" s="161"/>
      <c r="U444" s="161"/>
      <c r="V444" s="161"/>
      <c r="W444" s="161"/>
      <c r="X444" s="161"/>
    </row>
    <row r="445" spans="4:24">
      <c r="D445" s="160"/>
      <c r="E445" s="397">
        <v>44173</v>
      </c>
      <c r="F445" s="161" t="s">
        <v>1935</v>
      </c>
      <c r="G445" s="398"/>
      <c r="H445" s="160">
        <v>2</v>
      </c>
      <c r="I445" s="160"/>
      <c r="J445" s="160"/>
      <c r="K445" s="160"/>
      <c r="L445" s="160"/>
      <c r="M445" s="160"/>
      <c r="N445" s="160"/>
      <c r="O445" s="160"/>
      <c r="P445" s="160">
        <v>2</v>
      </c>
      <c r="Q445" s="160"/>
      <c r="R445" s="160"/>
      <c r="S445" s="160"/>
      <c r="T445" s="161"/>
      <c r="U445" s="161"/>
      <c r="V445" s="161"/>
      <c r="W445" s="161"/>
      <c r="X445" s="161"/>
    </row>
    <row r="446" spans="4:24">
      <c r="D446" s="160"/>
      <c r="E446" s="397">
        <v>44173</v>
      </c>
      <c r="F446" s="161" t="s">
        <v>1948</v>
      </c>
      <c r="G446" s="398">
        <v>370</v>
      </c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1"/>
      <c r="U446" s="161"/>
      <c r="V446" s="161"/>
      <c r="W446" s="161"/>
      <c r="X446" s="161"/>
    </row>
    <row r="447" spans="4:24">
      <c r="D447" s="160"/>
      <c r="E447" s="397">
        <v>44173</v>
      </c>
      <c r="F447" s="161" t="s">
        <v>962</v>
      </c>
      <c r="G447" s="398"/>
      <c r="H447" s="160">
        <v>332</v>
      </c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1"/>
      <c r="U447" s="161"/>
      <c r="V447" s="161"/>
      <c r="W447" s="161"/>
      <c r="X447" s="161"/>
    </row>
    <row r="448" spans="4:24">
      <c r="D448" s="160"/>
      <c r="E448" s="397">
        <v>44173</v>
      </c>
      <c r="F448" s="161" t="s">
        <v>1949</v>
      </c>
      <c r="G448" s="398"/>
      <c r="H448" s="160">
        <v>38</v>
      </c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1"/>
      <c r="U448" s="161"/>
      <c r="V448" s="161"/>
      <c r="W448" s="161"/>
      <c r="X448" s="161"/>
    </row>
    <row r="449" spans="4:24">
      <c r="D449" s="160"/>
      <c r="E449" s="397">
        <v>44173</v>
      </c>
      <c r="F449" s="161" t="s">
        <v>495</v>
      </c>
      <c r="G449" s="398">
        <v>1989</v>
      </c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1"/>
      <c r="U449" s="161"/>
      <c r="V449" s="161"/>
      <c r="W449" s="161"/>
      <c r="X449" s="161"/>
    </row>
    <row r="450" spans="4:24">
      <c r="D450" s="160">
        <v>11.35</v>
      </c>
      <c r="E450" s="397">
        <v>44173</v>
      </c>
      <c r="F450" s="161" t="s">
        <v>1981</v>
      </c>
      <c r="G450" s="398"/>
      <c r="H450" s="160">
        <v>1980</v>
      </c>
      <c r="I450" s="160"/>
      <c r="J450" s="160">
        <v>1980</v>
      </c>
      <c r="K450" s="160"/>
      <c r="L450" s="160"/>
      <c r="M450" s="160"/>
      <c r="N450" s="160"/>
      <c r="O450" s="160"/>
      <c r="P450" s="160"/>
      <c r="Q450" s="160"/>
      <c r="R450" s="160"/>
      <c r="S450" s="160"/>
      <c r="T450" s="161"/>
      <c r="U450" s="161"/>
      <c r="V450" s="161"/>
      <c r="W450" s="161"/>
      <c r="X450" s="161"/>
    </row>
    <row r="451" spans="4:24">
      <c r="D451" s="160"/>
      <c r="E451" s="397">
        <v>44173</v>
      </c>
      <c r="F451" s="161" t="s">
        <v>1935</v>
      </c>
      <c r="G451" s="398"/>
      <c r="H451" s="160">
        <v>9</v>
      </c>
      <c r="I451" s="160"/>
      <c r="J451" s="160"/>
      <c r="K451" s="160"/>
      <c r="L451" s="160"/>
      <c r="M451" s="160"/>
      <c r="N451" s="160"/>
      <c r="O451" s="160"/>
      <c r="P451" s="160">
        <v>9</v>
      </c>
      <c r="Q451" s="160"/>
      <c r="R451" s="160"/>
      <c r="S451" s="160"/>
      <c r="T451" s="161"/>
      <c r="U451" s="161"/>
      <c r="V451" s="161"/>
      <c r="W451" s="161"/>
      <c r="X451" s="161"/>
    </row>
    <row r="452" spans="4:24">
      <c r="D452" s="160"/>
      <c r="E452" s="397">
        <v>44173</v>
      </c>
      <c r="F452" s="161" t="s">
        <v>1987</v>
      </c>
      <c r="G452" s="398">
        <v>2220</v>
      </c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1"/>
      <c r="U452" s="161"/>
      <c r="V452" s="161"/>
      <c r="W452" s="161"/>
      <c r="X452" s="161"/>
    </row>
    <row r="453" spans="4:24">
      <c r="D453" s="160"/>
      <c r="E453" s="397">
        <v>44173</v>
      </c>
      <c r="F453" s="161" t="s">
        <v>962</v>
      </c>
      <c r="G453" s="398"/>
      <c r="H453" s="160">
        <v>1989</v>
      </c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1"/>
      <c r="U453" s="161"/>
      <c r="V453" s="161"/>
      <c r="W453" s="161"/>
      <c r="X453" s="161"/>
    </row>
    <row r="454" spans="4:24">
      <c r="D454" s="160"/>
      <c r="E454" s="397">
        <v>44173</v>
      </c>
      <c r="F454" s="161" t="s">
        <v>1988</v>
      </c>
      <c r="G454" s="398"/>
      <c r="H454" s="160">
        <v>231</v>
      </c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1"/>
      <c r="U454" s="161"/>
      <c r="V454" s="161"/>
      <c r="W454" s="161"/>
      <c r="X454" s="161"/>
    </row>
    <row r="455" spans="4:24">
      <c r="D455" s="160"/>
      <c r="E455" s="397">
        <v>44175</v>
      </c>
      <c r="F455" s="161" t="s">
        <v>495</v>
      </c>
      <c r="G455" s="398">
        <v>684</v>
      </c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1"/>
      <c r="U455" s="161"/>
      <c r="V455" s="161"/>
      <c r="W455" s="161"/>
      <c r="X455" s="161"/>
    </row>
    <row r="456" spans="4:24">
      <c r="D456" s="160">
        <v>10</v>
      </c>
      <c r="E456" s="397">
        <v>44175</v>
      </c>
      <c r="F456" s="161" t="s">
        <v>1989</v>
      </c>
      <c r="G456" s="398"/>
      <c r="H456" s="160">
        <v>681</v>
      </c>
      <c r="I456" s="160"/>
      <c r="J456" s="160">
        <v>681</v>
      </c>
      <c r="K456" s="160"/>
      <c r="L456" s="160"/>
      <c r="M456" s="160"/>
      <c r="N456" s="160"/>
      <c r="O456" s="160"/>
      <c r="P456" s="160"/>
      <c r="Q456" s="160"/>
      <c r="R456" s="160"/>
      <c r="S456" s="160"/>
      <c r="T456" s="161"/>
      <c r="U456" s="161"/>
      <c r="V456" s="161"/>
      <c r="W456" s="161"/>
      <c r="X456" s="161"/>
    </row>
    <row r="457" spans="4:24">
      <c r="D457" s="160"/>
      <c r="E457" s="397">
        <v>44175</v>
      </c>
      <c r="F457" s="161" t="s">
        <v>1935</v>
      </c>
      <c r="G457" s="398"/>
      <c r="H457" s="160">
        <v>3</v>
      </c>
      <c r="I457" s="160"/>
      <c r="J457" s="160"/>
      <c r="K457" s="160"/>
      <c r="L457" s="160"/>
      <c r="M457" s="160"/>
      <c r="N457" s="160"/>
      <c r="O457" s="160"/>
      <c r="P457" s="160">
        <v>3</v>
      </c>
      <c r="Q457" s="160"/>
      <c r="R457" s="160"/>
      <c r="S457" s="160"/>
      <c r="T457" s="161"/>
      <c r="U457" s="161"/>
      <c r="V457" s="161"/>
      <c r="W457" s="161"/>
      <c r="X457" s="161"/>
    </row>
    <row r="458" spans="4:24">
      <c r="D458" s="160"/>
      <c r="E458" s="397">
        <v>44175</v>
      </c>
      <c r="F458" s="161" t="s">
        <v>1948</v>
      </c>
      <c r="G458" s="398">
        <v>850</v>
      </c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1"/>
      <c r="U458" s="161"/>
      <c r="V458" s="161"/>
      <c r="W458" s="161"/>
      <c r="X458" s="161"/>
    </row>
    <row r="459" spans="4:24">
      <c r="D459" s="160"/>
      <c r="E459" s="397">
        <v>44175</v>
      </c>
      <c r="F459" s="161" t="s">
        <v>962</v>
      </c>
      <c r="G459" s="398"/>
      <c r="H459" s="160">
        <v>684</v>
      </c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1"/>
      <c r="U459" s="161"/>
      <c r="V459" s="161"/>
      <c r="W459" s="161"/>
      <c r="X459" s="161"/>
    </row>
    <row r="460" spans="4:24">
      <c r="D460" s="160"/>
      <c r="E460" s="397">
        <v>44175</v>
      </c>
      <c r="F460" s="161" t="s">
        <v>1949</v>
      </c>
      <c r="G460" s="398"/>
      <c r="H460" s="160">
        <v>166</v>
      </c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1"/>
      <c r="U460" s="161"/>
      <c r="V460" s="161"/>
      <c r="W460" s="161"/>
      <c r="X460" s="161"/>
    </row>
    <row r="461" spans="4:24">
      <c r="D461" s="160"/>
      <c r="E461" s="397">
        <v>44175</v>
      </c>
      <c r="F461" s="161" t="s">
        <v>495</v>
      </c>
      <c r="G461" s="398">
        <v>1748</v>
      </c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1"/>
      <c r="U461" s="161"/>
      <c r="V461" s="161"/>
      <c r="W461" s="161"/>
      <c r="X461" s="161"/>
    </row>
    <row r="462" spans="4:24">
      <c r="D462" s="160"/>
      <c r="E462" s="397">
        <v>44175</v>
      </c>
      <c r="F462" s="161" t="s">
        <v>956</v>
      </c>
      <c r="G462" s="398">
        <v>157</v>
      </c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1"/>
      <c r="U462" s="161"/>
      <c r="V462" s="161"/>
      <c r="W462" s="161"/>
      <c r="X462" s="161"/>
    </row>
    <row r="463" spans="4:24">
      <c r="D463" s="160">
        <v>5</v>
      </c>
      <c r="E463" s="397">
        <v>44175</v>
      </c>
      <c r="F463" s="161" t="s">
        <v>1990</v>
      </c>
      <c r="G463" s="398"/>
      <c r="H463" s="160">
        <v>536</v>
      </c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>
        <v>536</v>
      </c>
      <c r="T463" s="161"/>
      <c r="U463" s="161"/>
      <c r="V463" s="161"/>
      <c r="W463" s="161"/>
      <c r="X463" s="161"/>
    </row>
    <row r="464" spans="4:24">
      <c r="D464" s="160"/>
      <c r="E464" s="397">
        <v>44175</v>
      </c>
      <c r="F464" s="161" t="s">
        <v>1991</v>
      </c>
      <c r="G464" s="398"/>
      <c r="H464" s="160">
        <v>57</v>
      </c>
      <c r="I464" s="160"/>
      <c r="J464" s="160"/>
      <c r="K464" s="160"/>
      <c r="L464" s="160"/>
      <c r="M464" s="160"/>
      <c r="N464" s="160"/>
      <c r="O464" s="160"/>
      <c r="P464" s="160"/>
      <c r="Q464" s="160">
        <v>57</v>
      </c>
      <c r="R464" s="160"/>
      <c r="S464" s="160"/>
      <c r="T464" s="161"/>
      <c r="U464" s="161"/>
      <c r="V464" s="161"/>
      <c r="W464" s="161"/>
      <c r="X464" s="161"/>
    </row>
    <row r="465" spans="4:24">
      <c r="D465" s="160">
        <v>3.87</v>
      </c>
      <c r="E465" s="397">
        <v>44175</v>
      </c>
      <c r="F465" s="161" t="s">
        <v>1992</v>
      </c>
      <c r="G465" s="398"/>
      <c r="H465" s="160">
        <v>486</v>
      </c>
      <c r="I465" s="160"/>
      <c r="J465" s="160"/>
      <c r="K465" s="160"/>
      <c r="L465" s="160"/>
      <c r="M465" s="160">
        <v>486</v>
      </c>
      <c r="N465" s="160"/>
      <c r="O465" s="160"/>
      <c r="P465" s="160"/>
      <c r="Q465" s="160"/>
      <c r="R465" s="160"/>
      <c r="S465" s="160"/>
      <c r="T465" s="161"/>
      <c r="U465" s="161"/>
      <c r="V465" s="161"/>
      <c r="W465" s="161"/>
      <c r="X465" s="161"/>
    </row>
    <row r="466" spans="4:24">
      <c r="D466" s="160">
        <v>4.5</v>
      </c>
      <c r="E466" s="397">
        <v>44175</v>
      </c>
      <c r="F466" s="161" t="s">
        <v>1993</v>
      </c>
      <c r="G466" s="398"/>
      <c r="H466" s="160">
        <v>37</v>
      </c>
      <c r="I466" s="160"/>
      <c r="J466" s="160"/>
      <c r="K466" s="160"/>
      <c r="L466" s="160"/>
      <c r="M466" s="160">
        <v>37</v>
      </c>
      <c r="N466" s="160"/>
      <c r="O466" s="160"/>
      <c r="P466" s="160"/>
      <c r="Q466" s="160"/>
      <c r="R466" s="160"/>
      <c r="S466" s="160"/>
      <c r="T466" s="161"/>
      <c r="U466" s="161"/>
      <c r="V466" s="161"/>
      <c r="W466" s="161"/>
      <c r="X466" s="161"/>
    </row>
    <row r="467" spans="4:24">
      <c r="D467" s="160"/>
      <c r="E467" s="397">
        <v>44175</v>
      </c>
      <c r="F467" s="161" t="s">
        <v>1994</v>
      </c>
      <c r="G467" s="398"/>
      <c r="H467" s="160">
        <v>688</v>
      </c>
      <c r="I467" s="160"/>
      <c r="J467" s="160"/>
      <c r="K467" s="160"/>
      <c r="L467" s="160"/>
      <c r="M467" s="160">
        <v>688</v>
      </c>
      <c r="N467" s="160"/>
      <c r="O467" s="160"/>
      <c r="P467" s="160"/>
      <c r="Q467" s="160"/>
      <c r="R467" s="160"/>
      <c r="S467" s="160"/>
      <c r="T467" s="161"/>
      <c r="U467" s="161"/>
      <c r="V467" s="161"/>
      <c r="W467" s="161"/>
      <c r="X467" s="161"/>
    </row>
    <row r="468" spans="4:24">
      <c r="D468" s="160"/>
      <c r="E468" s="397">
        <v>44175</v>
      </c>
      <c r="F468" s="161" t="s">
        <v>1914</v>
      </c>
      <c r="G468" s="398"/>
      <c r="H468" s="160">
        <v>1</v>
      </c>
      <c r="I468" s="160"/>
      <c r="J468" s="160"/>
      <c r="K468" s="160"/>
      <c r="L468" s="160"/>
      <c r="M468" s="160"/>
      <c r="N468" s="160"/>
      <c r="O468" s="160"/>
      <c r="P468" s="160">
        <v>1</v>
      </c>
      <c r="Q468" s="160"/>
      <c r="R468" s="160"/>
      <c r="S468" s="160"/>
      <c r="T468" s="161"/>
      <c r="U468" s="161"/>
      <c r="V468" s="161"/>
      <c r="W468" s="161"/>
      <c r="X468" s="161"/>
    </row>
    <row r="469" spans="4:24">
      <c r="D469" s="160"/>
      <c r="E469" s="397">
        <v>44175</v>
      </c>
      <c r="F469" s="161" t="s">
        <v>1995</v>
      </c>
      <c r="G469" s="398"/>
      <c r="H469" s="160">
        <v>100</v>
      </c>
      <c r="I469" s="160"/>
      <c r="J469" s="160"/>
      <c r="K469" s="160"/>
      <c r="L469" s="160"/>
      <c r="M469" s="160"/>
      <c r="N469" s="160"/>
      <c r="O469" s="160"/>
      <c r="P469" s="160"/>
      <c r="Q469" s="160">
        <v>100</v>
      </c>
      <c r="R469" s="160"/>
      <c r="S469" s="160"/>
      <c r="T469" s="161"/>
      <c r="U469" s="161"/>
      <c r="V469" s="161"/>
      <c r="W469" s="161"/>
      <c r="X469" s="161"/>
    </row>
    <row r="470" spans="4:24">
      <c r="D470" s="160"/>
      <c r="E470" s="397">
        <v>44175</v>
      </c>
      <c r="F470" s="161" t="s">
        <v>1996</v>
      </c>
      <c r="G470" s="398">
        <v>2100</v>
      </c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1"/>
      <c r="U470" s="161"/>
      <c r="V470" s="161"/>
      <c r="W470" s="161"/>
      <c r="X470" s="161"/>
    </row>
    <row r="471" spans="4:24">
      <c r="D471" s="160"/>
      <c r="E471" s="397">
        <v>44175</v>
      </c>
      <c r="F471" s="161" t="s">
        <v>962</v>
      </c>
      <c r="G471" s="398"/>
      <c r="H471" s="160">
        <v>1748</v>
      </c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1"/>
      <c r="U471" s="161"/>
      <c r="V471" s="161"/>
      <c r="W471" s="161"/>
      <c r="X471" s="161"/>
    </row>
    <row r="472" spans="4:24">
      <c r="D472" s="160"/>
      <c r="E472" s="397">
        <v>44175</v>
      </c>
      <c r="F472" s="161" t="s">
        <v>963</v>
      </c>
      <c r="G472" s="398"/>
      <c r="H472" s="160">
        <v>157</v>
      </c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1"/>
      <c r="U472" s="161"/>
      <c r="V472" s="161"/>
      <c r="W472" s="161"/>
      <c r="X472" s="161"/>
    </row>
    <row r="473" spans="4:24">
      <c r="D473" s="160"/>
      <c r="E473" s="397">
        <v>44175</v>
      </c>
      <c r="F473" s="161" t="s">
        <v>1980</v>
      </c>
      <c r="G473" s="398"/>
      <c r="H473" s="160">
        <v>195</v>
      </c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1"/>
      <c r="U473" s="161"/>
      <c r="V473" s="161"/>
      <c r="W473" s="161"/>
      <c r="X473" s="161"/>
    </row>
    <row r="474" spans="4:24">
      <c r="D474" s="160"/>
      <c r="E474" s="397">
        <v>44176</v>
      </c>
      <c r="F474" s="161" t="s">
        <v>495</v>
      </c>
      <c r="G474" s="398">
        <v>1717</v>
      </c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1"/>
      <c r="U474" s="161"/>
      <c r="V474" s="161"/>
      <c r="W474" s="161"/>
      <c r="X474" s="161"/>
    </row>
    <row r="475" spans="4:24">
      <c r="D475" s="160">
        <v>4</v>
      </c>
      <c r="E475" s="397">
        <v>44177</v>
      </c>
      <c r="F475" s="161" t="s">
        <v>1997</v>
      </c>
      <c r="G475" s="398"/>
      <c r="H475" s="160">
        <v>266</v>
      </c>
      <c r="I475" s="160"/>
      <c r="J475" s="160"/>
      <c r="K475" s="160">
        <v>266</v>
      </c>
      <c r="L475" s="160"/>
      <c r="M475" s="160"/>
      <c r="N475" s="160"/>
      <c r="O475" s="160"/>
      <c r="P475" s="160"/>
      <c r="Q475" s="160"/>
      <c r="R475" s="160"/>
      <c r="S475" s="160"/>
      <c r="T475" s="161"/>
      <c r="U475" s="161"/>
      <c r="V475" s="161"/>
      <c r="W475" s="161"/>
      <c r="X475" s="161"/>
    </row>
    <row r="476" spans="4:24">
      <c r="D476" s="160">
        <v>4</v>
      </c>
      <c r="E476" s="397">
        <v>44177</v>
      </c>
      <c r="F476" s="161" t="s">
        <v>1998</v>
      </c>
      <c r="G476" s="398"/>
      <c r="H476" s="160">
        <v>1025</v>
      </c>
      <c r="I476" s="160"/>
      <c r="J476" s="160"/>
      <c r="K476" s="160"/>
      <c r="L476" s="160"/>
      <c r="M476" s="160">
        <v>1025</v>
      </c>
      <c r="N476" s="160"/>
      <c r="O476" s="160"/>
      <c r="P476" s="160"/>
      <c r="Q476" s="160"/>
      <c r="R476" s="160"/>
      <c r="S476" s="160"/>
      <c r="T476" s="161"/>
      <c r="U476" s="161"/>
      <c r="V476" s="161"/>
      <c r="W476" s="161"/>
      <c r="X476" s="161"/>
    </row>
    <row r="477" spans="4:24">
      <c r="D477" s="160"/>
      <c r="E477" s="397">
        <v>44177</v>
      </c>
      <c r="F477" s="161" t="s">
        <v>1914</v>
      </c>
      <c r="G477" s="398"/>
      <c r="H477" s="160">
        <v>1</v>
      </c>
      <c r="I477" s="160"/>
      <c r="J477" s="160"/>
      <c r="K477" s="160"/>
      <c r="L477" s="160"/>
      <c r="M477" s="160"/>
      <c r="N477" s="160"/>
      <c r="O477" s="160"/>
      <c r="P477" s="160">
        <v>1</v>
      </c>
      <c r="Q477" s="160"/>
      <c r="R477" s="160"/>
      <c r="S477" s="160"/>
      <c r="T477" s="161"/>
      <c r="U477" s="161"/>
      <c r="V477" s="161"/>
      <c r="W477" s="161"/>
      <c r="X477" s="161"/>
    </row>
    <row r="478" spans="4:24">
      <c r="D478" s="160"/>
      <c r="E478" s="397">
        <v>44177</v>
      </c>
      <c r="F478" s="161" t="s">
        <v>1999</v>
      </c>
      <c r="G478" s="398"/>
      <c r="H478" s="160">
        <v>95</v>
      </c>
      <c r="I478" s="160"/>
      <c r="J478" s="160"/>
      <c r="K478" s="160"/>
      <c r="L478" s="160"/>
      <c r="M478" s="160"/>
      <c r="N478" s="160"/>
      <c r="O478" s="160"/>
      <c r="P478" s="160"/>
      <c r="Q478" s="160">
        <v>95</v>
      </c>
      <c r="R478" s="160"/>
      <c r="S478" s="160"/>
      <c r="T478" s="161"/>
      <c r="U478" s="161"/>
      <c r="V478" s="161"/>
      <c r="W478" s="161"/>
      <c r="X478" s="161"/>
    </row>
    <row r="479" spans="4:24">
      <c r="D479" s="160"/>
      <c r="E479" s="397">
        <v>44177</v>
      </c>
      <c r="F479" s="161" t="s">
        <v>2049</v>
      </c>
      <c r="G479" s="398">
        <v>2046</v>
      </c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1"/>
      <c r="U479" s="161"/>
      <c r="V479" s="161"/>
      <c r="W479" s="161"/>
      <c r="X479" s="161"/>
    </row>
    <row r="480" spans="4:24">
      <c r="D480" s="160"/>
      <c r="E480" s="397">
        <v>44177</v>
      </c>
      <c r="F480" s="161" t="s">
        <v>2000</v>
      </c>
      <c r="G480" s="398"/>
      <c r="H480" s="160">
        <v>0</v>
      </c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1"/>
      <c r="U480" s="161"/>
      <c r="V480" s="161"/>
      <c r="W480" s="161"/>
      <c r="X480" s="161"/>
    </row>
    <row r="481" spans="4:24">
      <c r="D481" s="160"/>
      <c r="E481" s="397">
        <v>44177</v>
      </c>
      <c r="F481" s="161" t="s">
        <v>962</v>
      </c>
      <c r="G481" s="398"/>
      <c r="H481" s="160">
        <v>1717</v>
      </c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1"/>
      <c r="U481" s="161"/>
      <c r="V481" s="161"/>
      <c r="W481" s="161"/>
      <c r="X481" s="161"/>
    </row>
    <row r="482" spans="4:24">
      <c r="D482" s="160">
        <v>5</v>
      </c>
      <c r="E482" s="397">
        <v>44177</v>
      </c>
      <c r="F482" s="161" t="s">
        <v>2001</v>
      </c>
      <c r="G482" s="398"/>
      <c r="H482" s="160">
        <v>330</v>
      </c>
      <c r="I482" s="160"/>
      <c r="J482" s="160">
        <v>330</v>
      </c>
      <c r="K482" s="160"/>
      <c r="L482" s="160"/>
      <c r="M482" s="160"/>
      <c r="N482" s="160"/>
      <c r="O482" s="160"/>
      <c r="P482" s="160"/>
      <c r="Q482" s="160"/>
      <c r="R482" s="160"/>
      <c r="S482" s="160"/>
      <c r="T482" s="161"/>
      <c r="U482" s="161"/>
      <c r="V482" s="161"/>
      <c r="W482" s="161"/>
      <c r="X482" s="161"/>
    </row>
    <row r="483" spans="4:24">
      <c r="D483" s="160"/>
      <c r="E483" s="397">
        <v>44177</v>
      </c>
      <c r="F483" s="161" t="s">
        <v>2002</v>
      </c>
      <c r="G483" s="398"/>
      <c r="H483" s="160">
        <v>329</v>
      </c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1"/>
      <c r="U483" s="161"/>
      <c r="V483" s="161"/>
      <c r="W483" s="161"/>
      <c r="X483" s="161"/>
    </row>
    <row r="484" spans="4:24">
      <c r="D484" s="160"/>
      <c r="E484" s="397">
        <v>44177</v>
      </c>
      <c r="F484" s="161" t="s">
        <v>495</v>
      </c>
      <c r="G484" s="398">
        <v>906</v>
      </c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1"/>
      <c r="U484" s="161"/>
      <c r="V484" s="161"/>
      <c r="W484" s="161"/>
      <c r="X484" s="161"/>
    </row>
    <row r="485" spans="4:24">
      <c r="D485" s="160"/>
      <c r="E485" s="397">
        <v>44177</v>
      </c>
      <c r="F485" s="161" t="s">
        <v>2003</v>
      </c>
      <c r="G485" s="398"/>
      <c r="H485" s="160">
        <v>134</v>
      </c>
      <c r="I485" s="160"/>
      <c r="J485" s="160"/>
      <c r="K485" s="160">
        <v>134</v>
      </c>
      <c r="L485" s="160"/>
      <c r="M485" s="160"/>
      <c r="N485" s="160"/>
      <c r="O485" s="160"/>
      <c r="P485" s="160"/>
      <c r="Q485" s="160"/>
      <c r="R485" s="160"/>
      <c r="S485" s="160"/>
      <c r="T485" s="161"/>
      <c r="U485" s="161"/>
      <c r="V485" s="161"/>
      <c r="W485" s="161"/>
      <c r="X485" s="161"/>
    </row>
    <row r="486" spans="4:24">
      <c r="D486" s="160">
        <v>4</v>
      </c>
      <c r="E486" s="397">
        <v>44177</v>
      </c>
      <c r="F486" s="161" t="s">
        <v>2004</v>
      </c>
      <c r="G486" s="398"/>
      <c r="H486" s="160">
        <v>417</v>
      </c>
      <c r="I486" s="160"/>
      <c r="J486" s="160">
        <v>416</v>
      </c>
      <c r="K486" s="160"/>
      <c r="L486" s="160"/>
      <c r="M486" s="160"/>
      <c r="N486" s="160"/>
      <c r="O486" s="160"/>
      <c r="P486" s="160"/>
      <c r="Q486" s="160"/>
      <c r="R486" s="160"/>
      <c r="S486" s="160"/>
      <c r="T486" s="161"/>
      <c r="U486" s="161"/>
      <c r="V486" s="161"/>
      <c r="W486" s="161"/>
      <c r="X486" s="161"/>
    </row>
    <row r="487" spans="4:24">
      <c r="D487" s="160"/>
      <c r="E487" s="397">
        <v>44177</v>
      </c>
      <c r="F487" s="161" t="s">
        <v>1935</v>
      </c>
      <c r="G487" s="398"/>
      <c r="H487" s="160">
        <v>1</v>
      </c>
      <c r="I487" s="160"/>
      <c r="J487" s="160"/>
      <c r="K487" s="160"/>
      <c r="L487" s="160"/>
      <c r="M487" s="160"/>
      <c r="N487" s="160"/>
      <c r="O487" s="160"/>
      <c r="P487" s="160">
        <v>1</v>
      </c>
      <c r="Q487" s="160"/>
      <c r="R487" s="160"/>
      <c r="S487" s="160"/>
      <c r="T487" s="161"/>
      <c r="U487" s="161"/>
      <c r="V487" s="161"/>
      <c r="W487" s="161"/>
      <c r="X487" s="161"/>
    </row>
    <row r="488" spans="4:24">
      <c r="D488" s="160"/>
      <c r="E488" s="397">
        <v>44177</v>
      </c>
      <c r="F488" s="161" t="s">
        <v>2005</v>
      </c>
      <c r="G488" s="398"/>
      <c r="H488" s="160">
        <v>353</v>
      </c>
      <c r="I488" s="160"/>
      <c r="J488" s="160"/>
      <c r="K488" s="160"/>
      <c r="L488" s="160"/>
      <c r="M488" s="160">
        <v>353</v>
      </c>
      <c r="N488" s="160"/>
      <c r="O488" s="160"/>
      <c r="P488" s="160"/>
      <c r="Q488" s="160"/>
      <c r="R488" s="160"/>
      <c r="S488" s="160"/>
      <c r="T488" s="161"/>
      <c r="U488" s="161"/>
      <c r="V488" s="161"/>
      <c r="W488" s="161"/>
      <c r="X488" s="161"/>
    </row>
    <row r="489" spans="4:24">
      <c r="D489" s="160"/>
      <c r="E489" s="397">
        <v>44177</v>
      </c>
      <c r="F489" s="161" t="s">
        <v>1914</v>
      </c>
      <c r="G489" s="398"/>
      <c r="H489" s="160">
        <v>1</v>
      </c>
      <c r="I489" s="160"/>
      <c r="J489" s="160"/>
      <c r="K489" s="160"/>
      <c r="L489" s="160"/>
      <c r="M489" s="160"/>
      <c r="N489" s="160"/>
      <c r="O489" s="160"/>
      <c r="P489" s="160">
        <v>1</v>
      </c>
      <c r="Q489" s="160"/>
      <c r="R489" s="160"/>
      <c r="S489" s="160"/>
      <c r="T489" s="161"/>
      <c r="U489" s="161"/>
      <c r="V489" s="161"/>
      <c r="W489" s="161"/>
      <c r="X489" s="161"/>
    </row>
    <row r="490" spans="4:24">
      <c r="D490" s="160"/>
      <c r="E490" s="397">
        <v>44177</v>
      </c>
      <c r="F490" s="161" t="s">
        <v>2006</v>
      </c>
      <c r="G490" s="398">
        <v>1000</v>
      </c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1"/>
      <c r="U490" s="161"/>
      <c r="V490" s="161"/>
      <c r="W490" s="161"/>
      <c r="X490" s="161"/>
    </row>
    <row r="491" spans="4:24">
      <c r="D491" s="160"/>
      <c r="E491" s="397">
        <v>44177</v>
      </c>
      <c r="F491" s="161" t="s">
        <v>962</v>
      </c>
      <c r="G491" s="398"/>
      <c r="H491" s="160">
        <v>906</v>
      </c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1"/>
      <c r="U491" s="161"/>
      <c r="V491" s="161"/>
      <c r="W491" s="161"/>
      <c r="X491" s="161"/>
    </row>
    <row r="492" spans="4:24">
      <c r="D492" s="160"/>
      <c r="E492" s="397">
        <v>44177</v>
      </c>
      <c r="F492" s="161" t="s">
        <v>2007</v>
      </c>
      <c r="G492" s="398"/>
      <c r="H492" s="160">
        <v>94</v>
      </c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1"/>
      <c r="U492" s="161"/>
      <c r="V492" s="161"/>
      <c r="W492" s="161"/>
      <c r="X492" s="161"/>
    </row>
    <row r="493" spans="4:24">
      <c r="D493" s="160"/>
      <c r="E493" s="397">
        <v>44186</v>
      </c>
      <c r="F493" s="161" t="s">
        <v>495</v>
      </c>
      <c r="G493" s="398">
        <v>862</v>
      </c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1"/>
      <c r="U493" s="161"/>
      <c r="V493" s="161"/>
      <c r="W493" s="161"/>
      <c r="X493" s="161"/>
    </row>
    <row r="494" spans="4:24">
      <c r="D494" s="160"/>
      <c r="E494" s="397">
        <v>44186</v>
      </c>
      <c r="F494" s="161" t="s">
        <v>2010</v>
      </c>
      <c r="G494" s="398"/>
      <c r="H494" s="160">
        <v>415</v>
      </c>
      <c r="I494" s="160"/>
      <c r="J494" s="160"/>
      <c r="K494" s="160"/>
      <c r="L494" s="160"/>
      <c r="M494" s="160">
        <v>415</v>
      </c>
      <c r="N494" s="160"/>
      <c r="O494" s="160"/>
      <c r="P494" s="160"/>
      <c r="Q494" s="160"/>
      <c r="R494" s="160"/>
      <c r="S494" s="160"/>
      <c r="T494" s="161"/>
      <c r="U494" s="161"/>
      <c r="V494" s="161"/>
      <c r="W494" s="161"/>
      <c r="X494" s="161"/>
    </row>
    <row r="495" spans="4:24">
      <c r="D495" s="160">
        <v>4</v>
      </c>
      <c r="E495" s="397">
        <v>44186</v>
      </c>
      <c r="F495" s="161" t="s">
        <v>2011</v>
      </c>
      <c r="G495" s="398"/>
      <c r="H495" s="160">
        <v>446</v>
      </c>
      <c r="I495" s="160"/>
      <c r="J495" s="160"/>
      <c r="K495" s="160"/>
      <c r="L495" s="160"/>
      <c r="M495" s="160">
        <v>446</v>
      </c>
      <c r="N495" s="160"/>
      <c r="O495" s="160"/>
      <c r="P495" s="160"/>
      <c r="Q495" s="160"/>
      <c r="R495" s="160"/>
      <c r="S495" s="160"/>
      <c r="T495" s="161"/>
      <c r="U495" s="161"/>
      <c r="V495" s="161"/>
      <c r="W495" s="161"/>
      <c r="X495" s="161"/>
    </row>
    <row r="496" spans="4:24">
      <c r="D496" s="160"/>
      <c r="E496" s="397">
        <v>44186</v>
      </c>
      <c r="F496" s="161" t="s">
        <v>1914</v>
      </c>
      <c r="G496" s="398"/>
      <c r="H496" s="160">
        <v>1</v>
      </c>
      <c r="I496" s="160"/>
      <c r="J496" s="160"/>
      <c r="K496" s="160"/>
      <c r="L496" s="160"/>
      <c r="M496" s="160"/>
      <c r="N496" s="160"/>
      <c r="O496" s="160"/>
      <c r="P496" s="160">
        <v>1</v>
      </c>
      <c r="Q496" s="160"/>
      <c r="R496" s="160"/>
      <c r="S496" s="160"/>
      <c r="T496" s="161"/>
      <c r="U496" s="161"/>
      <c r="V496" s="161"/>
      <c r="W496" s="161"/>
      <c r="X496" s="161"/>
    </row>
    <row r="497" spans="4:24">
      <c r="D497" s="160"/>
      <c r="E497" s="397">
        <v>44186</v>
      </c>
      <c r="F497" s="161" t="s">
        <v>2012</v>
      </c>
      <c r="G497" s="398">
        <v>896</v>
      </c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1"/>
      <c r="U497" s="161"/>
      <c r="V497" s="161"/>
      <c r="W497" s="161"/>
      <c r="X497" s="161"/>
    </row>
    <row r="498" spans="4:24">
      <c r="D498" s="160"/>
      <c r="E498" s="397">
        <v>44186</v>
      </c>
      <c r="F498" s="161" t="s">
        <v>962</v>
      </c>
      <c r="G498" s="398"/>
      <c r="H498" s="160">
        <v>862</v>
      </c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1"/>
      <c r="U498" s="161"/>
      <c r="V498" s="161"/>
      <c r="W498" s="161"/>
      <c r="X498" s="161"/>
    </row>
    <row r="499" spans="4:24">
      <c r="D499" s="160"/>
      <c r="E499" s="397">
        <v>44186</v>
      </c>
      <c r="F499" s="161" t="s">
        <v>2013</v>
      </c>
      <c r="G499" s="398"/>
      <c r="H499" s="160">
        <v>34</v>
      </c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1"/>
      <c r="U499" s="161"/>
      <c r="V499" s="161"/>
      <c r="W499" s="161"/>
      <c r="X499" s="161"/>
    </row>
    <row r="500" spans="4:24">
      <c r="D500" s="160"/>
      <c r="E500" s="397">
        <v>44182</v>
      </c>
      <c r="F500" s="161" t="s">
        <v>495</v>
      </c>
      <c r="G500" s="398">
        <v>1623</v>
      </c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1"/>
      <c r="U500" s="161"/>
      <c r="V500" s="161"/>
      <c r="W500" s="161"/>
      <c r="X500" s="161"/>
    </row>
    <row r="501" spans="4:24">
      <c r="D501" s="160"/>
      <c r="E501" s="397">
        <v>44182</v>
      </c>
      <c r="F501" s="161" t="s">
        <v>2014</v>
      </c>
      <c r="G501" s="398"/>
      <c r="H501" s="160">
        <v>767</v>
      </c>
      <c r="I501" s="160"/>
      <c r="J501" s="160"/>
      <c r="K501" s="160"/>
      <c r="L501" s="160"/>
      <c r="M501" s="160">
        <v>767</v>
      </c>
      <c r="N501" s="160"/>
      <c r="O501" s="160"/>
      <c r="P501" s="160"/>
      <c r="Q501" s="160"/>
      <c r="R501" s="160"/>
      <c r="S501" s="160"/>
      <c r="T501" s="161"/>
      <c r="U501" s="161"/>
      <c r="V501" s="161"/>
      <c r="W501" s="161"/>
      <c r="X501" s="161"/>
    </row>
    <row r="502" spans="4:24">
      <c r="D502" s="160"/>
      <c r="E502" s="397">
        <v>44182</v>
      </c>
      <c r="F502" s="161" t="s">
        <v>1914</v>
      </c>
      <c r="G502" s="398"/>
      <c r="H502" s="160">
        <v>1</v>
      </c>
      <c r="I502" s="160"/>
      <c r="J502" s="160"/>
      <c r="K502" s="160"/>
      <c r="L502" s="160"/>
      <c r="M502" s="160"/>
      <c r="N502" s="160"/>
      <c r="O502" s="160"/>
      <c r="P502" s="160">
        <v>1</v>
      </c>
      <c r="Q502" s="160"/>
      <c r="R502" s="160"/>
      <c r="S502" s="160"/>
      <c r="T502" s="161"/>
      <c r="U502" s="161"/>
      <c r="V502" s="161"/>
      <c r="W502" s="161"/>
      <c r="X502" s="161"/>
    </row>
    <row r="503" spans="4:24">
      <c r="D503" s="160">
        <v>5</v>
      </c>
      <c r="E503" s="397">
        <v>44182</v>
      </c>
      <c r="F503" s="161" t="s">
        <v>2015</v>
      </c>
      <c r="G503" s="398"/>
      <c r="H503" s="160">
        <v>851</v>
      </c>
      <c r="I503" s="160"/>
      <c r="J503" s="160">
        <v>851</v>
      </c>
      <c r="K503" s="160"/>
      <c r="L503" s="160"/>
      <c r="M503" s="160"/>
      <c r="N503" s="160"/>
      <c r="O503" s="160"/>
      <c r="P503" s="160"/>
      <c r="Q503" s="160"/>
      <c r="R503" s="160"/>
      <c r="S503" s="160"/>
      <c r="T503" s="161"/>
      <c r="U503" s="161"/>
      <c r="V503" s="161"/>
      <c r="W503" s="161"/>
      <c r="X503" s="161"/>
    </row>
    <row r="504" spans="4:24">
      <c r="D504" s="160"/>
      <c r="E504" s="397">
        <v>44182</v>
      </c>
      <c r="F504" s="161" t="s">
        <v>1935</v>
      </c>
      <c r="G504" s="398"/>
      <c r="H504" s="160">
        <v>4</v>
      </c>
      <c r="I504" s="160"/>
      <c r="J504" s="160"/>
      <c r="K504" s="160"/>
      <c r="L504" s="160"/>
      <c r="M504" s="160"/>
      <c r="N504" s="160"/>
      <c r="O504" s="160"/>
      <c r="P504" s="160">
        <v>4</v>
      </c>
      <c r="Q504" s="160"/>
      <c r="R504" s="160"/>
      <c r="S504" s="160"/>
      <c r="T504" s="161"/>
      <c r="U504" s="161"/>
      <c r="V504" s="161"/>
      <c r="W504" s="161"/>
      <c r="X504" s="161"/>
    </row>
    <row r="505" spans="4:24">
      <c r="D505" s="160"/>
      <c r="E505" s="397">
        <v>44182</v>
      </c>
      <c r="F505" s="161" t="s">
        <v>2016</v>
      </c>
      <c r="G505" s="398">
        <v>1760</v>
      </c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1"/>
      <c r="U505" s="161"/>
      <c r="V505" s="161"/>
      <c r="W505" s="161"/>
      <c r="X505" s="161"/>
    </row>
    <row r="506" spans="4:24">
      <c r="D506" s="160"/>
      <c r="E506" s="397">
        <v>44182</v>
      </c>
      <c r="F506" s="161" t="s">
        <v>962</v>
      </c>
      <c r="G506" s="398"/>
      <c r="H506" s="160">
        <v>1623</v>
      </c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1"/>
      <c r="U506" s="161"/>
      <c r="V506" s="161"/>
      <c r="W506" s="161"/>
      <c r="X506" s="161"/>
    </row>
    <row r="507" spans="4:24">
      <c r="D507" s="160"/>
      <c r="E507" s="397">
        <v>44182</v>
      </c>
      <c r="F507" s="161" t="s">
        <v>2017</v>
      </c>
      <c r="G507" s="398"/>
      <c r="H507" s="160">
        <v>137</v>
      </c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1"/>
      <c r="U507" s="161"/>
      <c r="V507" s="161"/>
      <c r="W507" s="161"/>
      <c r="X507" s="161"/>
    </row>
    <row r="508" spans="4:24">
      <c r="D508" s="160"/>
      <c r="E508" s="397">
        <v>44187</v>
      </c>
      <c r="F508" s="161" t="s">
        <v>495</v>
      </c>
      <c r="G508" s="398">
        <v>1490</v>
      </c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1"/>
      <c r="U508" s="161"/>
      <c r="V508" s="161"/>
      <c r="W508" s="161"/>
      <c r="X508" s="161"/>
    </row>
    <row r="509" spans="4:24">
      <c r="D509" s="160"/>
      <c r="E509" s="397">
        <v>44187</v>
      </c>
      <c r="F509" s="161" t="s">
        <v>2018</v>
      </c>
      <c r="G509" s="398"/>
      <c r="H509" s="160">
        <v>475</v>
      </c>
      <c r="I509" s="160"/>
      <c r="J509" s="160"/>
      <c r="K509" s="160"/>
      <c r="L509" s="160"/>
      <c r="M509" s="160">
        <v>475</v>
      </c>
      <c r="N509" s="160"/>
      <c r="O509" s="160"/>
      <c r="P509" s="160"/>
      <c r="Q509" s="160"/>
      <c r="R509" s="160"/>
      <c r="S509" s="160"/>
      <c r="T509" s="161"/>
      <c r="U509" s="161"/>
      <c r="V509" s="161"/>
      <c r="W509" s="161"/>
      <c r="X509" s="161"/>
    </row>
    <row r="510" spans="4:24">
      <c r="D510" s="160">
        <v>5</v>
      </c>
      <c r="E510" s="397">
        <v>44187</v>
      </c>
      <c r="F510" s="161" t="s">
        <v>2019</v>
      </c>
      <c r="G510" s="398"/>
      <c r="H510" s="160">
        <v>941</v>
      </c>
      <c r="I510" s="160"/>
      <c r="J510" s="160"/>
      <c r="K510" s="160"/>
      <c r="L510" s="160"/>
      <c r="M510" s="160">
        <v>941</v>
      </c>
      <c r="N510" s="160"/>
      <c r="O510" s="160"/>
      <c r="P510" s="160"/>
      <c r="Q510" s="160"/>
      <c r="R510" s="160"/>
      <c r="S510" s="160"/>
      <c r="T510" s="161"/>
      <c r="U510" s="161"/>
      <c r="V510" s="161"/>
      <c r="W510" s="161"/>
      <c r="X510" s="161"/>
    </row>
    <row r="511" spans="4:24">
      <c r="D511" s="160"/>
      <c r="E511" s="397">
        <v>44187</v>
      </c>
      <c r="F511" s="161" t="s">
        <v>1914</v>
      </c>
      <c r="G511" s="398"/>
      <c r="H511" s="160">
        <v>1</v>
      </c>
      <c r="I511" s="160"/>
      <c r="J511" s="160"/>
      <c r="K511" s="160"/>
      <c r="L511" s="160"/>
      <c r="M511" s="160"/>
      <c r="N511" s="160"/>
      <c r="O511" s="160"/>
      <c r="P511" s="160">
        <v>1</v>
      </c>
      <c r="Q511" s="160"/>
      <c r="R511" s="160"/>
      <c r="S511" s="160"/>
      <c r="T511" s="161"/>
      <c r="U511" s="161"/>
      <c r="V511" s="161"/>
      <c r="W511" s="161"/>
      <c r="X511" s="161"/>
    </row>
    <row r="512" spans="4:24">
      <c r="D512" s="160"/>
      <c r="E512" s="397">
        <v>44187</v>
      </c>
      <c r="F512" s="161" t="s">
        <v>2020</v>
      </c>
      <c r="G512" s="398">
        <v>1610</v>
      </c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1"/>
      <c r="U512" s="161"/>
      <c r="V512" s="161"/>
      <c r="W512" s="161"/>
      <c r="X512" s="161"/>
    </row>
    <row r="513" spans="4:24">
      <c r="D513" s="160"/>
      <c r="E513" s="397">
        <v>44187</v>
      </c>
      <c r="F513" s="161" t="s">
        <v>1264</v>
      </c>
      <c r="G513" s="398"/>
      <c r="H513" s="160">
        <v>73</v>
      </c>
      <c r="I513" s="160"/>
      <c r="J513" s="160"/>
      <c r="K513" s="160"/>
      <c r="L513" s="160"/>
      <c r="M513" s="160"/>
      <c r="N513" s="160"/>
      <c r="O513" s="160"/>
      <c r="P513" s="160"/>
      <c r="Q513" s="160">
        <v>73</v>
      </c>
      <c r="R513" s="160"/>
      <c r="S513" s="160"/>
      <c r="T513" s="161"/>
      <c r="U513" s="161"/>
      <c r="V513" s="161"/>
      <c r="W513" s="161"/>
      <c r="X513" s="161"/>
    </row>
    <row r="514" spans="4:24">
      <c r="D514" s="160"/>
      <c r="E514" s="397">
        <v>44187</v>
      </c>
      <c r="F514" s="161" t="s">
        <v>1890</v>
      </c>
      <c r="G514" s="398"/>
      <c r="H514" s="160">
        <v>52</v>
      </c>
      <c r="I514" s="160"/>
      <c r="J514" s="160"/>
      <c r="K514" s="160"/>
      <c r="L514" s="160"/>
      <c r="M514" s="160"/>
      <c r="N514" s="160"/>
      <c r="O514" s="160"/>
      <c r="P514" s="160"/>
      <c r="Q514" s="160">
        <v>52</v>
      </c>
      <c r="R514" s="160"/>
      <c r="S514" s="160"/>
      <c r="T514" s="161"/>
      <c r="U514" s="161"/>
      <c r="V514" s="161"/>
      <c r="W514" s="161"/>
      <c r="X514" s="161"/>
    </row>
    <row r="515" spans="4:24">
      <c r="D515" s="160"/>
      <c r="E515" s="397">
        <v>44187</v>
      </c>
      <c r="F515" s="161" t="s">
        <v>962</v>
      </c>
      <c r="G515" s="398"/>
      <c r="H515" s="160">
        <v>1490</v>
      </c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1"/>
      <c r="U515" s="161"/>
      <c r="V515" s="161"/>
      <c r="W515" s="161"/>
      <c r="X515" s="161"/>
    </row>
    <row r="516" spans="4:24">
      <c r="D516" s="160"/>
      <c r="E516" s="397">
        <v>44187</v>
      </c>
      <c r="F516" s="161" t="s">
        <v>2021</v>
      </c>
      <c r="G516" s="398"/>
      <c r="H516" s="160">
        <v>68</v>
      </c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1"/>
      <c r="U516" s="161"/>
      <c r="V516" s="161"/>
      <c r="W516" s="161"/>
      <c r="X516" s="161"/>
    </row>
    <row r="517" spans="4:24">
      <c r="D517" s="160"/>
      <c r="E517" s="397">
        <v>44186</v>
      </c>
      <c r="F517" s="161" t="s">
        <v>495</v>
      </c>
      <c r="G517" s="398">
        <v>2443</v>
      </c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1"/>
      <c r="U517" s="161"/>
      <c r="V517" s="161"/>
      <c r="W517" s="161"/>
      <c r="X517" s="161"/>
    </row>
    <row r="518" spans="4:24">
      <c r="D518" s="160"/>
      <c r="E518" s="397">
        <v>44186</v>
      </c>
      <c r="F518" s="161" t="s">
        <v>2022</v>
      </c>
      <c r="G518" s="398"/>
      <c r="H518" s="160">
        <v>775</v>
      </c>
      <c r="I518" s="160"/>
      <c r="J518" s="160"/>
      <c r="K518" s="160">
        <v>775</v>
      </c>
      <c r="L518" s="160"/>
      <c r="M518" s="160"/>
      <c r="N518" s="160"/>
      <c r="O518" s="160"/>
      <c r="P518" s="160"/>
      <c r="Q518" s="160"/>
      <c r="R518" s="160"/>
      <c r="S518" s="160"/>
      <c r="T518" s="161"/>
      <c r="U518" s="161"/>
      <c r="V518" s="161"/>
      <c r="W518" s="161"/>
      <c r="X518" s="161"/>
    </row>
    <row r="519" spans="4:24">
      <c r="D519" s="160">
        <v>12.3</v>
      </c>
      <c r="E519" s="397">
        <v>44186</v>
      </c>
      <c r="F519" s="161" t="s">
        <v>2023</v>
      </c>
      <c r="G519" s="398"/>
      <c r="H519" s="160">
        <v>1660</v>
      </c>
      <c r="I519" s="160"/>
      <c r="J519" s="160">
        <v>1660</v>
      </c>
      <c r="K519" s="160"/>
      <c r="L519" s="160"/>
      <c r="M519" s="160"/>
      <c r="N519" s="160"/>
      <c r="O519" s="160"/>
      <c r="P519" s="160"/>
      <c r="Q519" s="160"/>
      <c r="R519" s="160"/>
      <c r="S519" s="160"/>
      <c r="T519" s="161"/>
      <c r="U519" s="161"/>
      <c r="V519" s="161"/>
      <c r="W519" s="161"/>
      <c r="X519" s="161"/>
    </row>
    <row r="520" spans="4:24">
      <c r="D520" s="160"/>
      <c r="E520" s="397">
        <v>44186</v>
      </c>
      <c r="F520" s="161" t="s">
        <v>1935</v>
      </c>
      <c r="G520" s="398"/>
      <c r="H520" s="160">
        <v>8</v>
      </c>
      <c r="I520" s="160"/>
      <c r="J520" s="160"/>
      <c r="K520" s="160"/>
      <c r="L520" s="160"/>
      <c r="M520" s="160"/>
      <c r="N520" s="160"/>
      <c r="O520" s="160"/>
      <c r="P520" s="160">
        <v>8</v>
      </c>
      <c r="Q520" s="160"/>
      <c r="R520" s="160"/>
      <c r="S520" s="160"/>
      <c r="T520" s="161"/>
      <c r="U520" s="161"/>
      <c r="V520" s="161"/>
      <c r="W520" s="161"/>
      <c r="X520" s="161"/>
    </row>
    <row r="521" spans="4:24">
      <c r="D521" s="160"/>
      <c r="E521" s="397">
        <v>44186</v>
      </c>
      <c r="F521" s="161" t="s">
        <v>2024</v>
      </c>
      <c r="G521" s="398">
        <v>2950</v>
      </c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1"/>
      <c r="U521" s="161"/>
      <c r="V521" s="161"/>
      <c r="W521" s="161"/>
      <c r="X521" s="161"/>
    </row>
    <row r="522" spans="4:24">
      <c r="D522" s="160"/>
      <c r="E522" s="397">
        <v>44186</v>
      </c>
      <c r="F522" s="161" t="s">
        <v>962</v>
      </c>
      <c r="G522" s="398"/>
      <c r="H522" s="160">
        <v>2443</v>
      </c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1"/>
      <c r="U522" s="161"/>
      <c r="V522" s="161"/>
      <c r="W522" s="161"/>
      <c r="X522" s="161"/>
    </row>
    <row r="523" spans="4:24">
      <c r="D523" s="160"/>
      <c r="E523" s="397">
        <v>44186</v>
      </c>
      <c r="F523" s="161" t="s">
        <v>2025</v>
      </c>
      <c r="G523" s="398"/>
      <c r="H523" s="160">
        <v>507</v>
      </c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1"/>
      <c r="U523" s="161"/>
      <c r="V523" s="161"/>
      <c r="W523" s="161"/>
      <c r="X523" s="161"/>
    </row>
    <row r="524" spans="4:24">
      <c r="D524" s="160"/>
      <c r="E524" s="397">
        <v>44183</v>
      </c>
      <c r="F524" s="161" t="s">
        <v>495</v>
      </c>
      <c r="G524" s="398">
        <v>1453</v>
      </c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1"/>
      <c r="U524" s="161"/>
      <c r="V524" s="161"/>
      <c r="W524" s="161"/>
      <c r="X524" s="161"/>
    </row>
    <row r="525" spans="4:24">
      <c r="D525" s="160"/>
      <c r="E525" s="397">
        <v>44183</v>
      </c>
      <c r="F525" s="161" t="s">
        <v>956</v>
      </c>
      <c r="G525" s="398">
        <v>110</v>
      </c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1"/>
      <c r="U525" s="161"/>
      <c r="V525" s="161"/>
      <c r="W525" s="161"/>
      <c r="X525" s="161"/>
    </row>
    <row r="526" spans="4:24">
      <c r="D526" s="160"/>
      <c r="E526" s="397">
        <v>44183</v>
      </c>
      <c r="F526" s="161" t="s">
        <v>2026</v>
      </c>
      <c r="G526" s="398"/>
      <c r="H526" s="160">
        <v>340</v>
      </c>
      <c r="I526" s="160"/>
      <c r="J526" s="160"/>
      <c r="K526" s="160"/>
      <c r="L526" s="160">
        <v>110</v>
      </c>
      <c r="M526" s="160">
        <v>230</v>
      </c>
      <c r="N526" s="160"/>
      <c r="O526" s="160"/>
      <c r="P526" s="160"/>
      <c r="Q526" s="160"/>
      <c r="R526" s="160"/>
      <c r="S526" s="160"/>
      <c r="T526" s="161"/>
      <c r="U526" s="161"/>
      <c r="V526" s="161"/>
      <c r="W526" s="161"/>
      <c r="X526" s="161"/>
    </row>
    <row r="527" spans="4:24">
      <c r="D527" s="160">
        <v>5</v>
      </c>
      <c r="E527" s="397">
        <v>44183</v>
      </c>
      <c r="F527" s="161" t="s">
        <v>2027</v>
      </c>
      <c r="G527" s="398"/>
      <c r="H527" s="160">
        <v>1148</v>
      </c>
      <c r="I527" s="160"/>
      <c r="J527" s="160"/>
      <c r="K527" s="160"/>
      <c r="L527" s="160"/>
      <c r="M527" s="160">
        <v>1148</v>
      </c>
      <c r="N527" s="160"/>
      <c r="O527" s="160"/>
      <c r="P527" s="160"/>
      <c r="Q527" s="160"/>
      <c r="R527" s="160"/>
      <c r="S527" s="160"/>
      <c r="T527" s="161"/>
      <c r="U527" s="161"/>
      <c r="V527" s="161"/>
      <c r="W527" s="161"/>
      <c r="X527" s="161"/>
    </row>
    <row r="528" spans="4:24">
      <c r="D528" s="160"/>
      <c r="E528" s="397">
        <v>44183</v>
      </c>
      <c r="F528" s="161" t="s">
        <v>1914</v>
      </c>
      <c r="G528" s="398"/>
      <c r="H528" s="160">
        <v>1</v>
      </c>
      <c r="I528" s="160"/>
      <c r="J528" s="160"/>
      <c r="K528" s="160"/>
      <c r="L528" s="160"/>
      <c r="M528" s="160"/>
      <c r="N528" s="160"/>
      <c r="O528" s="160"/>
      <c r="P528" s="160">
        <v>1</v>
      </c>
      <c r="Q528" s="160"/>
      <c r="R528" s="160"/>
      <c r="S528" s="160"/>
      <c r="T528" s="161"/>
      <c r="U528" s="161"/>
      <c r="V528" s="161"/>
      <c r="W528" s="161"/>
      <c r="X528" s="161"/>
    </row>
    <row r="529" spans="4:24">
      <c r="D529" s="160"/>
      <c r="E529" s="397">
        <v>44183</v>
      </c>
      <c r="F529" s="161" t="s">
        <v>1264</v>
      </c>
      <c r="G529" s="398"/>
      <c r="H529" s="160">
        <v>74</v>
      </c>
      <c r="I529" s="160"/>
      <c r="J529" s="160"/>
      <c r="K529" s="160"/>
      <c r="L529" s="160"/>
      <c r="M529" s="160"/>
      <c r="N529" s="160"/>
      <c r="O529" s="160"/>
      <c r="P529" s="160"/>
      <c r="Q529" s="160">
        <v>74</v>
      </c>
      <c r="R529" s="160"/>
      <c r="S529" s="160"/>
      <c r="T529" s="161"/>
      <c r="U529" s="161"/>
      <c r="V529" s="161"/>
      <c r="W529" s="161"/>
      <c r="X529" s="161"/>
    </row>
    <row r="530" spans="4:24">
      <c r="D530" s="160"/>
      <c r="E530" s="397">
        <v>44183</v>
      </c>
      <c r="F530" s="161" t="s">
        <v>1893</v>
      </c>
      <c r="G530" s="398">
        <v>1700</v>
      </c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1"/>
      <c r="U530" s="161"/>
      <c r="V530" s="161"/>
      <c r="W530" s="161"/>
      <c r="X530" s="161"/>
    </row>
    <row r="531" spans="4:24">
      <c r="D531" s="160"/>
      <c r="E531" s="397">
        <v>44183</v>
      </c>
      <c r="F531" s="161" t="s">
        <v>1890</v>
      </c>
      <c r="G531" s="398"/>
      <c r="H531" s="160">
        <v>54</v>
      </c>
      <c r="I531" s="160"/>
      <c r="J531" s="160"/>
      <c r="K531" s="160"/>
      <c r="L531" s="160"/>
      <c r="M531" s="160"/>
      <c r="N531" s="160"/>
      <c r="O531" s="160"/>
      <c r="P531" s="160"/>
      <c r="Q531" s="160">
        <v>54</v>
      </c>
      <c r="R531" s="160"/>
      <c r="S531" s="160"/>
      <c r="T531" s="161"/>
      <c r="U531" s="161"/>
      <c r="V531" s="161"/>
      <c r="W531" s="161"/>
      <c r="X531" s="161"/>
    </row>
    <row r="532" spans="4:24">
      <c r="D532" s="160"/>
      <c r="E532" s="397">
        <v>44183</v>
      </c>
      <c r="F532" s="161" t="s">
        <v>962</v>
      </c>
      <c r="G532" s="398"/>
      <c r="H532" s="160">
        <v>1453</v>
      </c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1"/>
      <c r="U532" s="161"/>
      <c r="V532" s="161"/>
      <c r="W532" s="161"/>
      <c r="X532" s="161"/>
    </row>
    <row r="533" spans="4:24">
      <c r="D533" s="160"/>
      <c r="E533" s="397">
        <v>44183</v>
      </c>
      <c r="F533" s="161" t="s">
        <v>2028</v>
      </c>
      <c r="G533" s="398"/>
      <c r="H533" s="160">
        <v>110</v>
      </c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1"/>
      <c r="U533" s="161"/>
      <c r="V533" s="161"/>
      <c r="W533" s="161"/>
      <c r="X533" s="161"/>
    </row>
    <row r="534" spans="4:24">
      <c r="D534" s="160"/>
      <c r="E534" s="397">
        <v>44183</v>
      </c>
      <c r="F534" s="161" t="s">
        <v>1926</v>
      </c>
      <c r="G534" s="398"/>
      <c r="H534" s="160">
        <v>83</v>
      </c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1"/>
      <c r="U534" s="161"/>
      <c r="V534" s="161"/>
      <c r="W534" s="161"/>
      <c r="X534" s="161"/>
    </row>
    <row r="535" spans="4:24">
      <c r="D535" s="160"/>
      <c r="E535" s="397">
        <v>44187</v>
      </c>
      <c r="F535" s="161" t="s">
        <v>495</v>
      </c>
      <c r="G535" s="398">
        <v>2087</v>
      </c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1"/>
      <c r="U535" s="161"/>
      <c r="V535" s="161"/>
      <c r="W535" s="161"/>
      <c r="X535" s="161"/>
    </row>
    <row r="536" spans="4:24">
      <c r="D536" s="160"/>
      <c r="E536" s="397">
        <v>44187</v>
      </c>
      <c r="F536" s="161" t="s">
        <v>2029</v>
      </c>
      <c r="G536" s="398"/>
      <c r="H536" s="160">
        <v>735</v>
      </c>
      <c r="I536" s="160"/>
      <c r="J536" s="160"/>
      <c r="K536" s="160"/>
      <c r="L536" s="160"/>
      <c r="M536" s="160">
        <v>735</v>
      </c>
      <c r="N536" s="160"/>
      <c r="O536" s="160"/>
      <c r="P536" s="160"/>
      <c r="Q536" s="160"/>
      <c r="R536" s="160"/>
      <c r="S536" s="160"/>
      <c r="T536" s="161"/>
      <c r="U536" s="161"/>
      <c r="V536" s="161"/>
      <c r="W536" s="161"/>
      <c r="X536" s="161"/>
    </row>
    <row r="537" spans="4:24">
      <c r="D537" s="160">
        <v>6</v>
      </c>
      <c r="E537" s="397">
        <v>44187</v>
      </c>
      <c r="F537" s="161" t="s">
        <v>2030</v>
      </c>
      <c r="G537" s="398"/>
      <c r="H537" s="160">
        <v>1351</v>
      </c>
      <c r="I537" s="160"/>
      <c r="J537" s="160"/>
      <c r="K537" s="160"/>
      <c r="L537" s="160"/>
      <c r="M537" s="160">
        <v>1351</v>
      </c>
      <c r="N537" s="160"/>
      <c r="O537" s="160"/>
      <c r="P537" s="160"/>
      <c r="Q537" s="160"/>
      <c r="R537" s="160"/>
      <c r="S537" s="160"/>
      <c r="T537" s="161"/>
      <c r="U537" s="161"/>
      <c r="V537" s="161"/>
      <c r="W537" s="161"/>
      <c r="X537" s="161"/>
    </row>
    <row r="538" spans="4:24">
      <c r="D538" s="160"/>
      <c r="E538" s="397">
        <v>44187</v>
      </c>
      <c r="F538" s="161" t="s">
        <v>1914</v>
      </c>
      <c r="G538" s="398"/>
      <c r="H538" s="160">
        <v>1</v>
      </c>
      <c r="I538" s="160"/>
      <c r="J538" s="160"/>
      <c r="K538" s="160"/>
      <c r="L538" s="160"/>
      <c r="M538" s="160"/>
      <c r="N538" s="160"/>
      <c r="O538" s="160"/>
      <c r="P538" s="160">
        <v>1</v>
      </c>
      <c r="Q538" s="160"/>
      <c r="R538" s="160"/>
      <c r="S538" s="160"/>
      <c r="T538" s="161"/>
      <c r="U538" s="161"/>
      <c r="V538" s="161"/>
      <c r="W538" s="161"/>
      <c r="X538" s="161"/>
    </row>
    <row r="539" spans="4:24">
      <c r="D539" s="160"/>
      <c r="E539" s="397">
        <v>44187</v>
      </c>
      <c r="F539" s="161" t="s">
        <v>2031</v>
      </c>
      <c r="G539" s="398">
        <v>2266</v>
      </c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1"/>
      <c r="U539" s="161"/>
      <c r="V539" s="161"/>
      <c r="W539" s="161"/>
      <c r="X539" s="161"/>
    </row>
    <row r="540" spans="4:24">
      <c r="D540" s="160"/>
      <c r="E540" s="397">
        <v>44187</v>
      </c>
      <c r="F540" s="161" t="s">
        <v>962</v>
      </c>
      <c r="G540" s="398"/>
      <c r="H540" s="160">
        <v>2087</v>
      </c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1"/>
      <c r="U540" s="161"/>
      <c r="V540" s="161"/>
      <c r="W540" s="161"/>
      <c r="X540" s="161"/>
    </row>
    <row r="541" spans="4:24">
      <c r="D541" s="160"/>
      <c r="E541" s="397">
        <v>44187</v>
      </c>
      <c r="F541" s="161" t="s">
        <v>2032</v>
      </c>
      <c r="G541" s="398"/>
      <c r="H541" s="160">
        <v>179</v>
      </c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1"/>
      <c r="U541" s="161"/>
      <c r="V541" s="161"/>
      <c r="W541" s="161"/>
      <c r="X541" s="161"/>
    </row>
    <row r="542" spans="4:24">
      <c r="D542" s="160"/>
      <c r="E542" s="397">
        <v>44187</v>
      </c>
      <c r="F542" s="161" t="s">
        <v>495</v>
      </c>
      <c r="G542" s="398">
        <v>613</v>
      </c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1"/>
      <c r="U542" s="161"/>
      <c r="V542" s="161"/>
      <c r="W542" s="161"/>
      <c r="X542" s="161"/>
    </row>
    <row r="543" spans="4:24">
      <c r="D543" s="160"/>
      <c r="E543" s="397">
        <v>44187</v>
      </c>
      <c r="F543" s="161" t="s">
        <v>2033</v>
      </c>
      <c r="G543" s="398">
        <v>100</v>
      </c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1"/>
      <c r="U543" s="161"/>
      <c r="V543" s="161"/>
      <c r="W543" s="161"/>
      <c r="X543" s="161"/>
    </row>
    <row r="544" spans="4:24">
      <c r="D544" s="160"/>
      <c r="E544" s="397">
        <v>44187</v>
      </c>
      <c r="F544" s="161" t="s">
        <v>2034</v>
      </c>
      <c r="G544" s="398"/>
      <c r="H544" s="160">
        <v>99</v>
      </c>
      <c r="I544" s="160"/>
      <c r="J544" s="160"/>
      <c r="K544" s="160"/>
      <c r="L544" s="160"/>
      <c r="M544" s="160">
        <v>99</v>
      </c>
      <c r="N544" s="160"/>
      <c r="O544" s="160"/>
      <c r="P544" s="160"/>
      <c r="Q544" s="160"/>
      <c r="R544" s="160"/>
      <c r="S544" s="160"/>
      <c r="T544" s="161"/>
      <c r="U544" s="161"/>
      <c r="V544" s="161"/>
      <c r="W544" s="161"/>
      <c r="X544" s="161"/>
    </row>
    <row r="545" spans="4:24">
      <c r="D545" s="160"/>
      <c r="E545" s="397">
        <v>44187</v>
      </c>
      <c r="F545" s="161" t="s">
        <v>1914</v>
      </c>
      <c r="G545" s="398"/>
      <c r="H545" s="160">
        <v>1</v>
      </c>
      <c r="I545" s="160"/>
      <c r="J545" s="160"/>
      <c r="K545" s="160"/>
      <c r="L545" s="160"/>
      <c r="M545" s="160"/>
      <c r="N545" s="160"/>
      <c r="O545" s="160"/>
      <c r="P545" s="160">
        <v>1</v>
      </c>
      <c r="Q545" s="160"/>
      <c r="R545" s="160"/>
      <c r="S545" s="160"/>
      <c r="T545" s="161"/>
      <c r="U545" s="161"/>
      <c r="V545" s="161"/>
      <c r="W545" s="161"/>
      <c r="X545" s="161"/>
    </row>
    <row r="546" spans="4:24">
      <c r="D546" s="160"/>
      <c r="E546" s="397">
        <v>44187</v>
      </c>
      <c r="F546" s="161" t="s">
        <v>2035</v>
      </c>
      <c r="G546" s="398"/>
      <c r="H546" s="160">
        <v>100</v>
      </c>
      <c r="I546" s="160"/>
      <c r="J546" s="160"/>
      <c r="K546" s="160"/>
      <c r="L546" s="160">
        <v>100</v>
      </c>
      <c r="M546" s="160"/>
      <c r="N546" s="160"/>
      <c r="O546" s="160"/>
      <c r="P546" s="160"/>
      <c r="Q546" s="160"/>
      <c r="R546" s="160"/>
      <c r="S546" s="160"/>
      <c r="T546" s="161"/>
      <c r="U546" s="161"/>
      <c r="V546" s="161"/>
      <c r="W546" s="161"/>
      <c r="X546" s="161"/>
    </row>
    <row r="547" spans="4:24">
      <c r="D547" s="160">
        <v>4</v>
      </c>
      <c r="E547" s="397">
        <v>44187</v>
      </c>
      <c r="F547" s="161" t="s">
        <v>2036</v>
      </c>
      <c r="G547" s="398"/>
      <c r="H547" s="160">
        <v>513</v>
      </c>
      <c r="I547" s="160"/>
      <c r="J547" s="160"/>
      <c r="K547" s="160">
        <v>513</v>
      </c>
      <c r="L547" s="160"/>
      <c r="M547" s="160"/>
      <c r="N547" s="160"/>
      <c r="O547" s="160"/>
      <c r="P547" s="160"/>
      <c r="Q547" s="160"/>
      <c r="R547" s="160"/>
      <c r="S547" s="160"/>
      <c r="T547" s="161"/>
      <c r="U547" s="161"/>
      <c r="V547" s="161"/>
      <c r="W547" s="161"/>
      <c r="X547" s="161"/>
    </row>
    <row r="548" spans="4:24">
      <c r="D548" s="160"/>
      <c r="E548" s="397">
        <v>44187</v>
      </c>
      <c r="F548" s="161" t="s">
        <v>2037</v>
      </c>
      <c r="G548" s="398">
        <v>850</v>
      </c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1"/>
      <c r="U548" s="161"/>
      <c r="V548" s="161"/>
      <c r="W548" s="161"/>
      <c r="X548" s="161"/>
    </row>
    <row r="549" spans="4:24">
      <c r="D549" s="160"/>
      <c r="E549" s="397">
        <v>44187</v>
      </c>
      <c r="F549" s="161" t="s">
        <v>962</v>
      </c>
      <c r="G549" s="398"/>
      <c r="H549" s="160">
        <v>613</v>
      </c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1"/>
      <c r="U549" s="161"/>
      <c r="V549" s="161"/>
      <c r="W549" s="161"/>
      <c r="X549" s="161"/>
    </row>
    <row r="550" spans="4:24">
      <c r="D550" s="160"/>
      <c r="E550" s="397">
        <v>44187</v>
      </c>
      <c r="F550" s="161" t="s">
        <v>2028</v>
      </c>
      <c r="G550" s="398"/>
      <c r="H550" s="160">
        <v>100</v>
      </c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1"/>
      <c r="U550" s="161"/>
      <c r="V550" s="161"/>
      <c r="W550" s="161"/>
      <c r="X550" s="161"/>
    </row>
    <row r="551" spans="4:24">
      <c r="D551" s="160"/>
      <c r="E551" s="397">
        <v>44187</v>
      </c>
      <c r="F551" s="161" t="s">
        <v>2038</v>
      </c>
      <c r="G551" s="398"/>
      <c r="H551" s="160">
        <v>137</v>
      </c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1"/>
      <c r="U551" s="161"/>
      <c r="V551" s="161"/>
      <c r="W551" s="161"/>
      <c r="X551" s="161"/>
    </row>
    <row r="552" spans="4:24">
      <c r="D552" s="160"/>
      <c r="E552" s="397">
        <v>44187</v>
      </c>
      <c r="F552" s="161" t="s">
        <v>495</v>
      </c>
      <c r="G552" s="398">
        <v>150</v>
      </c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1"/>
      <c r="U552" s="161"/>
      <c r="V552" s="161"/>
      <c r="W552" s="161"/>
      <c r="X552" s="161"/>
    </row>
    <row r="553" spans="4:24">
      <c r="D553" s="160"/>
      <c r="E553" s="397">
        <v>44187</v>
      </c>
      <c r="F553" s="161" t="s">
        <v>2039</v>
      </c>
      <c r="G553" s="398"/>
      <c r="H553" s="160">
        <v>150</v>
      </c>
      <c r="I553" s="160"/>
      <c r="J553" s="160"/>
      <c r="K553" s="160">
        <v>150</v>
      </c>
      <c r="L553" s="160"/>
      <c r="M553" s="160"/>
      <c r="N553" s="160"/>
      <c r="O553" s="160"/>
      <c r="P553" s="160"/>
      <c r="Q553" s="160"/>
      <c r="R553" s="160"/>
      <c r="S553" s="160"/>
      <c r="T553" s="161"/>
      <c r="U553" s="161"/>
      <c r="V553" s="161"/>
      <c r="W553" s="161"/>
      <c r="X553" s="161"/>
    </row>
    <row r="554" spans="4:24">
      <c r="D554" s="160"/>
      <c r="E554" s="397">
        <v>44187</v>
      </c>
      <c r="F554" s="161" t="s">
        <v>2040</v>
      </c>
      <c r="G554" s="398">
        <v>176</v>
      </c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1"/>
      <c r="U554" s="161"/>
      <c r="V554" s="161"/>
      <c r="W554" s="161"/>
      <c r="X554" s="161"/>
    </row>
    <row r="555" spans="4:24">
      <c r="D555" s="160"/>
      <c r="E555" s="397">
        <v>44187</v>
      </c>
      <c r="F555" s="161" t="s">
        <v>962</v>
      </c>
      <c r="G555" s="398"/>
      <c r="H555" s="160">
        <v>150</v>
      </c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1"/>
      <c r="U555" s="161"/>
      <c r="V555" s="161"/>
      <c r="W555" s="161"/>
      <c r="X555" s="161"/>
    </row>
    <row r="556" spans="4:24">
      <c r="D556" s="160"/>
      <c r="E556" s="397">
        <v>44187</v>
      </c>
      <c r="F556" s="161" t="s">
        <v>1949</v>
      </c>
      <c r="G556" s="398"/>
      <c r="H556" s="160">
        <v>26</v>
      </c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1"/>
      <c r="U556" s="161"/>
      <c r="V556" s="161"/>
      <c r="W556" s="161"/>
      <c r="X556" s="161"/>
    </row>
    <row r="557" spans="4:24">
      <c r="D557" s="160"/>
      <c r="E557" s="397">
        <v>44193</v>
      </c>
      <c r="F557" s="161" t="s">
        <v>495</v>
      </c>
      <c r="G557" s="398">
        <v>950</v>
      </c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1"/>
      <c r="U557" s="161"/>
      <c r="V557" s="161"/>
      <c r="W557" s="161"/>
      <c r="X557" s="161"/>
    </row>
    <row r="558" spans="4:24">
      <c r="D558" s="160"/>
      <c r="E558" s="397">
        <v>44193</v>
      </c>
      <c r="F558" s="161" t="s">
        <v>956</v>
      </c>
      <c r="G558" s="398">
        <v>70</v>
      </c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1"/>
      <c r="U558" s="161"/>
      <c r="V558" s="161"/>
      <c r="W558" s="161"/>
      <c r="X558" s="161"/>
    </row>
    <row r="559" spans="4:24">
      <c r="D559" s="160"/>
      <c r="E559" s="397">
        <v>44193</v>
      </c>
      <c r="F559" s="161" t="s">
        <v>2041</v>
      </c>
      <c r="G559" s="398"/>
      <c r="H559" s="160">
        <v>950</v>
      </c>
      <c r="I559" s="160"/>
      <c r="J559" s="160"/>
      <c r="K559" s="160"/>
      <c r="L559" s="160"/>
      <c r="M559" s="160"/>
      <c r="N559" s="160">
        <v>950</v>
      </c>
      <c r="O559" s="160"/>
      <c r="P559" s="160"/>
      <c r="Q559" s="160"/>
      <c r="R559" s="160"/>
      <c r="S559" s="160"/>
      <c r="T559" s="161"/>
      <c r="U559" s="161"/>
      <c r="V559" s="161"/>
      <c r="W559" s="161"/>
      <c r="X559" s="161"/>
    </row>
    <row r="560" spans="4:24">
      <c r="D560" s="160"/>
      <c r="E560" s="397">
        <v>44193</v>
      </c>
      <c r="F560" s="161" t="s">
        <v>1995</v>
      </c>
      <c r="G560" s="398"/>
      <c r="H560" s="160">
        <v>70</v>
      </c>
      <c r="I560" s="160"/>
      <c r="J560" s="160"/>
      <c r="K560" s="160"/>
      <c r="L560" s="160"/>
      <c r="M560" s="160"/>
      <c r="N560" s="160"/>
      <c r="O560" s="160"/>
      <c r="P560" s="160"/>
      <c r="Q560" s="160">
        <v>70</v>
      </c>
      <c r="R560" s="160"/>
      <c r="S560" s="160"/>
      <c r="T560" s="161"/>
      <c r="U560" s="161"/>
      <c r="V560" s="161"/>
      <c r="W560" s="161"/>
      <c r="X560" s="161"/>
    </row>
    <row r="561" spans="4:24">
      <c r="D561" s="160"/>
      <c r="E561" s="397">
        <v>44193</v>
      </c>
      <c r="F561" s="161" t="s">
        <v>2042</v>
      </c>
      <c r="G561" s="398">
        <v>1220</v>
      </c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1"/>
      <c r="U561" s="161"/>
      <c r="V561" s="161"/>
      <c r="W561" s="161"/>
      <c r="X561" s="161"/>
    </row>
    <row r="562" spans="4:24">
      <c r="D562" s="160"/>
      <c r="E562" s="397">
        <v>44193</v>
      </c>
      <c r="F562" s="161" t="s">
        <v>962</v>
      </c>
      <c r="G562" s="398"/>
      <c r="H562" s="160">
        <v>950</v>
      </c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1"/>
      <c r="U562" s="161"/>
      <c r="V562" s="161"/>
      <c r="W562" s="161"/>
      <c r="X562" s="161"/>
    </row>
    <row r="563" spans="4:24">
      <c r="D563" s="160"/>
      <c r="E563" s="397">
        <v>44193</v>
      </c>
      <c r="F563" s="161" t="s">
        <v>963</v>
      </c>
      <c r="G563" s="398"/>
      <c r="H563" s="160">
        <v>70</v>
      </c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1"/>
      <c r="U563" s="161"/>
      <c r="V563" s="161"/>
      <c r="W563" s="161"/>
      <c r="X563" s="161"/>
    </row>
    <row r="564" spans="4:24">
      <c r="D564" s="160"/>
      <c r="E564" s="397">
        <v>44193</v>
      </c>
      <c r="F564" s="161" t="s">
        <v>1980</v>
      </c>
      <c r="G564" s="398"/>
      <c r="H564" s="160">
        <v>200</v>
      </c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1"/>
      <c r="U564" s="161"/>
      <c r="V564" s="161"/>
      <c r="W564" s="161"/>
      <c r="X564" s="161"/>
    </row>
    <row r="565" spans="4:24">
      <c r="D565" s="160"/>
      <c r="E565" s="397">
        <v>44194</v>
      </c>
      <c r="F565" s="161" t="s">
        <v>495</v>
      </c>
      <c r="G565" s="398">
        <v>1698</v>
      </c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1"/>
      <c r="U565" s="161"/>
      <c r="V565" s="161"/>
      <c r="W565" s="161"/>
      <c r="X565" s="161"/>
    </row>
    <row r="566" spans="4:24">
      <c r="D566" s="160"/>
      <c r="E566" s="397">
        <v>44194</v>
      </c>
      <c r="F566" s="161" t="s">
        <v>956</v>
      </c>
      <c r="G566" s="398">
        <v>50</v>
      </c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1"/>
      <c r="U566" s="161"/>
      <c r="V566" s="161"/>
      <c r="W566" s="161"/>
      <c r="X566" s="161"/>
    </row>
    <row r="567" spans="4:24">
      <c r="D567" s="160">
        <v>4</v>
      </c>
      <c r="E567" s="397">
        <v>44194</v>
      </c>
      <c r="F567" s="161" t="s">
        <v>2043</v>
      </c>
      <c r="G567" s="398"/>
      <c r="H567" s="160">
        <v>319</v>
      </c>
      <c r="I567" s="160"/>
      <c r="J567" s="160"/>
      <c r="K567" s="160"/>
      <c r="L567" s="160"/>
      <c r="M567" s="160">
        <v>319</v>
      </c>
      <c r="N567" s="160"/>
      <c r="O567" s="160"/>
      <c r="P567" s="160"/>
      <c r="Q567" s="160"/>
      <c r="R567" s="160"/>
      <c r="S567" s="160"/>
      <c r="T567" s="161"/>
      <c r="U567" s="161"/>
      <c r="V567" s="161"/>
      <c r="W567" s="161"/>
      <c r="X567" s="161"/>
    </row>
    <row r="568" spans="4:24">
      <c r="D568" s="160"/>
      <c r="E568" s="397">
        <v>44194</v>
      </c>
      <c r="F568" s="161" t="s">
        <v>2044</v>
      </c>
      <c r="G568" s="398"/>
      <c r="H568" s="160">
        <v>285</v>
      </c>
      <c r="I568" s="160"/>
      <c r="J568" s="160"/>
      <c r="K568" s="160"/>
      <c r="L568" s="160"/>
      <c r="M568" s="160">
        <v>285</v>
      </c>
      <c r="N568" s="160"/>
      <c r="O568" s="160"/>
      <c r="P568" s="160"/>
      <c r="Q568" s="160"/>
      <c r="R568" s="160"/>
      <c r="S568" s="160"/>
      <c r="T568" s="161"/>
      <c r="U568" s="161"/>
      <c r="V568" s="161"/>
      <c r="W568" s="161"/>
      <c r="X568" s="161"/>
    </row>
    <row r="569" spans="4:24">
      <c r="D569" s="160"/>
      <c r="E569" s="397">
        <v>44194</v>
      </c>
      <c r="F569" s="161" t="s">
        <v>2045</v>
      </c>
      <c r="G569" s="398"/>
      <c r="H569" s="160">
        <v>188</v>
      </c>
      <c r="I569" s="160"/>
      <c r="J569" s="160"/>
      <c r="K569" s="160"/>
      <c r="L569" s="160"/>
      <c r="M569" s="160">
        <v>188</v>
      </c>
      <c r="N569" s="160"/>
      <c r="O569" s="160"/>
      <c r="P569" s="160"/>
      <c r="Q569" s="160"/>
      <c r="R569" s="160"/>
      <c r="S569" s="160"/>
      <c r="T569" s="161"/>
      <c r="U569" s="161"/>
      <c r="V569" s="161"/>
      <c r="W569" s="161"/>
      <c r="X569" s="161"/>
    </row>
    <row r="570" spans="4:24">
      <c r="D570" s="160">
        <v>5</v>
      </c>
      <c r="E570" s="397">
        <v>44194</v>
      </c>
      <c r="F570" s="161" t="s">
        <v>2046</v>
      </c>
      <c r="G570" s="398"/>
      <c r="H570" s="160">
        <v>330</v>
      </c>
      <c r="I570" s="160"/>
      <c r="J570" s="160">
        <v>330</v>
      </c>
      <c r="K570" s="160"/>
      <c r="L570" s="160"/>
      <c r="M570" s="160"/>
      <c r="N570" s="160"/>
      <c r="O570" s="160"/>
      <c r="P570" s="160"/>
      <c r="Q570" s="160"/>
      <c r="R570" s="160"/>
      <c r="S570" s="160"/>
      <c r="T570" s="161"/>
      <c r="U570" s="161"/>
      <c r="V570" s="161"/>
      <c r="W570" s="161"/>
      <c r="X570" s="161"/>
    </row>
    <row r="571" spans="4:24">
      <c r="D571" s="160">
        <v>4</v>
      </c>
      <c r="E571" s="397">
        <v>44194</v>
      </c>
      <c r="F571" s="161" t="s">
        <v>2047</v>
      </c>
      <c r="G571" s="398"/>
      <c r="H571" s="160">
        <v>530</v>
      </c>
      <c r="I571" s="160"/>
      <c r="J571" s="160"/>
      <c r="K571" s="160">
        <v>530</v>
      </c>
      <c r="L571" s="160"/>
      <c r="M571" s="160"/>
      <c r="N571" s="160"/>
      <c r="O571" s="160"/>
      <c r="P571" s="160"/>
      <c r="Q571" s="160"/>
      <c r="R571" s="160"/>
      <c r="S571" s="160"/>
      <c r="T571" s="161"/>
      <c r="U571" s="161"/>
      <c r="V571" s="161"/>
      <c r="W571" s="161"/>
      <c r="X571" s="161"/>
    </row>
    <row r="572" spans="4:24">
      <c r="D572" s="160"/>
      <c r="E572" s="397">
        <v>44194</v>
      </c>
      <c r="F572" s="161" t="s">
        <v>1914</v>
      </c>
      <c r="G572" s="398"/>
      <c r="H572" s="160">
        <v>1</v>
      </c>
      <c r="I572" s="160"/>
      <c r="J572" s="160"/>
      <c r="K572" s="160"/>
      <c r="L572" s="160"/>
      <c r="M572" s="160"/>
      <c r="N572" s="160"/>
      <c r="O572" s="160"/>
      <c r="P572" s="160">
        <v>1</v>
      </c>
      <c r="Q572" s="160"/>
      <c r="R572" s="160"/>
      <c r="S572" s="160"/>
      <c r="T572" s="161"/>
      <c r="U572" s="161"/>
      <c r="V572" s="161"/>
      <c r="W572" s="161"/>
      <c r="X572" s="161"/>
    </row>
    <row r="573" spans="4:24">
      <c r="D573" s="160"/>
      <c r="E573" s="397">
        <v>44194</v>
      </c>
      <c r="F573" s="161" t="s">
        <v>1264</v>
      </c>
      <c r="G573" s="398"/>
      <c r="H573" s="160">
        <v>95</v>
      </c>
      <c r="I573" s="160"/>
      <c r="J573" s="160"/>
      <c r="K573" s="160"/>
      <c r="L573" s="160"/>
      <c r="M573" s="160"/>
      <c r="N573" s="160"/>
      <c r="O573" s="160"/>
      <c r="P573" s="160"/>
      <c r="Q573" s="160">
        <v>95</v>
      </c>
      <c r="R573" s="160"/>
      <c r="S573" s="160"/>
      <c r="T573" s="161"/>
      <c r="U573" s="161"/>
      <c r="V573" s="161"/>
      <c r="W573" s="161"/>
      <c r="X573" s="161"/>
    </row>
    <row r="574" spans="4:24">
      <c r="D574" s="160"/>
      <c r="E574" s="397">
        <v>44194</v>
      </c>
      <c r="F574" s="161" t="s">
        <v>2048</v>
      </c>
      <c r="G574" s="398">
        <v>1951</v>
      </c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1"/>
      <c r="U574" s="161"/>
      <c r="V574" s="161"/>
      <c r="W574" s="161"/>
      <c r="X574" s="161"/>
    </row>
    <row r="575" spans="4:24">
      <c r="D575" s="160"/>
      <c r="E575" s="397">
        <v>44194</v>
      </c>
      <c r="F575" s="161" t="s">
        <v>1890</v>
      </c>
      <c r="G575" s="398"/>
      <c r="H575" s="160">
        <v>59</v>
      </c>
      <c r="I575" s="160"/>
      <c r="J575" s="160"/>
      <c r="K575" s="160"/>
      <c r="L575" s="160"/>
      <c r="M575" s="160"/>
      <c r="N575" s="160"/>
      <c r="O575" s="160"/>
      <c r="P575" s="160"/>
      <c r="Q575" s="160">
        <v>59</v>
      </c>
      <c r="R575" s="160"/>
      <c r="S575" s="160"/>
      <c r="T575" s="161"/>
      <c r="U575" s="161"/>
      <c r="V575" s="161"/>
      <c r="W575" s="161"/>
      <c r="X575" s="161"/>
    </row>
    <row r="576" spans="4:24">
      <c r="D576" s="160"/>
      <c r="E576" s="397">
        <v>44194</v>
      </c>
      <c r="F576" s="161" t="s">
        <v>962</v>
      </c>
      <c r="G576" s="398"/>
      <c r="H576" s="160">
        <v>1698</v>
      </c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1"/>
      <c r="U576" s="161"/>
      <c r="V576" s="161"/>
      <c r="W576" s="161"/>
      <c r="X576" s="161"/>
    </row>
    <row r="577" spans="4:24">
      <c r="D577" s="160"/>
      <c r="E577" s="397">
        <v>44194</v>
      </c>
      <c r="F577" s="161" t="s">
        <v>963</v>
      </c>
      <c r="G577" s="398"/>
      <c r="H577" s="160">
        <v>50</v>
      </c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1"/>
      <c r="U577" s="161"/>
      <c r="V577" s="161"/>
      <c r="W577" s="161"/>
      <c r="X577" s="161"/>
    </row>
    <row r="578" spans="4:24">
      <c r="D578" s="160"/>
      <c r="E578" s="397">
        <v>44194</v>
      </c>
      <c r="F578" s="161" t="s">
        <v>2002</v>
      </c>
      <c r="G578" s="398"/>
      <c r="H578" s="160">
        <v>144</v>
      </c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1"/>
      <c r="U578" s="161"/>
      <c r="V578" s="161"/>
      <c r="W578" s="161"/>
      <c r="X578" s="161"/>
    </row>
    <row r="579" spans="4:24">
      <c r="D579" s="365"/>
      <c r="E579" s="365"/>
      <c r="F579" s="42"/>
      <c r="G579" s="265"/>
      <c r="H579" s="365"/>
      <c r="I579" s="365"/>
      <c r="J579" s="365"/>
      <c r="K579" s="365"/>
      <c r="L579" s="365"/>
      <c r="M579" s="365"/>
      <c r="N579" s="365"/>
      <c r="O579" s="365"/>
      <c r="P579" s="365"/>
      <c r="Q579" s="365"/>
      <c r="R579" s="365"/>
      <c r="S579" s="365"/>
      <c r="T579" s="42"/>
      <c r="U579" s="42"/>
      <c r="V579" s="42"/>
      <c r="W579" s="42"/>
      <c r="X579" s="42"/>
    </row>
    <row r="580" spans="4:24">
      <c r="D580" s="365"/>
      <c r="E580" s="365"/>
      <c r="F580" s="42" t="s">
        <v>2051</v>
      </c>
      <c r="G580" s="265"/>
      <c r="H580" s="365"/>
      <c r="I580" s="365"/>
      <c r="J580" s="365"/>
      <c r="K580" s="365"/>
      <c r="L580" s="365"/>
      <c r="M580" s="365"/>
      <c r="N580" s="365"/>
      <c r="O580" s="365"/>
      <c r="P580" s="365"/>
      <c r="Q580" s="365"/>
      <c r="R580" s="365"/>
      <c r="S580" s="365"/>
      <c r="T580" s="42"/>
      <c r="U580" s="42"/>
      <c r="V580" s="42"/>
      <c r="W580" s="42"/>
      <c r="X580" s="42"/>
    </row>
    <row r="581" spans="4:24">
      <c r="D581" s="365"/>
      <c r="E581" s="365"/>
      <c r="F581" s="42" t="s">
        <v>2052</v>
      </c>
      <c r="G581" s="265"/>
      <c r="H581" s="365"/>
      <c r="I581" s="365"/>
      <c r="J581" s="365"/>
      <c r="K581" s="365"/>
      <c r="L581" s="365"/>
      <c r="M581" s="365"/>
      <c r="N581" s="365"/>
      <c r="O581" s="365"/>
      <c r="P581" s="365"/>
      <c r="Q581" s="365"/>
      <c r="R581" s="365"/>
      <c r="S581" s="365"/>
      <c r="T581" s="42"/>
      <c r="U581" s="42"/>
      <c r="V581" s="42"/>
      <c r="W581" s="42"/>
      <c r="X581" s="42"/>
    </row>
    <row r="582" spans="4:24">
      <c r="D582" s="365"/>
      <c r="E582" s="365"/>
      <c r="F582" s="42"/>
      <c r="G582" s="265"/>
      <c r="H582" s="365"/>
      <c r="I582" s="365"/>
      <c r="J582" s="365"/>
      <c r="K582" s="365"/>
      <c r="L582" s="365"/>
      <c r="M582" s="365"/>
      <c r="N582" s="365"/>
      <c r="O582" s="365"/>
      <c r="P582" s="365"/>
      <c r="Q582" s="365"/>
      <c r="R582" s="365"/>
      <c r="S582" s="365"/>
      <c r="T582" s="42"/>
      <c r="U582" s="42"/>
      <c r="V582" s="42"/>
      <c r="W582" s="42"/>
      <c r="X582" s="42"/>
    </row>
    <row r="583" spans="4:24">
      <c r="D583" s="365"/>
      <c r="E583" s="365"/>
      <c r="F583" s="42"/>
      <c r="G583" s="265"/>
      <c r="H583" s="365"/>
      <c r="I583" s="365"/>
      <c r="J583" s="365"/>
      <c r="K583" s="365"/>
      <c r="L583" s="365"/>
      <c r="M583" s="365"/>
      <c r="N583" s="365"/>
      <c r="O583" s="365"/>
      <c r="P583" s="365"/>
      <c r="Q583" s="365"/>
      <c r="R583" s="365"/>
      <c r="S583" s="365"/>
      <c r="T583" s="42"/>
      <c r="U583" s="42"/>
      <c r="V583" s="42"/>
      <c r="W583" s="42"/>
      <c r="X583" s="42"/>
    </row>
    <row r="584" spans="4:24">
      <c r="D584" s="365"/>
      <c r="E584" s="365"/>
      <c r="F584" s="42"/>
      <c r="G584" s="265"/>
      <c r="H584" s="365"/>
      <c r="I584" s="365"/>
      <c r="J584" s="365"/>
      <c r="K584" s="365"/>
      <c r="L584" s="365"/>
      <c r="M584" s="365"/>
      <c r="N584" s="365"/>
      <c r="O584" s="365"/>
      <c r="P584" s="365"/>
      <c r="Q584" s="365"/>
      <c r="R584" s="365"/>
      <c r="S584" s="365"/>
      <c r="T584" s="42"/>
      <c r="U584" s="42"/>
      <c r="V584" s="42"/>
      <c r="W584" s="42"/>
      <c r="X584" s="42"/>
    </row>
    <row r="585" spans="4:24">
      <c r="D585" s="365"/>
      <c r="E585" s="365"/>
      <c r="F585" s="42"/>
      <c r="G585" s="265"/>
      <c r="H585" s="365"/>
      <c r="I585" s="365"/>
      <c r="J585" s="365"/>
      <c r="K585" s="365"/>
      <c r="L585" s="365"/>
      <c r="M585" s="365"/>
      <c r="N585" s="365"/>
      <c r="O585" s="365"/>
      <c r="P585" s="365"/>
      <c r="Q585" s="365"/>
      <c r="R585" s="365"/>
      <c r="S585" s="365"/>
      <c r="T585" s="42"/>
      <c r="U585" s="42"/>
      <c r="V585" s="42"/>
      <c r="W585" s="42"/>
      <c r="X585" s="42"/>
    </row>
    <row r="586" spans="4:24">
      <c r="D586" s="365"/>
      <c r="E586" s="365"/>
      <c r="F586" s="42"/>
      <c r="G586" s="265"/>
      <c r="H586" s="365"/>
      <c r="I586" s="365"/>
      <c r="J586" s="365"/>
      <c r="K586" s="365"/>
      <c r="L586" s="365"/>
      <c r="M586" s="365"/>
      <c r="N586" s="365"/>
      <c r="O586" s="365"/>
      <c r="P586" s="365"/>
      <c r="Q586" s="365"/>
      <c r="R586" s="365"/>
      <c r="S586" s="365"/>
      <c r="T586" s="42"/>
      <c r="U586" s="42"/>
      <c r="V586" s="42"/>
      <c r="W586" s="42"/>
      <c r="X586" s="42"/>
    </row>
    <row r="587" spans="4:24">
      <c r="D587" s="365"/>
      <c r="E587" s="365"/>
      <c r="F587" s="42"/>
      <c r="G587" s="265"/>
      <c r="H587" s="365"/>
      <c r="I587" s="365"/>
      <c r="J587" s="365"/>
      <c r="K587" s="365"/>
      <c r="L587" s="365"/>
      <c r="M587" s="365"/>
      <c r="N587" s="365"/>
      <c r="O587" s="365"/>
      <c r="P587" s="365"/>
      <c r="Q587" s="365"/>
      <c r="R587" s="365"/>
      <c r="S587" s="365"/>
      <c r="T587" s="42"/>
      <c r="U587" s="42"/>
      <c r="V587" s="42"/>
      <c r="W587" s="42"/>
      <c r="X587" s="42"/>
    </row>
    <row r="588" spans="4:24">
      <c r="D588" s="365"/>
      <c r="E588" s="365"/>
      <c r="F588" s="42"/>
      <c r="G588" s="265"/>
      <c r="H588" s="365"/>
      <c r="I588" s="365"/>
      <c r="J588" s="365"/>
      <c r="K588" s="365"/>
      <c r="L588" s="365"/>
      <c r="M588" s="365"/>
      <c r="N588" s="365"/>
      <c r="O588" s="365"/>
      <c r="P588" s="365"/>
      <c r="Q588" s="365"/>
      <c r="R588" s="365"/>
      <c r="S588" s="365"/>
      <c r="T588" s="42"/>
      <c r="U588" s="42"/>
      <c r="V588" s="42"/>
      <c r="W588" s="42"/>
      <c r="X588" s="42"/>
    </row>
    <row r="589" spans="4:24">
      <c r="D589" s="365"/>
      <c r="E589" s="365"/>
      <c r="F589" s="42"/>
      <c r="G589" s="265"/>
      <c r="H589" s="365"/>
      <c r="I589" s="365"/>
      <c r="J589" s="365"/>
      <c r="K589" s="365"/>
      <c r="L589" s="365"/>
      <c r="M589" s="365"/>
      <c r="N589" s="365"/>
      <c r="O589" s="365"/>
      <c r="P589" s="365"/>
      <c r="Q589" s="365"/>
      <c r="R589" s="365"/>
      <c r="S589" s="365"/>
      <c r="T589" s="42"/>
      <c r="U589" s="42"/>
      <c r="V589" s="42"/>
      <c r="W589" s="42"/>
      <c r="X589" s="42"/>
    </row>
    <row r="590" spans="4:24">
      <c r="D590" s="365"/>
      <c r="E590" s="365"/>
      <c r="F590" s="42"/>
      <c r="G590" s="265"/>
      <c r="H590" s="365"/>
      <c r="I590" s="365"/>
      <c r="J590" s="365"/>
      <c r="K590" s="365"/>
      <c r="L590" s="365"/>
      <c r="M590" s="365"/>
      <c r="N590" s="365"/>
      <c r="O590" s="365"/>
      <c r="P590" s="365"/>
      <c r="Q590" s="365"/>
      <c r="R590" s="365"/>
      <c r="S590" s="365"/>
      <c r="T590" s="42"/>
      <c r="U590" s="42"/>
      <c r="V590" s="42"/>
      <c r="W590" s="42"/>
      <c r="X590" s="42"/>
    </row>
    <row r="591" spans="4:24">
      <c r="D591" s="365"/>
      <c r="E591" s="365"/>
      <c r="F591" s="42"/>
      <c r="G591" s="265"/>
      <c r="H591" s="365"/>
      <c r="I591" s="365"/>
      <c r="J591" s="365"/>
      <c r="K591" s="365"/>
      <c r="L591" s="365"/>
      <c r="M591" s="365"/>
      <c r="N591" s="365"/>
      <c r="O591" s="365"/>
      <c r="P591" s="365"/>
      <c r="Q591" s="365"/>
      <c r="R591" s="365"/>
      <c r="S591" s="365"/>
      <c r="T591" s="42"/>
      <c r="U591" s="42"/>
      <c r="V591" s="42"/>
      <c r="W591" s="42"/>
      <c r="X591" s="42"/>
    </row>
    <row r="592" spans="4:24">
      <c r="D592" s="365"/>
      <c r="E592" s="365"/>
      <c r="F592" s="42"/>
      <c r="G592" s="265"/>
      <c r="H592" s="365"/>
      <c r="I592" s="365"/>
      <c r="J592" s="365"/>
      <c r="K592" s="365"/>
      <c r="L592" s="365"/>
      <c r="M592" s="365"/>
      <c r="N592" s="365"/>
      <c r="O592" s="365"/>
      <c r="P592" s="365"/>
      <c r="Q592" s="365"/>
      <c r="R592" s="365"/>
      <c r="S592" s="365"/>
      <c r="T592" s="42"/>
      <c r="U592" s="42"/>
      <c r="V592" s="42"/>
      <c r="W592" s="42"/>
      <c r="X592" s="42"/>
    </row>
    <row r="593" spans="4:24">
      <c r="D593" s="365"/>
      <c r="E593" s="365"/>
      <c r="F593" s="42"/>
      <c r="G593" s="265"/>
      <c r="H593" s="365"/>
      <c r="I593" s="365"/>
      <c r="J593" s="365"/>
      <c r="K593" s="365"/>
      <c r="L593" s="365"/>
      <c r="M593" s="365"/>
      <c r="N593" s="365"/>
      <c r="O593" s="365"/>
      <c r="P593" s="365"/>
      <c r="Q593" s="365"/>
      <c r="R593" s="365"/>
      <c r="S593" s="365"/>
      <c r="T593" s="42"/>
      <c r="U593" s="42"/>
      <c r="V593" s="42"/>
      <c r="W593" s="42"/>
      <c r="X593" s="42"/>
    </row>
    <row r="594" spans="4:24">
      <c r="D594" s="365"/>
      <c r="E594" s="365"/>
      <c r="F594" s="42"/>
      <c r="G594" s="265"/>
      <c r="H594" s="365"/>
      <c r="I594" s="365"/>
      <c r="J594" s="365"/>
      <c r="K594" s="365"/>
      <c r="L594" s="365"/>
      <c r="M594" s="365"/>
      <c r="N594" s="365"/>
      <c r="O594" s="365"/>
      <c r="P594" s="365"/>
      <c r="Q594" s="365"/>
      <c r="R594" s="365"/>
      <c r="S594" s="365"/>
      <c r="T594" s="42"/>
      <c r="U594" s="42"/>
      <c r="V594" s="42"/>
      <c r="W594" s="42"/>
      <c r="X594" s="42"/>
    </row>
    <row r="595" spans="4:24">
      <c r="D595" s="365"/>
      <c r="E595" s="365"/>
      <c r="F595" s="42"/>
      <c r="G595" s="265"/>
      <c r="H595" s="365"/>
      <c r="I595" s="365"/>
      <c r="J595" s="365"/>
      <c r="K595" s="365"/>
      <c r="L595" s="365"/>
      <c r="M595" s="365"/>
      <c r="N595" s="365"/>
      <c r="O595" s="365"/>
      <c r="P595" s="365"/>
      <c r="Q595" s="365"/>
      <c r="R595" s="365"/>
      <c r="S595" s="365"/>
      <c r="T595" s="42"/>
      <c r="U595" s="42"/>
      <c r="V595" s="42"/>
      <c r="W595" s="42"/>
      <c r="X595" s="42"/>
    </row>
    <row r="596" spans="4:24">
      <c r="D596" s="365"/>
      <c r="E596" s="365"/>
      <c r="F596" s="42"/>
      <c r="G596" s="265"/>
      <c r="H596" s="365"/>
      <c r="I596" s="365"/>
      <c r="J596" s="365"/>
      <c r="K596" s="365"/>
      <c r="L596" s="365"/>
      <c r="M596" s="365"/>
      <c r="N596" s="365"/>
      <c r="O596" s="365"/>
      <c r="P596" s="365"/>
      <c r="Q596" s="365"/>
      <c r="R596" s="365"/>
      <c r="S596" s="365"/>
      <c r="T596" s="42"/>
      <c r="U596" s="42"/>
      <c r="V596" s="42"/>
      <c r="W596" s="42"/>
      <c r="X596" s="42"/>
    </row>
    <row r="597" spans="4:24">
      <c r="D597" s="365"/>
      <c r="E597" s="365"/>
      <c r="F597" s="42"/>
      <c r="G597" s="265"/>
      <c r="H597" s="365"/>
      <c r="I597" s="365"/>
      <c r="J597" s="365"/>
      <c r="K597" s="365"/>
      <c r="L597" s="365"/>
      <c r="M597" s="365"/>
      <c r="N597" s="365"/>
      <c r="O597" s="365"/>
      <c r="P597" s="365"/>
      <c r="Q597" s="365"/>
      <c r="R597" s="365"/>
      <c r="S597" s="365"/>
      <c r="T597" s="42"/>
      <c r="U597" s="42"/>
      <c r="V597" s="42"/>
      <c r="W597" s="42"/>
      <c r="X597" s="42"/>
    </row>
    <row r="598" spans="4:24">
      <c r="D598" s="365"/>
      <c r="E598" s="365"/>
      <c r="F598" s="42"/>
      <c r="G598" s="265"/>
      <c r="H598" s="365"/>
      <c r="I598" s="365"/>
      <c r="J598" s="365"/>
      <c r="K598" s="365"/>
      <c r="L598" s="365"/>
      <c r="M598" s="365"/>
      <c r="N598" s="365"/>
      <c r="O598" s="365"/>
      <c r="P598" s="365"/>
      <c r="Q598" s="365"/>
      <c r="R598" s="365"/>
      <c r="S598" s="365"/>
      <c r="T598" s="42"/>
      <c r="U598" s="42"/>
      <c r="V598" s="42"/>
      <c r="W598" s="42"/>
      <c r="X598" s="42"/>
    </row>
    <row r="599" spans="4:24">
      <c r="D599" s="365"/>
      <c r="E599" s="365"/>
      <c r="F599" s="42"/>
      <c r="G599" s="265"/>
      <c r="H599" s="365"/>
      <c r="I599" s="365"/>
      <c r="J599" s="365"/>
      <c r="K599" s="365"/>
      <c r="L599" s="365"/>
      <c r="M599" s="365"/>
      <c r="N599" s="365"/>
      <c r="O599" s="365"/>
      <c r="P599" s="365"/>
      <c r="Q599" s="365"/>
      <c r="R599" s="365"/>
      <c r="S599" s="365"/>
      <c r="T599" s="42"/>
      <c r="U599" s="42"/>
      <c r="V599" s="42"/>
      <c r="W599" s="42"/>
      <c r="X599" s="42"/>
    </row>
    <row r="600" spans="4:24">
      <c r="D600" s="365"/>
      <c r="E600" s="365"/>
      <c r="F600" s="42"/>
      <c r="G600" s="265"/>
      <c r="H600" s="365"/>
      <c r="I600" s="365"/>
      <c r="J600" s="365"/>
      <c r="K600" s="365"/>
      <c r="L600" s="365"/>
      <c r="M600" s="365"/>
      <c r="N600" s="365"/>
      <c r="O600" s="365"/>
      <c r="P600" s="365"/>
      <c r="Q600" s="365"/>
      <c r="R600" s="365"/>
      <c r="S600" s="365"/>
      <c r="T600" s="42"/>
      <c r="U600" s="42"/>
      <c r="V600" s="42"/>
      <c r="W600" s="42"/>
      <c r="X600" s="42"/>
    </row>
    <row r="601" spans="4:24">
      <c r="D601" s="365"/>
      <c r="E601" s="365"/>
      <c r="F601" s="42"/>
      <c r="G601" s="265"/>
      <c r="H601" s="365"/>
      <c r="I601" s="365"/>
      <c r="J601" s="365"/>
      <c r="K601" s="365"/>
      <c r="L601" s="365"/>
      <c r="M601" s="365"/>
      <c r="N601" s="365"/>
      <c r="O601" s="365"/>
      <c r="P601" s="365"/>
      <c r="Q601" s="365"/>
      <c r="R601" s="365"/>
      <c r="S601" s="365"/>
      <c r="T601" s="42"/>
      <c r="U601" s="42"/>
      <c r="V601" s="42"/>
      <c r="W601" s="42"/>
      <c r="X601" s="42"/>
    </row>
    <row r="602" spans="4:24">
      <c r="D602" s="365"/>
      <c r="E602" s="365"/>
      <c r="F602" s="42"/>
      <c r="G602" s="265"/>
      <c r="H602" s="365"/>
      <c r="I602" s="365"/>
      <c r="J602" s="365"/>
      <c r="K602" s="365"/>
      <c r="L602" s="365"/>
      <c r="M602" s="365"/>
      <c r="N602" s="365"/>
      <c r="O602" s="365"/>
      <c r="P602" s="365"/>
      <c r="Q602" s="365"/>
      <c r="R602" s="365"/>
      <c r="S602" s="365"/>
      <c r="T602" s="42"/>
      <c r="U602" s="42"/>
      <c r="V602" s="42"/>
      <c r="W602" s="42"/>
      <c r="X602" s="42"/>
    </row>
    <row r="603" spans="4:24">
      <c r="D603" s="365"/>
      <c r="E603" s="365"/>
      <c r="F603" s="42"/>
      <c r="G603" s="265"/>
      <c r="H603" s="365"/>
      <c r="I603" s="365"/>
      <c r="J603" s="365"/>
      <c r="K603" s="365"/>
      <c r="L603" s="365"/>
      <c r="M603" s="365"/>
      <c r="N603" s="365"/>
      <c r="O603" s="365"/>
      <c r="P603" s="365"/>
      <c r="Q603" s="365"/>
      <c r="R603" s="365"/>
      <c r="S603" s="365"/>
      <c r="T603" s="42"/>
      <c r="U603" s="42"/>
      <c r="V603" s="42"/>
      <c r="W603" s="42"/>
      <c r="X603" s="42"/>
    </row>
    <row r="604" spans="4:24">
      <c r="D604" s="365"/>
      <c r="E604" s="365"/>
      <c r="F604" s="42"/>
      <c r="G604" s="265"/>
      <c r="H604" s="365"/>
      <c r="I604" s="365"/>
      <c r="J604" s="365"/>
      <c r="K604" s="365"/>
      <c r="L604" s="365"/>
      <c r="M604" s="365"/>
      <c r="N604" s="365"/>
      <c r="O604" s="365"/>
      <c r="P604" s="365"/>
      <c r="Q604" s="365"/>
      <c r="R604" s="365"/>
      <c r="S604" s="365"/>
      <c r="T604" s="42"/>
      <c r="U604" s="42"/>
      <c r="V604" s="42"/>
      <c r="W604" s="42"/>
      <c r="X604" s="42"/>
    </row>
    <row r="605" spans="4:24">
      <c r="D605" s="365"/>
      <c r="E605" s="365"/>
      <c r="F605" s="42"/>
      <c r="G605" s="265"/>
      <c r="H605" s="365"/>
      <c r="I605" s="365"/>
      <c r="J605" s="365"/>
      <c r="K605" s="365"/>
      <c r="L605" s="365"/>
      <c r="M605" s="365"/>
      <c r="N605" s="365"/>
      <c r="O605" s="365"/>
      <c r="P605" s="365"/>
      <c r="Q605" s="365"/>
      <c r="R605" s="365"/>
      <c r="S605" s="365"/>
      <c r="T605" s="42"/>
      <c r="U605" s="42"/>
      <c r="V605" s="42"/>
      <c r="W605" s="42"/>
      <c r="X605" s="42"/>
    </row>
    <row r="606" spans="4:24">
      <c r="D606" s="365"/>
      <c r="E606" s="365"/>
      <c r="F606" s="42"/>
      <c r="G606" s="265"/>
      <c r="H606" s="365"/>
      <c r="I606" s="365"/>
      <c r="J606" s="365"/>
      <c r="K606" s="365"/>
      <c r="L606" s="365"/>
      <c r="M606" s="365"/>
      <c r="N606" s="365"/>
      <c r="O606" s="365"/>
      <c r="P606" s="365"/>
      <c r="Q606" s="365"/>
      <c r="R606" s="365"/>
      <c r="S606" s="365"/>
      <c r="T606" s="42"/>
      <c r="U606" s="42"/>
      <c r="V606" s="42"/>
      <c r="W606" s="42"/>
      <c r="X606" s="42"/>
    </row>
    <row r="607" spans="4:24">
      <c r="D607" s="365"/>
      <c r="E607" s="365"/>
      <c r="F607" s="42"/>
      <c r="G607" s="265"/>
      <c r="H607" s="365"/>
      <c r="I607" s="365"/>
      <c r="J607" s="365"/>
      <c r="K607" s="365"/>
      <c r="L607" s="365"/>
      <c r="M607" s="365"/>
      <c r="N607" s="365"/>
      <c r="O607" s="365"/>
      <c r="P607" s="365"/>
      <c r="Q607" s="365"/>
      <c r="R607" s="365"/>
      <c r="S607" s="365"/>
      <c r="T607" s="42"/>
      <c r="U607" s="42"/>
      <c r="V607" s="42"/>
      <c r="W607" s="42"/>
      <c r="X607" s="42"/>
    </row>
    <row r="608" spans="4:24">
      <c r="D608" s="365"/>
      <c r="E608" s="365"/>
      <c r="F608" s="42"/>
      <c r="G608" s="265"/>
      <c r="H608" s="365"/>
      <c r="I608" s="365"/>
      <c r="J608" s="365"/>
      <c r="K608" s="365"/>
      <c r="L608" s="365"/>
      <c r="M608" s="365"/>
      <c r="N608" s="365"/>
      <c r="O608" s="365"/>
      <c r="P608" s="365"/>
      <c r="Q608" s="365"/>
      <c r="R608" s="365"/>
      <c r="S608" s="365"/>
      <c r="T608" s="42"/>
      <c r="U608" s="42"/>
      <c r="V608" s="42"/>
      <c r="W608" s="42"/>
      <c r="X608" s="42"/>
    </row>
    <row r="609" spans="4:24">
      <c r="D609" s="365"/>
      <c r="E609" s="365"/>
      <c r="F609" s="42"/>
      <c r="G609" s="265"/>
      <c r="H609" s="365"/>
      <c r="I609" s="365"/>
      <c r="J609" s="365"/>
      <c r="K609" s="365"/>
      <c r="L609" s="365"/>
      <c r="M609" s="365"/>
      <c r="N609" s="365"/>
      <c r="O609" s="365"/>
      <c r="P609" s="365"/>
      <c r="Q609" s="365"/>
      <c r="R609" s="365"/>
      <c r="S609" s="365"/>
      <c r="T609" s="42"/>
      <c r="U609" s="42"/>
      <c r="V609" s="42"/>
      <c r="W609" s="42"/>
      <c r="X609" s="42"/>
    </row>
    <row r="610" spans="4:24">
      <c r="D610" s="365"/>
      <c r="E610" s="365"/>
      <c r="F610" s="42"/>
      <c r="G610" s="265"/>
      <c r="H610" s="365"/>
      <c r="I610" s="365"/>
      <c r="J610" s="365"/>
      <c r="K610" s="365"/>
      <c r="L610" s="365"/>
      <c r="M610" s="365"/>
      <c r="N610" s="365"/>
      <c r="O610" s="365"/>
      <c r="P610" s="365"/>
      <c r="Q610" s="365"/>
      <c r="R610" s="365"/>
      <c r="S610" s="365"/>
      <c r="T610" s="42"/>
      <c r="U610" s="42"/>
      <c r="V610" s="42"/>
      <c r="W610" s="42"/>
      <c r="X610" s="42"/>
    </row>
    <row r="611" spans="4:24">
      <c r="D611" s="365"/>
      <c r="E611" s="365"/>
      <c r="F611" s="42"/>
      <c r="G611" s="265"/>
      <c r="H611" s="365"/>
      <c r="I611" s="365"/>
      <c r="J611" s="365"/>
      <c r="K611" s="365"/>
      <c r="L611" s="365"/>
      <c r="M611" s="365"/>
      <c r="N611" s="365"/>
      <c r="O611" s="365"/>
      <c r="P611" s="365"/>
      <c r="Q611" s="365"/>
      <c r="R611" s="365"/>
      <c r="S611" s="365"/>
      <c r="T611" s="42"/>
      <c r="U611" s="42"/>
      <c r="V611" s="42"/>
      <c r="W611" s="42"/>
      <c r="X611" s="42"/>
    </row>
    <row r="612" spans="4:24">
      <c r="D612" s="365"/>
      <c r="E612" s="365"/>
      <c r="F612" s="42"/>
      <c r="G612" s="265"/>
      <c r="H612" s="365"/>
      <c r="I612" s="365"/>
      <c r="J612" s="365"/>
      <c r="K612" s="365"/>
      <c r="L612" s="365"/>
      <c r="M612" s="365"/>
      <c r="N612" s="365"/>
      <c r="O612" s="365"/>
      <c r="P612" s="365"/>
      <c r="Q612" s="365"/>
      <c r="R612" s="365"/>
      <c r="S612" s="365"/>
      <c r="T612" s="42"/>
      <c r="U612" s="42"/>
      <c r="V612" s="42"/>
      <c r="W612" s="42"/>
      <c r="X612" s="42"/>
    </row>
    <row r="613" spans="4:24">
      <c r="D613" s="365"/>
      <c r="E613" s="365"/>
      <c r="F613" s="42"/>
      <c r="G613" s="265"/>
      <c r="H613" s="365"/>
      <c r="I613" s="365"/>
      <c r="J613" s="365"/>
      <c r="K613" s="365"/>
      <c r="L613" s="365"/>
      <c r="M613" s="365"/>
      <c r="N613" s="365"/>
      <c r="O613" s="365"/>
      <c r="P613" s="365"/>
      <c r="Q613" s="365"/>
      <c r="R613" s="365"/>
      <c r="S613" s="365"/>
      <c r="T613" s="42"/>
      <c r="U613" s="42"/>
      <c r="V613" s="42"/>
      <c r="W613" s="42"/>
      <c r="X613" s="42"/>
    </row>
    <row r="614" spans="4:24">
      <c r="D614" s="365"/>
      <c r="E614" s="365"/>
      <c r="F614" s="42"/>
      <c r="G614" s="265"/>
      <c r="H614" s="365"/>
      <c r="I614" s="365"/>
      <c r="J614" s="365"/>
      <c r="K614" s="365"/>
      <c r="L614" s="365"/>
      <c r="M614" s="365"/>
      <c r="N614" s="365"/>
      <c r="O614" s="365"/>
      <c r="P614" s="365"/>
      <c r="Q614" s="365"/>
      <c r="R614" s="365"/>
      <c r="S614" s="365"/>
      <c r="T614" s="42"/>
      <c r="U614" s="42"/>
      <c r="V614" s="42"/>
      <c r="W614" s="42"/>
      <c r="X614" s="42"/>
    </row>
    <row r="615" spans="4:24">
      <c r="D615" s="365"/>
      <c r="E615" s="365"/>
      <c r="F615" s="42"/>
      <c r="G615" s="265"/>
      <c r="H615" s="365"/>
      <c r="I615" s="365"/>
      <c r="J615" s="365"/>
      <c r="K615" s="365"/>
      <c r="L615" s="365"/>
      <c r="M615" s="365"/>
      <c r="N615" s="365"/>
      <c r="O615" s="365"/>
      <c r="P615" s="365"/>
      <c r="Q615" s="365"/>
      <c r="R615" s="365"/>
      <c r="S615" s="365"/>
      <c r="T615" s="42"/>
      <c r="U615" s="42"/>
      <c r="V615" s="42"/>
      <c r="W615" s="42"/>
      <c r="X615" s="42"/>
    </row>
    <row r="616" spans="4:24">
      <c r="D616" s="365"/>
      <c r="E616" s="365"/>
      <c r="F616" s="42"/>
      <c r="G616" s="265"/>
      <c r="H616" s="365"/>
      <c r="I616" s="365"/>
      <c r="J616" s="365"/>
      <c r="K616" s="365"/>
      <c r="L616" s="365"/>
      <c r="M616" s="365"/>
      <c r="N616" s="365"/>
      <c r="O616" s="365"/>
      <c r="P616" s="365"/>
      <c r="Q616" s="365"/>
      <c r="R616" s="365"/>
      <c r="S616" s="365"/>
      <c r="T616" s="42"/>
      <c r="U616" s="42"/>
      <c r="V616" s="42"/>
      <c r="W616" s="42"/>
      <c r="X616" s="42"/>
    </row>
    <row r="617" spans="4:24">
      <c r="D617" s="365"/>
      <c r="E617" s="365"/>
      <c r="F617" s="42"/>
      <c r="G617" s="265"/>
      <c r="H617" s="365"/>
      <c r="I617" s="365"/>
      <c r="J617" s="365"/>
      <c r="K617" s="365"/>
      <c r="L617" s="365"/>
      <c r="M617" s="365"/>
      <c r="N617" s="365"/>
      <c r="O617" s="365"/>
      <c r="P617" s="365"/>
      <c r="Q617" s="365"/>
      <c r="R617" s="365"/>
      <c r="S617" s="365"/>
      <c r="T617" s="42"/>
      <c r="U617" s="42"/>
      <c r="V617" s="42"/>
      <c r="W617" s="42"/>
      <c r="X617" s="42"/>
    </row>
    <row r="618" spans="4:24">
      <c r="D618" s="365"/>
      <c r="E618" s="365"/>
      <c r="F618" s="42"/>
      <c r="G618" s="265"/>
      <c r="H618" s="365"/>
      <c r="I618" s="365"/>
      <c r="J618" s="365"/>
      <c r="K618" s="365"/>
      <c r="L618" s="365"/>
      <c r="M618" s="365"/>
      <c r="N618" s="365"/>
      <c r="O618" s="365"/>
      <c r="P618" s="365"/>
      <c r="Q618" s="365"/>
      <c r="R618" s="365"/>
      <c r="S618" s="365"/>
      <c r="T618" s="42"/>
      <c r="U618" s="42"/>
      <c r="V618" s="42"/>
      <c r="W618" s="42"/>
      <c r="X618" s="42"/>
    </row>
    <row r="619" spans="4:24">
      <c r="D619" s="365"/>
      <c r="E619" s="365"/>
      <c r="F619" s="42"/>
      <c r="G619" s="265"/>
      <c r="H619" s="365"/>
      <c r="I619" s="365"/>
      <c r="J619" s="365"/>
      <c r="K619" s="365"/>
      <c r="L619" s="365"/>
      <c r="M619" s="365"/>
      <c r="N619" s="365"/>
      <c r="O619" s="365"/>
      <c r="P619" s="365"/>
      <c r="Q619" s="365"/>
      <c r="R619" s="365"/>
      <c r="S619" s="365"/>
      <c r="T619" s="42"/>
      <c r="U619" s="42"/>
      <c r="V619" s="42"/>
      <c r="W619" s="42"/>
      <c r="X619" s="42"/>
    </row>
    <row r="620" spans="4:24">
      <c r="D620" s="365"/>
      <c r="E620" s="365"/>
      <c r="F620" s="42"/>
      <c r="G620" s="265"/>
      <c r="H620" s="365"/>
      <c r="I620" s="365"/>
      <c r="J620" s="365"/>
      <c r="K620" s="365"/>
      <c r="L620" s="365"/>
      <c r="M620" s="365"/>
      <c r="N620" s="365"/>
      <c r="O620" s="365"/>
      <c r="P620" s="365"/>
      <c r="Q620" s="365"/>
      <c r="R620" s="365"/>
      <c r="S620" s="365"/>
      <c r="T620" s="42"/>
      <c r="U620" s="42"/>
      <c r="V620" s="42"/>
      <c r="W620" s="42"/>
      <c r="X620" s="42"/>
    </row>
    <row r="621" spans="4:24">
      <c r="D621" s="365"/>
      <c r="E621" s="365"/>
      <c r="F621" s="42"/>
      <c r="G621" s="265"/>
      <c r="H621" s="365"/>
      <c r="I621" s="365"/>
      <c r="J621" s="365"/>
      <c r="K621" s="365"/>
      <c r="L621" s="365"/>
      <c r="M621" s="365"/>
      <c r="N621" s="365"/>
      <c r="O621" s="365"/>
      <c r="P621" s="365"/>
      <c r="Q621" s="365"/>
      <c r="R621" s="365"/>
      <c r="S621" s="365"/>
      <c r="T621" s="42"/>
      <c r="U621" s="42"/>
      <c r="V621" s="42"/>
      <c r="W621" s="42"/>
      <c r="X621" s="42"/>
    </row>
    <row r="622" spans="4:24">
      <c r="D622" s="365"/>
      <c r="E622" s="365"/>
      <c r="F622" s="42"/>
      <c r="G622" s="265"/>
      <c r="H622" s="365"/>
      <c r="I622" s="365"/>
      <c r="J622" s="365"/>
      <c r="K622" s="365"/>
      <c r="L622" s="365"/>
      <c r="M622" s="365"/>
      <c r="N622" s="365"/>
      <c r="O622" s="365"/>
      <c r="P622" s="365"/>
      <c r="Q622" s="365"/>
      <c r="R622" s="365"/>
      <c r="S622" s="365"/>
      <c r="T622" s="42"/>
      <c r="U622" s="42"/>
      <c r="V622" s="42"/>
      <c r="W622" s="42"/>
      <c r="X622" s="42"/>
    </row>
    <row r="623" spans="4:24">
      <c r="D623" s="365"/>
      <c r="E623" s="365"/>
      <c r="F623" s="42"/>
      <c r="G623" s="265"/>
      <c r="H623" s="365"/>
      <c r="I623" s="365"/>
      <c r="J623" s="365"/>
      <c r="K623" s="365"/>
      <c r="L623" s="365"/>
      <c r="M623" s="365"/>
      <c r="N623" s="365"/>
      <c r="O623" s="365"/>
      <c r="P623" s="365"/>
      <c r="Q623" s="365"/>
      <c r="R623" s="365"/>
      <c r="S623" s="365"/>
      <c r="T623" s="42"/>
      <c r="U623" s="42"/>
      <c r="V623" s="42"/>
      <c r="W623" s="42"/>
      <c r="X623" s="42"/>
    </row>
    <row r="624" spans="4:24">
      <c r="D624" s="365"/>
      <c r="E624" s="365"/>
      <c r="F624" s="42"/>
      <c r="G624" s="265"/>
      <c r="H624" s="365"/>
      <c r="I624" s="365"/>
      <c r="J624" s="365"/>
      <c r="K624" s="365"/>
      <c r="L624" s="365"/>
      <c r="M624" s="365"/>
      <c r="N624" s="365"/>
      <c r="O624" s="365"/>
      <c r="P624" s="365"/>
      <c r="Q624" s="365"/>
      <c r="R624" s="365"/>
      <c r="S624" s="365"/>
      <c r="T624" s="42"/>
      <c r="U624" s="42"/>
      <c r="V624" s="42"/>
      <c r="W624" s="42"/>
      <c r="X624" s="42"/>
    </row>
    <row r="625" spans="4:24">
      <c r="D625" s="365"/>
      <c r="E625" s="365"/>
      <c r="F625" s="42"/>
      <c r="G625" s="265"/>
      <c r="H625" s="365"/>
      <c r="I625" s="365"/>
      <c r="J625" s="365"/>
      <c r="K625" s="365"/>
      <c r="L625" s="365"/>
      <c r="M625" s="365"/>
      <c r="N625" s="365"/>
      <c r="O625" s="365"/>
      <c r="P625" s="365"/>
      <c r="Q625" s="365"/>
      <c r="R625" s="365"/>
      <c r="S625" s="365"/>
      <c r="T625" s="42"/>
      <c r="U625" s="42"/>
      <c r="V625" s="42"/>
      <c r="W625" s="42"/>
      <c r="X625" s="42"/>
    </row>
    <row r="626" spans="4:24">
      <c r="D626" s="365"/>
      <c r="E626" s="365"/>
      <c r="F626" s="42"/>
      <c r="G626" s="265"/>
      <c r="H626" s="365"/>
      <c r="I626" s="365"/>
      <c r="J626" s="365"/>
      <c r="K626" s="365"/>
      <c r="L626" s="365"/>
      <c r="M626" s="365"/>
      <c r="N626" s="365"/>
      <c r="O626" s="365"/>
      <c r="P626" s="365"/>
      <c r="Q626" s="365"/>
      <c r="R626" s="365"/>
      <c r="S626" s="365"/>
      <c r="T626" s="42"/>
      <c r="U626" s="42"/>
      <c r="V626" s="42"/>
      <c r="W626" s="42"/>
      <c r="X626" s="42"/>
    </row>
    <row r="627" spans="4:24">
      <c r="D627" s="365"/>
      <c r="E627" s="365"/>
      <c r="F627" s="42"/>
      <c r="G627" s="265"/>
      <c r="H627" s="365"/>
      <c r="I627" s="365"/>
      <c r="J627" s="365"/>
      <c r="K627" s="365"/>
      <c r="L627" s="365"/>
      <c r="M627" s="365"/>
      <c r="N627" s="365"/>
      <c r="O627" s="365"/>
      <c r="P627" s="365"/>
      <c r="Q627" s="365"/>
      <c r="R627" s="365"/>
      <c r="S627" s="365"/>
      <c r="T627" s="42"/>
      <c r="U627" s="42"/>
      <c r="V627" s="42"/>
      <c r="W627" s="42"/>
      <c r="X627" s="42"/>
    </row>
    <row r="628" spans="4:24">
      <c r="D628" s="365"/>
      <c r="E628" s="365"/>
      <c r="F628" s="42"/>
      <c r="G628" s="265"/>
      <c r="H628" s="365"/>
      <c r="I628" s="365"/>
      <c r="J628" s="365"/>
      <c r="K628" s="365"/>
      <c r="L628" s="365"/>
      <c r="M628" s="365"/>
      <c r="N628" s="365"/>
      <c r="O628" s="365"/>
      <c r="P628" s="365"/>
      <c r="Q628" s="365"/>
      <c r="R628" s="365"/>
      <c r="S628" s="365"/>
      <c r="T628" s="42"/>
      <c r="U628" s="42"/>
      <c r="V628" s="42"/>
      <c r="W628" s="42"/>
      <c r="X628" s="42"/>
    </row>
    <row r="629" spans="4:24">
      <c r="D629" s="365"/>
      <c r="E629" s="365"/>
      <c r="F629" s="42"/>
      <c r="G629" s="265"/>
      <c r="H629" s="365"/>
      <c r="I629" s="365"/>
      <c r="J629" s="365"/>
      <c r="K629" s="365"/>
      <c r="L629" s="365"/>
      <c r="M629" s="365"/>
      <c r="N629" s="365"/>
      <c r="O629" s="365"/>
      <c r="P629" s="365"/>
      <c r="Q629" s="365"/>
      <c r="R629" s="365"/>
      <c r="S629" s="365"/>
      <c r="T629" s="42"/>
      <c r="U629" s="42"/>
      <c r="V629" s="42"/>
      <c r="W629" s="42"/>
      <c r="X629" s="42"/>
    </row>
    <row r="630" spans="4:24">
      <c r="D630" s="365"/>
      <c r="E630" s="365"/>
      <c r="F630" s="42"/>
      <c r="G630" s="265"/>
      <c r="H630" s="365"/>
      <c r="I630" s="365"/>
      <c r="J630" s="365"/>
      <c r="K630" s="365"/>
      <c r="L630" s="365"/>
      <c r="M630" s="365"/>
      <c r="N630" s="365"/>
      <c r="O630" s="365"/>
      <c r="P630" s="365"/>
      <c r="Q630" s="365"/>
      <c r="R630" s="365"/>
      <c r="S630" s="365"/>
      <c r="T630" s="42"/>
      <c r="U630" s="42"/>
      <c r="V630" s="42"/>
      <c r="W630" s="42"/>
      <c r="X630" s="42"/>
    </row>
    <row r="631" spans="4:24">
      <c r="D631" s="365"/>
      <c r="E631" s="365"/>
      <c r="F631" s="42"/>
      <c r="G631" s="265"/>
      <c r="H631" s="365"/>
      <c r="I631" s="365"/>
      <c r="J631" s="365"/>
      <c r="K631" s="365"/>
      <c r="L631" s="365"/>
      <c r="M631" s="365"/>
      <c r="N631" s="365"/>
      <c r="O631" s="365"/>
      <c r="P631" s="365"/>
      <c r="Q631" s="365"/>
      <c r="R631" s="365"/>
      <c r="S631" s="365"/>
      <c r="T631" s="42"/>
      <c r="U631" s="42"/>
      <c r="V631" s="42"/>
      <c r="W631" s="42"/>
      <c r="X631" s="42"/>
    </row>
    <row r="632" spans="4:24">
      <c r="D632" s="365"/>
      <c r="E632" s="365"/>
      <c r="F632" s="42"/>
      <c r="G632" s="265"/>
      <c r="H632" s="365"/>
      <c r="I632" s="365"/>
      <c r="J632" s="365"/>
      <c r="K632" s="365"/>
      <c r="L632" s="365"/>
      <c r="M632" s="365"/>
      <c r="N632" s="365"/>
      <c r="O632" s="365"/>
      <c r="P632" s="365"/>
      <c r="Q632" s="365"/>
      <c r="R632" s="365"/>
      <c r="S632" s="365"/>
      <c r="T632" s="42"/>
      <c r="U632" s="42"/>
      <c r="V632" s="42"/>
      <c r="W632" s="42"/>
      <c r="X632" s="42"/>
    </row>
    <row r="633" spans="4:24">
      <c r="D633" s="365"/>
      <c r="E633" s="365"/>
      <c r="F633" s="42"/>
      <c r="G633" s="265"/>
      <c r="H633" s="365"/>
      <c r="I633" s="365"/>
      <c r="J633" s="365"/>
      <c r="K633" s="365"/>
      <c r="L633" s="365"/>
      <c r="M633" s="365"/>
      <c r="N633" s="365"/>
      <c r="O633" s="365"/>
      <c r="P633" s="365"/>
      <c r="Q633" s="365"/>
      <c r="R633" s="365"/>
      <c r="S633" s="365"/>
      <c r="T633" s="42"/>
      <c r="U633" s="42"/>
      <c r="V633" s="42"/>
      <c r="W633" s="42"/>
      <c r="X633" s="42"/>
    </row>
    <row r="634" spans="4:24">
      <c r="D634" s="365"/>
      <c r="E634" s="365"/>
      <c r="F634" s="42"/>
      <c r="G634" s="265"/>
      <c r="H634" s="365"/>
      <c r="I634" s="365"/>
      <c r="J634" s="365"/>
      <c r="K634" s="365"/>
      <c r="L634" s="365"/>
      <c r="M634" s="365"/>
      <c r="N634" s="365"/>
      <c r="O634" s="365"/>
      <c r="P634" s="365"/>
      <c r="Q634" s="365"/>
      <c r="R634" s="365"/>
      <c r="S634" s="365"/>
      <c r="T634" s="42"/>
      <c r="U634" s="42"/>
      <c r="V634" s="42"/>
      <c r="W634" s="42"/>
      <c r="X634" s="42"/>
    </row>
    <row r="635" spans="4:24">
      <c r="D635" s="365"/>
      <c r="E635" s="365"/>
      <c r="F635" s="42"/>
      <c r="G635" s="265"/>
      <c r="H635" s="365"/>
      <c r="I635" s="365"/>
      <c r="J635" s="365"/>
      <c r="K635" s="365"/>
      <c r="L635" s="365"/>
      <c r="M635" s="365"/>
      <c r="N635" s="365"/>
      <c r="O635" s="365"/>
      <c r="P635" s="365"/>
      <c r="Q635" s="365"/>
      <c r="R635" s="365"/>
      <c r="S635" s="365"/>
      <c r="T635" s="42"/>
      <c r="U635" s="42"/>
      <c r="V635" s="42"/>
      <c r="W635" s="42"/>
      <c r="X635" s="42"/>
    </row>
    <row r="636" spans="4:24">
      <c r="D636" s="365"/>
      <c r="E636" s="365"/>
      <c r="F636" s="42"/>
      <c r="G636" s="265"/>
      <c r="H636" s="365"/>
      <c r="I636" s="365"/>
      <c r="J636" s="365"/>
      <c r="K636" s="365"/>
      <c r="L636" s="365"/>
      <c r="M636" s="365"/>
      <c r="N636" s="365"/>
      <c r="O636" s="365"/>
      <c r="P636" s="365"/>
      <c r="Q636" s="365"/>
      <c r="R636" s="365"/>
      <c r="S636" s="365"/>
      <c r="T636" s="42"/>
      <c r="U636" s="42"/>
      <c r="V636" s="42"/>
      <c r="W636" s="42"/>
      <c r="X636" s="42"/>
    </row>
    <row r="637" spans="4:24">
      <c r="D637" s="365"/>
      <c r="E637" s="365"/>
      <c r="F637" s="42"/>
      <c r="G637" s="265"/>
      <c r="H637" s="365"/>
      <c r="I637" s="365"/>
      <c r="J637" s="365"/>
      <c r="K637" s="365"/>
      <c r="L637" s="365"/>
      <c r="M637" s="365"/>
      <c r="N637" s="365"/>
      <c r="O637" s="365"/>
      <c r="P637" s="365"/>
      <c r="Q637" s="365"/>
      <c r="R637" s="365"/>
      <c r="S637" s="365"/>
      <c r="T637" s="42"/>
      <c r="U637" s="42"/>
      <c r="V637" s="42"/>
      <c r="W637" s="42"/>
      <c r="X637" s="42"/>
    </row>
    <row r="638" spans="4:24">
      <c r="D638" s="365"/>
      <c r="E638" s="365"/>
      <c r="F638" s="42"/>
      <c r="G638" s="265"/>
      <c r="H638" s="365"/>
      <c r="I638" s="365"/>
      <c r="J638" s="365"/>
      <c r="K638" s="365"/>
      <c r="L638" s="365"/>
      <c r="M638" s="365"/>
      <c r="N638" s="365"/>
      <c r="O638" s="365"/>
      <c r="P638" s="365"/>
      <c r="Q638" s="365"/>
      <c r="R638" s="365"/>
      <c r="S638" s="365"/>
      <c r="T638" s="42"/>
      <c r="U638" s="42"/>
      <c r="V638" s="42"/>
      <c r="W638" s="42"/>
      <c r="X638" s="42"/>
    </row>
    <row r="639" spans="4:24">
      <c r="D639" s="365"/>
      <c r="E639" s="365"/>
      <c r="F639" s="42"/>
      <c r="G639" s="265"/>
      <c r="H639" s="365"/>
      <c r="I639" s="365"/>
      <c r="J639" s="365"/>
      <c r="K639" s="365"/>
      <c r="L639" s="365"/>
      <c r="M639" s="365"/>
      <c r="N639" s="365"/>
      <c r="O639" s="365"/>
      <c r="P639" s="365"/>
      <c r="Q639" s="365"/>
      <c r="R639" s="365"/>
      <c r="S639" s="365"/>
      <c r="T639" s="42"/>
      <c r="U639" s="42"/>
      <c r="V639" s="42"/>
      <c r="W639" s="42"/>
      <c r="X639" s="42"/>
    </row>
    <row r="640" spans="4:24">
      <c r="D640" s="365"/>
      <c r="E640" s="365"/>
      <c r="F640" s="42"/>
      <c r="G640" s="265"/>
      <c r="H640" s="365"/>
      <c r="I640" s="365"/>
      <c r="J640" s="365"/>
      <c r="K640" s="365"/>
      <c r="L640" s="365"/>
      <c r="M640" s="365"/>
      <c r="N640" s="365"/>
      <c r="O640" s="365"/>
      <c r="P640" s="365"/>
      <c r="Q640" s="365"/>
      <c r="R640" s="365"/>
      <c r="S640" s="365"/>
      <c r="T640" s="42"/>
      <c r="U640" s="42"/>
      <c r="V640" s="42"/>
      <c r="W640" s="42"/>
      <c r="X640" s="42"/>
    </row>
    <row r="641" spans="4:24">
      <c r="D641" s="365"/>
      <c r="E641" s="365"/>
      <c r="F641" s="42"/>
      <c r="G641" s="265"/>
      <c r="H641" s="365"/>
      <c r="I641" s="365"/>
      <c r="J641" s="365"/>
      <c r="K641" s="365"/>
      <c r="L641" s="365"/>
      <c r="M641" s="365"/>
      <c r="N641" s="365"/>
      <c r="O641" s="365"/>
      <c r="P641" s="365"/>
      <c r="Q641" s="365"/>
      <c r="R641" s="365"/>
      <c r="S641" s="365"/>
      <c r="T641" s="42"/>
      <c r="U641" s="42"/>
      <c r="V641" s="42"/>
      <c r="W641" s="42"/>
      <c r="X641" s="42"/>
    </row>
    <row r="642" spans="4:24">
      <c r="D642" s="365"/>
      <c r="E642" s="365"/>
      <c r="F642" s="42"/>
      <c r="G642" s="265"/>
      <c r="H642" s="365"/>
      <c r="I642" s="365"/>
      <c r="J642" s="365"/>
      <c r="K642" s="365"/>
      <c r="L642" s="365"/>
      <c r="M642" s="365"/>
      <c r="N642" s="365"/>
      <c r="O642" s="365"/>
      <c r="P642" s="365"/>
      <c r="Q642" s="365"/>
      <c r="R642" s="365"/>
      <c r="S642" s="365"/>
      <c r="T642" s="42"/>
      <c r="U642" s="42"/>
      <c r="V642" s="42"/>
      <c r="W642" s="42"/>
      <c r="X642" s="42"/>
    </row>
    <row r="643" spans="4:24">
      <c r="D643" s="365"/>
      <c r="E643" s="365"/>
      <c r="F643" s="42"/>
      <c r="G643" s="265"/>
      <c r="H643" s="365"/>
      <c r="I643" s="365"/>
      <c r="J643" s="365"/>
      <c r="K643" s="365"/>
      <c r="L643" s="365"/>
      <c r="M643" s="365"/>
      <c r="N643" s="365"/>
      <c r="O643" s="365"/>
      <c r="P643" s="365"/>
      <c r="Q643" s="365"/>
      <c r="R643" s="365"/>
      <c r="S643" s="365"/>
      <c r="T643" s="42"/>
      <c r="U643" s="42"/>
      <c r="V643" s="42"/>
      <c r="W643" s="42"/>
      <c r="X643" s="42"/>
    </row>
    <row r="644" spans="4:24">
      <c r="D644" s="365"/>
      <c r="E644" s="365"/>
      <c r="F644" s="42"/>
      <c r="G644" s="265"/>
      <c r="H644" s="365"/>
      <c r="I644" s="365"/>
      <c r="J644" s="365"/>
      <c r="K644" s="365"/>
      <c r="L644" s="365"/>
      <c r="M644" s="365"/>
      <c r="N644" s="365"/>
      <c r="O644" s="365"/>
      <c r="P644" s="365"/>
      <c r="Q644" s="365"/>
      <c r="R644" s="365"/>
      <c r="S644" s="365"/>
      <c r="T644" s="42"/>
      <c r="U644" s="42"/>
      <c r="V644" s="42"/>
      <c r="W644" s="42"/>
      <c r="X644" s="42"/>
    </row>
    <row r="645" spans="4:24">
      <c r="D645" s="365"/>
      <c r="E645" s="365"/>
      <c r="F645" s="42"/>
      <c r="G645" s="265"/>
      <c r="H645" s="365"/>
      <c r="I645" s="365"/>
      <c r="J645" s="365"/>
      <c r="K645" s="365"/>
      <c r="L645" s="365"/>
      <c r="M645" s="365"/>
      <c r="N645" s="365"/>
      <c r="O645" s="365"/>
      <c r="P645" s="365"/>
      <c r="Q645" s="365"/>
      <c r="R645" s="365"/>
      <c r="S645" s="365"/>
      <c r="T645" s="42"/>
      <c r="U645" s="42"/>
      <c r="V645" s="42"/>
      <c r="W645" s="42"/>
      <c r="X645" s="42"/>
    </row>
    <row r="646" spans="4:24">
      <c r="D646" s="365"/>
      <c r="E646" s="365"/>
      <c r="F646" s="42"/>
      <c r="G646" s="265"/>
      <c r="H646" s="365"/>
      <c r="I646" s="365"/>
      <c r="J646" s="365"/>
      <c r="K646" s="365"/>
      <c r="L646" s="365"/>
      <c r="M646" s="365"/>
      <c r="N646" s="365"/>
      <c r="O646" s="365"/>
      <c r="P646" s="365"/>
      <c r="Q646" s="365"/>
      <c r="R646" s="365"/>
      <c r="S646" s="365"/>
      <c r="T646" s="42"/>
      <c r="U646" s="42"/>
      <c r="V646" s="42"/>
      <c r="W646" s="42"/>
      <c r="X646" s="42"/>
    </row>
    <row r="647" spans="4:24">
      <c r="D647" s="365"/>
      <c r="E647" s="365"/>
      <c r="F647" s="42"/>
      <c r="G647" s="265"/>
      <c r="H647" s="365"/>
      <c r="I647" s="365"/>
      <c r="J647" s="365"/>
      <c r="K647" s="365"/>
      <c r="L647" s="365"/>
      <c r="M647" s="365"/>
      <c r="N647" s="365"/>
      <c r="O647" s="365"/>
      <c r="P647" s="365"/>
      <c r="Q647" s="365"/>
      <c r="R647" s="365"/>
      <c r="S647" s="365"/>
      <c r="T647" s="42"/>
      <c r="U647" s="42"/>
      <c r="V647" s="42"/>
      <c r="W647" s="42"/>
      <c r="X647" s="42"/>
    </row>
    <row r="648" spans="4:24">
      <c r="D648" s="365"/>
      <c r="E648" s="365"/>
      <c r="F648" s="42"/>
      <c r="G648" s="265"/>
      <c r="H648" s="365"/>
      <c r="I648" s="365"/>
      <c r="J648" s="365"/>
      <c r="K648" s="365"/>
      <c r="L648" s="365"/>
      <c r="M648" s="365"/>
      <c r="N648" s="365"/>
      <c r="O648" s="365"/>
      <c r="P648" s="365"/>
      <c r="Q648" s="365"/>
      <c r="R648" s="365"/>
      <c r="S648" s="365"/>
      <c r="T648" s="42"/>
      <c r="U648" s="42"/>
      <c r="V648" s="42"/>
      <c r="W648" s="42"/>
      <c r="X648" s="42"/>
    </row>
    <row r="649" spans="4:24">
      <c r="D649" s="365"/>
      <c r="E649" s="365"/>
      <c r="F649" s="42"/>
      <c r="G649" s="265"/>
      <c r="H649" s="365"/>
      <c r="I649" s="365"/>
      <c r="J649" s="365"/>
      <c r="K649" s="365"/>
      <c r="L649" s="365"/>
      <c r="M649" s="365"/>
      <c r="N649" s="365"/>
      <c r="O649" s="365"/>
      <c r="P649" s="365"/>
      <c r="Q649" s="365"/>
      <c r="R649" s="365"/>
      <c r="S649" s="365"/>
      <c r="T649" s="42"/>
      <c r="U649" s="42"/>
      <c r="V649" s="42"/>
      <c r="W649" s="42"/>
      <c r="X649" s="42"/>
    </row>
    <row r="650" spans="4:24">
      <c r="D650" s="365"/>
      <c r="E650" s="365"/>
      <c r="F650" s="42"/>
      <c r="G650" s="265"/>
      <c r="H650" s="365"/>
      <c r="I650" s="365"/>
      <c r="J650" s="365"/>
      <c r="K650" s="365"/>
      <c r="L650" s="365"/>
      <c r="M650" s="365"/>
      <c r="N650" s="365"/>
      <c r="O650" s="365"/>
      <c r="P650" s="365"/>
      <c r="Q650" s="365"/>
      <c r="R650" s="365"/>
      <c r="S650" s="365"/>
      <c r="T650" s="42"/>
      <c r="U650" s="42"/>
      <c r="V650" s="42"/>
      <c r="W650" s="42"/>
      <c r="X650" s="42"/>
    </row>
    <row r="651" spans="4:24">
      <c r="D651" s="365"/>
      <c r="E651" s="365"/>
      <c r="F651" s="42"/>
      <c r="G651" s="265"/>
      <c r="H651" s="365"/>
      <c r="I651" s="365"/>
      <c r="J651" s="365"/>
      <c r="K651" s="365"/>
      <c r="L651" s="365"/>
      <c r="M651" s="365"/>
      <c r="N651" s="365"/>
      <c r="O651" s="365"/>
      <c r="P651" s="365"/>
      <c r="Q651" s="365"/>
      <c r="R651" s="365"/>
      <c r="S651" s="365"/>
      <c r="T651" s="42"/>
      <c r="U651" s="42"/>
      <c r="V651" s="42"/>
      <c r="W651" s="42"/>
      <c r="X651" s="42"/>
    </row>
    <row r="652" spans="4:24">
      <c r="D652" s="365"/>
      <c r="E652" s="365"/>
      <c r="F652" s="42"/>
      <c r="G652" s="265"/>
      <c r="H652" s="365"/>
      <c r="I652" s="365"/>
      <c r="J652" s="365"/>
      <c r="K652" s="365"/>
      <c r="L652" s="365"/>
      <c r="M652" s="365"/>
      <c r="N652" s="365"/>
      <c r="O652" s="365"/>
      <c r="P652" s="365"/>
      <c r="Q652" s="365"/>
      <c r="R652" s="365"/>
      <c r="S652" s="365"/>
      <c r="T652" s="42"/>
      <c r="U652" s="42"/>
      <c r="V652" s="42"/>
      <c r="W652" s="42"/>
      <c r="X652" s="42"/>
    </row>
    <row r="653" spans="4:24">
      <c r="D653" s="365"/>
      <c r="E653" s="365"/>
      <c r="F653" s="42"/>
      <c r="G653" s="265"/>
      <c r="H653" s="365"/>
      <c r="I653" s="365"/>
      <c r="J653" s="365"/>
      <c r="K653" s="365"/>
      <c r="L653" s="365"/>
      <c r="M653" s="365"/>
      <c r="N653" s="365"/>
      <c r="O653" s="365"/>
      <c r="P653" s="365"/>
      <c r="Q653" s="365"/>
      <c r="R653" s="365"/>
      <c r="S653" s="365"/>
      <c r="T653" s="42"/>
      <c r="U653" s="42"/>
      <c r="V653" s="42"/>
      <c r="W653" s="42"/>
      <c r="X653" s="42"/>
    </row>
    <row r="654" spans="4:24">
      <c r="D654" s="365"/>
      <c r="E654" s="365"/>
      <c r="F654" s="42"/>
      <c r="G654" s="265"/>
      <c r="H654" s="365"/>
      <c r="I654" s="365"/>
      <c r="J654" s="365"/>
      <c r="K654" s="365"/>
      <c r="L654" s="365"/>
      <c r="M654" s="365"/>
      <c r="N654" s="365"/>
      <c r="O654" s="365"/>
      <c r="P654" s="365"/>
      <c r="Q654" s="365"/>
      <c r="R654" s="365"/>
      <c r="S654" s="365"/>
      <c r="T654" s="42"/>
      <c r="U654" s="42"/>
      <c r="V654" s="42"/>
      <c r="W654" s="42"/>
      <c r="X654" s="42"/>
    </row>
    <row r="655" spans="4:24">
      <c r="D655" s="365"/>
      <c r="E655" s="365"/>
      <c r="F655" s="42"/>
      <c r="G655" s="265"/>
      <c r="H655" s="365"/>
      <c r="I655" s="365"/>
      <c r="J655" s="365"/>
      <c r="K655" s="365"/>
      <c r="L655" s="365"/>
      <c r="M655" s="365"/>
      <c r="N655" s="365"/>
      <c r="O655" s="365"/>
      <c r="P655" s="365"/>
      <c r="Q655" s="365"/>
      <c r="R655" s="365"/>
      <c r="S655" s="365"/>
      <c r="T655" s="42"/>
      <c r="U655" s="42"/>
      <c r="V655" s="42"/>
      <c r="W655" s="42"/>
      <c r="X655" s="42"/>
    </row>
    <row r="656" spans="4:24">
      <c r="D656" s="365"/>
      <c r="E656" s="365"/>
      <c r="F656" s="42"/>
      <c r="G656" s="265"/>
      <c r="H656" s="365"/>
      <c r="I656" s="365"/>
      <c r="J656" s="365"/>
      <c r="K656" s="365"/>
      <c r="L656" s="365"/>
      <c r="M656" s="365"/>
      <c r="N656" s="365"/>
      <c r="O656" s="365"/>
      <c r="P656" s="365"/>
      <c r="Q656" s="365"/>
      <c r="R656" s="365"/>
      <c r="S656" s="365"/>
      <c r="T656" s="42"/>
      <c r="U656" s="42"/>
      <c r="V656" s="42"/>
      <c r="W656" s="42"/>
      <c r="X656" s="42"/>
    </row>
    <row r="657" spans="4:24">
      <c r="D657" s="365"/>
      <c r="E657" s="365"/>
      <c r="F657" s="42"/>
      <c r="G657" s="265"/>
      <c r="H657" s="365"/>
      <c r="I657" s="365"/>
      <c r="J657" s="365"/>
      <c r="K657" s="365"/>
      <c r="L657" s="365"/>
      <c r="M657" s="365"/>
      <c r="N657" s="365"/>
      <c r="O657" s="365"/>
      <c r="P657" s="365"/>
      <c r="Q657" s="365"/>
      <c r="R657" s="365"/>
      <c r="S657" s="365"/>
      <c r="T657" s="42"/>
      <c r="U657" s="42"/>
      <c r="V657" s="42"/>
      <c r="W657" s="42"/>
      <c r="X657" s="42"/>
    </row>
    <row r="658" spans="4:24">
      <c r="D658" s="365"/>
      <c r="E658" s="365"/>
      <c r="F658" s="42"/>
      <c r="G658" s="265"/>
      <c r="H658" s="365"/>
      <c r="I658" s="365"/>
      <c r="J658" s="365"/>
      <c r="K658" s="365"/>
      <c r="L658" s="365"/>
      <c r="M658" s="365"/>
      <c r="N658" s="365"/>
      <c r="O658" s="365"/>
      <c r="P658" s="365"/>
      <c r="Q658" s="365"/>
      <c r="R658" s="365"/>
      <c r="S658" s="365"/>
      <c r="T658" s="42"/>
      <c r="U658" s="42"/>
      <c r="V658" s="42"/>
      <c r="W658" s="42"/>
      <c r="X658" s="42"/>
    </row>
    <row r="659" spans="4:24">
      <c r="D659" s="365"/>
      <c r="E659" s="365"/>
      <c r="F659" s="42"/>
      <c r="G659" s="265"/>
      <c r="H659" s="365"/>
      <c r="I659" s="365"/>
      <c r="J659" s="365"/>
      <c r="K659" s="365"/>
      <c r="L659" s="365"/>
      <c r="M659" s="365"/>
      <c r="N659" s="365"/>
      <c r="O659" s="365"/>
      <c r="P659" s="365"/>
      <c r="Q659" s="365"/>
      <c r="R659" s="365"/>
      <c r="S659" s="365"/>
      <c r="T659" s="42"/>
      <c r="U659" s="42"/>
      <c r="V659" s="42"/>
      <c r="W659" s="42"/>
      <c r="X659" s="42"/>
    </row>
    <row r="660" spans="4:24">
      <c r="D660" s="365"/>
      <c r="E660" s="365"/>
      <c r="F660" s="42"/>
      <c r="G660" s="265"/>
      <c r="H660" s="365"/>
      <c r="I660" s="365"/>
      <c r="J660" s="365"/>
      <c r="K660" s="365"/>
      <c r="L660" s="365"/>
      <c r="M660" s="365"/>
      <c r="N660" s="365"/>
      <c r="O660" s="365"/>
      <c r="P660" s="365"/>
      <c r="Q660" s="365"/>
      <c r="R660" s="365"/>
      <c r="S660" s="365"/>
      <c r="T660" s="42"/>
      <c r="U660" s="42"/>
      <c r="V660" s="42"/>
      <c r="W660" s="42"/>
      <c r="X660" s="42"/>
    </row>
    <row r="661" spans="4:24">
      <c r="D661" s="365"/>
      <c r="E661" s="365"/>
      <c r="F661" s="42"/>
      <c r="G661" s="265"/>
      <c r="H661" s="365"/>
      <c r="I661" s="365"/>
      <c r="J661" s="365"/>
      <c r="K661" s="365"/>
      <c r="L661" s="365"/>
      <c r="M661" s="365"/>
      <c r="N661" s="365"/>
      <c r="O661" s="365"/>
      <c r="P661" s="365"/>
      <c r="Q661" s="365"/>
      <c r="R661" s="365"/>
      <c r="S661" s="365"/>
      <c r="T661" s="42"/>
      <c r="U661" s="42"/>
      <c r="V661" s="42"/>
      <c r="W661" s="42"/>
      <c r="X661" s="42"/>
    </row>
    <row r="662" spans="4:24">
      <c r="D662" s="365"/>
      <c r="E662" s="365"/>
      <c r="F662" s="42"/>
      <c r="G662" s="265"/>
      <c r="H662" s="365"/>
      <c r="I662" s="365"/>
      <c r="J662" s="365"/>
      <c r="K662" s="365"/>
      <c r="L662" s="365"/>
      <c r="M662" s="365"/>
      <c r="N662" s="365"/>
      <c r="O662" s="365"/>
      <c r="P662" s="365"/>
      <c r="Q662" s="365"/>
      <c r="R662" s="365"/>
      <c r="S662" s="365"/>
      <c r="T662" s="42"/>
      <c r="U662" s="42"/>
      <c r="V662" s="42"/>
      <c r="W662" s="42"/>
      <c r="X662" s="42"/>
    </row>
    <row r="663" spans="4:24">
      <c r="D663" s="365"/>
      <c r="E663" s="365"/>
      <c r="F663" s="42"/>
      <c r="G663" s="265"/>
      <c r="H663" s="365"/>
      <c r="I663" s="365"/>
      <c r="J663" s="365"/>
      <c r="K663" s="365"/>
      <c r="L663" s="365"/>
      <c r="M663" s="365"/>
      <c r="N663" s="365"/>
      <c r="O663" s="365"/>
      <c r="P663" s="365"/>
      <c r="Q663" s="365"/>
      <c r="R663" s="365"/>
      <c r="S663" s="365"/>
      <c r="T663" s="42"/>
      <c r="U663" s="42"/>
      <c r="V663" s="42"/>
      <c r="W663" s="42"/>
      <c r="X663" s="42"/>
    </row>
    <row r="664" spans="4:24">
      <c r="D664" s="365"/>
      <c r="E664" s="365"/>
      <c r="F664" s="42"/>
      <c r="G664" s="265"/>
      <c r="H664" s="365"/>
      <c r="I664" s="365"/>
      <c r="J664" s="365"/>
      <c r="K664" s="365"/>
      <c r="L664" s="365"/>
      <c r="M664" s="365"/>
      <c r="N664" s="365"/>
      <c r="O664" s="365"/>
      <c r="P664" s="365"/>
      <c r="Q664" s="365"/>
      <c r="R664" s="365"/>
      <c r="S664" s="365"/>
      <c r="T664" s="42"/>
      <c r="U664" s="42"/>
      <c r="V664" s="42"/>
      <c r="W664" s="42"/>
      <c r="X664" s="42"/>
    </row>
    <row r="665" spans="4:24">
      <c r="D665" s="365"/>
      <c r="E665" s="365"/>
      <c r="F665" s="42"/>
      <c r="G665" s="265"/>
      <c r="H665" s="365"/>
      <c r="I665" s="365"/>
      <c r="J665" s="365"/>
      <c r="K665" s="365"/>
      <c r="L665" s="365"/>
      <c r="M665" s="365"/>
      <c r="N665" s="365"/>
      <c r="O665" s="365"/>
      <c r="P665" s="365"/>
      <c r="Q665" s="365"/>
      <c r="R665" s="365"/>
      <c r="S665" s="365"/>
      <c r="T665" s="42"/>
      <c r="U665" s="42"/>
      <c r="V665" s="42"/>
      <c r="W665" s="42"/>
      <c r="X665" s="42"/>
    </row>
    <row r="666" spans="4:24">
      <c r="D666" s="365"/>
      <c r="E666" s="365"/>
      <c r="F666" s="42"/>
      <c r="G666" s="265"/>
      <c r="H666" s="365"/>
      <c r="I666" s="365"/>
      <c r="J666" s="365"/>
      <c r="K666" s="365"/>
      <c r="L666" s="365"/>
      <c r="M666" s="365"/>
      <c r="N666" s="365"/>
      <c r="O666" s="365"/>
      <c r="P666" s="365"/>
      <c r="Q666" s="365"/>
      <c r="R666" s="365"/>
      <c r="S666" s="365"/>
      <c r="T666" s="42"/>
      <c r="U666" s="42"/>
      <c r="V666" s="42"/>
      <c r="W666" s="42"/>
      <c r="X666" s="42"/>
    </row>
    <row r="667" spans="4:24">
      <c r="D667" s="365"/>
      <c r="E667" s="365"/>
      <c r="F667" s="42"/>
      <c r="G667" s="265"/>
      <c r="H667" s="365"/>
      <c r="I667" s="365"/>
      <c r="J667" s="365"/>
      <c r="K667" s="365"/>
      <c r="L667" s="365"/>
      <c r="M667" s="365"/>
      <c r="N667" s="365"/>
      <c r="O667" s="365"/>
      <c r="P667" s="365"/>
      <c r="Q667" s="365"/>
      <c r="R667" s="365"/>
      <c r="S667" s="365"/>
      <c r="T667" s="42"/>
      <c r="U667" s="42"/>
      <c r="V667" s="42"/>
      <c r="W667" s="42"/>
      <c r="X667" s="42"/>
    </row>
    <row r="668" spans="4:24">
      <c r="D668" s="365"/>
      <c r="E668" s="365"/>
      <c r="F668" s="42"/>
      <c r="G668" s="265"/>
      <c r="H668" s="365"/>
      <c r="I668" s="365"/>
      <c r="J668" s="365"/>
      <c r="K668" s="365"/>
      <c r="L668" s="365"/>
      <c r="M668" s="365"/>
      <c r="N668" s="365"/>
      <c r="O668" s="365"/>
      <c r="P668" s="365"/>
      <c r="Q668" s="365"/>
      <c r="R668" s="365"/>
      <c r="S668" s="365"/>
      <c r="T668" s="42"/>
      <c r="U668" s="42"/>
      <c r="V668" s="42"/>
      <c r="W668" s="42"/>
      <c r="X668" s="42"/>
    </row>
    <row r="669" spans="4:24">
      <c r="D669" s="365"/>
      <c r="E669" s="365"/>
      <c r="F669" s="42"/>
      <c r="G669" s="265"/>
      <c r="H669" s="365"/>
      <c r="I669" s="365"/>
      <c r="J669" s="365"/>
      <c r="K669" s="365"/>
      <c r="L669" s="365"/>
      <c r="M669" s="365"/>
      <c r="N669" s="365"/>
      <c r="O669" s="365"/>
      <c r="P669" s="365"/>
      <c r="Q669" s="365"/>
      <c r="R669" s="365"/>
      <c r="S669" s="365"/>
      <c r="T669" s="42"/>
      <c r="U669" s="42"/>
      <c r="V669" s="42"/>
      <c r="W669" s="42"/>
      <c r="X669" s="42"/>
    </row>
    <row r="670" spans="4:24">
      <c r="D670" s="365"/>
      <c r="E670" s="365"/>
      <c r="F670" s="42"/>
      <c r="G670" s="265"/>
      <c r="H670" s="365"/>
      <c r="I670" s="365"/>
      <c r="J670" s="365"/>
      <c r="K670" s="365"/>
      <c r="L670" s="365"/>
      <c r="M670" s="365"/>
      <c r="N670" s="365"/>
      <c r="O670" s="365"/>
      <c r="P670" s="365"/>
      <c r="Q670" s="365"/>
      <c r="R670" s="365"/>
      <c r="S670" s="365"/>
      <c r="T670" s="42"/>
      <c r="U670" s="42"/>
      <c r="V670" s="42"/>
      <c r="W670" s="42"/>
      <c r="X670" s="42"/>
    </row>
    <row r="671" spans="4:24">
      <c r="D671" s="365"/>
      <c r="E671" s="365"/>
      <c r="F671" s="42"/>
      <c r="G671" s="265"/>
      <c r="H671" s="365"/>
      <c r="I671" s="365"/>
      <c r="J671" s="365"/>
      <c r="K671" s="365"/>
      <c r="L671" s="365"/>
      <c r="M671" s="365"/>
      <c r="N671" s="365"/>
      <c r="O671" s="365"/>
      <c r="P671" s="365"/>
      <c r="Q671" s="365"/>
      <c r="R671" s="365"/>
      <c r="S671" s="365"/>
      <c r="T671" s="42"/>
      <c r="U671" s="42"/>
      <c r="V671" s="42"/>
      <c r="W671" s="42"/>
      <c r="X671" s="42"/>
    </row>
    <row r="672" spans="4:24">
      <c r="D672" s="365"/>
      <c r="E672" s="365"/>
      <c r="F672" s="42"/>
      <c r="G672" s="265"/>
      <c r="H672" s="365"/>
      <c r="I672" s="365"/>
      <c r="J672" s="365"/>
      <c r="K672" s="365"/>
      <c r="L672" s="365"/>
      <c r="M672" s="365"/>
      <c r="N672" s="365"/>
      <c r="O672" s="365"/>
      <c r="P672" s="365"/>
      <c r="Q672" s="365"/>
      <c r="R672" s="365"/>
      <c r="S672" s="365"/>
      <c r="T672" s="42"/>
      <c r="U672" s="42"/>
      <c r="V672" s="42"/>
      <c r="W672" s="42"/>
      <c r="X672" s="42"/>
    </row>
    <row r="673" spans="4:24">
      <c r="D673" s="365"/>
      <c r="E673" s="365"/>
      <c r="F673" s="42"/>
      <c r="G673" s="265"/>
      <c r="H673" s="365"/>
      <c r="I673" s="365"/>
      <c r="J673" s="365"/>
      <c r="K673" s="365"/>
      <c r="L673" s="365"/>
      <c r="M673" s="365"/>
      <c r="N673" s="365"/>
      <c r="O673" s="365"/>
      <c r="P673" s="365"/>
      <c r="Q673" s="365"/>
      <c r="R673" s="365"/>
      <c r="S673" s="365"/>
      <c r="T673" s="42"/>
      <c r="U673" s="42"/>
      <c r="V673" s="42"/>
      <c r="W673" s="42"/>
      <c r="X673" s="42"/>
    </row>
    <row r="674" spans="4:24">
      <c r="D674" s="365"/>
      <c r="E674" s="365"/>
      <c r="F674" s="42"/>
      <c r="G674" s="265"/>
      <c r="H674" s="365"/>
      <c r="I674" s="365"/>
      <c r="J674" s="365"/>
      <c r="K674" s="365"/>
      <c r="L674" s="365"/>
      <c r="M674" s="365"/>
      <c r="N674" s="365"/>
      <c r="O674" s="365"/>
      <c r="P674" s="365"/>
      <c r="Q674" s="365"/>
      <c r="R674" s="365"/>
      <c r="S674" s="365"/>
      <c r="T674" s="42"/>
      <c r="U674" s="42"/>
      <c r="V674" s="42"/>
      <c r="W674" s="42"/>
      <c r="X674" s="42"/>
    </row>
    <row r="675" spans="4:24">
      <c r="D675" s="365"/>
      <c r="E675" s="365"/>
      <c r="F675" s="42"/>
      <c r="G675" s="265"/>
      <c r="H675" s="365"/>
      <c r="I675" s="365"/>
      <c r="J675" s="365"/>
      <c r="K675" s="365"/>
      <c r="L675" s="365"/>
      <c r="M675" s="365"/>
      <c r="N675" s="365"/>
      <c r="O675" s="365"/>
      <c r="P675" s="365"/>
      <c r="Q675" s="365"/>
      <c r="R675" s="365"/>
      <c r="S675" s="365"/>
      <c r="T675" s="42"/>
      <c r="U675" s="42"/>
      <c r="V675" s="42"/>
      <c r="W675" s="42"/>
      <c r="X675" s="42"/>
    </row>
    <row r="676" spans="4:24">
      <c r="D676" s="365"/>
      <c r="E676" s="365"/>
      <c r="F676" s="42"/>
      <c r="G676" s="265"/>
      <c r="H676" s="365"/>
      <c r="I676" s="365"/>
      <c r="J676" s="365"/>
      <c r="K676" s="365"/>
      <c r="L676" s="365"/>
      <c r="M676" s="365"/>
      <c r="N676" s="365"/>
      <c r="O676" s="365"/>
      <c r="P676" s="365"/>
      <c r="Q676" s="365"/>
      <c r="R676" s="365"/>
      <c r="S676" s="365"/>
      <c r="T676" s="42"/>
      <c r="U676" s="42"/>
      <c r="V676" s="42"/>
      <c r="W676" s="42"/>
      <c r="X676" s="42"/>
    </row>
    <row r="677" spans="4:24">
      <c r="D677" s="365"/>
      <c r="E677" s="365"/>
      <c r="F677" s="42"/>
      <c r="G677" s="265"/>
      <c r="H677" s="365"/>
      <c r="I677" s="365"/>
      <c r="J677" s="365"/>
      <c r="K677" s="365"/>
      <c r="L677" s="365"/>
      <c r="M677" s="365"/>
      <c r="N677" s="365"/>
      <c r="O677" s="365"/>
      <c r="P677" s="365"/>
      <c r="Q677" s="365"/>
      <c r="R677" s="365"/>
      <c r="S677" s="365"/>
      <c r="T677" s="42"/>
      <c r="U677" s="42"/>
      <c r="V677" s="42"/>
      <c r="W677" s="42"/>
      <c r="X677" s="42"/>
    </row>
    <row r="678" spans="4:24">
      <c r="D678" s="365"/>
      <c r="E678" s="365"/>
      <c r="F678" s="42"/>
      <c r="G678" s="265"/>
      <c r="H678" s="365"/>
      <c r="I678" s="365"/>
      <c r="J678" s="365"/>
      <c r="K678" s="365"/>
      <c r="L678" s="365"/>
      <c r="M678" s="365"/>
      <c r="N678" s="365"/>
      <c r="O678" s="365"/>
      <c r="P678" s="365"/>
      <c r="Q678" s="365"/>
      <c r="R678" s="365"/>
      <c r="S678" s="365"/>
      <c r="T678" s="42"/>
      <c r="U678" s="42"/>
      <c r="V678" s="42"/>
      <c r="W678" s="42"/>
      <c r="X678" s="42"/>
    </row>
    <row r="679" spans="4:24">
      <c r="D679" s="365"/>
      <c r="E679" s="365"/>
      <c r="F679" s="42"/>
      <c r="G679" s="265"/>
      <c r="H679" s="365"/>
      <c r="I679" s="365"/>
      <c r="J679" s="365"/>
      <c r="K679" s="365"/>
      <c r="L679" s="365"/>
      <c r="M679" s="365"/>
      <c r="N679" s="365"/>
      <c r="O679" s="365"/>
      <c r="P679" s="365"/>
      <c r="Q679" s="365"/>
      <c r="R679" s="365"/>
      <c r="S679" s="365"/>
      <c r="T679" s="42"/>
      <c r="U679" s="42"/>
      <c r="V679" s="42"/>
      <c r="W679" s="42"/>
      <c r="X679" s="42"/>
    </row>
    <row r="680" spans="4:24">
      <c r="D680" s="365"/>
      <c r="E680" s="365"/>
      <c r="F680" s="42"/>
      <c r="G680" s="265"/>
      <c r="H680" s="365"/>
      <c r="I680" s="365"/>
      <c r="J680" s="365"/>
      <c r="K680" s="365"/>
      <c r="L680" s="365"/>
      <c r="M680" s="365"/>
      <c r="N680" s="365"/>
      <c r="O680" s="365"/>
      <c r="P680" s="365"/>
      <c r="Q680" s="365"/>
      <c r="R680" s="365"/>
      <c r="S680" s="365"/>
      <c r="T680" s="42"/>
      <c r="U680" s="42"/>
      <c r="V680" s="42"/>
      <c r="W680" s="42"/>
      <c r="X680" s="42"/>
    </row>
    <row r="681" spans="4:24">
      <c r="D681" s="365"/>
      <c r="E681" s="365"/>
      <c r="F681" s="42"/>
      <c r="G681" s="265"/>
      <c r="H681" s="365"/>
      <c r="I681" s="365"/>
      <c r="J681" s="365"/>
      <c r="K681" s="365"/>
      <c r="L681" s="365"/>
      <c r="M681" s="365"/>
      <c r="N681" s="365"/>
      <c r="O681" s="365"/>
      <c r="P681" s="365"/>
      <c r="Q681" s="365"/>
      <c r="R681" s="365"/>
      <c r="S681" s="365"/>
      <c r="T681" s="42"/>
      <c r="U681" s="42"/>
      <c r="V681" s="42"/>
      <c r="W681" s="42"/>
      <c r="X681" s="42"/>
    </row>
    <row r="682" spans="4:24">
      <c r="D682" s="365"/>
      <c r="E682" s="365"/>
      <c r="F682" s="42"/>
      <c r="G682" s="265"/>
      <c r="H682" s="365"/>
      <c r="I682" s="365"/>
      <c r="J682" s="365"/>
      <c r="K682" s="365"/>
      <c r="L682" s="365"/>
      <c r="M682" s="365"/>
      <c r="N682" s="365"/>
      <c r="O682" s="365"/>
      <c r="P682" s="365"/>
      <c r="Q682" s="365"/>
      <c r="R682" s="365"/>
      <c r="S682" s="365"/>
      <c r="T682" s="42"/>
      <c r="U682" s="42"/>
      <c r="V682" s="42"/>
      <c r="W682" s="42"/>
      <c r="X682" s="42"/>
    </row>
    <row r="683" spans="4:24">
      <c r="D683" s="365"/>
      <c r="E683" s="365"/>
      <c r="F683" s="42"/>
      <c r="G683" s="265"/>
      <c r="H683" s="365"/>
      <c r="I683" s="365"/>
      <c r="J683" s="365"/>
      <c r="K683" s="365"/>
      <c r="L683" s="365"/>
      <c r="M683" s="365"/>
      <c r="N683" s="365"/>
      <c r="O683" s="365"/>
      <c r="P683" s="365"/>
      <c r="Q683" s="365"/>
      <c r="R683" s="365"/>
      <c r="S683" s="365"/>
      <c r="T683" s="42"/>
      <c r="U683" s="42"/>
      <c r="V683" s="42"/>
      <c r="W683" s="42"/>
      <c r="X683" s="42"/>
    </row>
    <row r="684" spans="4:24">
      <c r="D684" s="365"/>
      <c r="E684" s="365"/>
      <c r="F684" s="42"/>
      <c r="G684" s="265"/>
      <c r="H684" s="365"/>
      <c r="I684" s="365"/>
      <c r="J684" s="365"/>
      <c r="K684" s="365"/>
      <c r="L684" s="365"/>
      <c r="M684" s="365"/>
      <c r="N684" s="365"/>
      <c r="O684" s="365"/>
      <c r="P684" s="365"/>
      <c r="Q684" s="365"/>
      <c r="R684" s="365"/>
      <c r="S684" s="365"/>
      <c r="T684" s="42"/>
      <c r="U684" s="42"/>
      <c r="V684" s="42"/>
      <c r="W684" s="42"/>
      <c r="X684" s="42"/>
    </row>
    <row r="685" spans="4:24">
      <c r="D685" s="365"/>
      <c r="E685" s="365"/>
      <c r="F685" s="42"/>
      <c r="G685" s="265"/>
      <c r="H685" s="365"/>
      <c r="I685" s="365"/>
      <c r="J685" s="365"/>
      <c r="K685" s="365"/>
      <c r="L685" s="365"/>
      <c r="M685" s="365"/>
      <c r="N685" s="365"/>
      <c r="O685" s="365"/>
      <c r="P685" s="365"/>
      <c r="Q685" s="365"/>
      <c r="R685" s="365"/>
      <c r="S685" s="365"/>
      <c r="T685" s="42"/>
      <c r="U685" s="42"/>
      <c r="V685" s="42"/>
      <c r="W685" s="42"/>
      <c r="X685" s="42"/>
    </row>
    <row r="686" spans="4:24">
      <c r="D686" s="365"/>
      <c r="E686" s="365"/>
      <c r="F686" s="42"/>
      <c r="G686" s="265"/>
      <c r="H686" s="365"/>
      <c r="I686" s="365"/>
      <c r="J686" s="365"/>
      <c r="K686" s="365"/>
      <c r="L686" s="365"/>
      <c r="M686" s="365"/>
      <c r="N686" s="365"/>
      <c r="O686" s="365"/>
      <c r="P686" s="365"/>
      <c r="Q686" s="365"/>
      <c r="R686" s="365"/>
      <c r="S686" s="365"/>
      <c r="T686" s="42"/>
      <c r="U686" s="42"/>
      <c r="V686" s="42"/>
      <c r="W686" s="42"/>
      <c r="X686" s="42"/>
    </row>
    <row r="687" spans="4:24">
      <c r="D687" s="365"/>
      <c r="E687" s="365"/>
      <c r="F687" s="42"/>
      <c r="G687" s="265"/>
      <c r="H687" s="365"/>
      <c r="I687" s="365"/>
      <c r="J687" s="365"/>
      <c r="K687" s="365"/>
      <c r="L687" s="365"/>
      <c r="M687" s="365"/>
      <c r="N687" s="365"/>
      <c r="O687" s="365"/>
      <c r="P687" s="365"/>
      <c r="Q687" s="365"/>
      <c r="R687" s="365"/>
      <c r="S687" s="365"/>
      <c r="T687" s="42"/>
      <c r="U687" s="42"/>
      <c r="V687" s="42"/>
      <c r="W687" s="42"/>
      <c r="X687" s="42"/>
    </row>
    <row r="688" spans="4:24">
      <c r="D688" s="365"/>
      <c r="E688" s="365"/>
      <c r="F688" s="42"/>
      <c r="G688" s="265"/>
      <c r="H688" s="365"/>
      <c r="I688" s="365"/>
      <c r="J688" s="365"/>
      <c r="K688" s="365"/>
      <c r="L688" s="365"/>
      <c r="M688" s="365"/>
      <c r="N688" s="365"/>
      <c r="O688" s="365"/>
      <c r="P688" s="365"/>
      <c r="Q688" s="365"/>
      <c r="R688" s="365"/>
      <c r="S688" s="365"/>
      <c r="T688" s="42"/>
      <c r="U688" s="42"/>
      <c r="V688" s="42"/>
      <c r="W688" s="42"/>
      <c r="X688" s="42"/>
    </row>
    <row r="689" spans="4:24">
      <c r="D689" s="365"/>
      <c r="E689" s="365"/>
      <c r="F689" s="42"/>
      <c r="G689" s="265"/>
      <c r="H689" s="365"/>
      <c r="I689" s="365"/>
      <c r="J689" s="365"/>
      <c r="K689" s="365"/>
      <c r="L689" s="365"/>
      <c r="M689" s="365"/>
      <c r="N689" s="365"/>
      <c r="O689" s="365"/>
      <c r="P689" s="365"/>
      <c r="Q689" s="365"/>
      <c r="R689" s="365"/>
      <c r="S689" s="365"/>
      <c r="T689" s="42"/>
      <c r="U689" s="42"/>
      <c r="V689" s="42"/>
      <c r="W689" s="42"/>
      <c r="X689" s="42"/>
    </row>
    <row r="690" spans="4:24">
      <c r="D690" s="365"/>
      <c r="E690" s="365"/>
      <c r="F690" s="42"/>
      <c r="G690" s="265"/>
      <c r="H690" s="365"/>
      <c r="I690" s="365"/>
      <c r="J690" s="365"/>
      <c r="K690" s="365"/>
      <c r="L690" s="365"/>
      <c r="M690" s="365"/>
      <c r="N690" s="365"/>
      <c r="O690" s="365"/>
      <c r="P690" s="365"/>
      <c r="Q690" s="365"/>
      <c r="R690" s="365"/>
      <c r="S690" s="365"/>
      <c r="T690" s="42"/>
      <c r="U690" s="42"/>
      <c r="V690" s="42"/>
      <c r="W690" s="42"/>
      <c r="X690" s="42"/>
    </row>
    <row r="691" spans="4:24">
      <c r="D691" s="365"/>
      <c r="E691" s="365"/>
      <c r="F691" s="42"/>
      <c r="G691" s="265"/>
      <c r="H691" s="365"/>
      <c r="I691" s="365"/>
      <c r="J691" s="365"/>
      <c r="K691" s="365"/>
      <c r="L691" s="365"/>
      <c r="M691" s="365"/>
      <c r="N691" s="365"/>
      <c r="O691" s="365"/>
      <c r="P691" s="365"/>
      <c r="Q691" s="365"/>
      <c r="R691" s="365"/>
      <c r="S691" s="365"/>
      <c r="T691" s="42"/>
      <c r="U691" s="42"/>
      <c r="V691" s="42"/>
      <c r="W691" s="42"/>
      <c r="X691" s="42"/>
    </row>
    <row r="692" spans="4:24">
      <c r="D692" s="365"/>
      <c r="E692" s="365"/>
      <c r="F692" s="42"/>
      <c r="G692" s="265"/>
      <c r="H692" s="365"/>
      <c r="I692" s="365"/>
      <c r="J692" s="365"/>
      <c r="K692" s="365"/>
      <c r="L692" s="365"/>
      <c r="M692" s="365"/>
      <c r="N692" s="365"/>
      <c r="O692" s="365"/>
      <c r="P692" s="365"/>
      <c r="Q692" s="365"/>
      <c r="R692" s="365"/>
      <c r="S692" s="365"/>
      <c r="T692" s="42"/>
      <c r="U692" s="42"/>
      <c r="V692" s="42"/>
      <c r="W692" s="42"/>
      <c r="X692" s="42"/>
    </row>
    <row r="693" spans="4:24">
      <c r="D693" s="365"/>
      <c r="E693" s="365"/>
      <c r="F693" s="42"/>
      <c r="G693" s="265"/>
      <c r="H693" s="365"/>
      <c r="I693" s="365"/>
      <c r="J693" s="365"/>
      <c r="K693" s="365"/>
      <c r="L693" s="365"/>
      <c r="M693" s="365"/>
      <c r="N693" s="365"/>
      <c r="O693" s="365"/>
      <c r="P693" s="365"/>
      <c r="Q693" s="365"/>
      <c r="R693" s="365"/>
      <c r="S693" s="365"/>
      <c r="T693" s="42"/>
      <c r="U693" s="42"/>
      <c r="V693" s="42"/>
      <c r="W693" s="42"/>
      <c r="X693" s="42"/>
    </row>
    <row r="694" spans="4:24">
      <c r="D694" s="365"/>
      <c r="E694" s="365"/>
      <c r="F694" s="42"/>
      <c r="G694" s="265"/>
      <c r="H694" s="365"/>
      <c r="I694" s="365"/>
      <c r="J694" s="365"/>
      <c r="K694" s="365"/>
      <c r="L694" s="365"/>
      <c r="M694" s="365"/>
      <c r="N694" s="365"/>
      <c r="O694" s="365"/>
      <c r="P694" s="365"/>
      <c r="Q694" s="365"/>
      <c r="R694" s="365"/>
      <c r="S694" s="365"/>
      <c r="T694" s="42"/>
      <c r="U694" s="42"/>
      <c r="V694" s="42"/>
      <c r="W694" s="42"/>
      <c r="X694" s="42"/>
    </row>
    <row r="695" spans="4:24">
      <c r="D695" s="365"/>
      <c r="E695" s="365"/>
      <c r="F695" s="42"/>
      <c r="G695" s="265"/>
      <c r="H695" s="365"/>
      <c r="I695" s="365"/>
      <c r="J695" s="365"/>
      <c r="K695" s="365"/>
      <c r="L695" s="365"/>
      <c r="M695" s="365"/>
      <c r="N695" s="365"/>
      <c r="O695" s="365"/>
      <c r="P695" s="365"/>
      <c r="Q695" s="365"/>
      <c r="R695" s="365"/>
      <c r="S695" s="365"/>
      <c r="T695" s="42"/>
      <c r="U695" s="42"/>
      <c r="V695" s="42"/>
      <c r="W695" s="42"/>
      <c r="X695" s="42"/>
    </row>
    <row r="696" spans="4:24">
      <c r="D696" s="365"/>
      <c r="E696" s="365"/>
      <c r="F696" s="42"/>
      <c r="G696" s="265"/>
      <c r="H696" s="365"/>
      <c r="I696" s="365"/>
      <c r="J696" s="365"/>
      <c r="K696" s="365"/>
      <c r="L696" s="365"/>
      <c r="M696" s="365"/>
      <c r="N696" s="365"/>
      <c r="O696" s="365"/>
      <c r="P696" s="365"/>
      <c r="Q696" s="365"/>
      <c r="R696" s="365"/>
      <c r="S696" s="365"/>
      <c r="T696" s="42"/>
      <c r="U696" s="42"/>
      <c r="V696" s="42"/>
      <c r="W696" s="42"/>
      <c r="X696" s="42"/>
    </row>
    <row r="697" spans="4:24">
      <c r="D697" s="365"/>
      <c r="E697" s="365"/>
      <c r="F697" s="42"/>
      <c r="G697" s="265"/>
      <c r="H697" s="365"/>
      <c r="I697" s="365"/>
      <c r="J697" s="365"/>
      <c r="K697" s="365"/>
      <c r="L697" s="365"/>
      <c r="M697" s="365"/>
      <c r="N697" s="365"/>
      <c r="O697" s="365"/>
      <c r="P697" s="365"/>
      <c r="Q697" s="365"/>
      <c r="R697" s="365"/>
      <c r="S697" s="365"/>
      <c r="T697" s="42"/>
      <c r="U697" s="42"/>
      <c r="V697" s="42"/>
      <c r="W697" s="42"/>
      <c r="X697" s="42"/>
    </row>
    <row r="698" spans="4:24">
      <c r="D698" s="365"/>
      <c r="E698" s="365"/>
      <c r="F698" s="42"/>
      <c r="G698" s="265"/>
      <c r="H698" s="365"/>
      <c r="I698" s="365"/>
      <c r="J698" s="365"/>
      <c r="K698" s="365"/>
      <c r="L698" s="365"/>
      <c r="M698" s="365"/>
      <c r="N698" s="365"/>
      <c r="O698" s="365"/>
      <c r="P698" s="365"/>
      <c r="Q698" s="365"/>
      <c r="R698" s="365"/>
      <c r="S698" s="365"/>
      <c r="T698" s="42"/>
      <c r="U698" s="42"/>
      <c r="V698" s="42"/>
      <c r="W698" s="42"/>
      <c r="X698" s="42"/>
    </row>
    <row r="699" spans="4:24">
      <c r="D699" s="365"/>
      <c r="E699" s="365"/>
      <c r="F699" s="42"/>
      <c r="G699" s="265"/>
      <c r="H699" s="365"/>
      <c r="I699" s="365"/>
      <c r="J699" s="365"/>
      <c r="K699" s="365"/>
      <c r="L699" s="365"/>
      <c r="M699" s="365"/>
      <c r="N699" s="365"/>
      <c r="O699" s="365"/>
      <c r="P699" s="365"/>
      <c r="Q699" s="365"/>
      <c r="R699" s="365"/>
      <c r="S699" s="365"/>
      <c r="T699" s="42"/>
      <c r="U699" s="42"/>
      <c r="V699" s="42"/>
      <c r="W699" s="42"/>
      <c r="X699" s="42"/>
    </row>
    <row r="700" spans="4:24">
      <c r="D700" s="365"/>
      <c r="E700" s="365"/>
      <c r="F700" s="42"/>
      <c r="G700" s="265"/>
      <c r="H700" s="365"/>
      <c r="I700" s="365"/>
      <c r="J700" s="365"/>
      <c r="K700" s="365"/>
      <c r="L700" s="365"/>
      <c r="M700" s="365"/>
      <c r="N700" s="365"/>
      <c r="O700" s="365"/>
      <c r="P700" s="365"/>
      <c r="Q700" s="365"/>
      <c r="R700" s="365"/>
      <c r="S700" s="365"/>
      <c r="T700" s="42"/>
      <c r="U700" s="42"/>
      <c r="V700" s="42"/>
      <c r="W700" s="42"/>
      <c r="X700" s="42"/>
    </row>
    <row r="701" spans="4:24">
      <c r="D701" s="365"/>
      <c r="E701" s="365"/>
      <c r="F701" s="42"/>
      <c r="G701" s="265"/>
      <c r="H701" s="365"/>
      <c r="I701" s="365"/>
      <c r="J701" s="365"/>
      <c r="K701" s="365"/>
      <c r="L701" s="365"/>
      <c r="M701" s="365"/>
      <c r="N701" s="365"/>
      <c r="O701" s="365"/>
      <c r="P701" s="365"/>
      <c r="Q701" s="365"/>
      <c r="R701" s="365"/>
      <c r="S701" s="365"/>
      <c r="T701" s="42"/>
      <c r="U701" s="42"/>
      <c r="V701" s="42"/>
      <c r="W701" s="42"/>
      <c r="X701" s="42"/>
    </row>
    <row r="702" spans="4:24">
      <c r="D702" s="365"/>
      <c r="E702" s="365"/>
      <c r="F702" s="42"/>
      <c r="G702" s="265"/>
      <c r="H702" s="365"/>
      <c r="I702" s="365"/>
      <c r="J702" s="365"/>
      <c r="K702" s="365"/>
      <c r="L702" s="365"/>
      <c r="M702" s="365"/>
      <c r="N702" s="365"/>
      <c r="O702" s="365"/>
      <c r="P702" s="365"/>
      <c r="Q702" s="365"/>
      <c r="R702" s="365"/>
      <c r="S702" s="365"/>
      <c r="T702" s="42"/>
      <c r="U702" s="42"/>
      <c r="V702" s="42"/>
      <c r="W702" s="42"/>
      <c r="X702" s="42"/>
    </row>
    <row r="703" spans="4:24">
      <c r="D703" s="365"/>
      <c r="E703" s="365"/>
      <c r="F703" s="42"/>
      <c r="G703" s="265"/>
      <c r="H703" s="365"/>
      <c r="I703" s="365"/>
      <c r="J703" s="365"/>
      <c r="K703" s="365"/>
      <c r="L703" s="365"/>
      <c r="M703" s="365"/>
      <c r="N703" s="365"/>
      <c r="O703" s="365"/>
      <c r="P703" s="365"/>
      <c r="Q703" s="365"/>
      <c r="R703" s="365"/>
      <c r="S703" s="365"/>
      <c r="T703" s="42"/>
      <c r="U703" s="42"/>
      <c r="V703" s="42"/>
      <c r="W703" s="42"/>
      <c r="X703" s="42"/>
    </row>
    <row r="704" spans="4:24">
      <c r="D704" s="365"/>
      <c r="E704" s="365"/>
      <c r="F704" s="42"/>
      <c r="G704" s="265"/>
      <c r="H704" s="365"/>
      <c r="I704" s="365"/>
      <c r="J704" s="365"/>
      <c r="K704" s="365"/>
      <c r="L704" s="365"/>
      <c r="M704" s="365"/>
      <c r="N704" s="365"/>
      <c r="O704" s="365"/>
      <c r="P704" s="365"/>
      <c r="Q704" s="365"/>
      <c r="R704" s="365"/>
      <c r="S704" s="365"/>
      <c r="T704" s="42"/>
      <c r="U704" s="42"/>
      <c r="V704" s="42"/>
      <c r="W704" s="42"/>
      <c r="X704" s="42"/>
    </row>
    <row r="705" spans="4:24">
      <c r="D705" s="365"/>
      <c r="E705" s="365"/>
      <c r="F705" s="42"/>
      <c r="G705" s="265"/>
      <c r="H705" s="365"/>
      <c r="I705" s="365"/>
      <c r="J705" s="365"/>
      <c r="K705" s="365"/>
      <c r="L705" s="365"/>
      <c r="M705" s="365"/>
      <c r="N705" s="365"/>
      <c r="O705" s="365"/>
      <c r="P705" s="365"/>
      <c r="Q705" s="365"/>
      <c r="R705" s="365"/>
      <c r="S705" s="365"/>
      <c r="T705" s="42"/>
      <c r="U705" s="42"/>
      <c r="V705" s="42"/>
      <c r="W705" s="42"/>
      <c r="X705" s="42"/>
    </row>
    <row r="706" spans="4:24">
      <c r="D706" s="365"/>
      <c r="E706" s="365"/>
      <c r="F706" s="42"/>
      <c r="G706" s="265"/>
      <c r="H706" s="365"/>
      <c r="I706" s="365"/>
      <c r="J706" s="365"/>
      <c r="K706" s="365"/>
      <c r="L706" s="365"/>
      <c r="M706" s="365"/>
      <c r="N706" s="365"/>
      <c r="O706" s="365"/>
      <c r="P706" s="365"/>
      <c r="Q706" s="365"/>
      <c r="R706" s="365"/>
      <c r="S706" s="365"/>
      <c r="T706" s="42"/>
      <c r="U706" s="42"/>
      <c r="V706" s="42"/>
      <c r="W706" s="42"/>
      <c r="X706" s="42"/>
    </row>
    <row r="707" spans="4:24">
      <c r="D707" s="365"/>
      <c r="E707" s="365"/>
      <c r="F707" s="42"/>
      <c r="G707" s="265"/>
      <c r="H707" s="365"/>
      <c r="I707" s="365"/>
      <c r="J707" s="365"/>
      <c r="K707" s="365"/>
      <c r="L707" s="365"/>
      <c r="M707" s="365"/>
      <c r="N707" s="365"/>
      <c r="O707" s="365"/>
      <c r="P707" s="365"/>
      <c r="Q707" s="365"/>
      <c r="R707" s="365"/>
      <c r="S707" s="365"/>
      <c r="T707" s="42"/>
      <c r="U707" s="42"/>
      <c r="V707" s="42"/>
      <c r="W707" s="42"/>
      <c r="X707" s="42"/>
    </row>
    <row r="708" spans="4:24">
      <c r="D708" s="365"/>
      <c r="E708" s="365"/>
      <c r="F708" s="42"/>
      <c r="G708" s="265"/>
      <c r="H708" s="365"/>
      <c r="I708" s="365"/>
      <c r="J708" s="365"/>
      <c r="K708" s="365"/>
      <c r="L708" s="365"/>
      <c r="M708" s="365"/>
      <c r="N708" s="365"/>
      <c r="O708" s="365"/>
      <c r="P708" s="365"/>
      <c r="Q708" s="365"/>
      <c r="R708" s="365"/>
      <c r="S708" s="365"/>
      <c r="T708" s="42"/>
      <c r="U708" s="42"/>
      <c r="V708" s="42"/>
      <c r="W708" s="42"/>
      <c r="X708" s="42"/>
    </row>
    <row r="709" spans="4:24">
      <c r="D709" s="365"/>
      <c r="E709" s="365"/>
      <c r="F709" s="42"/>
      <c r="G709" s="265"/>
      <c r="H709" s="365"/>
      <c r="I709" s="365"/>
      <c r="J709" s="365"/>
      <c r="K709" s="365"/>
      <c r="L709" s="365"/>
      <c r="M709" s="365"/>
      <c r="N709" s="365"/>
      <c r="O709" s="365"/>
      <c r="P709" s="365"/>
      <c r="Q709" s="365"/>
      <c r="R709" s="365"/>
      <c r="S709" s="365"/>
      <c r="T709" s="42"/>
      <c r="U709" s="42"/>
      <c r="V709" s="42"/>
      <c r="W709" s="42"/>
      <c r="X709" s="42"/>
    </row>
    <row r="710" spans="4:24">
      <c r="D710" s="365"/>
      <c r="E710" s="365"/>
      <c r="F710" s="42"/>
      <c r="G710" s="265"/>
      <c r="H710" s="365"/>
      <c r="I710" s="365"/>
      <c r="J710" s="365"/>
      <c r="K710" s="365"/>
      <c r="L710" s="365"/>
      <c r="M710" s="365"/>
      <c r="N710" s="365"/>
      <c r="O710" s="365"/>
      <c r="P710" s="365"/>
      <c r="Q710" s="365"/>
      <c r="R710" s="365"/>
      <c r="S710" s="365"/>
      <c r="T710" s="42"/>
      <c r="U710" s="42"/>
      <c r="V710" s="42"/>
      <c r="W710" s="42"/>
      <c r="X710" s="42"/>
    </row>
    <row r="711" spans="4:24">
      <c r="D711" s="365"/>
      <c r="E711" s="365"/>
      <c r="F711" s="42"/>
      <c r="G711" s="265"/>
      <c r="H711" s="365"/>
      <c r="I711" s="365"/>
      <c r="J711" s="365"/>
      <c r="K711" s="365"/>
      <c r="L711" s="365"/>
      <c r="M711" s="365"/>
      <c r="N711" s="365"/>
      <c r="O711" s="365"/>
      <c r="P711" s="365"/>
      <c r="Q711" s="365"/>
      <c r="R711" s="365"/>
      <c r="S711" s="365"/>
      <c r="T711" s="42"/>
      <c r="U711" s="42"/>
      <c r="V711" s="42"/>
      <c r="W711" s="42"/>
      <c r="X711" s="42"/>
    </row>
    <row r="712" spans="4:24">
      <c r="D712" s="365"/>
      <c r="E712" s="365"/>
      <c r="F712" s="42"/>
      <c r="G712" s="265"/>
      <c r="H712" s="365"/>
      <c r="I712" s="365"/>
      <c r="J712" s="365"/>
      <c r="K712" s="365"/>
      <c r="L712" s="365"/>
      <c r="M712" s="365"/>
      <c r="N712" s="365"/>
      <c r="O712" s="365"/>
      <c r="P712" s="365"/>
      <c r="Q712" s="365"/>
      <c r="R712" s="365"/>
      <c r="S712" s="365"/>
      <c r="T712" s="42"/>
      <c r="U712" s="42"/>
      <c r="V712" s="42"/>
      <c r="W712" s="42"/>
      <c r="X712" s="42"/>
    </row>
    <row r="713" spans="4:24">
      <c r="D713" s="365"/>
      <c r="E713" s="365"/>
      <c r="F713" s="42"/>
      <c r="G713" s="265"/>
      <c r="H713" s="365"/>
      <c r="I713" s="365"/>
      <c r="J713" s="365"/>
      <c r="K713" s="365"/>
      <c r="L713" s="365"/>
      <c r="M713" s="365"/>
      <c r="N713" s="365"/>
      <c r="O713" s="365"/>
      <c r="P713" s="365"/>
      <c r="Q713" s="365"/>
      <c r="R713" s="365"/>
      <c r="S713" s="365"/>
      <c r="T713" s="42"/>
      <c r="U713" s="42"/>
      <c r="V713" s="42"/>
      <c r="W713" s="42"/>
      <c r="X713" s="42"/>
    </row>
    <row r="714" spans="4:24">
      <c r="D714" s="365"/>
      <c r="E714" s="365"/>
      <c r="F714" s="42"/>
      <c r="G714" s="265"/>
      <c r="H714" s="365"/>
      <c r="I714" s="365"/>
      <c r="J714" s="365"/>
      <c r="K714" s="365"/>
      <c r="L714" s="365"/>
      <c r="M714" s="365"/>
      <c r="N714" s="365"/>
      <c r="O714" s="365"/>
      <c r="P714" s="365"/>
      <c r="Q714" s="365"/>
      <c r="R714" s="365"/>
      <c r="S714" s="365"/>
      <c r="T714" s="42"/>
      <c r="U714" s="42"/>
      <c r="V714" s="42"/>
      <c r="W714" s="42"/>
      <c r="X714" s="42"/>
    </row>
    <row r="715" spans="4:24">
      <c r="D715" s="365"/>
      <c r="E715" s="365"/>
      <c r="F715" s="42"/>
      <c r="G715" s="265"/>
      <c r="H715" s="365"/>
      <c r="I715" s="365"/>
      <c r="J715" s="365"/>
      <c r="K715" s="365"/>
      <c r="L715" s="365"/>
      <c r="M715" s="365"/>
      <c r="N715" s="365"/>
      <c r="O715" s="365"/>
      <c r="P715" s="365"/>
      <c r="Q715" s="365"/>
      <c r="R715" s="365"/>
      <c r="S715" s="365"/>
      <c r="T715" s="42"/>
      <c r="U715" s="42"/>
      <c r="V715" s="42"/>
      <c r="W715" s="42"/>
      <c r="X715" s="42"/>
    </row>
    <row r="716" spans="4:24">
      <c r="D716" s="365"/>
      <c r="E716" s="365"/>
      <c r="F716" s="42"/>
      <c r="G716" s="265"/>
      <c r="H716" s="365"/>
      <c r="I716" s="365"/>
      <c r="J716" s="365"/>
      <c r="K716" s="365"/>
      <c r="L716" s="365"/>
      <c r="M716" s="365"/>
      <c r="N716" s="365"/>
      <c r="O716" s="365"/>
      <c r="P716" s="365"/>
      <c r="Q716" s="365"/>
      <c r="R716" s="365"/>
      <c r="S716" s="365"/>
      <c r="T716" s="42"/>
      <c r="U716" s="42"/>
      <c r="V716" s="42"/>
      <c r="W716" s="42"/>
      <c r="X716" s="42"/>
    </row>
    <row r="717" spans="4:24">
      <c r="D717" s="365"/>
      <c r="E717" s="365"/>
      <c r="F717" s="42"/>
      <c r="G717" s="265"/>
      <c r="H717" s="365"/>
      <c r="I717" s="365"/>
      <c r="J717" s="365"/>
      <c r="K717" s="365"/>
      <c r="L717" s="365"/>
      <c r="M717" s="365"/>
      <c r="N717" s="365"/>
      <c r="O717" s="365"/>
      <c r="P717" s="365"/>
      <c r="Q717" s="365"/>
      <c r="R717" s="365"/>
      <c r="S717" s="365"/>
      <c r="T717" s="42"/>
      <c r="U717" s="42"/>
      <c r="V717" s="42"/>
      <c r="W717" s="42"/>
      <c r="X717" s="42"/>
    </row>
    <row r="718" spans="4:24">
      <c r="D718" s="365"/>
      <c r="E718" s="365"/>
      <c r="F718" s="42"/>
      <c r="G718" s="265"/>
      <c r="H718" s="365"/>
      <c r="I718" s="365"/>
      <c r="J718" s="365"/>
      <c r="K718" s="365"/>
      <c r="L718" s="365"/>
      <c r="M718" s="365"/>
      <c r="N718" s="365"/>
      <c r="O718" s="365"/>
      <c r="P718" s="365"/>
      <c r="Q718" s="365"/>
      <c r="R718" s="365"/>
      <c r="S718" s="365"/>
      <c r="T718" s="42"/>
      <c r="U718" s="42"/>
      <c r="V718" s="42"/>
      <c r="W718" s="42"/>
      <c r="X718" s="42"/>
    </row>
    <row r="719" spans="4:24">
      <c r="D719" s="365"/>
      <c r="E719" s="365"/>
      <c r="F719" s="42"/>
      <c r="G719" s="265"/>
      <c r="H719" s="365"/>
      <c r="I719" s="365"/>
      <c r="J719" s="365"/>
      <c r="K719" s="365"/>
      <c r="L719" s="365"/>
      <c r="M719" s="365"/>
      <c r="N719" s="365"/>
      <c r="O719" s="365"/>
      <c r="P719" s="365"/>
      <c r="Q719" s="365"/>
      <c r="R719" s="365"/>
      <c r="S719" s="365"/>
      <c r="T719" s="42"/>
      <c r="U719" s="42"/>
      <c r="V719" s="42"/>
      <c r="W719" s="42"/>
      <c r="X719" s="42"/>
    </row>
    <row r="720" spans="4:24">
      <c r="D720" s="365"/>
      <c r="E720" s="365"/>
      <c r="F720" s="42"/>
      <c r="G720" s="265"/>
      <c r="H720" s="365"/>
      <c r="I720" s="365"/>
      <c r="J720" s="365"/>
      <c r="K720" s="365"/>
      <c r="L720" s="365"/>
      <c r="M720" s="365"/>
      <c r="N720" s="365"/>
      <c r="O720" s="365"/>
      <c r="P720" s="365"/>
      <c r="Q720" s="365"/>
      <c r="R720" s="365"/>
      <c r="S720" s="365"/>
      <c r="T720" s="42"/>
      <c r="U720" s="42"/>
      <c r="V720" s="42"/>
      <c r="W720" s="42"/>
      <c r="X720" s="42"/>
    </row>
    <row r="721" spans="4:24">
      <c r="D721" s="365"/>
      <c r="E721" s="365"/>
      <c r="F721" s="42"/>
      <c r="G721" s="265"/>
      <c r="H721" s="365"/>
      <c r="I721" s="365"/>
      <c r="J721" s="365"/>
      <c r="K721" s="365"/>
      <c r="L721" s="365"/>
      <c r="M721" s="365"/>
      <c r="N721" s="365"/>
      <c r="O721" s="365"/>
      <c r="P721" s="365"/>
      <c r="Q721" s="365"/>
      <c r="R721" s="365"/>
      <c r="S721" s="365"/>
      <c r="T721" s="42"/>
      <c r="U721" s="42"/>
      <c r="V721" s="42"/>
      <c r="W721" s="42"/>
      <c r="X721" s="42"/>
    </row>
    <row r="722" spans="4:24">
      <c r="D722" s="365"/>
      <c r="E722" s="365"/>
      <c r="F722" s="42"/>
      <c r="G722" s="265"/>
      <c r="H722" s="365"/>
      <c r="I722" s="365"/>
      <c r="J722" s="365"/>
      <c r="K722" s="365"/>
      <c r="L722" s="365"/>
      <c r="M722" s="365"/>
      <c r="N722" s="365"/>
      <c r="O722" s="365"/>
      <c r="P722" s="365"/>
      <c r="Q722" s="365"/>
      <c r="R722" s="365"/>
      <c r="S722" s="365"/>
      <c r="T722" s="42"/>
      <c r="U722" s="42"/>
      <c r="V722" s="42"/>
      <c r="W722" s="42"/>
      <c r="X722" s="42"/>
    </row>
    <row r="723" spans="4:24">
      <c r="D723" s="365"/>
      <c r="E723" s="365"/>
      <c r="F723" s="42"/>
      <c r="G723" s="265"/>
      <c r="H723" s="365"/>
      <c r="I723" s="365"/>
      <c r="J723" s="365"/>
      <c r="K723" s="365"/>
      <c r="L723" s="365"/>
      <c r="M723" s="365"/>
      <c r="N723" s="365"/>
      <c r="O723" s="365"/>
      <c r="P723" s="365"/>
      <c r="Q723" s="365"/>
      <c r="R723" s="365"/>
      <c r="S723" s="365"/>
      <c r="T723" s="42"/>
      <c r="U723" s="42"/>
      <c r="V723" s="42"/>
      <c r="W723" s="42"/>
      <c r="X723" s="42"/>
    </row>
    <row r="724" spans="4:24">
      <c r="D724" s="365"/>
      <c r="E724" s="365"/>
      <c r="F724" s="42"/>
      <c r="G724" s="265"/>
      <c r="H724" s="365"/>
      <c r="I724" s="365"/>
      <c r="J724" s="365"/>
      <c r="K724" s="365"/>
      <c r="L724" s="365"/>
      <c r="M724" s="365"/>
      <c r="N724" s="365"/>
      <c r="O724" s="365"/>
      <c r="P724" s="365"/>
      <c r="Q724" s="365"/>
      <c r="R724" s="365"/>
      <c r="S724" s="365"/>
      <c r="T724" s="42"/>
      <c r="U724" s="42"/>
      <c r="V724" s="42"/>
      <c r="W724" s="42"/>
      <c r="X724" s="42"/>
    </row>
    <row r="725" spans="4:24">
      <c r="D725" s="365"/>
      <c r="E725" s="365"/>
      <c r="F725" s="42"/>
      <c r="G725" s="265"/>
      <c r="H725" s="365"/>
      <c r="I725" s="365"/>
      <c r="J725" s="365"/>
      <c r="K725" s="365"/>
      <c r="L725" s="365"/>
      <c r="M725" s="365"/>
      <c r="N725" s="365"/>
      <c r="O725" s="365"/>
      <c r="P725" s="365"/>
      <c r="Q725" s="365"/>
      <c r="R725" s="365"/>
      <c r="S725" s="365"/>
      <c r="T725" s="42"/>
      <c r="U725" s="42"/>
      <c r="V725" s="42"/>
      <c r="W725" s="42"/>
      <c r="X725" s="42"/>
    </row>
    <row r="726" spans="4:24">
      <c r="D726" s="365"/>
      <c r="E726" s="365"/>
      <c r="F726" s="42"/>
      <c r="G726" s="265"/>
      <c r="H726" s="365"/>
      <c r="I726" s="365"/>
      <c r="J726" s="365"/>
      <c r="K726" s="365"/>
      <c r="L726" s="365"/>
      <c r="M726" s="365"/>
      <c r="N726" s="365"/>
      <c r="O726" s="365"/>
      <c r="P726" s="365"/>
      <c r="Q726" s="365"/>
      <c r="R726" s="365"/>
      <c r="S726" s="365"/>
      <c r="T726" s="42"/>
      <c r="U726" s="42"/>
      <c r="V726" s="42"/>
      <c r="W726" s="42"/>
      <c r="X726" s="42"/>
    </row>
    <row r="727" spans="4:24">
      <c r="D727" s="365"/>
      <c r="E727" s="365"/>
      <c r="F727" s="42"/>
      <c r="G727" s="265"/>
      <c r="H727" s="365"/>
      <c r="I727" s="365"/>
      <c r="J727" s="365"/>
      <c r="K727" s="365"/>
      <c r="L727" s="365"/>
      <c r="M727" s="365"/>
      <c r="N727" s="365"/>
      <c r="O727" s="365"/>
      <c r="P727" s="365"/>
      <c r="Q727" s="365"/>
      <c r="R727" s="365"/>
      <c r="S727" s="365"/>
      <c r="T727" s="42"/>
      <c r="U727" s="42"/>
      <c r="V727" s="42"/>
      <c r="W727" s="42"/>
      <c r="X727" s="42"/>
    </row>
    <row r="728" spans="4:24">
      <c r="D728" s="365"/>
      <c r="E728" s="365"/>
      <c r="F728" s="42"/>
      <c r="G728" s="265"/>
      <c r="H728" s="365"/>
      <c r="I728" s="365"/>
      <c r="J728" s="365"/>
      <c r="K728" s="365"/>
      <c r="L728" s="365"/>
      <c r="M728" s="365"/>
      <c r="N728" s="365"/>
      <c r="O728" s="365"/>
      <c r="P728" s="365"/>
      <c r="Q728" s="365"/>
      <c r="R728" s="365"/>
      <c r="S728" s="365"/>
      <c r="T728" s="42"/>
      <c r="U728" s="42"/>
      <c r="V728" s="42"/>
      <c r="W728" s="42"/>
      <c r="X728" s="42"/>
    </row>
    <row r="729" spans="4:24">
      <c r="D729" s="365"/>
      <c r="E729" s="365"/>
      <c r="F729" s="42"/>
      <c r="G729" s="265"/>
      <c r="H729" s="365"/>
      <c r="I729" s="365"/>
      <c r="J729" s="365"/>
      <c r="K729" s="365"/>
      <c r="L729" s="365"/>
      <c r="M729" s="365"/>
      <c r="N729" s="365"/>
      <c r="O729" s="365"/>
      <c r="P729" s="365"/>
      <c r="Q729" s="365"/>
      <c r="R729" s="365"/>
      <c r="S729" s="365"/>
      <c r="T729" s="42"/>
      <c r="U729" s="42"/>
      <c r="V729" s="42"/>
      <c r="W729" s="42"/>
      <c r="X729" s="42"/>
    </row>
    <row r="730" spans="4:24">
      <c r="D730" s="365"/>
      <c r="E730" s="365"/>
      <c r="F730" s="42"/>
      <c r="G730" s="265"/>
      <c r="H730" s="365"/>
      <c r="I730" s="365"/>
      <c r="J730" s="365"/>
      <c r="K730" s="365"/>
      <c r="L730" s="365"/>
      <c r="M730" s="365"/>
      <c r="N730" s="365"/>
      <c r="O730" s="365"/>
      <c r="P730" s="365"/>
      <c r="Q730" s="365"/>
      <c r="R730" s="365"/>
      <c r="S730" s="365"/>
      <c r="T730" s="42"/>
      <c r="U730" s="42"/>
      <c r="V730" s="42"/>
      <c r="W730" s="42"/>
      <c r="X730" s="42"/>
    </row>
    <row r="731" spans="4:24">
      <c r="D731" s="365"/>
      <c r="E731" s="365"/>
      <c r="F731" s="42"/>
      <c r="G731" s="265"/>
      <c r="H731" s="365"/>
      <c r="I731" s="365"/>
      <c r="J731" s="365"/>
      <c r="K731" s="365"/>
      <c r="L731" s="365"/>
      <c r="M731" s="365"/>
      <c r="N731" s="365"/>
      <c r="O731" s="365"/>
      <c r="P731" s="365"/>
      <c r="Q731" s="365"/>
      <c r="R731" s="365"/>
      <c r="S731" s="365"/>
      <c r="T731" s="42"/>
      <c r="U731" s="42"/>
      <c r="V731" s="42"/>
      <c r="W731" s="42"/>
      <c r="X731" s="42"/>
    </row>
    <row r="732" spans="4:24">
      <c r="D732" s="365"/>
      <c r="E732" s="365"/>
      <c r="F732" s="42"/>
      <c r="G732" s="265"/>
      <c r="H732" s="365"/>
      <c r="I732" s="365"/>
      <c r="J732" s="365"/>
      <c r="K732" s="365"/>
      <c r="L732" s="365"/>
      <c r="M732" s="365"/>
      <c r="N732" s="365"/>
      <c r="O732" s="365"/>
      <c r="P732" s="365"/>
      <c r="Q732" s="365"/>
      <c r="R732" s="365"/>
      <c r="S732" s="365"/>
      <c r="T732" s="42"/>
      <c r="U732" s="42"/>
      <c r="V732" s="42"/>
      <c r="W732" s="42"/>
      <c r="X732" s="42"/>
    </row>
    <row r="733" spans="4:24">
      <c r="D733" s="365"/>
      <c r="E733" s="365"/>
      <c r="F733" s="42"/>
      <c r="G733" s="265"/>
      <c r="H733" s="365"/>
      <c r="I733" s="365"/>
      <c r="J733" s="365"/>
      <c r="K733" s="365"/>
      <c r="L733" s="365"/>
      <c r="M733" s="365"/>
      <c r="N733" s="365"/>
      <c r="O733" s="365"/>
      <c r="P733" s="365"/>
      <c r="Q733" s="365"/>
      <c r="R733" s="365"/>
      <c r="S733" s="365"/>
      <c r="T733" s="42"/>
      <c r="U733" s="42"/>
      <c r="V733" s="42"/>
      <c r="W733" s="42"/>
      <c r="X733" s="42"/>
    </row>
    <row r="734" spans="4:24">
      <c r="D734" s="365"/>
      <c r="E734" s="365"/>
      <c r="F734" s="42"/>
      <c r="G734" s="265"/>
      <c r="H734" s="365"/>
      <c r="I734" s="365"/>
      <c r="J734" s="365"/>
      <c r="K734" s="365"/>
      <c r="L734" s="365"/>
      <c r="M734" s="365"/>
      <c r="N734" s="365"/>
      <c r="O734" s="365"/>
      <c r="P734" s="365"/>
      <c r="Q734" s="365"/>
      <c r="R734" s="365"/>
      <c r="S734" s="365"/>
      <c r="T734" s="42"/>
      <c r="U734" s="42"/>
      <c r="V734" s="42"/>
      <c r="W734" s="42"/>
      <c r="X734" s="42"/>
    </row>
    <row r="735" spans="4:24">
      <c r="D735" s="365"/>
      <c r="E735" s="365"/>
      <c r="F735" s="42"/>
      <c r="G735" s="265"/>
      <c r="H735" s="365"/>
      <c r="I735" s="365"/>
      <c r="J735" s="365"/>
      <c r="K735" s="365"/>
      <c r="L735" s="365"/>
      <c r="M735" s="365"/>
      <c r="N735" s="365"/>
      <c r="O735" s="365"/>
      <c r="P735" s="365"/>
      <c r="Q735" s="365"/>
      <c r="R735" s="365"/>
      <c r="S735" s="365"/>
      <c r="T735" s="42"/>
      <c r="U735" s="42"/>
      <c r="V735" s="42"/>
      <c r="W735" s="42"/>
      <c r="X735" s="42"/>
    </row>
    <row r="736" spans="4:24">
      <c r="D736" s="365"/>
      <c r="E736" s="365"/>
      <c r="F736" s="42"/>
      <c r="G736" s="265"/>
      <c r="H736" s="365"/>
      <c r="I736" s="365"/>
      <c r="J736" s="365"/>
      <c r="K736" s="365"/>
      <c r="L736" s="365"/>
      <c r="M736" s="365"/>
      <c r="N736" s="365"/>
      <c r="O736" s="365"/>
      <c r="P736" s="365"/>
      <c r="Q736" s="365"/>
      <c r="R736" s="365"/>
      <c r="S736" s="365"/>
      <c r="T736" s="42"/>
      <c r="U736" s="42"/>
      <c r="V736" s="42"/>
      <c r="W736" s="42"/>
      <c r="X736" s="42"/>
    </row>
    <row r="737" spans="4:24">
      <c r="D737" s="365"/>
      <c r="E737" s="365"/>
      <c r="F737" s="42"/>
      <c r="G737" s="265"/>
      <c r="H737" s="365"/>
      <c r="I737" s="365"/>
      <c r="J737" s="365"/>
      <c r="K737" s="365"/>
      <c r="L737" s="365"/>
      <c r="M737" s="365"/>
      <c r="N737" s="365"/>
      <c r="O737" s="365"/>
      <c r="P737" s="365"/>
      <c r="Q737" s="365"/>
      <c r="R737" s="365"/>
      <c r="S737" s="365"/>
      <c r="T737" s="42"/>
      <c r="U737" s="42"/>
      <c r="V737" s="42"/>
      <c r="W737" s="42"/>
      <c r="X737" s="42"/>
    </row>
    <row r="738" spans="4:24">
      <c r="D738" s="365"/>
      <c r="E738" s="365"/>
      <c r="F738" s="42"/>
      <c r="G738" s="265"/>
      <c r="H738" s="365"/>
      <c r="I738" s="365"/>
      <c r="J738" s="365"/>
      <c r="K738" s="365"/>
      <c r="L738" s="365"/>
      <c r="M738" s="365"/>
      <c r="N738" s="365"/>
      <c r="O738" s="365"/>
      <c r="P738" s="365"/>
      <c r="Q738" s="365"/>
      <c r="R738" s="365"/>
      <c r="S738" s="365"/>
      <c r="T738" s="42"/>
      <c r="U738" s="42"/>
      <c r="V738" s="42"/>
      <c r="W738" s="42"/>
      <c r="X738" s="42"/>
    </row>
    <row r="739" spans="4:24">
      <c r="D739" s="365"/>
      <c r="E739" s="365"/>
      <c r="F739" s="42"/>
      <c r="G739" s="265"/>
      <c r="H739" s="365"/>
      <c r="I739" s="365"/>
      <c r="J739" s="365"/>
      <c r="K739" s="365"/>
      <c r="L739" s="365"/>
      <c r="M739" s="365"/>
      <c r="N739" s="365"/>
      <c r="O739" s="365"/>
      <c r="P739" s="365"/>
      <c r="Q739" s="365"/>
      <c r="R739" s="365"/>
      <c r="S739" s="365"/>
      <c r="T739" s="42"/>
      <c r="U739" s="42"/>
      <c r="V739" s="42"/>
      <c r="W739" s="42"/>
      <c r="X739" s="42"/>
    </row>
    <row r="740" spans="4:24">
      <c r="D740" s="365"/>
      <c r="E740" s="365"/>
      <c r="F740" s="42"/>
      <c r="G740" s="265"/>
      <c r="H740" s="365"/>
      <c r="I740" s="365"/>
      <c r="J740" s="365"/>
      <c r="K740" s="365"/>
      <c r="L740" s="365"/>
      <c r="M740" s="365"/>
      <c r="N740" s="365"/>
      <c r="O740" s="365"/>
      <c r="P740" s="365"/>
      <c r="Q740" s="365"/>
      <c r="R740" s="365"/>
      <c r="S740" s="365"/>
      <c r="T740" s="42"/>
      <c r="U740" s="42"/>
      <c r="V740" s="42"/>
      <c r="W740" s="42"/>
      <c r="X740" s="42"/>
    </row>
    <row r="741" spans="4:24">
      <c r="D741" s="365"/>
      <c r="E741" s="365"/>
      <c r="F741" s="42"/>
      <c r="G741" s="265"/>
      <c r="H741" s="365"/>
      <c r="I741" s="365"/>
      <c r="J741" s="365"/>
      <c r="K741" s="365"/>
      <c r="L741" s="365"/>
      <c r="M741" s="365"/>
      <c r="N741" s="365"/>
      <c r="O741" s="365"/>
      <c r="P741" s="365"/>
      <c r="Q741" s="365"/>
      <c r="R741" s="365"/>
      <c r="S741" s="365"/>
      <c r="T741" s="42"/>
      <c r="U741" s="42"/>
      <c r="V741" s="42"/>
      <c r="W741" s="42"/>
      <c r="X741" s="42"/>
    </row>
    <row r="742" spans="4:24">
      <c r="D742" s="365"/>
      <c r="E742" s="365"/>
      <c r="F742" s="42"/>
      <c r="G742" s="265"/>
      <c r="H742" s="365"/>
      <c r="I742" s="365"/>
      <c r="J742" s="365"/>
      <c r="K742" s="365"/>
      <c r="L742" s="365"/>
      <c r="M742" s="365"/>
      <c r="N742" s="365"/>
      <c r="O742" s="365"/>
      <c r="P742" s="365"/>
      <c r="Q742" s="365"/>
      <c r="R742" s="365"/>
      <c r="S742" s="365"/>
      <c r="T742" s="42"/>
      <c r="U742" s="42"/>
      <c r="V742" s="42"/>
      <c r="W742" s="42"/>
      <c r="X742" s="42"/>
    </row>
    <row r="743" spans="4:24">
      <c r="D743" s="365"/>
      <c r="E743" s="365"/>
      <c r="F743" s="42"/>
      <c r="G743" s="265"/>
      <c r="H743" s="365"/>
      <c r="I743" s="365"/>
      <c r="J743" s="365"/>
      <c r="K743" s="365"/>
      <c r="L743" s="365"/>
      <c r="M743" s="365"/>
      <c r="N743" s="365"/>
      <c r="O743" s="365"/>
      <c r="P743" s="365"/>
      <c r="Q743" s="365"/>
      <c r="R743" s="365"/>
      <c r="S743" s="365"/>
      <c r="T743" s="42"/>
      <c r="U743" s="42"/>
      <c r="V743" s="42"/>
      <c r="W743" s="42"/>
      <c r="X743" s="42"/>
    </row>
    <row r="744" spans="4:24">
      <c r="D744" s="365"/>
      <c r="E744" s="365"/>
      <c r="F744" s="42"/>
      <c r="G744" s="265"/>
      <c r="H744" s="365"/>
      <c r="I744" s="365"/>
      <c r="J744" s="365"/>
      <c r="K744" s="365"/>
      <c r="L744" s="365"/>
      <c r="M744" s="365"/>
      <c r="N744" s="365"/>
      <c r="O744" s="365"/>
      <c r="P744" s="365"/>
      <c r="Q744" s="365"/>
      <c r="R744" s="365"/>
      <c r="S744" s="365"/>
      <c r="T744" s="42"/>
      <c r="U744" s="42"/>
      <c r="V744" s="42"/>
      <c r="W744" s="42"/>
      <c r="X744" s="42"/>
    </row>
    <row r="745" spans="4:24">
      <c r="D745" s="365"/>
      <c r="E745" s="365"/>
      <c r="F745" s="42"/>
      <c r="G745" s="265"/>
      <c r="H745" s="365"/>
      <c r="I745" s="365"/>
      <c r="J745" s="365"/>
      <c r="K745" s="365"/>
      <c r="L745" s="365"/>
      <c r="M745" s="365"/>
      <c r="N745" s="365"/>
      <c r="O745" s="365"/>
      <c r="P745" s="365"/>
      <c r="Q745" s="365"/>
      <c r="R745" s="365"/>
      <c r="S745" s="365"/>
      <c r="T745" s="42"/>
      <c r="U745" s="42"/>
      <c r="V745" s="42"/>
      <c r="W745" s="42"/>
      <c r="X745" s="42"/>
    </row>
    <row r="746" spans="4:24">
      <c r="D746" s="365"/>
      <c r="E746" s="365"/>
      <c r="F746" s="42"/>
      <c r="G746" s="265"/>
      <c r="H746" s="365"/>
      <c r="I746" s="365"/>
      <c r="J746" s="365"/>
      <c r="K746" s="365"/>
      <c r="L746" s="365"/>
      <c r="M746" s="365"/>
      <c r="N746" s="365"/>
      <c r="O746" s="365"/>
      <c r="P746" s="365"/>
      <c r="Q746" s="365"/>
      <c r="R746" s="365"/>
      <c r="S746" s="365"/>
      <c r="T746" s="42"/>
      <c r="U746" s="42"/>
      <c r="V746" s="42"/>
      <c r="W746" s="42"/>
      <c r="X746" s="42"/>
    </row>
    <row r="747" spans="4:24">
      <c r="D747" s="365"/>
      <c r="E747" s="365"/>
      <c r="F747" s="42"/>
      <c r="G747" s="265"/>
      <c r="H747" s="365"/>
      <c r="I747" s="365"/>
      <c r="J747" s="365"/>
      <c r="K747" s="365"/>
      <c r="L747" s="365"/>
      <c r="M747" s="365"/>
      <c r="N747" s="365"/>
      <c r="O747" s="365"/>
      <c r="P747" s="365"/>
      <c r="Q747" s="365"/>
      <c r="R747" s="365"/>
      <c r="S747" s="365"/>
      <c r="T747" s="42"/>
      <c r="U747" s="42"/>
      <c r="V747" s="42"/>
      <c r="W747" s="42"/>
      <c r="X747" s="42"/>
    </row>
    <row r="748" spans="4:24">
      <c r="D748" s="365"/>
      <c r="E748" s="365"/>
      <c r="F748" s="42"/>
      <c r="G748" s="265"/>
      <c r="H748" s="365"/>
      <c r="I748" s="365"/>
      <c r="J748" s="365"/>
      <c r="K748" s="365"/>
      <c r="L748" s="365"/>
      <c r="M748" s="365"/>
      <c r="N748" s="365"/>
      <c r="O748" s="365"/>
      <c r="P748" s="365"/>
      <c r="Q748" s="365"/>
      <c r="R748" s="365"/>
      <c r="S748" s="365"/>
      <c r="T748" s="42"/>
      <c r="U748" s="42"/>
      <c r="V748" s="42"/>
      <c r="W748" s="42"/>
      <c r="X748" s="42"/>
    </row>
    <row r="749" spans="4:24">
      <c r="D749" s="365"/>
      <c r="E749" s="365"/>
      <c r="F749" s="42"/>
      <c r="G749" s="265"/>
      <c r="H749" s="365"/>
      <c r="I749" s="365"/>
      <c r="J749" s="365"/>
      <c r="K749" s="365"/>
      <c r="L749" s="365"/>
      <c r="M749" s="365"/>
      <c r="N749" s="365"/>
      <c r="O749" s="365"/>
      <c r="P749" s="365"/>
      <c r="Q749" s="365"/>
      <c r="R749" s="365"/>
      <c r="S749" s="365"/>
      <c r="T749" s="42"/>
      <c r="U749" s="42"/>
      <c r="V749" s="42"/>
      <c r="W749" s="42"/>
      <c r="X749" s="42"/>
    </row>
    <row r="750" spans="4:24">
      <c r="D750" s="365"/>
      <c r="E750" s="365"/>
      <c r="F750" s="42"/>
      <c r="G750" s="265"/>
      <c r="H750" s="365"/>
      <c r="I750" s="365"/>
      <c r="J750" s="365"/>
      <c r="K750" s="365"/>
      <c r="L750" s="365"/>
      <c r="M750" s="365"/>
      <c r="N750" s="365"/>
      <c r="O750" s="365"/>
      <c r="P750" s="365"/>
      <c r="Q750" s="365"/>
      <c r="R750" s="365"/>
      <c r="S750" s="365"/>
      <c r="T750" s="42"/>
      <c r="U750" s="42"/>
      <c r="V750" s="42"/>
      <c r="W750" s="42"/>
      <c r="X750" s="42"/>
    </row>
    <row r="751" spans="4:24">
      <c r="D751" s="365"/>
      <c r="E751" s="365"/>
      <c r="F751" s="42"/>
      <c r="G751" s="265"/>
      <c r="H751" s="365"/>
      <c r="I751" s="365"/>
      <c r="J751" s="365"/>
      <c r="K751" s="365"/>
      <c r="L751" s="365"/>
      <c r="M751" s="365"/>
      <c r="N751" s="365"/>
      <c r="O751" s="365"/>
      <c r="P751" s="365"/>
      <c r="Q751" s="365"/>
      <c r="R751" s="365"/>
      <c r="S751" s="365"/>
      <c r="T751" s="42"/>
      <c r="U751" s="42"/>
      <c r="V751" s="42"/>
      <c r="W751" s="42"/>
      <c r="X751" s="42"/>
    </row>
    <row r="752" spans="4:24">
      <c r="D752" s="365"/>
      <c r="E752" s="365"/>
      <c r="F752" s="42"/>
      <c r="G752" s="265"/>
      <c r="H752" s="365"/>
      <c r="I752" s="365"/>
      <c r="J752" s="365"/>
      <c r="K752" s="365"/>
      <c r="L752" s="365"/>
      <c r="M752" s="365"/>
      <c r="N752" s="365"/>
      <c r="O752" s="365"/>
      <c r="P752" s="365"/>
      <c r="Q752" s="365"/>
      <c r="R752" s="365"/>
      <c r="S752" s="365"/>
      <c r="T752" s="42"/>
      <c r="U752" s="42"/>
      <c r="V752" s="42"/>
      <c r="W752" s="42"/>
      <c r="X752" s="42"/>
    </row>
    <row r="753" spans="4:24">
      <c r="D753" s="365"/>
      <c r="E753" s="365"/>
      <c r="F753" s="42"/>
      <c r="G753" s="265"/>
      <c r="H753" s="365"/>
      <c r="I753" s="365"/>
      <c r="J753" s="365"/>
      <c r="K753" s="365"/>
      <c r="L753" s="365"/>
      <c r="M753" s="365"/>
      <c r="N753" s="365"/>
      <c r="O753" s="365"/>
      <c r="P753" s="365"/>
      <c r="Q753" s="365"/>
      <c r="R753" s="365"/>
      <c r="S753" s="365"/>
      <c r="T753" s="42"/>
      <c r="U753" s="42"/>
      <c r="V753" s="42"/>
      <c r="W753" s="42"/>
      <c r="X753" s="42"/>
    </row>
    <row r="754" spans="4:24">
      <c r="D754" s="365"/>
      <c r="E754" s="365"/>
      <c r="F754" s="42"/>
      <c r="G754" s="265"/>
      <c r="H754" s="365"/>
      <c r="I754" s="365"/>
      <c r="J754" s="365"/>
      <c r="K754" s="365"/>
      <c r="L754" s="365"/>
      <c r="M754" s="365"/>
      <c r="N754" s="365"/>
      <c r="O754" s="365"/>
      <c r="P754" s="365"/>
      <c r="Q754" s="365"/>
      <c r="R754" s="365"/>
      <c r="S754" s="365"/>
      <c r="T754" s="42"/>
      <c r="U754" s="42"/>
      <c r="V754" s="42"/>
      <c r="W754" s="42"/>
      <c r="X754" s="42"/>
    </row>
    <row r="755" spans="4:24">
      <c r="D755" s="365"/>
      <c r="E755" s="365"/>
      <c r="F755" s="42"/>
      <c r="G755" s="265"/>
      <c r="H755" s="365"/>
      <c r="I755" s="365"/>
      <c r="J755" s="365"/>
      <c r="K755" s="365"/>
      <c r="L755" s="365"/>
      <c r="M755" s="365"/>
      <c r="N755" s="365"/>
      <c r="O755" s="365"/>
      <c r="P755" s="365"/>
      <c r="Q755" s="365"/>
      <c r="R755" s="365"/>
      <c r="S755" s="365"/>
      <c r="T755" s="42"/>
      <c r="U755" s="42"/>
      <c r="V755" s="42"/>
      <c r="W755" s="42"/>
      <c r="X755" s="42"/>
    </row>
    <row r="756" spans="4:24">
      <c r="D756" s="365"/>
      <c r="E756" s="365"/>
      <c r="F756" s="42"/>
      <c r="G756" s="265"/>
      <c r="H756" s="365"/>
      <c r="I756" s="365"/>
      <c r="J756" s="365"/>
      <c r="K756" s="365"/>
      <c r="L756" s="365"/>
      <c r="M756" s="365"/>
      <c r="N756" s="365"/>
      <c r="O756" s="365"/>
      <c r="P756" s="365"/>
      <c r="Q756" s="365"/>
      <c r="R756" s="365"/>
      <c r="S756" s="365"/>
      <c r="T756" s="42"/>
      <c r="U756" s="42"/>
      <c r="V756" s="42"/>
      <c r="W756" s="42"/>
      <c r="X756" s="42"/>
    </row>
    <row r="757" spans="4:24">
      <c r="D757" s="365"/>
      <c r="E757" s="365"/>
      <c r="F757" s="42"/>
      <c r="G757" s="265"/>
      <c r="H757" s="365"/>
      <c r="I757" s="365"/>
      <c r="J757" s="365"/>
      <c r="K757" s="365"/>
      <c r="L757" s="365"/>
      <c r="M757" s="365"/>
      <c r="N757" s="365"/>
      <c r="O757" s="365"/>
      <c r="P757" s="365"/>
      <c r="Q757" s="365"/>
      <c r="R757" s="365"/>
      <c r="S757" s="365"/>
      <c r="T757" s="42"/>
      <c r="U757" s="42"/>
      <c r="V757" s="42"/>
      <c r="W757" s="42"/>
      <c r="X757" s="42"/>
    </row>
    <row r="758" spans="4:24">
      <c r="D758" s="365"/>
      <c r="E758" s="365"/>
      <c r="F758" s="42"/>
      <c r="G758" s="265"/>
      <c r="H758" s="365"/>
      <c r="I758" s="365"/>
      <c r="J758" s="365"/>
      <c r="K758" s="365"/>
      <c r="L758" s="365"/>
      <c r="M758" s="365"/>
      <c r="N758" s="365"/>
      <c r="O758" s="365"/>
      <c r="P758" s="365"/>
      <c r="Q758" s="365"/>
      <c r="R758" s="365"/>
      <c r="S758" s="365"/>
      <c r="T758" s="42"/>
      <c r="U758" s="42"/>
      <c r="V758" s="42"/>
      <c r="W758" s="42"/>
      <c r="X758" s="42"/>
    </row>
    <row r="759" spans="4:24">
      <c r="D759" s="365"/>
      <c r="E759" s="365"/>
      <c r="F759" s="42"/>
      <c r="G759" s="265"/>
      <c r="H759" s="365"/>
      <c r="I759" s="365"/>
      <c r="J759" s="365"/>
      <c r="K759" s="365"/>
      <c r="L759" s="365"/>
      <c r="M759" s="365"/>
      <c r="N759" s="365"/>
      <c r="O759" s="365"/>
      <c r="P759" s="365"/>
      <c r="Q759" s="365"/>
      <c r="R759" s="365"/>
      <c r="S759" s="365"/>
      <c r="T759" s="42"/>
      <c r="U759" s="42"/>
      <c r="V759" s="42"/>
      <c r="W759" s="42"/>
      <c r="X759" s="42"/>
    </row>
    <row r="760" spans="4:24">
      <c r="D760" s="365"/>
      <c r="E760" s="365"/>
      <c r="F760" s="42"/>
      <c r="G760" s="265"/>
      <c r="H760" s="365"/>
      <c r="I760" s="365"/>
      <c r="J760" s="365"/>
      <c r="K760" s="365"/>
      <c r="L760" s="365"/>
      <c r="M760" s="365"/>
      <c r="N760" s="365"/>
      <c r="O760" s="365"/>
      <c r="P760" s="365"/>
      <c r="Q760" s="365"/>
      <c r="R760" s="365"/>
      <c r="S760" s="365"/>
      <c r="T760" s="42"/>
      <c r="U760" s="42"/>
      <c r="V760" s="42"/>
      <c r="W760" s="42"/>
      <c r="X760" s="42"/>
    </row>
    <row r="761" spans="4:24">
      <c r="D761" s="365"/>
      <c r="E761" s="365"/>
      <c r="F761" s="42"/>
      <c r="G761" s="265"/>
      <c r="H761" s="365"/>
      <c r="I761" s="365"/>
      <c r="J761" s="365"/>
      <c r="K761" s="365"/>
      <c r="L761" s="365"/>
      <c r="M761" s="365"/>
      <c r="N761" s="365"/>
      <c r="O761" s="365"/>
      <c r="P761" s="365"/>
      <c r="Q761" s="365"/>
      <c r="R761" s="365"/>
      <c r="S761" s="365"/>
      <c r="T761" s="42"/>
      <c r="U761" s="42"/>
      <c r="V761" s="42"/>
      <c r="W761" s="42"/>
      <c r="X761" s="42"/>
    </row>
    <row r="762" spans="4:24">
      <c r="D762" s="365"/>
      <c r="E762" s="365"/>
      <c r="F762" s="42"/>
      <c r="G762" s="265"/>
      <c r="H762" s="365"/>
      <c r="I762" s="365"/>
      <c r="J762" s="365"/>
      <c r="K762" s="365"/>
      <c r="L762" s="365"/>
      <c r="M762" s="365"/>
      <c r="N762" s="365"/>
      <c r="O762" s="365"/>
      <c r="P762" s="365"/>
      <c r="Q762" s="365"/>
      <c r="R762" s="365"/>
      <c r="S762" s="365"/>
      <c r="T762" s="42"/>
      <c r="U762" s="42"/>
      <c r="V762" s="42"/>
      <c r="W762" s="42"/>
      <c r="X762" s="42"/>
    </row>
    <row r="763" spans="4:24">
      <c r="D763" s="365"/>
      <c r="E763" s="365"/>
      <c r="F763" s="42"/>
      <c r="G763" s="265"/>
      <c r="H763" s="365"/>
      <c r="I763" s="365"/>
      <c r="J763" s="365"/>
      <c r="K763" s="365"/>
      <c r="L763" s="365"/>
      <c r="M763" s="365"/>
      <c r="N763" s="365"/>
      <c r="O763" s="365"/>
      <c r="P763" s="365"/>
      <c r="Q763" s="365"/>
      <c r="R763" s="365"/>
      <c r="S763" s="365"/>
      <c r="T763" s="42"/>
      <c r="U763" s="42"/>
      <c r="V763" s="42"/>
      <c r="W763" s="42"/>
      <c r="X763" s="42"/>
    </row>
    <row r="764" spans="4:24">
      <c r="D764" s="365"/>
      <c r="E764" s="365"/>
      <c r="F764" s="42"/>
      <c r="G764" s="265"/>
      <c r="H764" s="365"/>
      <c r="I764" s="365"/>
      <c r="J764" s="365"/>
      <c r="K764" s="365"/>
      <c r="L764" s="365"/>
      <c r="M764" s="365"/>
      <c r="N764" s="365"/>
      <c r="O764" s="365"/>
      <c r="P764" s="365"/>
      <c r="Q764" s="365"/>
      <c r="R764" s="365"/>
      <c r="S764" s="365"/>
      <c r="T764" s="42"/>
      <c r="U764" s="42"/>
      <c r="V764" s="42"/>
      <c r="W764" s="42"/>
      <c r="X764" s="42"/>
    </row>
    <row r="765" spans="4:24">
      <c r="D765" s="365"/>
      <c r="E765" s="365"/>
      <c r="F765" s="42"/>
      <c r="G765" s="265"/>
      <c r="H765" s="365"/>
      <c r="I765" s="365"/>
      <c r="J765" s="365"/>
      <c r="K765" s="365"/>
      <c r="L765" s="365"/>
      <c r="M765" s="365"/>
      <c r="N765" s="365"/>
      <c r="O765" s="365"/>
      <c r="P765" s="365"/>
      <c r="Q765" s="365"/>
      <c r="R765" s="365"/>
      <c r="S765" s="365"/>
      <c r="T765" s="42"/>
      <c r="U765" s="42"/>
      <c r="V765" s="42"/>
      <c r="W765" s="42"/>
      <c r="X765" s="42"/>
    </row>
    <row r="766" spans="4:24">
      <c r="D766" s="365"/>
      <c r="E766" s="365"/>
      <c r="F766" s="42"/>
      <c r="G766" s="265"/>
      <c r="H766" s="365"/>
      <c r="I766" s="365"/>
      <c r="J766" s="365"/>
      <c r="K766" s="365"/>
      <c r="L766" s="365"/>
      <c r="M766" s="365"/>
      <c r="N766" s="365"/>
      <c r="O766" s="365"/>
      <c r="P766" s="365"/>
      <c r="Q766" s="365"/>
      <c r="R766" s="365"/>
      <c r="S766" s="365"/>
      <c r="T766" s="42"/>
      <c r="U766" s="42"/>
      <c r="V766" s="42"/>
      <c r="W766" s="42"/>
      <c r="X766" s="42"/>
    </row>
    <row r="767" spans="4:24">
      <c r="D767" s="365"/>
      <c r="E767" s="365"/>
      <c r="F767" s="42"/>
      <c r="G767" s="265"/>
      <c r="H767" s="365"/>
      <c r="I767" s="365"/>
      <c r="J767" s="365"/>
      <c r="K767" s="365"/>
      <c r="L767" s="365"/>
      <c r="M767" s="365"/>
      <c r="N767" s="365"/>
      <c r="O767" s="365"/>
      <c r="P767" s="365"/>
      <c r="Q767" s="365"/>
      <c r="R767" s="365"/>
      <c r="S767" s="365"/>
      <c r="T767" s="42"/>
      <c r="U767" s="42"/>
      <c r="V767" s="42"/>
      <c r="W767" s="42"/>
      <c r="X767" s="42"/>
    </row>
    <row r="768" spans="4:24">
      <c r="D768" s="365"/>
      <c r="E768" s="365"/>
      <c r="F768" s="42"/>
      <c r="G768" s="265"/>
      <c r="H768" s="365"/>
      <c r="I768" s="365"/>
      <c r="J768" s="365"/>
      <c r="K768" s="365"/>
      <c r="L768" s="365"/>
      <c r="M768" s="365"/>
      <c r="N768" s="365"/>
      <c r="O768" s="365"/>
      <c r="P768" s="365"/>
      <c r="Q768" s="365"/>
      <c r="R768" s="365"/>
      <c r="S768" s="365"/>
      <c r="T768" s="42"/>
      <c r="U768" s="42"/>
      <c r="V768" s="42"/>
      <c r="W768" s="42"/>
      <c r="X768" s="42"/>
    </row>
    <row r="769" spans="4:24">
      <c r="D769" s="365"/>
      <c r="E769" s="365"/>
      <c r="F769" s="42"/>
      <c r="G769" s="265"/>
      <c r="H769" s="365"/>
      <c r="I769" s="365"/>
      <c r="J769" s="365"/>
      <c r="K769" s="365"/>
      <c r="L769" s="365"/>
      <c r="M769" s="365"/>
      <c r="N769" s="365"/>
      <c r="O769" s="365"/>
      <c r="P769" s="365"/>
      <c r="Q769" s="365"/>
      <c r="R769" s="365"/>
      <c r="S769" s="365"/>
      <c r="T769" s="42"/>
      <c r="U769" s="42"/>
      <c r="V769" s="42"/>
      <c r="W769" s="42"/>
      <c r="X769" s="42"/>
    </row>
    <row r="770" spans="4:24">
      <c r="D770" s="365"/>
      <c r="E770" s="365"/>
      <c r="F770" s="42"/>
      <c r="G770" s="265"/>
      <c r="H770" s="365"/>
      <c r="I770" s="365"/>
      <c r="J770" s="365"/>
      <c r="K770" s="365"/>
      <c r="L770" s="365"/>
      <c r="M770" s="365"/>
      <c r="N770" s="365"/>
      <c r="O770" s="365"/>
      <c r="P770" s="365"/>
      <c r="Q770" s="365"/>
      <c r="R770" s="365"/>
      <c r="S770" s="365"/>
      <c r="T770" s="42"/>
      <c r="U770" s="42"/>
      <c r="V770" s="42"/>
      <c r="W770" s="42"/>
      <c r="X770" s="42"/>
    </row>
    <row r="771" spans="4:24">
      <c r="D771" s="365"/>
      <c r="E771" s="365"/>
      <c r="F771" s="42"/>
      <c r="G771" s="265"/>
      <c r="H771" s="365"/>
      <c r="I771" s="365"/>
      <c r="J771" s="365"/>
      <c r="K771" s="365"/>
      <c r="L771" s="365"/>
      <c r="M771" s="365"/>
      <c r="N771" s="365"/>
      <c r="O771" s="365"/>
      <c r="P771" s="365"/>
      <c r="Q771" s="365"/>
      <c r="R771" s="365"/>
      <c r="S771" s="365"/>
      <c r="T771" s="42"/>
      <c r="U771" s="42"/>
      <c r="V771" s="42"/>
      <c r="W771" s="42"/>
      <c r="X771" s="42"/>
    </row>
    <row r="772" spans="4:24">
      <c r="D772" s="365"/>
      <c r="E772" s="365"/>
      <c r="F772" s="42"/>
      <c r="G772" s="265"/>
      <c r="H772" s="365"/>
      <c r="I772" s="365"/>
      <c r="J772" s="365"/>
      <c r="K772" s="365"/>
      <c r="L772" s="365"/>
      <c r="M772" s="365"/>
      <c r="N772" s="365"/>
      <c r="O772" s="365"/>
      <c r="P772" s="365"/>
      <c r="Q772" s="365"/>
      <c r="R772" s="365"/>
      <c r="S772" s="365"/>
      <c r="T772" s="42"/>
      <c r="U772" s="42"/>
      <c r="V772" s="42"/>
      <c r="W772" s="42"/>
      <c r="X772" s="42"/>
    </row>
    <row r="773" spans="4:24">
      <c r="D773" s="365"/>
      <c r="E773" s="365"/>
      <c r="F773" s="42"/>
      <c r="G773" s="265"/>
      <c r="H773" s="365"/>
      <c r="I773" s="365"/>
      <c r="J773" s="365"/>
      <c r="K773" s="365"/>
      <c r="L773" s="365"/>
      <c r="M773" s="365"/>
      <c r="N773" s="365"/>
      <c r="O773" s="365"/>
      <c r="P773" s="365"/>
      <c r="Q773" s="365"/>
      <c r="R773" s="365"/>
      <c r="S773" s="365"/>
      <c r="T773" s="42"/>
      <c r="U773" s="42"/>
      <c r="V773" s="42"/>
      <c r="W773" s="42"/>
      <c r="X773" s="42"/>
    </row>
    <row r="774" spans="4:24">
      <c r="D774" s="365"/>
      <c r="E774" s="365"/>
      <c r="F774" s="42"/>
      <c r="G774" s="265"/>
      <c r="H774" s="365"/>
      <c r="I774" s="365"/>
      <c r="J774" s="365"/>
      <c r="K774" s="365"/>
      <c r="L774" s="365"/>
      <c r="M774" s="365"/>
      <c r="N774" s="365"/>
      <c r="O774" s="365"/>
      <c r="P774" s="365"/>
      <c r="Q774" s="365"/>
      <c r="R774" s="365"/>
      <c r="S774" s="365"/>
      <c r="T774" s="42"/>
      <c r="U774" s="42"/>
      <c r="V774" s="42"/>
      <c r="W774" s="42"/>
      <c r="X774" s="42"/>
    </row>
    <row r="775" spans="4:24">
      <c r="D775" s="365"/>
      <c r="E775" s="365"/>
      <c r="F775" s="42"/>
      <c r="G775" s="265"/>
      <c r="H775" s="365"/>
      <c r="I775" s="365"/>
      <c r="J775" s="365"/>
      <c r="K775" s="365"/>
      <c r="L775" s="365"/>
      <c r="M775" s="365"/>
      <c r="N775" s="365"/>
      <c r="O775" s="365"/>
      <c r="P775" s="365"/>
      <c r="Q775" s="365"/>
      <c r="R775" s="365"/>
      <c r="S775" s="365"/>
      <c r="T775" s="42"/>
      <c r="U775" s="42"/>
      <c r="V775" s="42"/>
      <c r="W775" s="42"/>
      <c r="X775" s="42"/>
    </row>
    <row r="776" spans="4:24">
      <c r="D776" s="365"/>
      <c r="E776" s="365"/>
      <c r="F776" s="42"/>
      <c r="G776" s="265"/>
      <c r="H776" s="365"/>
      <c r="I776" s="365"/>
      <c r="J776" s="365"/>
      <c r="K776" s="365"/>
      <c r="L776" s="365"/>
      <c r="M776" s="365"/>
      <c r="N776" s="365"/>
      <c r="O776" s="365"/>
      <c r="P776" s="365"/>
      <c r="Q776" s="365"/>
      <c r="R776" s="365"/>
      <c r="S776" s="365"/>
      <c r="T776" s="42"/>
      <c r="U776" s="42"/>
      <c r="V776" s="42"/>
      <c r="W776" s="42"/>
      <c r="X776" s="42"/>
    </row>
    <row r="777" spans="4:24">
      <c r="D777" s="365"/>
      <c r="E777" s="365"/>
      <c r="F777" s="42"/>
      <c r="G777" s="265"/>
      <c r="H777" s="365"/>
      <c r="I777" s="365"/>
      <c r="J777" s="365"/>
      <c r="K777" s="365"/>
      <c r="L777" s="365"/>
      <c r="M777" s="365"/>
      <c r="N777" s="365"/>
      <c r="O777" s="365"/>
      <c r="P777" s="365"/>
      <c r="Q777" s="365"/>
      <c r="R777" s="365"/>
      <c r="S777" s="365"/>
      <c r="T777" s="42"/>
      <c r="U777" s="42"/>
      <c r="V777" s="42"/>
      <c r="W777" s="42"/>
      <c r="X777" s="42"/>
    </row>
    <row r="778" spans="4:24">
      <c r="D778" s="365"/>
      <c r="E778" s="365"/>
      <c r="F778" s="42"/>
      <c r="G778" s="265"/>
      <c r="H778" s="365"/>
      <c r="I778" s="365"/>
      <c r="J778" s="365"/>
      <c r="K778" s="365"/>
      <c r="L778" s="365"/>
      <c r="M778" s="365"/>
      <c r="N778" s="365"/>
      <c r="O778" s="365"/>
      <c r="P778" s="365"/>
      <c r="Q778" s="365"/>
      <c r="R778" s="365"/>
      <c r="S778" s="365"/>
      <c r="T778" s="42"/>
      <c r="U778" s="42"/>
      <c r="V778" s="42"/>
      <c r="W778" s="42"/>
      <c r="X778" s="42"/>
    </row>
    <row r="779" spans="4:24">
      <c r="D779" s="365"/>
      <c r="E779" s="365"/>
      <c r="F779" s="42"/>
      <c r="G779" s="265"/>
      <c r="H779" s="365"/>
      <c r="I779" s="365"/>
      <c r="J779" s="365"/>
      <c r="K779" s="365"/>
      <c r="L779" s="365"/>
      <c r="M779" s="365"/>
      <c r="N779" s="365"/>
      <c r="O779" s="365"/>
      <c r="P779" s="365"/>
      <c r="Q779" s="365"/>
      <c r="R779" s="365"/>
      <c r="S779" s="365"/>
      <c r="T779" s="42"/>
      <c r="U779" s="42"/>
      <c r="V779" s="42"/>
      <c r="W779" s="42"/>
      <c r="X779" s="42"/>
    </row>
    <row r="780" spans="4:24">
      <c r="D780" s="365"/>
      <c r="E780" s="365"/>
      <c r="F780" s="42"/>
      <c r="G780" s="265"/>
      <c r="H780" s="365"/>
      <c r="I780" s="365"/>
      <c r="J780" s="365"/>
      <c r="K780" s="365"/>
      <c r="L780" s="365"/>
      <c r="M780" s="365"/>
      <c r="N780" s="365"/>
      <c r="O780" s="365"/>
      <c r="P780" s="365"/>
      <c r="Q780" s="365"/>
      <c r="R780" s="365"/>
      <c r="S780" s="365"/>
      <c r="T780" s="42"/>
      <c r="U780" s="42"/>
      <c r="V780" s="42"/>
      <c r="W780" s="42"/>
      <c r="X780" s="42"/>
    </row>
    <row r="781" spans="4:24">
      <c r="D781" s="365"/>
      <c r="E781" s="365"/>
      <c r="F781" s="42"/>
      <c r="G781" s="265"/>
      <c r="H781" s="365"/>
      <c r="I781" s="365"/>
      <c r="J781" s="365"/>
      <c r="K781" s="365"/>
      <c r="L781" s="365"/>
      <c r="M781" s="365"/>
      <c r="N781" s="365"/>
      <c r="O781" s="365"/>
      <c r="P781" s="365"/>
      <c r="Q781" s="365"/>
      <c r="R781" s="365"/>
      <c r="S781" s="365"/>
      <c r="T781" s="42"/>
      <c r="U781" s="42"/>
      <c r="V781" s="42"/>
      <c r="W781" s="42"/>
      <c r="X781" s="42"/>
    </row>
    <row r="782" spans="4:24">
      <c r="D782" s="365"/>
      <c r="E782" s="365"/>
      <c r="F782" s="42"/>
      <c r="G782" s="265"/>
      <c r="H782" s="365"/>
      <c r="I782" s="365"/>
      <c r="J782" s="365"/>
      <c r="K782" s="365"/>
      <c r="L782" s="365"/>
      <c r="M782" s="365"/>
      <c r="N782" s="365"/>
      <c r="O782" s="365"/>
      <c r="P782" s="365"/>
      <c r="Q782" s="365"/>
      <c r="R782" s="365"/>
      <c r="S782" s="365"/>
      <c r="T782" s="42"/>
      <c r="U782" s="42"/>
      <c r="V782" s="42"/>
      <c r="W782" s="42"/>
      <c r="X782" s="42"/>
    </row>
    <row r="783" spans="4:24">
      <c r="D783" s="365"/>
      <c r="E783" s="365"/>
      <c r="F783" s="42"/>
      <c r="G783" s="265"/>
      <c r="H783" s="365"/>
      <c r="I783" s="365"/>
      <c r="J783" s="365"/>
      <c r="K783" s="365"/>
      <c r="L783" s="365"/>
      <c r="M783" s="365"/>
      <c r="N783" s="365"/>
      <c r="O783" s="365"/>
      <c r="P783" s="365"/>
      <c r="Q783" s="365"/>
      <c r="R783" s="365"/>
      <c r="S783" s="365"/>
      <c r="T783" s="42"/>
      <c r="U783" s="42"/>
      <c r="V783" s="42"/>
      <c r="W783" s="42"/>
      <c r="X783" s="42"/>
    </row>
    <row r="784" spans="4:24">
      <c r="D784" s="365"/>
      <c r="E784" s="365"/>
      <c r="F784" s="42"/>
      <c r="G784" s="265"/>
      <c r="H784" s="365"/>
      <c r="I784" s="365"/>
      <c r="J784" s="365"/>
      <c r="K784" s="365"/>
      <c r="L784" s="365"/>
      <c r="M784" s="365"/>
      <c r="N784" s="365"/>
      <c r="O784" s="365"/>
      <c r="P784" s="365"/>
      <c r="Q784" s="365"/>
      <c r="R784" s="365"/>
      <c r="S784" s="365"/>
      <c r="T784" s="42"/>
      <c r="U784" s="42"/>
      <c r="V784" s="42"/>
      <c r="W784" s="42"/>
      <c r="X784" s="42"/>
    </row>
    <row r="785" spans="4:24">
      <c r="D785" s="365"/>
      <c r="E785" s="365"/>
      <c r="F785" s="42"/>
      <c r="G785" s="265"/>
      <c r="H785" s="365"/>
      <c r="I785" s="365"/>
      <c r="J785" s="365"/>
      <c r="K785" s="365"/>
      <c r="L785" s="365"/>
      <c r="M785" s="365"/>
      <c r="N785" s="365"/>
      <c r="O785" s="365"/>
      <c r="P785" s="365"/>
      <c r="Q785" s="365"/>
      <c r="R785" s="365"/>
      <c r="S785" s="365"/>
      <c r="T785" s="42"/>
      <c r="U785" s="42"/>
      <c r="V785" s="42"/>
      <c r="W785" s="42"/>
      <c r="X785" s="42"/>
    </row>
    <row r="786" spans="4:24">
      <c r="D786" s="365"/>
      <c r="E786" s="365"/>
      <c r="F786" s="42"/>
      <c r="G786" s="265"/>
      <c r="H786" s="365"/>
      <c r="I786" s="365"/>
      <c r="J786" s="365"/>
      <c r="K786" s="365"/>
      <c r="L786" s="365"/>
      <c r="M786" s="365"/>
      <c r="N786" s="365"/>
      <c r="O786" s="365"/>
      <c r="P786" s="365"/>
      <c r="Q786" s="365"/>
      <c r="R786" s="365"/>
      <c r="S786" s="365"/>
      <c r="T786" s="42"/>
      <c r="U786" s="42"/>
      <c r="V786" s="42"/>
      <c r="W786" s="42"/>
      <c r="X786" s="42"/>
    </row>
    <row r="787" spans="4:24">
      <c r="D787" s="365"/>
      <c r="E787" s="365"/>
      <c r="F787" s="42"/>
      <c r="G787" s="265"/>
      <c r="H787" s="365"/>
      <c r="I787" s="365"/>
      <c r="J787" s="365"/>
      <c r="K787" s="365"/>
      <c r="L787" s="365"/>
      <c r="M787" s="365"/>
      <c r="N787" s="365"/>
      <c r="O787" s="365"/>
      <c r="P787" s="365"/>
      <c r="Q787" s="365"/>
      <c r="R787" s="365"/>
      <c r="S787" s="365"/>
      <c r="T787" s="42"/>
      <c r="U787" s="42"/>
      <c r="V787" s="42"/>
      <c r="W787" s="42"/>
      <c r="X787" s="42"/>
    </row>
    <row r="788" spans="4:24">
      <c r="D788" s="365"/>
      <c r="E788" s="365"/>
      <c r="F788" s="42"/>
      <c r="G788" s="265"/>
      <c r="H788" s="365"/>
      <c r="I788" s="365"/>
      <c r="J788" s="365"/>
      <c r="K788" s="365"/>
      <c r="L788" s="365"/>
      <c r="M788" s="365"/>
      <c r="N788" s="365"/>
      <c r="O788" s="365"/>
      <c r="P788" s="365"/>
      <c r="Q788" s="365"/>
      <c r="R788" s="365"/>
      <c r="S788" s="365"/>
      <c r="T788" s="42"/>
      <c r="U788" s="42"/>
      <c r="V788" s="42"/>
      <c r="W788" s="42"/>
      <c r="X788" s="42"/>
    </row>
    <row r="789" spans="4:24">
      <c r="D789" s="365"/>
      <c r="E789" s="365"/>
      <c r="F789" s="42"/>
      <c r="G789" s="265"/>
      <c r="H789" s="365"/>
      <c r="I789" s="365"/>
      <c r="J789" s="365"/>
      <c r="K789" s="365"/>
      <c r="L789" s="365"/>
      <c r="M789" s="365"/>
      <c r="N789" s="365"/>
      <c r="O789" s="365"/>
      <c r="P789" s="365"/>
      <c r="Q789" s="365"/>
      <c r="R789" s="365"/>
      <c r="S789" s="365"/>
      <c r="T789" s="42"/>
      <c r="U789" s="42"/>
      <c r="V789" s="42"/>
      <c r="W789" s="42"/>
      <c r="X789" s="42"/>
    </row>
    <row r="790" spans="4:24">
      <c r="D790" s="365"/>
      <c r="E790" s="365"/>
      <c r="F790" s="42"/>
      <c r="G790" s="265"/>
      <c r="H790" s="365"/>
      <c r="I790" s="365"/>
      <c r="J790" s="365"/>
      <c r="K790" s="365"/>
      <c r="L790" s="365"/>
      <c r="M790" s="365"/>
      <c r="N790" s="365"/>
      <c r="O790" s="365"/>
      <c r="P790" s="365"/>
      <c r="Q790" s="365"/>
      <c r="R790" s="365"/>
      <c r="S790" s="365"/>
      <c r="T790" s="42"/>
      <c r="U790" s="42"/>
      <c r="V790" s="42"/>
      <c r="W790" s="42"/>
      <c r="X790" s="42"/>
    </row>
    <row r="791" spans="4:24">
      <c r="D791" s="365"/>
      <c r="E791" s="365"/>
      <c r="F791" s="42"/>
      <c r="G791" s="265"/>
      <c r="H791" s="365"/>
      <c r="I791" s="365"/>
      <c r="J791" s="365"/>
      <c r="K791" s="365"/>
      <c r="L791" s="365"/>
      <c r="M791" s="365"/>
      <c r="N791" s="365"/>
      <c r="O791" s="365"/>
      <c r="P791" s="365"/>
      <c r="Q791" s="365"/>
      <c r="R791" s="365"/>
      <c r="S791" s="365"/>
      <c r="T791" s="42"/>
      <c r="U791" s="42"/>
      <c r="V791" s="42"/>
      <c r="W791" s="42"/>
      <c r="X791" s="42"/>
    </row>
    <row r="792" spans="4:24">
      <c r="D792" s="365"/>
      <c r="E792" s="365"/>
      <c r="F792" s="42"/>
      <c r="G792" s="265"/>
      <c r="H792" s="365"/>
      <c r="I792" s="365"/>
      <c r="J792" s="365"/>
      <c r="K792" s="365"/>
      <c r="L792" s="365"/>
      <c r="M792" s="365"/>
      <c r="N792" s="365"/>
      <c r="O792" s="365"/>
      <c r="P792" s="365"/>
      <c r="Q792" s="365"/>
      <c r="R792" s="365"/>
      <c r="S792" s="365"/>
      <c r="T792" s="42"/>
      <c r="U792" s="42"/>
      <c r="V792" s="42"/>
      <c r="W792" s="42"/>
      <c r="X792" s="42"/>
    </row>
    <row r="793" spans="4:24">
      <c r="D793" s="365"/>
      <c r="E793" s="365"/>
      <c r="F793" s="42"/>
      <c r="G793" s="265"/>
      <c r="H793" s="365"/>
      <c r="I793" s="365"/>
      <c r="J793" s="365"/>
      <c r="K793" s="365"/>
      <c r="L793" s="365"/>
      <c r="M793" s="365"/>
      <c r="N793" s="365"/>
      <c r="O793" s="365"/>
      <c r="P793" s="365"/>
      <c r="Q793" s="365"/>
      <c r="R793" s="365"/>
      <c r="S793" s="365"/>
      <c r="T793" s="42"/>
      <c r="U793" s="42"/>
      <c r="V793" s="42"/>
      <c r="W793" s="42"/>
      <c r="X793" s="42"/>
    </row>
    <row r="794" spans="4:24">
      <c r="D794" s="365"/>
      <c r="E794" s="365"/>
      <c r="F794" s="42"/>
      <c r="G794" s="265"/>
      <c r="H794" s="365"/>
      <c r="I794" s="365"/>
      <c r="J794" s="365"/>
      <c r="K794" s="365"/>
      <c r="L794" s="365"/>
      <c r="M794" s="365"/>
      <c r="N794" s="365"/>
      <c r="O794" s="365"/>
      <c r="P794" s="365"/>
      <c r="Q794" s="365"/>
      <c r="R794" s="365"/>
      <c r="S794" s="365"/>
      <c r="T794" s="42"/>
      <c r="U794" s="42"/>
      <c r="V794" s="42"/>
      <c r="W794" s="42"/>
      <c r="X794" s="42"/>
    </row>
    <row r="795" spans="4:24">
      <c r="D795" s="365"/>
      <c r="E795" s="365"/>
      <c r="F795" s="42"/>
      <c r="G795" s="265"/>
      <c r="H795" s="365"/>
      <c r="I795" s="365"/>
      <c r="J795" s="365"/>
      <c r="K795" s="365"/>
      <c r="L795" s="365"/>
      <c r="M795" s="365"/>
      <c r="N795" s="365"/>
      <c r="O795" s="365"/>
      <c r="P795" s="365"/>
      <c r="Q795" s="365"/>
      <c r="R795" s="365"/>
      <c r="S795" s="365"/>
      <c r="T795" s="42"/>
      <c r="U795" s="42"/>
      <c r="V795" s="42"/>
      <c r="W795" s="42"/>
      <c r="X795" s="42"/>
    </row>
    <row r="796" spans="4:24">
      <c r="D796" s="365"/>
      <c r="E796" s="365"/>
      <c r="F796" s="42"/>
      <c r="G796" s="265"/>
      <c r="H796" s="365"/>
      <c r="I796" s="365"/>
      <c r="J796" s="365"/>
      <c r="K796" s="365"/>
      <c r="L796" s="365"/>
      <c r="M796" s="365"/>
      <c r="N796" s="365"/>
      <c r="O796" s="365"/>
      <c r="P796" s="365"/>
      <c r="Q796" s="365"/>
      <c r="R796" s="365"/>
      <c r="S796" s="365"/>
      <c r="T796" s="42"/>
      <c r="U796" s="42"/>
      <c r="V796" s="42"/>
      <c r="W796" s="42"/>
      <c r="X796" s="42"/>
    </row>
    <row r="797" spans="4:24">
      <c r="D797" s="365"/>
      <c r="E797" s="365"/>
      <c r="F797" s="42"/>
      <c r="G797" s="265"/>
      <c r="H797" s="365"/>
      <c r="I797" s="365"/>
      <c r="J797" s="365"/>
      <c r="K797" s="365"/>
      <c r="L797" s="365"/>
      <c r="M797" s="365"/>
      <c r="N797" s="365"/>
      <c r="O797" s="365"/>
      <c r="P797" s="365"/>
      <c r="Q797" s="365"/>
      <c r="R797" s="365"/>
      <c r="S797" s="365"/>
      <c r="T797" s="42"/>
      <c r="U797" s="42"/>
      <c r="V797" s="42"/>
      <c r="W797" s="42"/>
      <c r="X797" s="42"/>
    </row>
    <row r="798" spans="4:24">
      <c r="D798" s="365"/>
      <c r="E798" s="365"/>
      <c r="F798" s="42"/>
      <c r="G798" s="265"/>
      <c r="H798" s="365"/>
      <c r="I798" s="365"/>
      <c r="J798" s="365"/>
      <c r="K798" s="365"/>
      <c r="L798" s="365"/>
      <c r="M798" s="365"/>
      <c r="N798" s="365"/>
      <c r="O798" s="365"/>
      <c r="P798" s="365"/>
      <c r="Q798" s="365"/>
      <c r="R798" s="365"/>
      <c r="S798" s="365"/>
      <c r="T798" s="42"/>
      <c r="U798" s="42"/>
      <c r="V798" s="42"/>
      <c r="W798" s="42"/>
      <c r="X798" s="42"/>
    </row>
    <row r="799" spans="4:24">
      <c r="D799" s="365"/>
      <c r="E799" s="365"/>
      <c r="F799" s="42"/>
      <c r="G799" s="265"/>
      <c r="H799" s="365"/>
      <c r="I799" s="365"/>
      <c r="J799" s="365"/>
      <c r="K799" s="365"/>
      <c r="L799" s="365"/>
      <c r="M799" s="365"/>
      <c r="N799" s="365"/>
      <c r="O799" s="365"/>
      <c r="P799" s="365"/>
      <c r="Q799" s="365"/>
      <c r="R799" s="365"/>
      <c r="S799" s="365"/>
      <c r="T799" s="42"/>
      <c r="U799" s="42"/>
      <c r="V799" s="42"/>
      <c r="W799" s="42"/>
      <c r="X799" s="42"/>
    </row>
    <row r="800" spans="4:24">
      <c r="D800" s="365"/>
      <c r="E800" s="365"/>
      <c r="F800" s="42"/>
      <c r="G800" s="265"/>
      <c r="H800" s="365"/>
      <c r="I800" s="365"/>
      <c r="J800" s="365"/>
      <c r="K800" s="365"/>
      <c r="L800" s="365"/>
      <c r="M800" s="365"/>
      <c r="N800" s="365"/>
      <c r="O800" s="365"/>
      <c r="P800" s="365"/>
      <c r="Q800" s="365"/>
      <c r="R800" s="365"/>
      <c r="S800" s="365"/>
      <c r="T800" s="42"/>
      <c r="U800" s="42"/>
      <c r="V800" s="42"/>
      <c r="W800" s="42"/>
      <c r="X800" s="42"/>
    </row>
    <row r="801" spans="4:24">
      <c r="D801" s="365"/>
      <c r="E801" s="365"/>
      <c r="F801" s="42"/>
      <c r="G801" s="265"/>
      <c r="H801" s="365"/>
      <c r="I801" s="365"/>
      <c r="J801" s="365"/>
      <c r="K801" s="365"/>
      <c r="L801" s="365"/>
      <c r="M801" s="365"/>
      <c r="N801" s="365"/>
      <c r="O801" s="365"/>
      <c r="P801" s="365"/>
      <c r="Q801" s="365"/>
      <c r="R801" s="365"/>
      <c r="S801" s="365"/>
      <c r="T801" s="42"/>
      <c r="U801" s="42"/>
      <c r="V801" s="42"/>
      <c r="W801" s="42"/>
      <c r="X801" s="42"/>
    </row>
    <row r="802" spans="4:24">
      <c r="D802" s="365"/>
      <c r="E802" s="365"/>
      <c r="F802" s="42"/>
      <c r="G802" s="265"/>
      <c r="H802" s="365"/>
      <c r="I802" s="365"/>
      <c r="J802" s="365"/>
      <c r="K802" s="365"/>
      <c r="L802" s="365"/>
      <c r="M802" s="365"/>
      <c r="N802" s="365"/>
      <c r="O802" s="365"/>
      <c r="P802" s="365"/>
      <c r="Q802" s="365"/>
      <c r="R802" s="365"/>
      <c r="S802" s="365"/>
      <c r="T802" s="42"/>
      <c r="U802" s="42"/>
      <c r="V802" s="42"/>
      <c r="W802" s="42"/>
      <c r="X802" s="42"/>
    </row>
    <row r="803" spans="4:24">
      <c r="D803" s="365"/>
      <c r="E803" s="365"/>
      <c r="F803" s="42"/>
      <c r="G803" s="265"/>
      <c r="H803" s="365"/>
      <c r="I803" s="365"/>
      <c r="J803" s="365"/>
      <c r="K803" s="365"/>
      <c r="L803" s="365"/>
      <c r="M803" s="365"/>
      <c r="N803" s="365"/>
      <c r="O803" s="365"/>
      <c r="P803" s="365"/>
      <c r="Q803" s="365"/>
      <c r="R803" s="365"/>
      <c r="S803" s="365"/>
      <c r="T803" s="42"/>
      <c r="U803" s="42"/>
      <c r="V803" s="42"/>
      <c r="W803" s="42"/>
      <c r="X803" s="42"/>
    </row>
    <row r="804" spans="4:24">
      <c r="D804" s="365"/>
      <c r="E804" s="365"/>
      <c r="F804" s="42"/>
      <c r="G804" s="265"/>
      <c r="H804" s="365"/>
      <c r="I804" s="365"/>
      <c r="J804" s="365"/>
      <c r="K804" s="365"/>
      <c r="L804" s="365"/>
      <c r="M804" s="365"/>
      <c r="N804" s="365"/>
      <c r="O804" s="365"/>
      <c r="P804" s="365"/>
      <c r="Q804" s="365"/>
      <c r="R804" s="365"/>
      <c r="S804" s="365"/>
      <c r="T804" s="42"/>
      <c r="U804" s="42"/>
      <c r="V804" s="42"/>
      <c r="W804" s="42"/>
      <c r="X804" s="42"/>
    </row>
    <row r="805" spans="4:24">
      <c r="D805" s="365"/>
      <c r="E805" s="365"/>
      <c r="F805" s="42"/>
      <c r="G805" s="265"/>
      <c r="H805" s="365"/>
      <c r="I805" s="365"/>
      <c r="J805" s="365"/>
      <c r="K805" s="365"/>
      <c r="L805" s="365"/>
      <c r="M805" s="365"/>
      <c r="N805" s="365"/>
      <c r="O805" s="365"/>
      <c r="P805" s="365"/>
      <c r="Q805" s="365"/>
      <c r="R805" s="365"/>
      <c r="S805" s="365"/>
      <c r="T805" s="42"/>
      <c r="U805" s="42"/>
      <c r="V805" s="42"/>
      <c r="W805" s="42"/>
      <c r="X805" s="42"/>
    </row>
    <row r="806" spans="4:24">
      <c r="D806" s="365"/>
      <c r="E806" s="365"/>
      <c r="F806" s="42"/>
      <c r="G806" s="265"/>
      <c r="H806" s="365"/>
      <c r="I806" s="365"/>
      <c r="J806" s="365"/>
      <c r="K806" s="365"/>
      <c r="L806" s="365"/>
      <c r="M806" s="365"/>
      <c r="N806" s="365"/>
      <c r="O806" s="365"/>
      <c r="P806" s="365"/>
      <c r="Q806" s="365"/>
      <c r="R806" s="365"/>
      <c r="S806" s="365"/>
      <c r="T806" s="42"/>
      <c r="U806" s="42"/>
      <c r="V806" s="42"/>
      <c r="W806" s="42"/>
      <c r="X806" s="42"/>
    </row>
    <row r="807" spans="4:24">
      <c r="D807" s="365"/>
      <c r="E807" s="365"/>
      <c r="F807" s="42"/>
      <c r="G807" s="265"/>
      <c r="H807" s="365"/>
      <c r="I807" s="365"/>
      <c r="J807" s="365"/>
      <c r="K807" s="365"/>
      <c r="L807" s="365"/>
      <c r="M807" s="365"/>
      <c r="N807" s="365"/>
      <c r="O807" s="365"/>
      <c r="P807" s="365"/>
      <c r="Q807" s="365"/>
      <c r="R807" s="365"/>
      <c r="S807" s="365"/>
      <c r="T807" s="42"/>
      <c r="U807" s="42"/>
      <c r="V807" s="42"/>
      <c r="W807" s="42"/>
      <c r="X807" s="42"/>
    </row>
    <row r="808" spans="4:24">
      <c r="D808" s="365"/>
      <c r="E808" s="365"/>
      <c r="F808" s="42"/>
      <c r="G808" s="265"/>
      <c r="H808" s="365"/>
      <c r="I808" s="365"/>
      <c r="J808" s="365"/>
      <c r="K808" s="365"/>
      <c r="L808" s="365"/>
      <c r="M808" s="365"/>
      <c r="N808" s="365"/>
      <c r="O808" s="365"/>
      <c r="P808" s="365"/>
      <c r="Q808" s="365"/>
      <c r="R808" s="365"/>
      <c r="S808" s="365"/>
      <c r="T808" s="42"/>
      <c r="U808" s="42"/>
      <c r="V808" s="42"/>
      <c r="W808" s="42"/>
      <c r="X808" s="42"/>
    </row>
    <row r="809" spans="4:24">
      <c r="D809" s="365"/>
      <c r="E809" s="365"/>
      <c r="F809" s="42"/>
      <c r="G809" s="265"/>
      <c r="H809" s="365"/>
      <c r="I809" s="365"/>
      <c r="J809" s="365"/>
      <c r="K809" s="365"/>
      <c r="L809" s="365"/>
      <c r="M809" s="365"/>
      <c r="N809" s="365"/>
      <c r="O809" s="365"/>
      <c r="P809" s="365"/>
      <c r="Q809" s="365"/>
      <c r="R809" s="365"/>
      <c r="S809" s="365"/>
      <c r="T809" s="42"/>
      <c r="U809" s="42"/>
      <c r="V809" s="42"/>
      <c r="W809" s="42"/>
      <c r="X809" s="42"/>
    </row>
    <row r="810" spans="4:24">
      <c r="D810" s="365"/>
      <c r="E810" s="365"/>
      <c r="F810" s="42"/>
      <c r="G810" s="265"/>
      <c r="H810" s="365"/>
      <c r="I810" s="365"/>
      <c r="J810" s="365"/>
      <c r="K810" s="365"/>
      <c r="L810" s="365"/>
      <c r="M810" s="365"/>
      <c r="N810" s="365"/>
      <c r="O810" s="365"/>
      <c r="P810" s="365"/>
      <c r="Q810" s="365"/>
      <c r="R810" s="365"/>
      <c r="S810" s="365"/>
      <c r="T810" s="42"/>
      <c r="U810" s="42"/>
      <c r="V810" s="42"/>
      <c r="W810" s="42"/>
      <c r="X810" s="42"/>
    </row>
    <row r="811" spans="4:24">
      <c r="D811" s="365"/>
      <c r="E811" s="365"/>
      <c r="F811" s="42"/>
      <c r="G811" s="265"/>
      <c r="H811" s="365"/>
      <c r="I811" s="365"/>
      <c r="J811" s="365"/>
      <c r="K811" s="365"/>
      <c r="L811" s="365"/>
      <c r="M811" s="365"/>
      <c r="N811" s="365"/>
      <c r="O811" s="365"/>
      <c r="P811" s="365"/>
      <c r="Q811" s="365"/>
      <c r="R811" s="365"/>
      <c r="S811" s="365"/>
      <c r="T811" s="42"/>
      <c r="U811" s="42"/>
      <c r="V811" s="42"/>
      <c r="W811" s="42"/>
      <c r="X811" s="42"/>
    </row>
    <row r="812" spans="4:24">
      <c r="D812" s="365"/>
      <c r="E812" s="365"/>
      <c r="F812" s="42"/>
      <c r="G812" s="265"/>
      <c r="H812" s="365"/>
      <c r="I812" s="365"/>
      <c r="J812" s="365"/>
      <c r="K812" s="365"/>
      <c r="L812" s="365"/>
      <c r="M812" s="365"/>
      <c r="N812" s="365"/>
      <c r="O812" s="365"/>
      <c r="P812" s="365"/>
      <c r="Q812" s="365"/>
      <c r="R812" s="365"/>
      <c r="S812" s="365"/>
      <c r="T812" s="42"/>
      <c r="U812" s="42"/>
      <c r="V812" s="42"/>
      <c r="W812" s="42"/>
      <c r="X812" s="42"/>
    </row>
    <row r="813" spans="4:24">
      <c r="D813" s="365"/>
      <c r="E813" s="365"/>
      <c r="F813" s="42"/>
      <c r="G813" s="265"/>
      <c r="H813" s="365"/>
      <c r="I813" s="365"/>
      <c r="J813" s="365"/>
      <c r="K813" s="365"/>
      <c r="L813" s="365"/>
      <c r="M813" s="365"/>
      <c r="N813" s="365"/>
      <c r="O813" s="365"/>
      <c r="P813" s="365"/>
      <c r="Q813" s="365"/>
      <c r="R813" s="365"/>
      <c r="S813" s="365"/>
      <c r="T813" s="42"/>
      <c r="U813" s="42"/>
      <c r="V813" s="42"/>
      <c r="W813" s="42"/>
      <c r="X813" s="42"/>
    </row>
    <row r="814" spans="4:24">
      <c r="D814" s="365"/>
      <c r="E814" s="365"/>
      <c r="F814" s="42"/>
      <c r="G814" s="265"/>
      <c r="H814" s="365"/>
      <c r="I814" s="365"/>
      <c r="J814" s="365"/>
      <c r="K814" s="365"/>
      <c r="L814" s="365"/>
      <c r="M814" s="365"/>
      <c r="N814" s="365"/>
      <c r="O814" s="365"/>
      <c r="P814" s="365"/>
      <c r="Q814" s="365"/>
      <c r="R814" s="365"/>
      <c r="S814" s="365"/>
      <c r="T814" s="42"/>
      <c r="U814" s="42"/>
      <c r="V814" s="42"/>
      <c r="W814" s="42"/>
      <c r="X814" s="42"/>
    </row>
    <row r="815" spans="4:24">
      <c r="D815" s="365"/>
      <c r="E815" s="365"/>
      <c r="F815" s="42"/>
      <c r="G815" s="265"/>
      <c r="H815" s="365"/>
      <c r="I815" s="365"/>
      <c r="J815" s="365"/>
      <c r="K815" s="365"/>
      <c r="L815" s="365"/>
      <c r="M815" s="365"/>
      <c r="N815" s="365"/>
      <c r="O815" s="365"/>
      <c r="P815" s="365"/>
      <c r="Q815" s="365"/>
      <c r="R815" s="365"/>
      <c r="S815" s="365"/>
      <c r="T815" s="42"/>
      <c r="U815" s="42"/>
      <c r="V815" s="42"/>
      <c r="W815" s="42"/>
      <c r="X815" s="42"/>
    </row>
    <row r="816" spans="4:24">
      <c r="D816" s="365"/>
      <c r="E816" s="365"/>
      <c r="F816" s="42"/>
      <c r="G816" s="265"/>
      <c r="H816" s="365"/>
      <c r="I816" s="365"/>
      <c r="J816" s="365"/>
      <c r="K816" s="365"/>
      <c r="L816" s="365"/>
      <c r="M816" s="365"/>
      <c r="N816" s="365"/>
      <c r="O816" s="365"/>
      <c r="P816" s="365"/>
      <c r="Q816" s="365"/>
      <c r="R816" s="365"/>
      <c r="S816" s="365"/>
      <c r="T816" s="42"/>
      <c r="U816" s="42"/>
      <c r="V816" s="42"/>
      <c r="W816" s="42"/>
      <c r="X816" s="42"/>
    </row>
    <row r="817" spans="4:24">
      <c r="D817" s="365"/>
      <c r="E817" s="365"/>
      <c r="F817" s="42"/>
      <c r="G817" s="265"/>
      <c r="H817" s="365"/>
      <c r="I817" s="365"/>
      <c r="J817" s="365"/>
      <c r="K817" s="365"/>
      <c r="L817" s="365"/>
      <c r="M817" s="365"/>
      <c r="N817" s="365"/>
      <c r="O817" s="365"/>
      <c r="P817" s="365"/>
      <c r="Q817" s="365"/>
      <c r="R817" s="365"/>
      <c r="S817" s="365"/>
      <c r="T817" s="42"/>
      <c r="U817" s="42"/>
      <c r="V817" s="42"/>
      <c r="W817" s="42"/>
      <c r="X817" s="42"/>
    </row>
    <row r="818" spans="4:24">
      <c r="D818" s="365"/>
      <c r="E818" s="365"/>
      <c r="F818" s="42"/>
      <c r="G818" s="265"/>
      <c r="H818" s="365"/>
      <c r="I818" s="365"/>
      <c r="J818" s="365"/>
      <c r="K818" s="365"/>
      <c r="L818" s="365"/>
      <c r="M818" s="365"/>
      <c r="N818" s="365"/>
      <c r="O818" s="365"/>
      <c r="P818" s="365"/>
      <c r="Q818" s="365"/>
      <c r="R818" s="365"/>
      <c r="S818" s="365"/>
      <c r="T818" s="42"/>
      <c r="U818" s="42"/>
      <c r="V818" s="42"/>
      <c r="W818" s="42"/>
      <c r="X818" s="42"/>
    </row>
    <row r="819" spans="4:24">
      <c r="D819" s="365"/>
      <c r="E819" s="365"/>
      <c r="F819" s="42"/>
      <c r="G819" s="265"/>
      <c r="H819" s="365"/>
      <c r="I819" s="365"/>
      <c r="J819" s="365"/>
      <c r="K819" s="365"/>
      <c r="L819" s="365"/>
      <c r="M819" s="365"/>
      <c r="N819" s="365"/>
      <c r="O819" s="365"/>
      <c r="P819" s="365"/>
      <c r="Q819" s="365"/>
      <c r="R819" s="365"/>
      <c r="S819" s="365"/>
      <c r="T819" s="42"/>
      <c r="U819" s="42"/>
      <c r="V819" s="42"/>
      <c r="W819" s="42"/>
      <c r="X819" s="42"/>
    </row>
    <row r="820" spans="4:24">
      <c r="D820" s="365"/>
      <c r="E820" s="365"/>
      <c r="F820" s="42"/>
      <c r="G820" s="265"/>
      <c r="H820" s="365"/>
      <c r="I820" s="365"/>
      <c r="J820" s="365"/>
      <c r="K820" s="365"/>
      <c r="L820" s="365"/>
      <c r="M820" s="365"/>
      <c r="N820" s="365"/>
      <c r="O820" s="365"/>
      <c r="P820" s="365"/>
      <c r="Q820" s="365"/>
      <c r="R820" s="365"/>
      <c r="S820" s="365"/>
      <c r="T820" s="42"/>
      <c r="U820" s="42"/>
      <c r="V820" s="42"/>
      <c r="W820" s="42"/>
      <c r="X820" s="42"/>
    </row>
    <row r="821" spans="4:24">
      <c r="D821" s="365"/>
      <c r="E821" s="365"/>
      <c r="F821" s="42"/>
      <c r="G821" s="265"/>
      <c r="H821" s="365"/>
      <c r="I821" s="365"/>
      <c r="J821" s="365"/>
      <c r="K821" s="365"/>
      <c r="L821" s="365"/>
      <c r="M821" s="365"/>
      <c r="N821" s="365"/>
      <c r="O821" s="365"/>
      <c r="P821" s="365"/>
      <c r="Q821" s="365"/>
      <c r="R821" s="365"/>
      <c r="S821" s="365"/>
      <c r="T821" s="42"/>
      <c r="U821" s="42"/>
      <c r="V821" s="42"/>
      <c r="W821" s="42"/>
      <c r="X821" s="42"/>
    </row>
    <row r="822" spans="4:24">
      <c r="D822" s="365"/>
      <c r="E822" s="365"/>
      <c r="F822" s="42"/>
      <c r="G822" s="265"/>
      <c r="H822" s="365"/>
      <c r="I822" s="365"/>
      <c r="J822" s="365"/>
      <c r="K822" s="365"/>
      <c r="L822" s="365"/>
      <c r="M822" s="365"/>
      <c r="N822" s="365"/>
      <c r="O822" s="365"/>
      <c r="P822" s="365"/>
      <c r="Q822" s="365"/>
      <c r="R822" s="365"/>
      <c r="S822" s="365"/>
      <c r="T822" s="42"/>
      <c r="U822" s="42"/>
      <c r="V822" s="42"/>
      <c r="W822" s="42"/>
      <c r="X822" s="42"/>
    </row>
    <row r="823" spans="4:24">
      <c r="D823" s="365"/>
      <c r="E823" s="365"/>
      <c r="F823" s="42"/>
      <c r="G823" s="265"/>
      <c r="H823" s="365"/>
      <c r="I823" s="365"/>
      <c r="J823" s="365"/>
      <c r="K823" s="365"/>
      <c r="L823" s="365"/>
      <c r="M823" s="365"/>
      <c r="N823" s="365"/>
      <c r="O823" s="365"/>
      <c r="P823" s="365"/>
      <c r="Q823" s="365"/>
      <c r="R823" s="365"/>
      <c r="S823" s="365"/>
      <c r="T823" s="42"/>
      <c r="U823" s="42"/>
      <c r="V823" s="42"/>
      <c r="W823" s="42"/>
      <c r="X823" s="42"/>
    </row>
    <row r="824" spans="4:24">
      <c r="D824" s="365"/>
      <c r="E824" s="365"/>
      <c r="F824" s="42"/>
      <c r="G824" s="265"/>
      <c r="H824" s="365"/>
      <c r="I824" s="365"/>
      <c r="J824" s="365"/>
      <c r="K824" s="365"/>
      <c r="L824" s="365"/>
      <c r="M824" s="365"/>
      <c r="N824" s="365"/>
      <c r="O824" s="365"/>
      <c r="P824" s="365"/>
      <c r="Q824" s="365"/>
      <c r="R824" s="365"/>
      <c r="S824" s="365"/>
      <c r="T824" s="42"/>
      <c r="U824" s="42"/>
      <c r="V824" s="42"/>
      <c r="W824" s="42"/>
      <c r="X824" s="42"/>
    </row>
    <row r="825" spans="4:24">
      <c r="D825" s="365"/>
      <c r="E825" s="365"/>
      <c r="F825" s="42"/>
      <c r="G825" s="265"/>
      <c r="H825" s="365"/>
      <c r="I825" s="365"/>
      <c r="J825" s="365"/>
      <c r="K825" s="365"/>
      <c r="L825" s="365"/>
      <c r="M825" s="365"/>
      <c r="N825" s="365"/>
      <c r="O825" s="365"/>
      <c r="P825" s="365"/>
      <c r="Q825" s="365"/>
      <c r="R825" s="365"/>
      <c r="S825" s="365"/>
      <c r="T825" s="42"/>
      <c r="U825" s="42"/>
      <c r="V825" s="42"/>
      <c r="W825" s="42"/>
      <c r="X825" s="42"/>
    </row>
    <row r="826" spans="4:24">
      <c r="D826" s="365"/>
      <c r="E826" s="365"/>
      <c r="F826" s="42"/>
      <c r="G826" s="265"/>
      <c r="H826" s="365"/>
      <c r="I826" s="365"/>
      <c r="J826" s="365"/>
      <c r="K826" s="365"/>
      <c r="L826" s="365"/>
      <c r="M826" s="365"/>
      <c r="N826" s="365"/>
      <c r="O826" s="365"/>
      <c r="P826" s="365"/>
      <c r="Q826" s="365"/>
      <c r="R826" s="365"/>
      <c r="S826" s="365"/>
      <c r="T826" s="42"/>
      <c r="U826" s="42"/>
      <c r="V826" s="42"/>
      <c r="W826" s="42"/>
      <c r="X826" s="42"/>
    </row>
    <row r="827" spans="4:24">
      <c r="D827" s="365"/>
      <c r="E827" s="365"/>
      <c r="F827" s="42"/>
      <c r="G827" s="265"/>
      <c r="H827" s="365"/>
      <c r="I827" s="365"/>
      <c r="J827" s="365"/>
      <c r="K827" s="365"/>
      <c r="L827" s="365"/>
      <c r="M827" s="365"/>
      <c r="N827" s="365"/>
      <c r="O827" s="365"/>
      <c r="P827" s="365"/>
      <c r="Q827" s="365"/>
      <c r="R827" s="365"/>
      <c r="S827" s="365"/>
      <c r="T827" s="42"/>
      <c r="U827" s="42"/>
      <c r="V827" s="42"/>
      <c r="W827" s="42"/>
      <c r="X827" s="42"/>
    </row>
    <row r="828" spans="4:24">
      <c r="D828" s="365"/>
      <c r="E828" s="365"/>
      <c r="F828" s="42"/>
      <c r="G828" s="265"/>
      <c r="H828" s="365"/>
      <c r="I828" s="365"/>
      <c r="J828" s="365"/>
      <c r="K828" s="365"/>
      <c r="L828" s="365"/>
      <c r="M828" s="365"/>
      <c r="N828" s="365"/>
      <c r="O828" s="365"/>
      <c r="P828" s="365"/>
      <c r="Q828" s="365"/>
      <c r="R828" s="365"/>
      <c r="S828" s="365"/>
      <c r="T828" s="42"/>
      <c r="U828" s="42"/>
      <c r="V828" s="42"/>
      <c r="W828" s="42"/>
      <c r="X828" s="42"/>
    </row>
    <row r="829" spans="4:24">
      <c r="D829" s="365"/>
      <c r="E829" s="365"/>
      <c r="F829" s="42"/>
      <c r="G829" s="265"/>
      <c r="H829" s="365"/>
      <c r="I829" s="365"/>
      <c r="J829" s="365"/>
      <c r="K829" s="365"/>
      <c r="L829" s="365"/>
      <c r="M829" s="365"/>
      <c r="N829" s="365"/>
      <c r="O829" s="365"/>
      <c r="P829" s="365"/>
      <c r="Q829" s="365"/>
      <c r="R829" s="365"/>
      <c r="S829" s="365"/>
      <c r="T829" s="42"/>
      <c r="U829" s="42"/>
      <c r="V829" s="42"/>
      <c r="W829" s="42"/>
      <c r="X829" s="42"/>
    </row>
    <row r="830" spans="4:24">
      <c r="D830" s="365"/>
      <c r="E830" s="365"/>
      <c r="F830" s="42"/>
      <c r="G830" s="265"/>
      <c r="H830" s="365"/>
      <c r="I830" s="365"/>
      <c r="J830" s="365"/>
      <c r="K830" s="365"/>
      <c r="L830" s="365"/>
      <c r="M830" s="365"/>
      <c r="N830" s="365"/>
      <c r="O830" s="365"/>
      <c r="P830" s="365"/>
      <c r="Q830" s="365"/>
      <c r="R830" s="365"/>
      <c r="S830" s="365"/>
      <c r="T830" s="42"/>
      <c r="U830" s="42"/>
      <c r="V830" s="42"/>
      <c r="W830" s="42"/>
      <c r="X830" s="42"/>
    </row>
    <row r="831" spans="4:24">
      <c r="D831" s="365"/>
      <c r="E831" s="365"/>
      <c r="F831" s="42"/>
      <c r="G831" s="265"/>
      <c r="H831" s="365"/>
      <c r="I831" s="365"/>
      <c r="J831" s="365"/>
      <c r="K831" s="365"/>
      <c r="L831" s="365"/>
      <c r="M831" s="365"/>
      <c r="N831" s="365"/>
      <c r="O831" s="365"/>
      <c r="P831" s="365"/>
      <c r="Q831" s="365"/>
      <c r="R831" s="365"/>
      <c r="S831" s="365"/>
      <c r="T831" s="42"/>
      <c r="U831" s="42"/>
      <c r="V831" s="42"/>
      <c r="W831" s="42"/>
      <c r="X831" s="42"/>
    </row>
    <row r="832" spans="4:24">
      <c r="D832" s="365"/>
      <c r="E832" s="365"/>
      <c r="F832" s="42"/>
      <c r="G832" s="265"/>
      <c r="H832" s="365"/>
      <c r="I832" s="365"/>
      <c r="J832" s="365"/>
      <c r="K832" s="365"/>
      <c r="L832" s="365"/>
      <c r="M832" s="365"/>
      <c r="N832" s="365"/>
      <c r="O832" s="365"/>
      <c r="P832" s="365"/>
      <c r="Q832" s="365"/>
      <c r="R832" s="365"/>
      <c r="S832" s="365"/>
      <c r="T832" s="42"/>
      <c r="U832" s="42"/>
      <c r="V832" s="42"/>
      <c r="W832" s="42"/>
      <c r="X832" s="42"/>
    </row>
    <row r="833" spans="4:24">
      <c r="D833" s="365"/>
      <c r="E833" s="365"/>
      <c r="F833" s="42"/>
      <c r="G833" s="265"/>
      <c r="H833" s="365"/>
      <c r="I833" s="365"/>
      <c r="J833" s="365"/>
      <c r="K833" s="365"/>
      <c r="L833" s="365"/>
      <c r="M833" s="365"/>
      <c r="N833" s="365"/>
      <c r="O833" s="365"/>
      <c r="P833" s="365"/>
      <c r="Q833" s="365"/>
      <c r="R833" s="365"/>
      <c r="S833" s="365"/>
      <c r="T833" s="42"/>
      <c r="U833" s="42"/>
      <c r="V833" s="42"/>
      <c r="W833" s="42"/>
      <c r="X833" s="42"/>
    </row>
    <row r="834" spans="4:24">
      <c r="D834" s="365"/>
      <c r="E834" s="365"/>
      <c r="F834" s="42"/>
      <c r="G834" s="265"/>
      <c r="H834" s="365"/>
      <c r="I834" s="365"/>
      <c r="J834" s="365"/>
      <c r="K834" s="365"/>
      <c r="L834" s="365"/>
      <c r="M834" s="365"/>
      <c r="N834" s="365"/>
      <c r="O834" s="365"/>
      <c r="P834" s="365"/>
      <c r="Q834" s="365"/>
      <c r="R834" s="365"/>
      <c r="S834" s="365"/>
      <c r="T834" s="42"/>
      <c r="U834" s="42"/>
      <c r="V834" s="42"/>
      <c r="W834" s="42"/>
      <c r="X834" s="42"/>
    </row>
    <row r="835" spans="4:24">
      <c r="D835" s="365"/>
      <c r="E835" s="365"/>
      <c r="F835" s="42"/>
      <c r="G835" s="265"/>
      <c r="H835" s="365"/>
      <c r="I835" s="365"/>
      <c r="J835" s="365"/>
      <c r="K835" s="365"/>
      <c r="L835" s="365"/>
      <c r="M835" s="365"/>
      <c r="N835" s="365"/>
      <c r="O835" s="365"/>
      <c r="P835" s="365"/>
      <c r="Q835" s="365"/>
      <c r="R835" s="365"/>
      <c r="S835" s="365"/>
      <c r="T835" s="42"/>
      <c r="U835" s="42"/>
      <c r="V835" s="42"/>
      <c r="W835" s="42"/>
      <c r="X835" s="42"/>
    </row>
    <row r="836" spans="4:24">
      <c r="D836" s="365"/>
      <c r="E836" s="365"/>
      <c r="F836" s="42"/>
      <c r="G836" s="265"/>
      <c r="H836" s="365"/>
      <c r="I836" s="365"/>
      <c r="J836" s="365"/>
      <c r="K836" s="365"/>
      <c r="L836" s="365"/>
      <c r="M836" s="365"/>
      <c r="N836" s="365"/>
      <c r="O836" s="365"/>
      <c r="P836" s="365"/>
      <c r="Q836" s="365"/>
      <c r="R836" s="365"/>
      <c r="S836" s="365"/>
      <c r="T836" s="42"/>
      <c r="U836" s="42"/>
      <c r="V836" s="42"/>
      <c r="W836" s="42"/>
      <c r="X836" s="42"/>
    </row>
    <row r="837" spans="4:24">
      <c r="D837" s="365"/>
      <c r="E837" s="365"/>
      <c r="F837" s="42"/>
      <c r="G837" s="265"/>
      <c r="H837" s="365"/>
      <c r="I837" s="365"/>
      <c r="J837" s="365"/>
      <c r="K837" s="365"/>
      <c r="L837" s="365"/>
      <c r="M837" s="365"/>
      <c r="N837" s="365"/>
      <c r="O837" s="365"/>
      <c r="P837" s="365"/>
      <c r="Q837" s="365"/>
      <c r="R837" s="365"/>
      <c r="S837" s="365"/>
      <c r="T837" s="42"/>
      <c r="U837" s="42"/>
      <c r="V837" s="42"/>
      <c r="W837" s="42"/>
      <c r="X837" s="42"/>
    </row>
    <row r="838" spans="4:24">
      <c r="D838" s="365"/>
      <c r="E838" s="365"/>
      <c r="F838" s="42"/>
      <c r="G838" s="265"/>
      <c r="H838" s="365"/>
      <c r="I838" s="365"/>
      <c r="J838" s="365"/>
      <c r="K838" s="365"/>
      <c r="L838" s="365"/>
      <c r="M838" s="365"/>
      <c r="N838" s="365"/>
      <c r="O838" s="365"/>
      <c r="P838" s="365"/>
      <c r="Q838" s="365"/>
      <c r="R838" s="365"/>
      <c r="S838" s="365"/>
      <c r="T838" s="42"/>
      <c r="U838" s="42"/>
      <c r="V838" s="42"/>
      <c r="W838" s="42"/>
      <c r="X838" s="42"/>
    </row>
    <row r="839" spans="4:24">
      <c r="D839" s="365"/>
      <c r="E839" s="365"/>
      <c r="F839" s="42"/>
      <c r="G839" s="265"/>
      <c r="H839" s="365"/>
      <c r="I839" s="365"/>
      <c r="J839" s="365"/>
      <c r="K839" s="365"/>
      <c r="L839" s="365"/>
      <c r="M839" s="365"/>
      <c r="N839" s="365"/>
      <c r="O839" s="365"/>
      <c r="P839" s="365"/>
      <c r="Q839" s="365"/>
      <c r="R839" s="365"/>
      <c r="S839" s="365"/>
      <c r="T839" s="42"/>
      <c r="U839" s="42"/>
      <c r="V839" s="42"/>
      <c r="W839" s="42"/>
      <c r="X839" s="42"/>
    </row>
    <row r="840" spans="4:24">
      <c r="D840" s="365"/>
      <c r="E840" s="365"/>
      <c r="F840" s="42"/>
      <c r="G840" s="265"/>
      <c r="H840" s="365"/>
      <c r="I840" s="365"/>
      <c r="J840" s="365"/>
      <c r="K840" s="365"/>
      <c r="L840" s="365"/>
      <c r="M840" s="365"/>
      <c r="N840" s="365"/>
      <c r="O840" s="365"/>
      <c r="P840" s="365"/>
      <c r="Q840" s="365"/>
      <c r="R840" s="365"/>
      <c r="S840" s="365"/>
      <c r="T840" s="42"/>
      <c r="U840" s="42"/>
      <c r="V840" s="42"/>
      <c r="W840" s="42"/>
      <c r="X840" s="42"/>
    </row>
    <row r="841" spans="4:24">
      <c r="D841" s="365"/>
      <c r="E841" s="365"/>
      <c r="F841" s="42"/>
      <c r="G841" s="265"/>
      <c r="H841" s="365"/>
      <c r="I841" s="365"/>
      <c r="J841" s="365"/>
      <c r="K841" s="365"/>
      <c r="L841" s="365"/>
      <c r="M841" s="365"/>
      <c r="N841" s="365"/>
      <c r="O841" s="365"/>
      <c r="P841" s="365"/>
      <c r="Q841" s="365"/>
      <c r="R841" s="365"/>
      <c r="S841" s="365"/>
      <c r="T841" s="42"/>
      <c r="U841" s="42"/>
      <c r="V841" s="42"/>
      <c r="W841" s="42"/>
      <c r="X841" s="42"/>
    </row>
    <row r="842" spans="4:24">
      <c r="D842" s="365"/>
      <c r="E842" s="365"/>
      <c r="F842" s="42"/>
      <c r="G842" s="265"/>
      <c r="H842" s="365"/>
      <c r="I842" s="365"/>
      <c r="J842" s="365"/>
      <c r="K842" s="365"/>
      <c r="L842" s="365"/>
      <c r="M842" s="365"/>
      <c r="N842" s="365"/>
      <c r="O842" s="365"/>
      <c r="P842" s="365"/>
      <c r="Q842" s="365"/>
      <c r="R842" s="365"/>
      <c r="S842" s="365"/>
      <c r="T842" s="42"/>
      <c r="U842" s="42"/>
      <c r="V842" s="42"/>
      <c r="W842" s="42"/>
      <c r="X842" s="42"/>
    </row>
    <row r="843" spans="4:24">
      <c r="D843" s="365"/>
      <c r="E843" s="365"/>
      <c r="F843" s="42"/>
      <c r="G843" s="265"/>
      <c r="H843" s="365"/>
      <c r="I843" s="365"/>
      <c r="J843" s="365"/>
      <c r="K843" s="365"/>
      <c r="L843" s="365"/>
      <c r="M843" s="365"/>
      <c r="N843" s="365"/>
      <c r="O843" s="365"/>
      <c r="P843" s="365"/>
      <c r="Q843" s="365"/>
      <c r="R843" s="365"/>
      <c r="S843" s="365"/>
      <c r="T843" s="42"/>
      <c r="U843" s="42"/>
      <c r="V843" s="42"/>
      <c r="W843" s="42"/>
      <c r="X843" s="42"/>
    </row>
    <row r="844" spans="4:24">
      <c r="D844" s="365"/>
      <c r="E844" s="365"/>
      <c r="F844" s="42"/>
      <c r="G844" s="265"/>
      <c r="H844" s="365"/>
      <c r="I844" s="365"/>
      <c r="J844" s="365"/>
      <c r="K844" s="365"/>
      <c r="L844" s="365"/>
      <c r="M844" s="365"/>
      <c r="N844" s="365"/>
      <c r="O844" s="365"/>
      <c r="P844" s="365"/>
      <c r="Q844" s="365"/>
      <c r="R844" s="365"/>
      <c r="S844" s="365"/>
      <c r="T844" s="42"/>
      <c r="U844" s="42"/>
      <c r="V844" s="42"/>
      <c r="W844" s="42"/>
      <c r="X844" s="42"/>
    </row>
    <row r="845" spans="4:24">
      <c r="D845" s="365"/>
      <c r="E845" s="365"/>
      <c r="F845" s="42"/>
      <c r="G845" s="265"/>
      <c r="H845" s="365"/>
      <c r="I845" s="365"/>
      <c r="J845" s="365"/>
      <c r="K845" s="365"/>
      <c r="L845" s="365"/>
      <c r="M845" s="365"/>
      <c r="N845" s="365"/>
      <c r="O845" s="365"/>
      <c r="P845" s="365"/>
      <c r="Q845" s="365"/>
      <c r="R845" s="365"/>
      <c r="S845" s="365"/>
      <c r="T845" s="42"/>
      <c r="U845" s="42"/>
      <c r="V845" s="42"/>
      <c r="W845" s="42"/>
      <c r="X845" s="42"/>
    </row>
    <row r="846" spans="4:24">
      <c r="D846" s="365"/>
      <c r="E846" s="365"/>
      <c r="F846" s="42"/>
      <c r="G846" s="265"/>
      <c r="H846" s="365"/>
      <c r="I846" s="365"/>
      <c r="J846" s="365"/>
      <c r="K846" s="365"/>
      <c r="L846" s="365"/>
      <c r="M846" s="365"/>
      <c r="N846" s="365"/>
      <c r="O846" s="365"/>
      <c r="P846" s="365"/>
      <c r="Q846" s="365"/>
      <c r="R846" s="365"/>
      <c r="S846" s="365"/>
      <c r="T846" s="42"/>
      <c r="U846" s="42"/>
      <c r="V846" s="42"/>
      <c r="W846" s="42"/>
      <c r="X846" s="42"/>
    </row>
    <row r="847" spans="4:24">
      <c r="D847" s="365"/>
      <c r="E847" s="365"/>
      <c r="F847" s="42"/>
      <c r="G847" s="265"/>
      <c r="H847" s="365"/>
      <c r="I847" s="365"/>
      <c r="J847" s="365"/>
      <c r="K847" s="365"/>
      <c r="L847" s="365"/>
      <c r="M847" s="365"/>
      <c r="N847" s="365"/>
      <c r="O847" s="365"/>
      <c r="P847" s="365"/>
      <c r="Q847" s="365"/>
      <c r="R847" s="365"/>
      <c r="S847" s="365"/>
      <c r="T847" s="42"/>
      <c r="U847" s="42"/>
      <c r="V847" s="42"/>
      <c r="W847" s="42"/>
      <c r="X847" s="42"/>
    </row>
    <row r="848" spans="4:24">
      <c r="D848" s="365"/>
      <c r="E848" s="365"/>
      <c r="F848" s="42"/>
      <c r="G848" s="265"/>
      <c r="H848" s="365"/>
      <c r="I848" s="365"/>
      <c r="J848" s="365"/>
      <c r="K848" s="365"/>
      <c r="L848" s="365"/>
      <c r="M848" s="365"/>
      <c r="N848" s="365"/>
      <c r="O848" s="365"/>
      <c r="P848" s="365"/>
      <c r="Q848" s="365"/>
      <c r="R848" s="365"/>
      <c r="S848" s="365"/>
      <c r="T848" s="42"/>
      <c r="U848" s="42"/>
      <c r="V848" s="42"/>
      <c r="W848" s="42"/>
      <c r="X848" s="42"/>
    </row>
    <row r="849" spans="4:24">
      <c r="D849" s="365"/>
      <c r="E849" s="365"/>
      <c r="F849" s="42"/>
      <c r="G849" s="265"/>
      <c r="H849" s="365"/>
      <c r="I849" s="365"/>
      <c r="J849" s="365"/>
      <c r="K849" s="365"/>
      <c r="L849" s="365"/>
      <c r="M849" s="365"/>
      <c r="N849" s="365"/>
      <c r="O849" s="365"/>
      <c r="P849" s="365"/>
      <c r="Q849" s="365"/>
      <c r="R849" s="365"/>
      <c r="S849" s="365"/>
      <c r="T849" s="42"/>
      <c r="U849" s="42"/>
      <c r="V849" s="42"/>
      <c r="W849" s="42"/>
      <c r="X849" s="42"/>
    </row>
    <row r="850" spans="4:24">
      <c r="D850" s="365"/>
      <c r="E850" s="365"/>
      <c r="F850" s="42"/>
      <c r="G850" s="265"/>
      <c r="H850" s="365"/>
      <c r="I850" s="365"/>
      <c r="J850" s="365"/>
      <c r="K850" s="365"/>
      <c r="L850" s="365"/>
      <c r="M850" s="365"/>
      <c r="N850" s="365"/>
      <c r="O850" s="365"/>
      <c r="P850" s="365"/>
      <c r="Q850" s="365"/>
      <c r="R850" s="365"/>
      <c r="S850" s="365"/>
      <c r="T850" s="42"/>
      <c r="U850" s="42"/>
      <c r="V850" s="42"/>
      <c r="W850" s="42"/>
      <c r="X850" s="42"/>
    </row>
    <row r="851" spans="4:24">
      <c r="D851" s="365"/>
      <c r="E851" s="365"/>
      <c r="F851" s="42"/>
      <c r="G851" s="265"/>
      <c r="H851" s="365"/>
      <c r="I851" s="365"/>
      <c r="J851" s="365"/>
      <c r="K851" s="365"/>
      <c r="L851" s="365"/>
      <c r="M851" s="365"/>
      <c r="N851" s="365"/>
      <c r="O851" s="365"/>
      <c r="P851" s="365"/>
      <c r="Q851" s="365"/>
      <c r="R851" s="365"/>
      <c r="S851" s="365"/>
      <c r="T851" s="42"/>
      <c r="U851" s="42"/>
      <c r="V851" s="42"/>
      <c r="W851" s="42"/>
      <c r="X851" s="42"/>
    </row>
    <row r="852" spans="4:24">
      <c r="D852" s="365"/>
      <c r="E852" s="365"/>
      <c r="F852" s="42"/>
      <c r="G852" s="265"/>
      <c r="H852" s="365"/>
      <c r="I852" s="365"/>
      <c r="J852" s="365"/>
      <c r="K852" s="365"/>
      <c r="L852" s="365"/>
      <c r="M852" s="365"/>
      <c r="N852" s="365"/>
      <c r="O852" s="365"/>
      <c r="P852" s="365"/>
      <c r="Q852" s="365"/>
      <c r="R852" s="365"/>
      <c r="S852" s="365"/>
      <c r="T852" s="42"/>
      <c r="U852" s="42"/>
      <c r="V852" s="42"/>
      <c r="W852" s="42"/>
      <c r="X852" s="42"/>
    </row>
    <row r="853" spans="4:24">
      <c r="D853" s="365"/>
      <c r="E853" s="365"/>
      <c r="F853" s="42"/>
      <c r="G853" s="265"/>
      <c r="H853" s="365"/>
      <c r="I853" s="365"/>
      <c r="J853" s="365"/>
      <c r="K853" s="365"/>
      <c r="L853" s="365"/>
      <c r="M853" s="365"/>
      <c r="N853" s="365"/>
      <c r="O853" s="365"/>
      <c r="P853" s="365"/>
      <c r="Q853" s="365"/>
      <c r="R853" s="365"/>
      <c r="S853" s="365"/>
      <c r="T853" s="42"/>
      <c r="U853" s="42"/>
      <c r="V853" s="42"/>
      <c r="W853" s="42"/>
      <c r="X853" s="42"/>
    </row>
    <row r="854" spans="4:24">
      <c r="D854" s="365"/>
      <c r="E854" s="365"/>
      <c r="F854" s="42"/>
      <c r="G854" s="265"/>
      <c r="H854" s="365"/>
      <c r="I854" s="365"/>
      <c r="J854" s="365"/>
      <c r="K854" s="365"/>
      <c r="L854" s="365"/>
      <c r="M854" s="365"/>
      <c r="N854" s="365"/>
      <c r="O854" s="365"/>
      <c r="P854" s="365"/>
      <c r="Q854" s="365"/>
      <c r="R854" s="365"/>
      <c r="S854" s="365"/>
      <c r="T854" s="42"/>
      <c r="U854" s="42"/>
      <c r="V854" s="42"/>
      <c r="W854" s="42"/>
      <c r="X854" s="42"/>
    </row>
    <row r="855" spans="4:24">
      <c r="D855" s="365"/>
      <c r="E855" s="365"/>
      <c r="F855" s="42"/>
      <c r="G855" s="265"/>
      <c r="H855" s="365"/>
      <c r="I855" s="365"/>
      <c r="J855" s="365"/>
      <c r="K855" s="365"/>
      <c r="L855" s="365"/>
      <c r="M855" s="365"/>
      <c r="N855" s="365"/>
      <c r="O855" s="365"/>
      <c r="P855" s="365"/>
      <c r="Q855" s="365"/>
      <c r="R855" s="365"/>
      <c r="S855" s="365"/>
      <c r="T855" s="42"/>
      <c r="U855" s="42"/>
      <c r="V855" s="42"/>
      <c r="W855" s="42"/>
      <c r="X855" s="42"/>
    </row>
    <row r="856" spans="4:24">
      <c r="D856" s="365"/>
      <c r="E856" s="365"/>
      <c r="F856" s="42"/>
      <c r="G856" s="265"/>
      <c r="H856" s="365"/>
      <c r="I856" s="365"/>
      <c r="J856" s="365"/>
      <c r="K856" s="365"/>
      <c r="L856" s="365"/>
      <c r="M856" s="365"/>
      <c r="N856" s="365"/>
      <c r="O856" s="365"/>
      <c r="P856" s="365"/>
      <c r="Q856" s="365"/>
      <c r="R856" s="365"/>
      <c r="S856" s="365"/>
      <c r="T856" s="42"/>
      <c r="U856" s="42"/>
      <c r="V856" s="42"/>
      <c r="W856" s="42"/>
      <c r="X856" s="42"/>
    </row>
    <row r="857" spans="4:24">
      <c r="D857" s="365"/>
      <c r="E857" s="365"/>
      <c r="F857" s="42"/>
      <c r="G857" s="265"/>
      <c r="H857" s="365"/>
      <c r="I857" s="365"/>
      <c r="J857" s="365"/>
      <c r="K857" s="365"/>
      <c r="L857" s="365"/>
      <c r="M857" s="365"/>
      <c r="N857" s="365"/>
      <c r="O857" s="365"/>
      <c r="P857" s="365"/>
      <c r="Q857" s="365"/>
      <c r="R857" s="365"/>
      <c r="S857" s="365"/>
      <c r="T857" s="42"/>
      <c r="U857" s="42"/>
      <c r="V857" s="42"/>
      <c r="W857" s="42"/>
      <c r="X857" s="42"/>
    </row>
    <row r="858" spans="4:24">
      <c r="D858" s="365"/>
      <c r="E858" s="365"/>
      <c r="F858" s="42"/>
      <c r="G858" s="265"/>
      <c r="H858" s="365"/>
      <c r="I858" s="365"/>
      <c r="J858" s="365"/>
      <c r="K858" s="365"/>
      <c r="L858" s="365"/>
      <c r="M858" s="365"/>
      <c r="N858" s="365"/>
      <c r="O858" s="365"/>
      <c r="P858" s="365"/>
      <c r="Q858" s="365"/>
      <c r="R858" s="365"/>
      <c r="S858" s="365"/>
      <c r="T858" s="42"/>
      <c r="U858" s="42"/>
      <c r="V858" s="42"/>
      <c r="W858" s="42"/>
      <c r="X858" s="42"/>
    </row>
    <row r="859" spans="4:24">
      <c r="D859" s="365"/>
      <c r="E859" s="365"/>
      <c r="F859" s="42"/>
      <c r="G859" s="265"/>
      <c r="H859" s="365"/>
      <c r="I859" s="365"/>
      <c r="J859" s="365"/>
      <c r="K859" s="365"/>
      <c r="L859" s="365"/>
      <c r="M859" s="365"/>
      <c r="N859" s="365"/>
      <c r="O859" s="365"/>
      <c r="P859" s="365"/>
      <c r="Q859" s="365"/>
      <c r="R859" s="365"/>
      <c r="S859" s="365"/>
      <c r="T859" s="42"/>
      <c r="U859" s="42"/>
      <c r="V859" s="42"/>
      <c r="W859" s="42"/>
      <c r="X859" s="42"/>
    </row>
    <row r="860" spans="4:24">
      <c r="D860" s="365"/>
      <c r="E860" s="365"/>
      <c r="F860" s="42"/>
      <c r="G860" s="265"/>
      <c r="H860" s="365"/>
      <c r="I860" s="365"/>
      <c r="J860" s="365"/>
      <c r="K860" s="365"/>
      <c r="L860" s="365"/>
      <c r="M860" s="365"/>
      <c r="N860" s="365"/>
      <c r="O860" s="365"/>
      <c r="P860" s="365"/>
      <c r="Q860" s="365"/>
      <c r="R860" s="365"/>
      <c r="S860" s="365"/>
      <c r="T860" s="42"/>
      <c r="U860" s="42"/>
      <c r="V860" s="42"/>
      <c r="W860" s="42"/>
      <c r="X860" s="42"/>
    </row>
    <row r="861" spans="4:24">
      <c r="D861" s="365"/>
      <c r="E861" s="365"/>
      <c r="F861" s="42"/>
      <c r="G861" s="265"/>
      <c r="H861" s="365"/>
      <c r="I861" s="365"/>
      <c r="J861" s="365"/>
      <c r="K861" s="365"/>
      <c r="L861" s="365"/>
      <c r="M861" s="365"/>
      <c r="N861" s="365"/>
      <c r="O861" s="365"/>
      <c r="P861" s="365"/>
      <c r="Q861" s="365"/>
      <c r="R861" s="365"/>
      <c r="S861" s="365"/>
      <c r="T861" s="42"/>
      <c r="U861" s="42"/>
      <c r="V861" s="42"/>
      <c r="W861" s="42"/>
      <c r="X861" s="42"/>
    </row>
    <row r="862" spans="4:24">
      <c r="D862" s="365"/>
      <c r="E862" s="365"/>
      <c r="F862" s="42"/>
      <c r="G862" s="265"/>
      <c r="H862" s="365"/>
      <c r="I862" s="365"/>
      <c r="J862" s="365"/>
      <c r="K862" s="365"/>
      <c r="L862" s="365"/>
      <c r="M862" s="365"/>
      <c r="N862" s="365"/>
      <c r="O862" s="365"/>
      <c r="P862" s="365"/>
      <c r="Q862" s="365"/>
      <c r="R862" s="365"/>
      <c r="S862" s="365"/>
      <c r="T862" s="42"/>
      <c r="U862" s="42"/>
      <c r="V862" s="42"/>
      <c r="W862" s="42"/>
      <c r="X862" s="42"/>
    </row>
    <row r="863" spans="4:24">
      <c r="D863" s="365"/>
      <c r="E863" s="365"/>
      <c r="F863" s="42"/>
      <c r="G863" s="265"/>
      <c r="H863" s="365"/>
      <c r="I863" s="365"/>
      <c r="J863" s="365"/>
      <c r="K863" s="365"/>
      <c r="L863" s="365"/>
      <c r="M863" s="365"/>
      <c r="N863" s="365"/>
      <c r="O863" s="365"/>
      <c r="P863" s="365"/>
      <c r="Q863" s="365"/>
      <c r="R863" s="365"/>
      <c r="S863" s="365"/>
      <c r="T863" s="42"/>
      <c r="U863" s="42"/>
      <c r="V863" s="42"/>
      <c r="W863" s="42"/>
      <c r="X863" s="42"/>
    </row>
    <row r="864" spans="4:24">
      <c r="D864" s="365"/>
      <c r="E864" s="365"/>
      <c r="F864" s="42"/>
      <c r="G864" s="265"/>
      <c r="H864" s="365"/>
      <c r="I864" s="365"/>
      <c r="J864" s="365"/>
      <c r="K864" s="365"/>
      <c r="L864" s="365"/>
      <c r="M864" s="365"/>
      <c r="N864" s="365"/>
      <c r="O864" s="365"/>
      <c r="P864" s="365"/>
      <c r="Q864" s="365"/>
      <c r="R864" s="365"/>
      <c r="S864" s="365"/>
      <c r="T864" s="42"/>
      <c r="U864" s="42"/>
      <c r="V864" s="42"/>
      <c r="W864" s="42"/>
      <c r="X864" s="42"/>
    </row>
    <row r="865" spans="4:24">
      <c r="D865" s="365"/>
      <c r="E865" s="365"/>
      <c r="F865" s="42"/>
      <c r="G865" s="265"/>
      <c r="H865" s="365"/>
      <c r="I865" s="365"/>
      <c r="J865" s="365"/>
      <c r="K865" s="365"/>
      <c r="L865" s="365"/>
      <c r="M865" s="365"/>
      <c r="N865" s="365"/>
      <c r="O865" s="365"/>
      <c r="P865" s="365"/>
      <c r="Q865" s="365"/>
      <c r="R865" s="365"/>
      <c r="S865" s="365"/>
      <c r="T865" s="42"/>
      <c r="U865" s="42"/>
      <c r="V865" s="42"/>
      <c r="W865" s="42"/>
      <c r="X865" s="42"/>
    </row>
    <row r="866" spans="4:24">
      <c r="D866" s="365"/>
      <c r="E866" s="365"/>
      <c r="F866" s="42"/>
      <c r="G866" s="265"/>
      <c r="H866" s="365"/>
      <c r="I866" s="365"/>
      <c r="J866" s="365"/>
      <c r="K866" s="365"/>
      <c r="L866" s="365"/>
      <c r="M866" s="365"/>
      <c r="N866" s="365"/>
      <c r="O866" s="365"/>
      <c r="P866" s="365"/>
      <c r="Q866" s="365"/>
      <c r="R866" s="365"/>
      <c r="S866" s="365"/>
      <c r="T866" s="42"/>
      <c r="U866" s="42"/>
      <c r="V866" s="42"/>
      <c r="W866" s="42"/>
      <c r="X866" s="42"/>
    </row>
    <row r="867" spans="4:24">
      <c r="D867" s="365"/>
      <c r="E867" s="365"/>
      <c r="F867" s="42"/>
      <c r="G867" s="265"/>
      <c r="H867" s="365"/>
      <c r="I867" s="365"/>
      <c r="J867" s="365"/>
      <c r="K867" s="365"/>
      <c r="L867" s="365"/>
      <c r="M867" s="365"/>
      <c r="N867" s="365"/>
      <c r="O867" s="365"/>
      <c r="P867" s="365"/>
      <c r="Q867" s="365"/>
      <c r="R867" s="365"/>
      <c r="S867" s="365"/>
      <c r="T867" s="42"/>
      <c r="U867" s="42"/>
      <c r="V867" s="42"/>
      <c r="W867" s="42"/>
      <c r="X867" s="42"/>
    </row>
    <row r="868" spans="4:24">
      <c r="D868" s="365"/>
      <c r="E868" s="365"/>
      <c r="F868" s="42"/>
      <c r="G868" s="265"/>
      <c r="H868" s="365"/>
      <c r="I868" s="365"/>
      <c r="J868" s="365"/>
      <c r="K868" s="365"/>
      <c r="L868" s="365"/>
      <c r="M868" s="365"/>
      <c r="N868" s="365"/>
      <c r="O868" s="365"/>
      <c r="P868" s="365"/>
      <c r="Q868" s="365"/>
      <c r="R868" s="365"/>
      <c r="S868" s="365"/>
      <c r="T868" s="42"/>
      <c r="U868" s="42"/>
      <c r="V868" s="42"/>
      <c r="W868" s="42"/>
      <c r="X868" s="42"/>
    </row>
    <row r="869" spans="4:24">
      <c r="D869" s="365"/>
      <c r="E869" s="365"/>
      <c r="F869" s="42"/>
      <c r="G869" s="265"/>
      <c r="H869" s="365"/>
      <c r="I869" s="365"/>
      <c r="J869" s="365"/>
      <c r="K869" s="365"/>
      <c r="L869" s="365"/>
      <c r="M869" s="365"/>
      <c r="N869" s="365"/>
      <c r="O869" s="365"/>
      <c r="P869" s="365"/>
      <c r="Q869" s="365"/>
      <c r="R869" s="365"/>
      <c r="S869" s="365"/>
      <c r="T869" s="42"/>
      <c r="U869" s="42"/>
      <c r="V869" s="42"/>
      <c r="W869" s="42"/>
      <c r="X869" s="42"/>
    </row>
    <row r="870" spans="4:24">
      <c r="D870" s="365"/>
      <c r="E870" s="365"/>
      <c r="F870" s="42"/>
      <c r="G870" s="265"/>
      <c r="H870" s="365"/>
      <c r="I870" s="365"/>
      <c r="J870" s="365"/>
      <c r="K870" s="365"/>
      <c r="L870" s="365"/>
      <c r="M870" s="365"/>
      <c r="N870" s="365"/>
      <c r="O870" s="365"/>
      <c r="P870" s="365"/>
      <c r="Q870" s="365"/>
      <c r="R870" s="365"/>
      <c r="S870" s="365"/>
      <c r="T870" s="42"/>
      <c r="U870" s="42"/>
      <c r="V870" s="42"/>
      <c r="W870" s="42"/>
      <c r="X870" s="42"/>
    </row>
    <row r="871" spans="4:24">
      <c r="D871" s="365"/>
      <c r="E871" s="365"/>
      <c r="F871" s="42"/>
      <c r="G871" s="265"/>
      <c r="H871" s="365"/>
      <c r="I871" s="365"/>
      <c r="J871" s="365"/>
      <c r="K871" s="365"/>
      <c r="L871" s="365"/>
      <c r="M871" s="365"/>
      <c r="N871" s="365"/>
      <c r="O871" s="365"/>
      <c r="P871" s="365"/>
      <c r="Q871" s="365"/>
      <c r="R871" s="365"/>
      <c r="S871" s="365"/>
      <c r="T871" s="42"/>
      <c r="U871" s="42"/>
      <c r="V871" s="42"/>
      <c r="W871" s="42"/>
      <c r="X871" s="42"/>
    </row>
    <row r="872" spans="4:24">
      <c r="D872" s="365"/>
      <c r="E872" s="365"/>
      <c r="F872" s="42"/>
      <c r="G872" s="265"/>
      <c r="H872" s="365"/>
      <c r="I872" s="365"/>
      <c r="J872" s="365"/>
      <c r="K872" s="365"/>
      <c r="L872" s="365"/>
      <c r="M872" s="365"/>
      <c r="N872" s="365"/>
      <c r="O872" s="365"/>
      <c r="P872" s="365"/>
      <c r="Q872" s="365"/>
      <c r="R872" s="365"/>
      <c r="S872" s="365"/>
      <c r="T872" s="42"/>
      <c r="U872" s="42"/>
      <c r="V872" s="42"/>
      <c r="W872" s="42"/>
      <c r="X872" s="42"/>
    </row>
    <row r="873" spans="4:24">
      <c r="D873" s="365"/>
      <c r="E873" s="365"/>
      <c r="F873" s="42"/>
      <c r="G873" s="265"/>
      <c r="H873" s="365"/>
      <c r="I873" s="365"/>
      <c r="J873" s="365"/>
      <c r="K873" s="365"/>
      <c r="L873" s="365"/>
      <c r="M873" s="365"/>
      <c r="N873" s="365"/>
      <c r="O873" s="365"/>
      <c r="P873" s="365"/>
      <c r="Q873" s="365"/>
      <c r="R873" s="365"/>
      <c r="S873" s="365"/>
      <c r="T873" s="42"/>
      <c r="U873" s="42"/>
      <c r="V873" s="42"/>
      <c r="W873" s="42"/>
      <c r="X873" s="42"/>
    </row>
    <row r="874" spans="4:24">
      <c r="D874" s="365"/>
      <c r="E874" s="365"/>
      <c r="F874" s="42"/>
      <c r="G874" s="265"/>
      <c r="H874" s="365"/>
      <c r="I874" s="365"/>
      <c r="J874" s="365"/>
      <c r="K874" s="365"/>
      <c r="L874" s="365"/>
      <c r="M874" s="365"/>
      <c r="N874" s="365"/>
      <c r="O874" s="365"/>
      <c r="P874" s="365"/>
      <c r="Q874" s="365"/>
      <c r="R874" s="365"/>
      <c r="S874" s="365"/>
      <c r="T874" s="42"/>
      <c r="U874" s="42"/>
      <c r="V874" s="42"/>
      <c r="W874" s="42"/>
      <c r="X874" s="42"/>
    </row>
    <row r="875" spans="4:24">
      <c r="D875" s="365"/>
      <c r="E875" s="365"/>
      <c r="F875" s="42"/>
      <c r="G875" s="265"/>
      <c r="H875" s="365"/>
      <c r="I875" s="365"/>
      <c r="J875" s="365"/>
      <c r="K875" s="365"/>
      <c r="L875" s="365"/>
      <c r="M875" s="365"/>
      <c r="N875" s="365"/>
      <c r="O875" s="365"/>
      <c r="P875" s="365"/>
      <c r="Q875" s="365"/>
      <c r="R875" s="365"/>
      <c r="S875" s="365"/>
      <c r="T875" s="42"/>
      <c r="U875" s="42"/>
      <c r="V875" s="42"/>
      <c r="W875" s="42"/>
      <c r="X875" s="42"/>
    </row>
    <row r="876" spans="4:24">
      <c r="D876" s="365"/>
      <c r="E876" s="365"/>
      <c r="F876" s="42"/>
      <c r="G876" s="265"/>
      <c r="H876" s="365"/>
      <c r="I876" s="365"/>
      <c r="J876" s="365"/>
      <c r="K876" s="365"/>
      <c r="L876" s="365"/>
      <c r="M876" s="365"/>
      <c r="N876" s="365"/>
      <c r="O876" s="365"/>
      <c r="P876" s="365"/>
      <c r="Q876" s="365"/>
      <c r="R876" s="365"/>
      <c r="S876" s="365"/>
      <c r="T876" s="42"/>
      <c r="U876" s="42"/>
      <c r="V876" s="42"/>
      <c r="W876" s="42"/>
      <c r="X876" s="42"/>
    </row>
    <row r="877" spans="4:24">
      <c r="D877" s="365"/>
      <c r="E877" s="365"/>
      <c r="F877" s="42"/>
      <c r="G877" s="265"/>
      <c r="H877" s="365"/>
      <c r="I877" s="365"/>
      <c r="J877" s="365"/>
      <c r="K877" s="365"/>
      <c r="L877" s="365"/>
      <c r="M877" s="365"/>
      <c r="N877" s="365"/>
      <c r="O877" s="365"/>
      <c r="P877" s="365"/>
      <c r="Q877" s="365"/>
      <c r="R877" s="365"/>
      <c r="S877" s="365"/>
      <c r="T877" s="42"/>
      <c r="U877" s="42"/>
      <c r="V877" s="42"/>
      <c r="W877" s="42"/>
      <c r="X877" s="42"/>
    </row>
    <row r="878" spans="4:24">
      <c r="D878" s="365"/>
      <c r="E878" s="365"/>
      <c r="F878" s="42"/>
      <c r="G878" s="265"/>
      <c r="H878" s="365"/>
      <c r="I878" s="365"/>
      <c r="J878" s="365"/>
      <c r="K878" s="365"/>
      <c r="L878" s="365"/>
      <c r="M878" s="365"/>
      <c r="N878" s="365"/>
      <c r="O878" s="365"/>
      <c r="P878" s="365"/>
      <c r="Q878" s="365"/>
      <c r="R878" s="365"/>
      <c r="S878" s="365"/>
      <c r="T878" s="42"/>
      <c r="U878" s="42"/>
      <c r="V878" s="42"/>
      <c r="W878" s="42"/>
      <c r="X878" s="42"/>
    </row>
    <row r="879" spans="4:24">
      <c r="D879" s="365"/>
      <c r="E879" s="365"/>
      <c r="F879" s="42"/>
      <c r="G879" s="265"/>
      <c r="H879" s="365"/>
      <c r="I879" s="365"/>
      <c r="J879" s="365"/>
      <c r="K879" s="365"/>
      <c r="L879" s="365"/>
      <c r="M879" s="365"/>
      <c r="N879" s="365"/>
      <c r="O879" s="365"/>
      <c r="P879" s="365"/>
      <c r="Q879" s="365"/>
      <c r="R879" s="365"/>
      <c r="S879" s="365"/>
      <c r="T879" s="42"/>
      <c r="U879" s="42"/>
      <c r="V879" s="42"/>
      <c r="W879" s="42"/>
      <c r="X879" s="42"/>
    </row>
    <row r="880" spans="4:24">
      <c r="D880" s="365"/>
      <c r="E880" s="365"/>
      <c r="F880" s="42"/>
      <c r="G880" s="265"/>
      <c r="H880" s="365"/>
      <c r="I880" s="365"/>
      <c r="J880" s="365"/>
      <c r="K880" s="365"/>
      <c r="L880" s="365"/>
      <c r="M880" s="365"/>
      <c r="N880" s="365"/>
      <c r="O880" s="365"/>
      <c r="P880" s="365"/>
      <c r="Q880" s="365"/>
      <c r="R880" s="365"/>
      <c r="S880" s="365"/>
      <c r="T880" s="42"/>
      <c r="U880" s="42"/>
      <c r="V880" s="42"/>
      <c r="W880" s="42"/>
      <c r="X880" s="42"/>
    </row>
    <row r="881" spans="4:24">
      <c r="D881" s="365"/>
      <c r="E881" s="365"/>
      <c r="F881" s="42"/>
      <c r="G881" s="265"/>
      <c r="H881" s="365"/>
      <c r="I881" s="365"/>
      <c r="J881" s="365"/>
      <c r="K881" s="365"/>
      <c r="L881" s="365"/>
      <c r="M881" s="365"/>
      <c r="N881" s="365"/>
      <c r="O881" s="365"/>
      <c r="P881" s="365"/>
      <c r="Q881" s="365"/>
      <c r="R881" s="365"/>
      <c r="S881" s="365"/>
      <c r="T881" s="42"/>
      <c r="U881" s="42"/>
      <c r="V881" s="42"/>
      <c r="W881" s="42"/>
      <c r="X881" s="42"/>
    </row>
    <row r="882" spans="4:24">
      <c r="D882" s="365"/>
      <c r="E882" s="365"/>
      <c r="F882" s="42"/>
      <c r="G882" s="265"/>
      <c r="H882" s="365"/>
      <c r="I882" s="365"/>
      <c r="J882" s="365"/>
      <c r="K882" s="365"/>
      <c r="L882" s="365"/>
      <c r="M882" s="365"/>
      <c r="N882" s="365"/>
      <c r="O882" s="365"/>
      <c r="P882" s="365"/>
      <c r="Q882" s="365"/>
      <c r="R882" s="365"/>
      <c r="S882" s="365"/>
      <c r="T882" s="42"/>
      <c r="U882" s="42"/>
      <c r="V882" s="42"/>
      <c r="W882" s="42"/>
      <c r="X882" s="42"/>
    </row>
    <row r="883" spans="4:24">
      <c r="D883" s="365"/>
      <c r="E883" s="365"/>
      <c r="F883" s="42"/>
      <c r="G883" s="265"/>
      <c r="H883" s="365"/>
      <c r="I883" s="365"/>
      <c r="J883" s="365"/>
      <c r="K883" s="365"/>
      <c r="L883" s="365"/>
      <c r="M883" s="365"/>
      <c r="N883" s="365"/>
      <c r="O883" s="365"/>
      <c r="P883" s="365"/>
      <c r="Q883" s="365"/>
      <c r="R883" s="365"/>
      <c r="S883" s="365"/>
      <c r="T883" s="42"/>
      <c r="U883" s="42"/>
      <c r="V883" s="42"/>
      <c r="W883" s="42"/>
      <c r="X883" s="42"/>
    </row>
    <row r="884" spans="4:24">
      <c r="D884" s="365"/>
      <c r="E884" s="365"/>
      <c r="F884" s="42"/>
      <c r="G884" s="265"/>
      <c r="H884" s="365"/>
      <c r="I884" s="365"/>
      <c r="J884" s="365"/>
      <c r="K884" s="365"/>
      <c r="L884" s="365"/>
      <c r="M884" s="365"/>
      <c r="N884" s="365"/>
      <c r="O884" s="365"/>
      <c r="P884" s="365"/>
      <c r="Q884" s="365"/>
      <c r="R884" s="365"/>
      <c r="S884" s="365"/>
      <c r="T884" s="42"/>
      <c r="U884" s="42"/>
      <c r="V884" s="42"/>
      <c r="W884" s="42"/>
      <c r="X884" s="42"/>
    </row>
    <row r="885" spans="4:24">
      <c r="D885" s="365"/>
      <c r="E885" s="365"/>
      <c r="F885" s="42"/>
      <c r="G885" s="265"/>
      <c r="H885" s="365"/>
      <c r="I885" s="365"/>
      <c r="J885" s="365"/>
      <c r="K885" s="365"/>
      <c r="L885" s="365"/>
      <c r="M885" s="365"/>
      <c r="N885" s="365"/>
      <c r="O885" s="365"/>
      <c r="P885" s="365"/>
      <c r="Q885" s="365"/>
      <c r="R885" s="365"/>
      <c r="S885" s="365"/>
      <c r="T885" s="42"/>
      <c r="U885" s="42"/>
      <c r="V885" s="42"/>
      <c r="W885" s="42"/>
      <c r="X885" s="42"/>
    </row>
    <row r="886" spans="4:24">
      <c r="D886" s="365"/>
      <c r="E886" s="365"/>
      <c r="F886" s="42"/>
      <c r="G886" s="265"/>
      <c r="H886" s="365"/>
      <c r="I886" s="365"/>
      <c r="J886" s="365"/>
      <c r="K886" s="365"/>
      <c r="L886" s="365"/>
      <c r="M886" s="365"/>
      <c r="N886" s="365"/>
      <c r="O886" s="365"/>
      <c r="P886" s="365"/>
      <c r="Q886" s="365"/>
      <c r="R886" s="365"/>
      <c r="S886" s="365"/>
      <c r="T886" s="42"/>
      <c r="U886" s="42"/>
      <c r="V886" s="42"/>
      <c r="W886" s="42"/>
      <c r="X886" s="42"/>
    </row>
    <row r="887" spans="4:24">
      <c r="D887" s="365"/>
      <c r="E887" s="365"/>
      <c r="F887" s="42"/>
      <c r="G887" s="265"/>
      <c r="H887" s="365"/>
      <c r="I887" s="365"/>
      <c r="J887" s="365"/>
      <c r="K887" s="365"/>
      <c r="L887" s="365"/>
      <c r="M887" s="365"/>
      <c r="N887" s="365"/>
      <c r="O887" s="365"/>
      <c r="P887" s="365"/>
      <c r="Q887" s="365"/>
      <c r="R887" s="365"/>
      <c r="S887" s="365"/>
      <c r="T887" s="42"/>
      <c r="U887" s="42"/>
      <c r="V887" s="42"/>
      <c r="W887" s="42"/>
      <c r="X887" s="42"/>
    </row>
    <row r="888" spans="4:24">
      <c r="D888" s="365"/>
      <c r="E888" s="365"/>
      <c r="F888" s="42"/>
      <c r="G888" s="265"/>
      <c r="H888" s="365"/>
      <c r="I888" s="365"/>
      <c r="J888" s="365"/>
      <c r="K888" s="365"/>
      <c r="L888" s="365"/>
      <c r="M888" s="365"/>
      <c r="N888" s="365"/>
      <c r="O888" s="365"/>
      <c r="P888" s="365"/>
      <c r="Q888" s="365"/>
      <c r="R888" s="365"/>
      <c r="S888" s="365"/>
      <c r="T888" s="42"/>
      <c r="U888" s="42"/>
      <c r="V888" s="42"/>
      <c r="W888" s="42"/>
      <c r="X888" s="42"/>
    </row>
    <row r="889" spans="4:24">
      <c r="D889" s="365"/>
      <c r="E889" s="365"/>
      <c r="F889" s="42"/>
      <c r="G889" s="265"/>
      <c r="H889" s="365"/>
      <c r="I889" s="365"/>
      <c r="J889" s="365"/>
      <c r="K889" s="365"/>
      <c r="L889" s="365"/>
      <c r="M889" s="365"/>
      <c r="N889" s="365"/>
      <c r="O889" s="365"/>
      <c r="P889" s="365"/>
      <c r="Q889" s="365"/>
      <c r="R889" s="365"/>
      <c r="S889" s="365"/>
      <c r="T889" s="42"/>
      <c r="U889" s="42"/>
      <c r="V889" s="42"/>
      <c r="W889" s="42"/>
      <c r="X889" s="42"/>
    </row>
    <row r="890" spans="4:24">
      <c r="D890" s="365"/>
      <c r="E890" s="365"/>
      <c r="F890" s="42"/>
      <c r="G890" s="265"/>
      <c r="H890" s="365"/>
      <c r="I890" s="365"/>
      <c r="J890" s="365"/>
      <c r="K890" s="365"/>
      <c r="L890" s="365"/>
      <c r="M890" s="365"/>
      <c r="N890" s="365"/>
      <c r="O890" s="365"/>
      <c r="P890" s="365"/>
      <c r="Q890" s="365"/>
      <c r="R890" s="365"/>
      <c r="S890" s="365"/>
      <c r="T890" s="42"/>
      <c r="U890" s="42"/>
      <c r="V890" s="42"/>
      <c r="W890" s="42"/>
      <c r="X890" s="42"/>
    </row>
    <row r="891" spans="4:24">
      <c r="D891" s="365"/>
      <c r="E891" s="365"/>
      <c r="F891" s="42"/>
      <c r="G891" s="265"/>
      <c r="H891" s="365"/>
      <c r="I891" s="365"/>
      <c r="J891" s="365"/>
      <c r="K891" s="365"/>
      <c r="L891" s="365"/>
      <c r="M891" s="365"/>
      <c r="N891" s="365"/>
      <c r="O891" s="365"/>
      <c r="P891" s="365"/>
      <c r="Q891" s="365"/>
      <c r="R891" s="365"/>
      <c r="S891" s="365"/>
      <c r="T891" s="42"/>
      <c r="U891" s="42"/>
      <c r="V891" s="42"/>
      <c r="W891" s="42"/>
      <c r="X891" s="42"/>
    </row>
    <row r="892" spans="4:24">
      <c r="D892" s="365"/>
      <c r="E892" s="365"/>
      <c r="F892" s="42"/>
      <c r="G892" s="265"/>
      <c r="H892" s="365"/>
      <c r="I892" s="365"/>
      <c r="J892" s="365"/>
      <c r="K892" s="365"/>
      <c r="L892" s="365"/>
      <c r="M892" s="365"/>
      <c r="N892" s="365"/>
      <c r="O892" s="365"/>
      <c r="P892" s="365"/>
      <c r="Q892" s="365"/>
      <c r="R892" s="365"/>
      <c r="S892" s="365"/>
      <c r="T892" s="42"/>
      <c r="U892" s="42"/>
      <c r="V892" s="42"/>
      <c r="W892" s="42"/>
      <c r="X892" s="42"/>
    </row>
    <row r="893" spans="4:24">
      <c r="D893" s="365"/>
      <c r="E893" s="365"/>
      <c r="F893" s="42"/>
      <c r="G893" s="265"/>
      <c r="H893" s="365"/>
      <c r="I893" s="365"/>
      <c r="J893" s="365"/>
      <c r="K893" s="365"/>
      <c r="L893" s="365"/>
      <c r="M893" s="365"/>
      <c r="N893" s="365"/>
      <c r="O893" s="365"/>
      <c r="P893" s="365"/>
      <c r="Q893" s="365"/>
      <c r="R893" s="365"/>
      <c r="S893" s="365"/>
      <c r="T893" s="42"/>
      <c r="U893" s="42"/>
      <c r="V893" s="42"/>
      <c r="W893" s="42"/>
      <c r="X893" s="42"/>
    </row>
    <row r="894" spans="4:24">
      <c r="D894" s="365"/>
      <c r="E894" s="365"/>
      <c r="F894" s="42"/>
      <c r="G894" s="265"/>
      <c r="H894" s="365"/>
      <c r="I894" s="365"/>
      <c r="J894" s="365"/>
      <c r="K894" s="365"/>
      <c r="L894" s="365"/>
      <c r="M894" s="365"/>
      <c r="N894" s="365"/>
      <c r="O894" s="365"/>
      <c r="P894" s="365"/>
      <c r="Q894" s="365"/>
      <c r="R894" s="365"/>
      <c r="S894" s="365"/>
      <c r="T894" s="42"/>
      <c r="U894" s="42"/>
      <c r="V894" s="42"/>
      <c r="W894" s="42"/>
      <c r="X894" s="42"/>
    </row>
    <row r="895" spans="4:24">
      <c r="D895" s="365"/>
      <c r="E895" s="365"/>
      <c r="F895" s="42"/>
      <c r="G895" s="265"/>
      <c r="H895" s="365"/>
      <c r="I895" s="365"/>
      <c r="J895" s="365"/>
      <c r="K895" s="365"/>
      <c r="L895" s="365"/>
      <c r="M895" s="365"/>
      <c r="N895" s="365"/>
      <c r="O895" s="365"/>
      <c r="P895" s="365"/>
      <c r="Q895" s="365"/>
      <c r="R895" s="365"/>
      <c r="S895" s="365"/>
      <c r="T895" s="42"/>
      <c r="U895" s="42"/>
      <c r="V895" s="42"/>
      <c r="W895" s="42"/>
      <c r="X895" s="42"/>
    </row>
    <row r="896" spans="4:24">
      <c r="D896" s="365"/>
      <c r="E896" s="365"/>
      <c r="F896" s="42"/>
      <c r="G896" s="265"/>
      <c r="H896" s="365"/>
      <c r="I896" s="365"/>
      <c r="J896" s="365"/>
      <c r="K896" s="365"/>
      <c r="L896" s="365"/>
      <c r="M896" s="365"/>
      <c r="N896" s="365"/>
      <c r="O896" s="365"/>
      <c r="P896" s="365"/>
      <c r="Q896" s="365"/>
      <c r="R896" s="365"/>
      <c r="S896" s="365"/>
      <c r="T896" s="42"/>
      <c r="U896" s="42"/>
      <c r="V896" s="42"/>
      <c r="W896" s="42"/>
      <c r="X896" s="42"/>
    </row>
    <row r="897" spans="4:24">
      <c r="D897" s="365"/>
      <c r="E897" s="365"/>
      <c r="F897" s="42"/>
      <c r="G897" s="265"/>
      <c r="H897" s="365"/>
      <c r="I897" s="365"/>
      <c r="J897" s="365"/>
      <c r="K897" s="365"/>
      <c r="L897" s="365"/>
      <c r="M897" s="365"/>
      <c r="N897" s="365"/>
      <c r="O897" s="365"/>
      <c r="P897" s="365"/>
      <c r="Q897" s="365"/>
      <c r="R897" s="365"/>
      <c r="S897" s="365"/>
      <c r="T897" s="42"/>
      <c r="U897" s="42"/>
      <c r="V897" s="42"/>
      <c r="W897" s="42"/>
      <c r="X897" s="42"/>
    </row>
    <row r="898" spans="4:24">
      <c r="D898" s="365"/>
      <c r="E898" s="365"/>
      <c r="F898" s="42"/>
      <c r="G898" s="265"/>
      <c r="H898" s="365"/>
      <c r="I898" s="365"/>
      <c r="J898" s="365"/>
      <c r="K898" s="365"/>
      <c r="L898" s="365"/>
      <c r="M898" s="365"/>
      <c r="N898" s="365"/>
      <c r="O898" s="365"/>
      <c r="P898" s="365"/>
      <c r="Q898" s="365"/>
      <c r="R898" s="365"/>
      <c r="S898" s="365"/>
      <c r="T898" s="42"/>
      <c r="U898" s="42"/>
      <c r="V898" s="42"/>
      <c r="W898" s="42"/>
      <c r="X898" s="42"/>
    </row>
    <row r="899" spans="4:24">
      <c r="D899" s="365"/>
      <c r="E899" s="365"/>
      <c r="F899" s="42"/>
      <c r="G899" s="265"/>
      <c r="H899" s="365"/>
      <c r="I899" s="365"/>
      <c r="J899" s="365"/>
      <c r="K899" s="365"/>
      <c r="L899" s="365"/>
      <c r="M899" s="365"/>
      <c r="N899" s="365"/>
      <c r="O899" s="365"/>
      <c r="P899" s="365"/>
      <c r="Q899" s="365"/>
      <c r="R899" s="365"/>
      <c r="S899" s="365"/>
      <c r="T899" s="42"/>
      <c r="U899" s="42"/>
      <c r="V899" s="42"/>
      <c r="W899" s="42"/>
      <c r="X899" s="42"/>
    </row>
    <row r="900" spans="4:24">
      <c r="D900" s="365"/>
      <c r="E900" s="365"/>
      <c r="F900" s="42"/>
      <c r="G900" s="265"/>
      <c r="H900" s="365"/>
      <c r="I900" s="365"/>
      <c r="J900" s="365"/>
      <c r="K900" s="365"/>
      <c r="L900" s="365"/>
      <c r="M900" s="365"/>
      <c r="N900" s="365"/>
      <c r="O900" s="365"/>
      <c r="P900" s="365"/>
      <c r="Q900" s="365"/>
      <c r="R900" s="365"/>
      <c r="S900" s="365"/>
      <c r="T900" s="42"/>
      <c r="U900" s="42"/>
      <c r="V900" s="42"/>
      <c r="W900" s="42"/>
      <c r="X900" s="42"/>
    </row>
    <row r="901" spans="4:24">
      <c r="D901" s="365"/>
      <c r="E901" s="365"/>
      <c r="F901" s="42"/>
      <c r="G901" s="265"/>
      <c r="H901" s="365"/>
      <c r="I901" s="365"/>
      <c r="J901" s="365"/>
      <c r="K901" s="365"/>
      <c r="L901" s="365"/>
      <c r="M901" s="365"/>
      <c r="N901" s="365"/>
      <c r="O901" s="365"/>
      <c r="P901" s="365"/>
      <c r="Q901" s="365"/>
      <c r="R901" s="365"/>
      <c r="S901" s="365"/>
      <c r="T901" s="42"/>
      <c r="U901" s="42"/>
      <c r="V901" s="42"/>
      <c r="W901" s="42"/>
      <c r="X901" s="42"/>
    </row>
    <row r="902" spans="4:24">
      <c r="D902" s="365"/>
      <c r="E902" s="365"/>
      <c r="F902" s="42"/>
      <c r="G902" s="265"/>
      <c r="H902" s="365"/>
      <c r="I902" s="365"/>
      <c r="J902" s="365"/>
      <c r="K902" s="365"/>
      <c r="L902" s="365"/>
      <c r="M902" s="365"/>
      <c r="N902" s="365"/>
      <c r="O902" s="365"/>
      <c r="P902" s="365"/>
      <c r="Q902" s="365"/>
      <c r="R902" s="365"/>
      <c r="S902" s="365"/>
      <c r="T902" s="42"/>
      <c r="U902" s="42"/>
      <c r="V902" s="42"/>
      <c r="W902" s="42"/>
      <c r="X902" s="42"/>
    </row>
    <row r="903" spans="4:24">
      <c r="D903" s="365"/>
      <c r="E903" s="365"/>
      <c r="F903" s="42"/>
      <c r="G903" s="265"/>
      <c r="H903" s="365"/>
      <c r="I903" s="365"/>
      <c r="J903" s="365"/>
      <c r="K903" s="365"/>
      <c r="L903" s="365"/>
      <c r="M903" s="365"/>
      <c r="N903" s="365"/>
      <c r="O903" s="365"/>
      <c r="P903" s="365"/>
      <c r="Q903" s="365"/>
      <c r="R903" s="365"/>
      <c r="S903" s="365"/>
      <c r="T903" s="42"/>
      <c r="U903" s="42"/>
      <c r="V903" s="42"/>
      <c r="W903" s="42"/>
      <c r="X903" s="42"/>
    </row>
    <row r="904" spans="4:24">
      <c r="D904" s="365"/>
      <c r="E904" s="365"/>
      <c r="F904" s="42"/>
      <c r="G904" s="265"/>
      <c r="H904" s="365"/>
      <c r="I904" s="365"/>
      <c r="J904" s="365"/>
      <c r="K904" s="365"/>
      <c r="L904" s="365"/>
      <c r="M904" s="365"/>
      <c r="N904" s="365"/>
      <c r="O904" s="365"/>
      <c r="P904" s="365"/>
      <c r="Q904" s="365"/>
      <c r="R904" s="365"/>
      <c r="S904" s="365"/>
      <c r="T904" s="42"/>
      <c r="U904" s="42"/>
      <c r="V904" s="42"/>
      <c r="W904" s="42"/>
      <c r="X904" s="42"/>
    </row>
    <row r="905" spans="4:24">
      <c r="D905" s="365"/>
      <c r="E905" s="365"/>
      <c r="F905" s="42"/>
      <c r="G905" s="265"/>
      <c r="H905" s="365"/>
      <c r="I905" s="365"/>
      <c r="J905" s="365"/>
      <c r="K905" s="365"/>
      <c r="L905" s="365"/>
      <c r="M905" s="365"/>
      <c r="N905" s="365"/>
      <c r="O905" s="365"/>
      <c r="P905" s="365"/>
      <c r="Q905" s="365"/>
      <c r="R905" s="365"/>
      <c r="S905" s="365"/>
      <c r="T905" s="42"/>
      <c r="U905" s="42"/>
      <c r="V905" s="42"/>
      <c r="W905" s="42"/>
      <c r="X905" s="42"/>
    </row>
    <row r="906" spans="4:24">
      <c r="D906" s="365"/>
      <c r="E906" s="365"/>
      <c r="F906" s="42"/>
      <c r="G906" s="265"/>
      <c r="H906" s="365"/>
      <c r="I906" s="365"/>
      <c r="J906" s="365"/>
      <c r="K906" s="365"/>
      <c r="L906" s="365"/>
      <c r="M906" s="365"/>
      <c r="N906" s="365"/>
      <c r="O906" s="365"/>
      <c r="P906" s="365"/>
      <c r="Q906" s="365"/>
      <c r="R906" s="365"/>
      <c r="S906" s="365"/>
      <c r="T906" s="42"/>
      <c r="U906" s="42"/>
      <c r="V906" s="42"/>
      <c r="W906" s="42"/>
      <c r="X906" s="42"/>
    </row>
    <row r="907" spans="4:24">
      <c r="D907" s="365"/>
      <c r="E907" s="365"/>
      <c r="F907" s="42"/>
      <c r="G907" s="265"/>
      <c r="H907" s="365"/>
      <c r="I907" s="365"/>
      <c r="J907" s="365"/>
      <c r="K907" s="365"/>
      <c r="L907" s="365"/>
      <c r="M907" s="365"/>
      <c r="N907" s="365"/>
      <c r="O907" s="365"/>
      <c r="P907" s="365"/>
      <c r="Q907" s="365"/>
      <c r="R907" s="365"/>
      <c r="S907" s="365"/>
      <c r="T907" s="42"/>
      <c r="U907" s="42"/>
      <c r="V907" s="42"/>
      <c r="W907" s="42"/>
      <c r="X907" s="42"/>
    </row>
    <row r="908" spans="4:24">
      <c r="D908" s="365"/>
      <c r="E908" s="365"/>
      <c r="F908" s="42"/>
      <c r="G908" s="265"/>
      <c r="H908" s="365"/>
      <c r="I908" s="365"/>
      <c r="J908" s="365"/>
      <c r="K908" s="365"/>
      <c r="L908" s="365"/>
      <c r="M908" s="365"/>
      <c r="N908" s="365"/>
      <c r="O908" s="365"/>
      <c r="P908" s="365"/>
      <c r="Q908" s="365"/>
      <c r="R908" s="365"/>
      <c r="S908" s="365"/>
      <c r="T908" s="42"/>
      <c r="U908" s="42"/>
      <c r="V908" s="42"/>
      <c r="W908" s="42"/>
      <c r="X908" s="42"/>
    </row>
    <row r="909" spans="4:24">
      <c r="D909" s="365"/>
      <c r="E909" s="365"/>
      <c r="F909" s="42"/>
      <c r="G909" s="265"/>
      <c r="H909" s="365"/>
      <c r="I909" s="365"/>
      <c r="J909" s="365"/>
      <c r="K909" s="365"/>
      <c r="L909" s="365"/>
      <c r="M909" s="365"/>
      <c r="N909" s="365"/>
      <c r="O909" s="365"/>
      <c r="P909" s="365"/>
      <c r="Q909" s="365"/>
      <c r="R909" s="365"/>
      <c r="S909" s="365"/>
      <c r="T909" s="42"/>
      <c r="U909" s="42"/>
      <c r="V909" s="42"/>
      <c r="W909" s="42"/>
      <c r="X909" s="42"/>
    </row>
    <row r="910" spans="4:24">
      <c r="D910" s="365"/>
      <c r="E910" s="365"/>
      <c r="F910" s="42"/>
      <c r="G910" s="265"/>
      <c r="H910" s="365"/>
      <c r="I910" s="365"/>
      <c r="J910" s="365"/>
      <c r="K910" s="365"/>
      <c r="L910" s="365"/>
      <c r="M910" s="365"/>
      <c r="N910" s="365"/>
      <c r="O910" s="365"/>
      <c r="P910" s="365"/>
      <c r="Q910" s="365"/>
      <c r="R910" s="365"/>
      <c r="S910" s="365"/>
      <c r="T910" s="42"/>
      <c r="U910" s="42"/>
      <c r="V910" s="42"/>
      <c r="W910" s="42"/>
      <c r="X910" s="42"/>
    </row>
    <row r="911" spans="4:24">
      <c r="D911" s="365"/>
      <c r="E911" s="365"/>
      <c r="F911" s="42"/>
      <c r="G911" s="265"/>
      <c r="H911" s="365"/>
      <c r="I911" s="365"/>
      <c r="J911" s="365"/>
      <c r="K911" s="365"/>
      <c r="L911" s="365"/>
      <c r="M911" s="365"/>
      <c r="N911" s="365"/>
      <c r="O911" s="365"/>
      <c r="P911" s="365"/>
      <c r="Q911" s="365"/>
      <c r="R911" s="365"/>
      <c r="S911" s="365"/>
      <c r="T911" s="42"/>
      <c r="U911" s="42"/>
      <c r="V911" s="42"/>
      <c r="W911" s="42"/>
      <c r="X911" s="42"/>
    </row>
    <row r="912" spans="4:24">
      <c r="D912" s="365"/>
      <c r="E912" s="365"/>
      <c r="F912" s="42"/>
      <c r="G912" s="265"/>
      <c r="H912" s="365"/>
      <c r="I912" s="365"/>
      <c r="J912" s="365"/>
      <c r="K912" s="365"/>
      <c r="L912" s="365"/>
      <c r="M912" s="365"/>
      <c r="N912" s="365"/>
      <c r="O912" s="365"/>
      <c r="P912" s="365"/>
      <c r="Q912" s="365"/>
      <c r="R912" s="365"/>
      <c r="S912" s="365"/>
      <c r="T912" s="42"/>
      <c r="U912" s="42"/>
      <c r="V912" s="42"/>
      <c r="W912" s="42"/>
      <c r="X912" s="42"/>
    </row>
    <row r="913" spans="4:24">
      <c r="D913" s="365"/>
      <c r="E913" s="365"/>
      <c r="F913" s="42"/>
      <c r="G913" s="265"/>
      <c r="H913" s="365"/>
      <c r="I913" s="365"/>
      <c r="J913" s="365"/>
      <c r="K913" s="365"/>
      <c r="L913" s="365"/>
      <c r="M913" s="365"/>
      <c r="N913" s="365"/>
      <c r="O913" s="365"/>
      <c r="P913" s="365"/>
      <c r="Q913" s="365"/>
      <c r="R913" s="365"/>
      <c r="S913" s="365"/>
      <c r="T913" s="42"/>
      <c r="U913" s="42"/>
      <c r="V913" s="42"/>
      <c r="W913" s="42"/>
      <c r="X913" s="42"/>
    </row>
    <row r="914" spans="4:24">
      <c r="D914" s="365"/>
      <c r="E914" s="365"/>
      <c r="F914" s="42"/>
      <c r="G914" s="265"/>
      <c r="H914" s="365"/>
      <c r="I914" s="365"/>
      <c r="J914" s="365"/>
      <c r="K914" s="365"/>
      <c r="L914" s="365"/>
      <c r="M914" s="365"/>
      <c r="N914" s="365"/>
      <c r="O914" s="365"/>
      <c r="P914" s="365"/>
      <c r="Q914" s="365"/>
      <c r="R914" s="365"/>
      <c r="S914" s="365"/>
      <c r="T914" s="42"/>
      <c r="U914" s="42"/>
      <c r="V914" s="42"/>
      <c r="W914" s="42"/>
      <c r="X914" s="42"/>
    </row>
    <row r="915" spans="4:24">
      <c r="D915" s="365"/>
      <c r="E915" s="365"/>
      <c r="F915" s="42"/>
      <c r="G915" s="265"/>
      <c r="H915" s="365"/>
      <c r="I915" s="365"/>
      <c r="J915" s="365"/>
      <c r="K915" s="365"/>
      <c r="L915" s="365"/>
      <c r="M915" s="365"/>
      <c r="N915" s="365"/>
      <c r="O915" s="365"/>
      <c r="P915" s="365"/>
      <c r="Q915" s="365"/>
      <c r="R915" s="365"/>
      <c r="S915" s="365"/>
      <c r="T915" s="42"/>
      <c r="U915" s="42"/>
      <c r="V915" s="42"/>
      <c r="W915" s="42"/>
      <c r="X915" s="42"/>
    </row>
    <row r="916" spans="4:24">
      <c r="D916" s="365"/>
      <c r="E916" s="365"/>
      <c r="F916" s="42"/>
      <c r="G916" s="265"/>
      <c r="H916" s="365"/>
      <c r="I916" s="365"/>
      <c r="J916" s="365"/>
      <c r="K916" s="365"/>
      <c r="L916" s="365"/>
      <c r="M916" s="365"/>
      <c r="N916" s="365"/>
      <c r="O916" s="365"/>
      <c r="P916" s="365"/>
      <c r="Q916" s="365"/>
      <c r="R916" s="365"/>
      <c r="S916" s="365"/>
      <c r="T916" s="42"/>
      <c r="U916" s="42"/>
      <c r="V916" s="42"/>
      <c r="W916" s="42"/>
      <c r="X916" s="42"/>
    </row>
    <row r="917" spans="4:24">
      <c r="D917" s="365"/>
      <c r="E917" s="365"/>
      <c r="F917" s="42"/>
      <c r="G917" s="265"/>
      <c r="H917" s="365"/>
      <c r="I917" s="365"/>
      <c r="J917" s="365"/>
      <c r="K917" s="365"/>
      <c r="L917" s="365"/>
      <c r="M917" s="365"/>
      <c r="N917" s="365"/>
      <c r="O917" s="365"/>
      <c r="P917" s="365"/>
      <c r="Q917" s="365"/>
      <c r="R917" s="365"/>
      <c r="S917" s="365"/>
      <c r="T917" s="42"/>
      <c r="U917" s="42"/>
      <c r="V917" s="42"/>
      <c r="W917" s="42"/>
      <c r="X917" s="42"/>
    </row>
    <row r="918" spans="4:24">
      <c r="D918" s="365"/>
      <c r="E918" s="365"/>
      <c r="F918" s="42"/>
      <c r="G918" s="265"/>
      <c r="H918" s="365"/>
      <c r="I918" s="365"/>
      <c r="J918" s="365"/>
      <c r="K918" s="365"/>
      <c r="L918" s="365"/>
      <c r="M918" s="365"/>
      <c r="N918" s="365"/>
      <c r="O918" s="365"/>
      <c r="P918" s="365"/>
      <c r="Q918" s="365"/>
      <c r="R918" s="365"/>
      <c r="S918" s="365"/>
      <c r="T918" s="42"/>
      <c r="U918" s="42"/>
      <c r="V918" s="42"/>
      <c r="W918" s="42"/>
      <c r="X918" s="42"/>
    </row>
    <row r="919" spans="4:24">
      <c r="D919" s="365"/>
      <c r="E919" s="365"/>
      <c r="F919" s="42"/>
      <c r="G919" s="265"/>
      <c r="H919" s="365"/>
      <c r="I919" s="365"/>
      <c r="J919" s="365"/>
      <c r="K919" s="365"/>
      <c r="L919" s="365"/>
      <c r="M919" s="365"/>
      <c r="N919" s="365"/>
      <c r="O919" s="365"/>
      <c r="P919" s="365"/>
      <c r="Q919" s="365"/>
      <c r="R919" s="365"/>
      <c r="S919" s="365"/>
      <c r="T919" s="42"/>
      <c r="U919" s="42"/>
      <c r="V919" s="42"/>
      <c r="W919" s="42"/>
      <c r="X919" s="42"/>
    </row>
    <row r="920" spans="4:24">
      <c r="D920" s="365"/>
      <c r="E920" s="365"/>
      <c r="F920" s="42"/>
      <c r="G920" s="265"/>
      <c r="H920" s="365"/>
      <c r="I920" s="365"/>
      <c r="J920" s="365"/>
      <c r="K920" s="365"/>
      <c r="L920" s="365"/>
      <c r="M920" s="365"/>
      <c r="N920" s="365"/>
      <c r="O920" s="365"/>
      <c r="P920" s="365"/>
      <c r="Q920" s="365"/>
      <c r="R920" s="365"/>
      <c r="S920" s="365"/>
      <c r="T920" s="42"/>
      <c r="U920" s="42"/>
      <c r="V920" s="42"/>
      <c r="W920" s="42"/>
      <c r="X920" s="42"/>
    </row>
    <row r="921" spans="4:24">
      <c r="D921" s="337"/>
      <c r="E921" s="337"/>
      <c r="F921" s="42"/>
      <c r="G921" s="265"/>
      <c r="H921" s="337"/>
      <c r="I921" s="337"/>
      <c r="J921" s="337"/>
      <c r="K921" s="337"/>
      <c r="L921" s="337"/>
      <c r="M921" s="337"/>
      <c r="N921" s="354"/>
      <c r="O921" s="337"/>
      <c r="P921" s="337"/>
      <c r="Q921" s="337"/>
      <c r="R921" s="354"/>
      <c r="S921" s="337"/>
      <c r="T921" s="42"/>
      <c r="U921" s="42"/>
      <c r="V921" s="42"/>
      <c r="W921" s="42"/>
      <c r="X921" s="42"/>
    </row>
  </sheetData>
  <mergeCells count="2">
    <mergeCell ref="G3:H3"/>
    <mergeCell ref="J2:V2"/>
  </mergeCells>
  <pageMargins left="0.7" right="0.7" top="0.75" bottom="0.75" header="0.3" footer="0.3"/>
  <pageSetup paperSize="0" orientation="portrait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S37"/>
  <sheetViews>
    <sheetView topLeftCell="B21" workbookViewId="0">
      <selection activeCell="E33" sqref="E33"/>
    </sheetView>
  </sheetViews>
  <sheetFormatPr defaultRowHeight="12.75"/>
  <cols>
    <col min="2" max="2" width="9.140625" style="120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</cols>
  <sheetData>
    <row r="3" spans="2:11">
      <c r="E3" s="392"/>
      <c r="F3" s="392"/>
      <c r="G3" s="392"/>
      <c r="H3" s="392"/>
      <c r="I3" s="392"/>
      <c r="J3" s="392"/>
      <c r="K3" s="392"/>
    </row>
    <row r="4" spans="2:11">
      <c r="B4" s="204" t="s">
        <v>1193</v>
      </c>
      <c r="C4" s="42" t="s">
        <v>1194</v>
      </c>
      <c r="D4" s="42" t="s">
        <v>1195</v>
      </c>
      <c r="E4" s="390" t="s">
        <v>1577</v>
      </c>
      <c r="F4" s="391"/>
      <c r="G4" s="391"/>
      <c r="H4" s="391"/>
      <c r="I4" s="391"/>
      <c r="J4" s="391"/>
      <c r="K4" s="391"/>
    </row>
    <row r="5" spans="2:11">
      <c r="B5" s="269"/>
      <c r="C5" s="42" t="s">
        <v>1293</v>
      </c>
      <c r="D5" s="42" t="s">
        <v>1294</v>
      </c>
      <c r="E5" s="42" t="s">
        <v>1196</v>
      </c>
      <c r="F5" s="42" t="s">
        <v>1280</v>
      </c>
      <c r="G5" s="42" t="s">
        <v>1537</v>
      </c>
      <c r="H5" s="173" t="s">
        <v>1681</v>
      </c>
      <c r="I5" s="173" t="s">
        <v>1899</v>
      </c>
      <c r="J5" s="173" t="s">
        <v>1959</v>
      </c>
      <c r="K5" s="173" t="s">
        <v>2050</v>
      </c>
    </row>
    <row r="6" spans="2:11">
      <c r="B6" s="204">
        <v>1</v>
      </c>
      <c r="C6" s="42" t="s">
        <v>1197</v>
      </c>
      <c r="D6" s="42" t="s">
        <v>1198</v>
      </c>
      <c r="E6" s="42">
        <v>26740</v>
      </c>
      <c r="F6" s="42">
        <v>26740</v>
      </c>
      <c r="G6" s="42">
        <v>25525</v>
      </c>
      <c r="H6" s="173">
        <v>24625</v>
      </c>
      <c r="I6" s="173">
        <v>24625</v>
      </c>
      <c r="J6" s="173">
        <v>23522</v>
      </c>
      <c r="K6" s="173">
        <v>23522</v>
      </c>
    </row>
    <row r="7" spans="2:11">
      <c r="B7" s="269">
        <v>2</v>
      </c>
      <c r="C7" s="42" t="s">
        <v>1289</v>
      </c>
      <c r="D7" s="42" t="s">
        <v>1198</v>
      </c>
      <c r="E7" s="42">
        <v>0</v>
      </c>
      <c r="F7" s="42">
        <v>1215</v>
      </c>
      <c r="G7" s="42">
        <v>900</v>
      </c>
      <c r="H7" s="173">
        <v>0</v>
      </c>
      <c r="I7" s="173">
        <v>1103</v>
      </c>
      <c r="J7" s="173">
        <v>0</v>
      </c>
      <c r="K7" s="173">
        <v>0</v>
      </c>
    </row>
    <row r="8" spans="2:11">
      <c r="B8" s="269">
        <v>3</v>
      </c>
      <c r="C8" s="42" t="s">
        <v>1290</v>
      </c>
      <c r="D8" s="42" t="s">
        <v>1198</v>
      </c>
      <c r="E8" s="42">
        <f t="shared" ref="E8:K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</row>
    <row r="9" spans="2:11" ht="23.25">
      <c r="B9" s="204">
        <v>4</v>
      </c>
      <c r="C9" s="42" t="s">
        <v>1292</v>
      </c>
      <c r="D9" s="42" t="s">
        <v>1198</v>
      </c>
      <c r="E9" s="244">
        <v>5343</v>
      </c>
      <c r="F9" s="244">
        <v>8430</v>
      </c>
      <c r="G9" s="244">
        <v>18290</v>
      </c>
      <c r="H9" s="325">
        <v>25008</v>
      </c>
      <c r="I9" s="325">
        <v>5198</v>
      </c>
      <c r="J9" s="325">
        <v>18516.55</v>
      </c>
      <c r="K9" s="325">
        <v>26175</v>
      </c>
    </row>
    <row r="10" spans="2:11">
      <c r="B10" s="269">
        <v>5</v>
      </c>
      <c r="C10" s="42" t="s">
        <v>1202</v>
      </c>
      <c r="D10" s="42"/>
      <c r="E10" s="42"/>
      <c r="F10" s="42"/>
      <c r="G10" s="42"/>
      <c r="H10" s="42"/>
      <c r="I10" s="42"/>
      <c r="J10" s="42"/>
      <c r="K10" s="42"/>
    </row>
    <row r="11" spans="2:11">
      <c r="B11" s="269">
        <v>6</v>
      </c>
      <c r="C11" s="42" t="s">
        <v>965</v>
      </c>
      <c r="D11" s="42" t="s">
        <v>1198</v>
      </c>
      <c r="E11" s="42">
        <v>3546</v>
      </c>
      <c r="F11" s="42">
        <v>2802</v>
      </c>
      <c r="G11" s="42">
        <v>4297</v>
      </c>
      <c r="H11" s="173">
        <v>3622</v>
      </c>
      <c r="I11" s="173">
        <v>0</v>
      </c>
      <c r="J11" s="173">
        <v>5069.74</v>
      </c>
      <c r="K11" s="173">
        <v>8558</v>
      </c>
    </row>
    <row r="12" spans="2:11">
      <c r="B12" s="269">
        <v>7</v>
      </c>
      <c r="C12" s="42" t="s">
        <v>966</v>
      </c>
      <c r="D12" s="42" t="s">
        <v>1198</v>
      </c>
      <c r="E12" s="42">
        <v>1581</v>
      </c>
      <c r="F12" s="42">
        <v>2022</v>
      </c>
      <c r="G12" s="42">
        <v>230</v>
      </c>
      <c r="H12" s="173">
        <v>1037</v>
      </c>
      <c r="I12" s="173">
        <v>0</v>
      </c>
      <c r="J12" s="173">
        <v>1970</v>
      </c>
      <c r="K12" s="173">
        <v>2368</v>
      </c>
    </row>
    <row r="13" spans="2:11">
      <c r="B13" s="269">
        <v>8</v>
      </c>
      <c r="C13" s="42" t="s">
        <v>967</v>
      </c>
      <c r="D13" s="42" t="s">
        <v>1198</v>
      </c>
      <c r="E13" s="42">
        <v>161</v>
      </c>
      <c r="F13" s="42">
        <v>141</v>
      </c>
      <c r="G13" s="42">
        <v>406</v>
      </c>
      <c r="H13" s="173">
        <v>0</v>
      </c>
      <c r="I13" s="173">
        <v>0</v>
      </c>
      <c r="J13" s="173">
        <v>550</v>
      </c>
      <c r="K13" s="173">
        <v>210</v>
      </c>
    </row>
    <row r="14" spans="2:11">
      <c r="B14" s="269">
        <v>9</v>
      </c>
      <c r="C14" s="42" t="s">
        <v>1265</v>
      </c>
      <c r="D14" s="42" t="s">
        <v>1198</v>
      </c>
      <c r="E14" s="42">
        <v>0</v>
      </c>
      <c r="F14" s="42">
        <v>1831</v>
      </c>
      <c r="G14" s="42">
        <v>11587</v>
      </c>
      <c r="H14" s="173">
        <v>12380</v>
      </c>
      <c r="I14" s="173">
        <v>1741</v>
      </c>
      <c r="J14" s="173">
        <v>8785.91</v>
      </c>
      <c r="K14" s="173">
        <v>12269</v>
      </c>
    </row>
    <row r="15" spans="2:11">
      <c r="B15" s="356">
        <v>10</v>
      </c>
      <c r="C15" s="42" t="s">
        <v>1540</v>
      </c>
      <c r="D15" s="42" t="s">
        <v>1198</v>
      </c>
      <c r="E15" s="42">
        <v>0</v>
      </c>
      <c r="F15" s="42">
        <v>0</v>
      </c>
      <c r="G15" s="42">
        <v>419</v>
      </c>
      <c r="H15" s="173">
        <v>0</v>
      </c>
      <c r="I15" s="173">
        <v>0</v>
      </c>
      <c r="J15" s="173">
        <v>0</v>
      </c>
      <c r="K15" s="173">
        <v>0</v>
      </c>
    </row>
    <row r="16" spans="2:11">
      <c r="B16" s="356">
        <v>11</v>
      </c>
      <c r="C16" s="42" t="s">
        <v>1682</v>
      </c>
      <c r="D16" s="42" t="s">
        <v>1198</v>
      </c>
      <c r="E16" s="42"/>
      <c r="F16" s="42"/>
      <c r="G16" s="42"/>
      <c r="H16" s="173">
        <v>3120</v>
      </c>
      <c r="I16" s="173">
        <v>2272</v>
      </c>
      <c r="J16" s="42">
        <v>766</v>
      </c>
      <c r="K16" s="173">
        <v>536</v>
      </c>
    </row>
    <row r="17" spans="2:11">
      <c r="B17" s="356"/>
      <c r="C17" s="42" t="s">
        <v>1954</v>
      </c>
      <c r="D17" s="42" t="s">
        <v>1198</v>
      </c>
      <c r="E17" s="42"/>
      <c r="F17" s="42"/>
      <c r="G17" s="42"/>
      <c r="H17" s="173"/>
      <c r="I17" s="173"/>
      <c r="J17" s="42">
        <v>386</v>
      </c>
      <c r="K17" s="173">
        <v>950</v>
      </c>
    </row>
    <row r="18" spans="2:11">
      <c r="B18" s="356">
        <v>12</v>
      </c>
      <c r="C18" s="42" t="s">
        <v>1683</v>
      </c>
      <c r="D18" s="42" t="s">
        <v>1198</v>
      </c>
      <c r="E18" s="42"/>
      <c r="F18" s="42"/>
      <c r="G18" s="42"/>
      <c r="H18" s="173">
        <v>2567</v>
      </c>
      <c r="I18" s="173">
        <v>0</v>
      </c>
      <c r="J18" s="42">
        <v>215</v>
      </c>
      <c r="K18" s="173">
        <v>0</v>
      </c>
    </row>
    <row r="19" spans="2:11">
      <c r="B19" s="356">
        <v>13</v>
      </c>
      <c r="C19" s="42" t="s">
        <v>1657</v>
      </c>
      <c r="D19" s="42" t="s">
        <v>1198</v>
      </c>
      <c r="E19" s="42"/>
      <c r="F19" s="42"/>
      <c r="G19" s="42"/>
      <c r="H19" s="173">
        <v>876</v>
      </c>
      <c r="I19" s="173">
        <v>0</v>
      </c>
      <c r="J19" s="42">
        <v>0</v>
      </c>
      <c r="K19" s="173">
        <v>0</v>
      </c>
    </row>
    <row r="20" spans="2:11">
      <c r="B20" s="356">
        <v>14</v>
      </c>
      <c r="C20" s="173" t="s">
        <v>1291</v>
      </c>
      <c r="D20" s="42" t="s">
        <v>1198</v>
      </c>
      <c r="E20" s="42"/>
      <c r="F20" s="42">
        <v>1215</v>
      </c>
      <c r="G20" s="42">
        <v>900</v>
      </c>
      <c r="H20" s="173">
        <v>0</v>
      </c>
      <c r="I20" s="173">
        <v>1103</v>
      </c>
      <c r="J20" s="173">
        <v>0</v>
      </c>
      <c r="K20" s="173">
        <v>0</v>
      </c>
    </row>
    <row r="21" spans="2:11">
      <c r="B21" s="356">
        <v>15</v>
      </c>
      <c r="C21" s="42" t="s">
        <v>1539</v>
      </c>
      <c r="D21" s="42" t="s">
        <v>1198</v>
      </c>
      <c r="E21" s="42">
        <v>22</v>
      </c>
      <c r="F21" s="42">
        <v>23</v>
      </c>
      <c r="G21" s="42">
        <v>51</v>
      </c>
      <c r="H21" s="173">
        <v>7</v>
      </c>
      <c r="I21" s="173">
        <v>1</v>
      </c>
      <c r="J21" s="173">
        <v>43.5</v>
      </c>
      <c r="K21" s="173">
        <v>47</v>
      </c>
    </row>
    <row r="22" spans="2:11">
      <c r="B22" s="354"/>
      <c r="C22" s="42" t="s">
        <v>1955</v>
      </c>
      <c r="D22" s="42" t="s">
        <v>1198</v>
      </c>
      <c r="E22" s="42"/>
      <c r="F22" s="42"/>
      <c r="G22" s="42"/>
      <c r="H22" s="173"/>
      <c r="I22" s="173"/>
      <c r="J22" s="173">
        <v>50</v>
      </c>
      <c r="K22" s="173">
        <v>0</v>
      </c>
    </row>
    <row r="23" spans="2:11">
      <c r="B23" s="337">
        <v>16</v>
      </c>
      <c r="C23" s="42" t="s">
        <v>1538</v>
      </c>
      <c r="D23" s="42" t="s">
        <v>1198</v>
      </c>
      <c r="E23" s="42">
        <v>33</v>
      </c>
      <c r="F23" s="42">
        <v>396</v>
      </c>
      <c r="G23" s="42">
        <v>402.16</v>
      </c>
      <c r="H23" s="173">
        <v>1399</v>
      </c>
      <c r="I23" s="173">
        <v>186</v>
      </c>
      <c r="J23" s="173">
        <v>680.4</v>
      </c>
      <c r="K23" s="173">
        <v>817</v>
      </c>
    </row>
    <row r="24" spans="2:11" ht="23.25">
      <c r="B24" s="337">
        <v>17</v>
      </c>
      <c r="C24" s="42" t="s">
        <v>1204</v>
      </c>
      <c r="D24" s="42" t="s">
        <v>1205</v>
      </c>
      <c r="E24" s="244">
        <v>5</v>
      </c>
      <c r="F24" s="244">
        <v>7</v>
      </c>
      <c r="G24" s="244">
        <v>10</v>
      </c>
      <c r="H24" s="244">
        <v>11</v>
      </c>
      <c r="I24" s="244">
        <v>4</v>
      </c>
      <c r="J24" s="244">
        <v>12</v>
      </c>
      <c r="K24" s="244">
        <v>18</v>
      </c>
    </row>
    <row r="25" spans="2:11" ht="23.25">
      <c r="B25" s="337">
        <v>18</v>
      </c>
      <c r="C25" s="42" t="s">
        <v>1575</v>
      </c>
      <c r="D25" s="42" t="s">
        <v>1576</v>
      </c>
      <c r="E25" s="244">
        <v>29</v>
      </c>
      <c r="F25" s="244">
        <v>26</v>
      </c>
      <c r="G25" s="244">
        <v>85</v>
      </c>
      <c r="H25" s="244">
        <v>95.68</v>
      </c>
      <c r="I25" s="244">
        <v>17</v>
      </c>
      <c r="J25" s="244">
        <v>75.5</v>
      </c>
      <c r="K25" s="244">
        <v>122.3</v>
      </c>
    </row>
    <row r="26" spans="2:11" ht="23.25">
      <c r="B26" s="337">
        <v>19</v>
      </c>
      <c r="C26" s="42" t="s">
        <v>1206</v>
      </c>
      <c r="D26" s="42" t="s">
        <v>1213</v>
      </c>
      <c r="E26" s="244">
        <v>5876</v>
      </c>
      <c r="F26" s="244">
        <v>9069</v>
      </c>
      <c r="G26" s="244">
        <v>19344</v>
      </c>
      <c r="H26" s="244">
        <v>26743</v>
      </c>
      <c r="I26" s="244">
        <v>5756</v>
      </c>
      <c r="J26" s="244">
        <v>19633</v>
      </c>
      <c r="K26" s="244">
        <v>29135</v>
      </c>
    </row>
    <row r="27" spans="2:11" ht="23.25">
      <c r="B27" s="337">
        <v>20</v>
      </c>
      <c r="C27" s="42" t="s">
        <v>1207</v>
      </c>
      <c r="D27" s="42" t="s">
        <v>1214</v>
      </c>
      <c r="E27" s="244">
        <f t="shared" ref="E27:K27" si="1">E26/E24</f>
        <v>1175.2</v>
      </c>
      <c r="F27" s="244">
        <f t="shared" si="1"/>
        <v>1295.5714285714287</v>
      </c>
      <c r="G27" s="244">
        <f t="shared" si="1"/>
        <v>1934.4</v>
      </c>
      <c r="H27" s="244">
        <f t="shared" si="1"/>
        <v>2431.181818181818</v>
      </c>
      <c r="I27" s="244">
        <f t="shared" si="1"/>
        <v>1439</v>
      </c>
      <c r="J27" s="244">
        <f t="shared" si="1"/>
        <v>1636.0833333333333</v>
      </c>
      <c r="K27" s="244">
        <f t="shared" si="1"/>
        <v>1618.6111111111111</v>
      </c>
    </row>
    <row r="28" spans="2:11" ht="23.25">
      <c r="B28" s="337">
        <v>21</v>
      </c>
      <c r="C28" s="42" t="s">
        <v>1209</v>
      </c>
      <c r="D28" s="42" t="s">
        <v>1213</v>
      </c>
      <c r="E28" s="244">
        <f t="shared" ref="E28:K28" si="2">E26-E9</f>
        <v>533</v>
      </c>
      <c r="F28" s="244">
        <f t="shared" si="2"/>
        <v>639</v>
      </c>
      <c r="G28" s="244">
        <f t="shared" si="2"/>
        <v>1054</v>
      </c>
      <c r="H28" s="244">
        <f t="shared" si="2"/>
        <v>1735</v>
      </c>
      <c r="I28" s="244">
        <f t="shared" si="2"/>
        <v>558</v>
      </c>
      <c r="J28" s="244">
        <f t="shared" si="2"/>
        <v>1116.4500000000007</v>
      </c>
      <c r="K28" s="244">
        <f t="shared" si="2"/>
        <v>2960</v>
      </c>
    </row>
    <row r="29" spans="2:11" ht="23.25">
      <c r="B29" s="337">
        <v>22</v>
      </c>
      <c r="C29" s="42" t="s">
        <v>1212</v>
      </c>
      <c r="D29" s="42" t="s">
        <v>1214</v>
      </c>
      <c r="E29" s="244">
        <f t="shared" ref="E29:K29" si="3">E28/E24</f>
        <v>106.6</v>
      </c>
      <c r="F29" s="244">
        <f t="shared" si="3"/>
        <v>91.285714285714292</v>
      </c>
      <c r="G29" s="244">
        <f t="shared" si="3"/>
        <v>105.4</v>
      </c>
      <c r="H29" s="244">
        <f t="shared" si="3"/>
        <v>157.72727272727272</v>
      </c>
      <c r="I29" s="244">
        <f t="shared" si="3"/>
        <v>139.5</v>
      </c>
      <c r="J29" s="244">
        <f t="shared" si="3"/>
        <v>93.037500000000065</v>
      </c>
      <c r="K29" s="244">
        <f t="shared" si="3"/>
        <v>164.44444444444446</v>
      </c>
    </row>
    <row r="30" spans="2:11" ht="23.25">
      <c r="B30" s="337">
        <v>23</v>
      </c>
      <c r="C30" s="42" t="s">
        <v>1672</v>
      </c>
      <c r="D30" s="42" t="s">
        <v>1673</v>
      </c>
      <c r="E30" s="244">
        <f>E28/E25</f>
        <v>18.379310344827587</v>
      </c>
      <c r="F30" s="244">
        <f t="shared" ref="F30:K30" si="4">F28/F25</f>
        <v>24.576923076923077</v>
      </c>
      <c r="G30" s="244">
        <f t="shared" si="4"/>
        <v>12.4</v>
      </c>
      <c r="H30" s="244">
        <f t="shared" si="4"/>
        <v>18.133361204013376</v>
      </c>
      <c r="I30" s="244">
        <f t="shared" si="4"/>
        <v>32.823529411764703</v>
      </c>
      <c r="J30" s="244">
        <f t="shared" si="4"/>
        <v>14.787417218543055</v>
      </c>
      <c r="K30" s="244">
        <f t="shared" si="4"/>
        <v>24.20278004905969</v>
      </c>
    </row>
    <row r="31" spans="2:11" ht="23.25">
      <c r="B31" s="337">
        <v>24</v>
      </c>
      <c r="C31" s="42" t="s">
        <v>1210</v>
      </c>
      <c r="D31" s="42" t="s">
        <v>1213</v>
      </c>
      <c r="E31" s="244">
        <f t="shared" ref="E31:K31" si="5">E28/2</f>
        <v>266.5</v>
      </c>
      <c r="F31" s="244">
        <f t="shared" si="5"/>
        <v>319.5</v>
      </c>
      <c r="G31" s="244">
        <f t="shared" si="5"/>
        <v>527</v>
      </c>
      <c r="H31" s="244">
        <f t="shared" si="5"/>
        <v>867.5</v>
      </c>
      <c r="I31" s="244">
        <f t="shared" si="5"/>
        <v>279</v>
      </c>
      <c r="J31" s="244">
        <f t="shared" si="5"/>
        <v>558.22500000000036</v>
      </c>
      <c r="K31" s="244">
        <f t="shared" si="5"/>
        <v>1480</v>
      </c>
    </row>
    <row r="32" spans="2:11" ht="23.25">
      <c r="B32" s="337">
        <v>25</v>
      </c>
      <c r="C32" s="42" t="s">
        <v>1684</v>
      </c>
      <c r="D32" s="42" t="s">
        <v>1215</v>
      </c>
      <c r="E32" s="245">
        <f t="shared" ref="E32:K32" si="6">(E26/(E9/100))-100</f>
        <v>9.9756690997566864</v>
      </c>
      <c r="F32" s="245">
        <f t="shared" si="6"/>
        <v>7.580071174377224</v>
      </c>
      <c r="G32" s="245">
        <f t="shared" si="6"/>
        <v>5.7627118644067821</v>
      </c>
      <c r="H32" s="245">
        <f t="shared" si="6"/>
        <v>6.9377799104286595</v>
      </c>
      <c r="I32" s="245">
        <f t="shared" si="6"/>
        <v>10.734898037706813</v>
      </c>
      <c r="J32" s="245">
        <f t="shared" si="6"/>
        <v>6.0294709327601623</v>
      </c>
      <c r="K32" s="245">
        <f t="shared" si="6"/>
        <v>11.308500477554915</v>
      </c>
    </row>
    <row r="33" spans="1:19" ht="23.25">
      <c r="B33" s="337">
        <v>26</v>
      </c>
      <c r="C33" s="42" t="s">
        <v>1216</v>
      </c>
      <c r="D33" s="42" t="s">
        <v>1215</v>
      </c>
      <c r="E33" s="245">
        <f>E28*100/E26</f>
        <v>9.0707964601769913</v>
      </c>
      <c r="F33" s="245">
        <f t="shared" ref="F33:K33" si="7">F28*100/F26</f>
        <v>7.0459808137611644</v>
      </c>
      <c r="G33" s="245">
        <f t="shared" si="7"/>
        <v>5.4487179487179489</v>
      </c>
      <c r="H33" s="245">
        <f t="shared" si="7"/>
        <v>6.4876790188086604</v>
      </c>
      <c r="I33" s="245">
        <f t="shared" si="7"/>
        <v>9.6942321056289096</v>
      </c>
      <c r="J33" s="245">
        <f t="shared" si="7"/>
        <v>5.6865990933632187</v>
      </c>
      <c r="K33" s="245">
        <f t="shared" si="7"/>
        <v>10.159601853440879</v>
      </c>
    </row>
    <row r="34" spans="1:19">
      <c r="B34" s="337">
        <v>27</v>
      </c>
      <c r="C34" s="42" t="s">
        <v>1208</v>
      </c>
      <c r="D34" s="42" t="s">
        <v>1213</v>
      </c>
      <c r="E34" s="42">
        <v>516</v>
      </c>
      <c r="F34" s="42">
        <v>0</v>
      </c>
      <c r="G34" s="42">
        <v>4000</v>
      </c>
      <c r="H34" s="271">
        <v>0</v>
      </c>
      <c r="I34" s="173">
        <v>0</v>
      </c>
      <c r="J34" s="173">
        <v>0</v>
      </c>
      <c r="K34" s="271">
        <v>0</v>
      </c>
    </row>
    <row r="35" spans="1:19">
      <c r="B35" s="337">
        <v>28</v>
      </c>
      <c r="C35" s="321" t="s">
        <v>1211</v>
      </c>
      <c r="D35" s="321" t="s">
        <v>1213</v>
      </c>
      <c r="E35" s="321">
        <f t="shared" ref="E35:K35" si="8">E28-E34</f>
        <v>17</v>
      </c>
      <c r="F35" s="321">
        <f t="shared" si="8"/>
        <v>639</v>
      </c>
      <c r="G35" s="321">
        <f t="shared" si="8"/>
        <v>-2946</v>
      </c>
      <c r="H35" s="321">
        <f t="shared" si="8"/>
        <v>1735</v>
      </c>
      <c r="I35" s="42">
        <f t="shared" si="8"/>
        <v>558</v>
      </c>
      <c r="J35" s="42">
        <f t="shared" si="8"/>
        <v>1116.4500000000007</v>
      </c>
      <c r="K35" s="42">
        <f t="shared" si="8"/>
        <v>2960</v>
      </c>
    </row>
    <row r="36" spans="1:19">
      <c r="A36">
        <f>SUM(E36:U36)</f>
        <v>3516</v>
      </c>
      <c r="B36" s="337">
        <v>29</v>
      </c>
      <c r="C36" s="173" t="s">
        <v>1685</v>
      </c>
      <c r="D36" s="42"/>
      <c r="E36" s="42">
        <v>516</v>
      </c>
      <c r="F36" s="42">
        <v>0</v>
      </c>
      <c r="G36" s="42">
        <v>3000</v>
      </c>
      <c r="H36" s="42">
        <v>0</v>
      </c>
      <c r="I36" s="42">
        <v>0</v>
      </c>
      <c r="J36" s="42"/>
      <c r="K36" s="317"/>
      <c r="L36" s="42"/>
      <c r="M36" s="42"/>
      <c r="N36" s="42"/>
      <c r="O36" s="42"/>
      <c r="P36" s="42"/>
      <c r="Q36" s="42"/>
      <c r="R36" s="42"/>
      <c r="S36" s="42"/>
    </row>
    <row r="37" spans="1:19">
      <c r="A37">
        <f>SUM(E37:U37)</f>
        <v>1000</v>
      </c>
      <c r="B37" s="337">
        <v>30</v>
      </c>
      <c r="C37" s="173" t="s">
        <v>1686</v>
      </c>
      <c r="D37" s="42"/>
      <c r="E37" s="42">
        <v>0</v>
      </c>
      <c r="F37" s="42">
        <v>0</v>
      </c>
      <c r="G37" s="42">
        <v>1000</v>
      </c>
      <c r="H37" s="42">
        <v>0</v>
      </c>
      <c r="I37" s="42">
        <v>0</v>
      </c>
      <c r="J37" s="42"/>
      <c r="K37" s="317"/>
      <c r="L37" s="42"/>
      <c r="M37" s="42"/>
      <c r="N37" s="42"/>
      <c r="O37" s="42"/>
      <c r="P37" s="42"/>
      <c r="Q37" s="42"/>
      <c r="R37" s="42"/>
      <c r="S37" s="42"/>
    </row>
  </sheetData>
  <mergeCells count="2">
    <mergeCell ref="E3:K3"/>
    <mergeCell ref="E4:K4"/>
  </mergeCells>
  <pageMargins left="0.7" right="0.7" top="0.75" bottom="0.75" header="0.3" footer="0.3"/>
  <pageSetup paperSize="0" orientation="portrait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22"/>
  <sheetViews>
    <sheetView topLeftCell="B1" workbookViewId="0">
      <selection activeCell="G22" sqref="G22"/>
    </sheetView>
  </sheetViews>
  <sheetFormatPr defaultRowHeight="12.75"/>
  <cols>
    <col min="1" max="1" width="82.140625" bestFit="1" customWidth="1"/>
    <col min="3" max="3" width="15.85546875" bestFit="1" customWidth="1"/>
    <col min="4" max="4" width="19.5703125" bestFit="1" customWidth="1"/>
    <col min="5" max="5" width="17.7109375" bestFit="1" customWidth="1"/>
    <col min="6" max="6" width="13.42578125" bestFit="1" customWidth="1"/>
    <col min="11" max="11" width="10.28515625" customWidth="1"/>
    <col min="13" max="13" width="12.42578125" customWidth="1"/>
  </cols>
  <sheetData>
    <row r="3" spans="1:15">
      <c r="D3" t="s">
        <v>1688</v>
      </c>
      <c r="L3" s="392" t="s">
        <v>1706</v>
      </c>
      <c r="M3" s="392"/>
      <c r="N3" s="392"/>
    </row>
    <row r="4" spans="1:15" s="323" customFormat="1" ht="39" customHeight="1">
      <c r="A4" s="323" t="s">
        <v>1708</v>
      </c>
      <c r="B4" s="323" t="s">
        <v>1693</v>
      </c>
      <c r="C4" s="323" t="s">
        <v>1687</v>
      </c>
      <c r="D4" s="323" t="s">
        <v>1690</v>
      </c>
      <c r="E4" s="323" t="s">
        <v>1691</v>
      </c>
      <c r="F4" s="323" t="s">
        <v>1692</v>
      </c>
      <c r="G4" s="323" t="s">
        <v>1689</v>
      </c>
      <c r="H4" s="323" t="s">
        <v>1536</v>
      </c>
      <c r="I4" s="323" t="s">
        <v>1696</v>
      </c>
      <c r="J4" s="323" t="s">
        <v>1707</v>
      </c>
      <c r="K4" s="323" t="s">
        <v>1705</v>
      </c>
      <c r="L4" s="323" t="s">
        <v>1534</v>
      </c>
      <c r="M4" s="323" t="s">
        <v>1535</v>
      </c>
      <c r="N4" s="323" t="s">
        <v>1536</v>
      </c>
    </row>
    <row r="5" spans="1:15">
      <c r="B5">
        <v>1</v>
      </c>
      <c r="C5" t="s">
        <v>1694</v>
      </c>
      <c r="D5">
        <v>2087</v>
      </c>
      <c r="E5">
        <v>0</v>
      </c>
      <c r="F5">
        <v>0</v>
      </c>
      <c r="G5">
        <v>2360</v>
      </c>
      <c r="H5">
        <f>G5-F5-E5-D5</f>
        <v>273</v>
      </c>
      <c r="I5">
        <v>0</v>
      </c>
      <c r="K5" s="322">
        <f>G5/((D5+E5+F5)/100)-100</f>
        <v>13.080977479635834</v>
      </c>
      <c r="L5" s="288"/>
      <c r="M5" s="288"/>
      <c r="N5" s="288"/>
    </row>
    <row r="6" spans="1:15">
      <c r="A6" t="s">
        <v>1710</v>
      </c>
      <c r="B6">
        <v>2</v>
      </c>
      <c r="C6" t="s">
        <v>1695</v>
      </c>
      <c r="D6">
        <v>1113</v>
      </c>
      <c r="E6">
        <v>70</v>
      </c>
      <c r="F6">
        <v>0</v>
      </c>
      <c r="G6">
        <v>1239</v>
      </c>
      <c r="H6">
        <f t="shared" ref="H6:H13" si="0">G6-F6-E6-D6</f>
        <v>56</v>
      </c>
      <c r="I6">
        <v>5</v>
      </c>
      <c r="J6">
        <v>1</v>
      </c>
      <c r="K6" s="288">
        <f t="shared" ref="K6:K13" si="1">G6/((D6+E6+F6)/100)-100</f>
        <v>4.7337278106508904</v>
      </c>
      <c r="L6" s="326">
        <f t="shared" ref="L6:L13" si="2">E6/I6</f>
        <v>14</v>
      </c>
      <c r="M6" s="326">
        <f t="shared" ref="M6:M13" si="3">F6/I6</f>
        <v>0</v>
      </c>
      <c r="N6" s="326">
        <f t="shared" ref="N6:N13" si="4">H6/I6</f>
        <v>11.2</v>
      </c>
    </row>
    <row r="7" spans="1:15">
      <c r="A7" t="s">
        <v>1709</v>
      </c>
      <c r="B7">
        <v>3</v>
      </c>
      <c r="C7" t="s">
        <v>1697</v>
      </c>
      <c r="D7">
        <v>2974</v>
      </c>
      <c r="E7">
        <v>102</v>
      </c>
      <c r="F7">
        <v>86</v>
      </c>
      <c r="G7">
        <v>3300</v>
      </c>
      <c r="H7">
        <f t="shared" si="0"/>
        <v>138</v>
      </c>
      <c r="I7">
        <v>15</v>
      </c>
      <c r="K7" s="288">
        <f t="shared" si="1"/>
        <v>4.3643263757115704</v>
      </c>
      <c r="L7" s="288">
        <f t="shared" si="2"/>
        <v>6.8</v>
      </c>
      <c r="M7" s="288">
        <f t="shared" si="3"/>
        <v>5.7333333333333334</v>
      </c>
      <c r="N7" s="288">
        <f t="shared" si="4"/>
        <v>9.1999999999999993</v>
      </c>
    </row>
    <row r="8" spans="1:15">
      <c r="A8" t="s">
        <v>1711</v>
      </c>
      <c r="B8">
        <v>4</v>
      </c>
      <c r="C8" t="s">
        <v>1698</v>
      </c>
      <c r="D8">
        <v>5876</v>
      </c>
      <c r="E8">
        <v>150</v>
      </c>
      <c r="F8">
        <v>0</v>
      </c>
      <c r="G8">
        <v>6400</v>
      </c>
      <c r="H8">
        <f t="shared" si="0"/>
        <v>374</v>
      </c>
      <c r="I8">
        <v>20.51</v>
      </c>
      <c r="K8" s="288">
        <f t="shared" si="1"/>
        <v>6.2064387653501569</v>
      </c>
      <c r="L8" s="288">
        <f t="shared" si="2"/>
        <v>7.3135056070209652</v>
      </c>
      <c r="M8" s="288">
        <f t="shared" si="3"/>
        <v>0</v>
      </c>
      <c r="N8" s="288">
        <f t="shared" si="4"/>
        <v>18.235007313505605</v>
      </c>
    </row>
    <row r="9" spans="1:15">
      <c r="A9" t="s">
        <v>1715</v>
      </c>
      <c r="B9">
        <v>5</v>
      </c>
      <c r="C9" t="s">
        <v>1699</v>
      </c>
      <c r="D9">
        <v>6935</v>
      </c>
      <c r="E9">
        <v>315</v>
      </c>
      <c r="F9">
        <v>198</v>
      </c>
      <c r="G9">
        <v>7919</v>
      </c>
      <c r="H9">
        <f t="shared" si="0"/>
        <v>471</v>
      </c>
      <c r="I9">
        <v>36.17</v>
      </c>
      <c r="K9" s="288">
        <f t="shared" si="1"/>
        <v>6.3238453276047153</v>
      </c>
      <c r="L9" s="288">
        <f t="shared" si="2"/>
        <v>8.7088747580868127</v>
      </c>
      <c r="M9" s="288">
        <f t="shared" si="3"/>
        <v>5.4741498479402821</v>
      </c>
      <c r="N9" s="288">
        <f t="shared" si="4"/>
        <v>13.021841304948852</v>
      </c>
    </row>
    <row r="10" spans="1:15">
      <c r="A10" t="s">
        <v>1712</v>
      </c>
      <c r="B10">
        <v>6</v>
      </c>
      <c r="C10" t="s">
        <v>1700</v>
      </c>
      <c r="D10">
        <v>1321</v>
      </c>
      <c r="E10">
        <v>73</v>
      </c>
      <c r="F10">
        <v>51</v>
      </c>
      <c r="G10">
        <v>1540</v>
      </c>
      <c r="H10">
        <f t="shared" si="0"/>
        <v>95</v>
      </c>
      <c r="I10">
        <v>5</v>
      </c>
      <c r="J10">
        <v>2</v>
      </c>
      <c r="K10" s="288">
        <f t="shared" si="1"/>
        <v>6.5743944636678293</v>
      </c>
      <c r="L10" s="326">
        <f t="shared" si="2"/>
        <v>14.6</v>
      </c>
      <c r="M10" s="326">
        <f t="shared" si="3"/>
        <v>10.199999999999999</v>
      </c>
      <c r="N10" s="326">
        <f t="shared" si="4"/>
        <v>19</v>
      </c>
    </row>
    <row r="11" spans="1:15">
      <c r="B11">
        <v>7</v>
      </c>
      <c r="C11" t="s">
        <v>1701</v>
      </c>
      <c r="D11">
        <v>480</v>
      </c>
      <c r="E11">
        <v>0</v>
      </c>
      <c r="F11">
        <v>0</v>
      </c>
      <c r="G11">
        <v>650</v>
      </c>
      <c r="H11">
        <f t="shared" si="0"/>
        <v>170</v>
      </c>
      <c r="I11">
        <v>0</v>
      </c>
      <c r="K11" s="322">
        <f t="shared" si="1"/>
        <v>35.416666666666686</v>
      </c>
      <c r="L11" s="288"/>
      <c r="M11" s="288"/>
      <c r="N11" s="288"/>
    </row>
    <row r="12" spans="1:15">
      <c r="A12" t="s">
        <v>1713</v>
      </c>
      <c r="B12">
        <v>8</v>
      </c>
      <c r="C12" t="s">
        <v>1702</v>
      </c>
      <c r="D12">
        <v>1370</v>
      </c>
      <c r="E12">
        <v>73</v>
      </c>
      <c r="F12">
        <v>51</v>
      </c>
      <c r="G12">
        <v>1540</v>
      </c>
      <c r="H12">
        <f t="shared" si="0"/>
        <v>46</v>
      </c>
      <c r="I12">
        <v>6</v>
      </c>
      <c r="J12">
        <v>2</v>
      </c>
      <c r="K12" s="288">
        <f t="shared" si="1"/>
        <v>3.078982597054889</v>
      </c>
      <c r="L12" s="326">
        <f t="shared" si="2"/>
        <v>12.166666666666666</v>
      </c>
      <c r="M12" s="326">
        <f t="shared" si="3"/>
        <v>8.5</v>
      </c>
      <c r="N12" s="326">
        <f t="shared" si="4"/>
        <v>7.666666666666667</v>
      </c>
      <c r="O12" t="s">
        <v>1714</v>
      </c>
    </row>
    <row r="13" spans="1:15">
      <c r="B13">
        <v>9</v>
      </c>
      <c r="C13" t="s">
        <v>1703</v>
      </c>
      <c r="D13">
        <v>1683</v>
      </c>
      <c r="E13">
        <v>0</v>
      </c>
      <c r="F13">
        <v>0</v>
      </c>
      <c r="G13">
        <v>1795</v>
      </c>
      <c r="H13">
        <f t="shared" si="0"/>
        <v>112</v>
      </c>
      <c r="I13">
        <v>4</v>
      </c>
      <c r="K13" s="288">
        <f t="shared" si="1"/>
        <v>6.6547831253713667</v>
      </c>
      <c r="L13" s="288">
        <f t="shared" si="2"/>
        <v>0</v>
      </c>
      <c r="M13" s="288">
        <f t="shared" si="3"/>
        <v>0</v>
      </c>
      <c r="N13" s="288">
        <f t="shared" si="4"/>
        <v>28</v>
      </c>
    </row>
    <row r="17" spans="3:7">
      <c r="C17" t="s">
        <v>1906</v>
      </c>
      <c r="D17" t="s">
        <v>1900</v>
      </c>
      <c r="E17" t="s">
        <v>1689</v>
      </c>
      <c r="F17" t="s">
        <v>1536</v>
      </c>
      <c r="G17" t="s">
        <v>1901</v>
      </c>
    </row>
    <row r="18" spans="3:7">
      <c r="C18" t="s">
        <v>1907</v>
      </c>
      <c r="D18">
        <v>5947</v>
      </c>
      <c r="E18">
        <v>6142</v>
      </c>
      <c r="F18">
        <f>E18-D18</f>
        <v>195</v>
      </c>
      <c r="G18">
        <f>F18/(D18/100)</f>
        <v>3.2789641836219943</v>
      </c>
    </row>
    <row r="19" spans="3:7">
      <c r="C19" t="s">
        <v>1902</v>
      </c>
      <c r="D19">
        <v>1067</v>
      </c>
      <c r="E19">
        <v>1126</v>
      </c>
      <c r="F19">
        <f t="shared" ref="F19:F22" si="5">E19-D19</f>
        <v>59</v>
      </c>
      <c r="G19">
        <f t="shared" ref="G19:G22" si="6">F19/(D19/100)</f>
        <v>5.5295220243673855</v>
      </c>
    </row>
    <row r="20" spans="3:7">
      <c r="C20" t="s">
        <v>1903</v>
      </c>
      <c r="D20">
        <v>228</v>
      </c>
      <c r="E20">
        <v>268</v>
      </c>
      <c r="F20">
        <f t="shared" si="5"/>
        <v>40</v>
      </c>
      <c r="G20">
        <f t="shared" si="6"/>
        <v>17.543859649122808</v>
      </c>
    </row>
    <row r="21" spans="3:7">
      <c r="C21" t="s">
        <v>1904</v>
      </c>
      <c r="D21">
        <v>1069</v>
      </c>
      <c r="E21">
        <v>1126</v>
      </c>
      <c r="F21">
        <f t="shared" si="5"/>
        <v>57</v>
      </c>
      <c r="G21">
        <f t="shared" si="6"/>
        <v>5.3320860617399441</v>
      </c>
    </row>
    <row r="22" spans="3:7">
      <c r="C22" t="s">
        <v>1905</v>
      </c>
      <c r="D22">
        <v>1733</v>
      </c>
      <c r="E22">
        <v>1791</v>
      </c>
      <c r="F22">
        <f t="shared" si="5"/>
        <v>58</v>
      </c>
      <c r="G22">
        <f t="shared" si="6"/>
        <v>3.3467974610502025</v>
      </c>
    </row>
  </sheetData>
  <mergeCells count="1">
    <mergeCell ref="L3:N3"/>
  </mergeCells>
  <pageMargins left="0.7" right="0.7" top="0.75" bottom="0.75" header="0.3" footer="0.3"/>
  <pageSetup paperSize="0" orientation="portrait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10" zoomScale="90" zoomScaleNormal="90" workbookViewId="0">
      <selection activeCell="L9" sqref="L9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375" t="s">
        <v>2</v>
      </c>
      <c r="B4" s="375" t="s">
        <v>3</v>
      </c>
      <c r="C4" s="375" t="s">
        <v>4</v>
      </c>
      <c r="D4" s="394" t="s">
        <v>5</v>
      </c>
      <c r="E4" s="393" t="s">
        <v>6</v>
      </c>
      <c r="F4" s="393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375"/>
      <c r="B5" s="375"/>
      <c r="C5" s="375"/>
      <c r="D5" s="395"/>
      <c r="E5" s="393"/>
      <c r="F5" s="393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G224"/>
  <sheetViews>
    <sheetView zoomScale="90" zoomScaleNormal="90" workbookViewId="0">
      <pane ySplit="2" topLeftCell="A163" activePane="bottomLeft" state="frozen"/>
      <selection activeCell="D23" sqref="D23"/>
      <selection pane="bottomLeft" activeCell="C164" sqref="C164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5" width="9.140625" style="1"/>
    <col min="6" max="6" width="22" style="1" bestFit="1" customWidth="1"/>
    <col min="7" max="7" width="3.140625" style="1" customWidth="1"/>
    <col min="8" max="16384" width="9.140625" style="1"/>
  </cols>
  <sheetData>
    <row r="1" spans="1:7" ht="21" customHeight="1">
      <c r="A1" s="375" t="s">
        <v>2</v>
      </c>
      <c r="B1" s="375" t="s">
        <v>3</v>
      </c>
      <c r="C1" s="375" t="s">
        <v>4</v>
      </c>
    </row>
    <row r="2" spans="1:7" s="6" customFormat="1" ht="13.5" customHeight="1">
      <c r="A2" s="375"/>
      <c r="B2" s="375"/>
      <c r="C2" s="375"/>
      <c r="F2" s="6" t="s">
        <v>527</v>
      </c>
      <c r="G2" s="6" t="s">
        <v>528</v>
      </c>
    </row>
    <row r="3" spans="1:7" ht="20.100000000000001" customHeight="1">
      <c r="A3" s="7">
        <v>873434</v>
      </c>
      <c r="B3" s="8" t="s">
        <v>10</v>
      </c>
      <c r="C3" s="9">
        <v>4</v>
      </c>
      <c r="D3" s="53">
        <v>1177.752859101281</v>
      </c>
      <c r="E3" s="54">
        <v>1126.5462130533995</v>
      </c>
      <c r="F3" s="1">
        <v>1309</v>
      </c>
      <c r="G3" s="1" t="s">
        <v>525</v>
      </c>
    </row>
    <row r="4" spans="1:7" ht="20.100000000000001" customHeight="1">
      <c r="A4" s="7">
        <v>873433</v>
      </c>
      <c r="B4" s="8" t="s">
        <v>11</v>
      </c>
      <c r="C4" s="9">
        <v>1</v>
      </c>
      <c r="D4" s="53">
        <v>302.16809630880113</v>
      </c>
      <c r="E4" s="54">
        <v>289.0303529910272</v>
      </c>
      <c r="F4" s="1">
        <v>352</v>
      </c>
    </row>
    <row r="5" spans="1:7" ht="20.100000000000001" customHeight="1">
      <c r="A5" s="7">
        <v>873339</v>
      </c>
      <c r="B5" s="8" t="s">
        <v>12</v>
      </c>
      <c r="C5" s="9">
        <v>5</v>
      </c>
      <c r="D5" s="53">
        <v>1595.1664619092526</v>
      </c>
      <c r="E5" s="54">
        <v>1525.8113983479809</v>
      </c>
    </row>
    <row r="6" spans="1:7" ht="20.100000000000001" customHeight="1">
      <c r="A6" s="7">
        <v>873338</v>
      </c>
      <c r="B6" s="13" t="s">
        <v>13</v>
      </c>
      <c r="C6" s="9">
        <v>1</v>
      </c>
      <c r="D6" s="53">
        <v>331.6821894366376</v>
      </c>
      <c r="E6" s="54">
        <v>317.26122467852292</v>
      </c>
    </row>
    <row r="7" spans="1:7" s="19" customFormat="1" ht="20.100000000000001" customHeight="1">
      <c r="A7" s="9">
        <v>782105</v>
      </c>
      <c r="B7" s="14" t="s">
        <v>14</v>
      </c>
      <c r="C7" s="15">
        <v>1</v>
      </c>
      <c r="D7" s="53">
        <v>328.03083897049004</v>
      </c>
      <c r="E7" s="54">
        <v>313.76862858046877</v>
      </c>
    </row>
    <row r="8" spans="1:7" ht="20.100000000000001" customHeight="1">
      <c r="A8" s="7">
        <v>872588</v>
      </c>
      <c r="B8" s="13" t="s">
        <v>15</v>
      </c>
      <c r="C8" s="9">
        <v>4</v>
      </c>
      <c r="D8" s="53">
        <v>1195.3216138890919</v>
      </c>
      <c r="E8" s="54">
        <v>1143.3511089373924</v>
      </c>
    </row>
    <row r="9" spans="1:7" ht="20.100000000000001" customHeight="1">
      <c r="A9" s="7">
        <v>872587</v>
      </c>
      <c r="B9" s="8" t="s">
        <v>16</v>
      </c>
      <c r="C9" s="9">
        <v>1</v>
      </c>
      <c r="D9" s="53">
        <v>312.42775725323946</v>
      </c>
      <c r="E9" s="54">
        <v>298.84394172048997</v>
      </c>
    </row>
    <row r="10" spans="1:7" ht="20.100000000000001" customHeight="1">
      <c r="A10" s="7" t="s">
        <v>17</v>
      </c>
      <c r="B10" s="13" t="s">
        <v>18</v>
      </c>
      <c r="C10" s="9">
        <v>208</v>
      </c>
      <c r="D10" s="53">
        <v>33983.37008719446</v>
      </c>
      <c r="E10" s="54">
        <v>32505.832257316444</v>
      </c>
    </row>
    <row r="11" spans="1:7" ht="20.100000000000001" customHeight="1">
      <c r="A11" s="7" t="s">
        <v>19</v>
      </c>
      <c r="B11" s="13" t="s">
        <v>20</v>
      </c>
      <c r="C11" s="9">
        <v>60</v>
      </c>
      <c r="D11" s="53">
        <v>11579.274697591596</v>
      </c>
      <c r="E11" s="54">
        <v>11075.827971609355</v>
      </c>
    </row>
    <row r="12" spans="1:7" ht="20.100000000000001" customHeight="1">
      <c r="A12" s="20">
        <v>872379</v>
      </c>
      <c r="B12" s="13" t="s">
        <v>21</v>
      </c>
      <c r="C12" s="9">
        <v>20</v>
      </c>
      <c r="D12" s="53">
        <v>4110.8915428057817</v>
      </c>
      <c r="E12" s="54">
        <v>3932.1571279011832</v>
      </c>
    </row>
    <row r="13" spans="1:7" ht="20.100000000000001" customHeight="1">
      <c r="A13" s="7">
        <v>872378</v>
      </c>
      <c r="B13" s="8" t="s">
        <v>22</v>
      </c>
      <c r="C13" s="9">
        <v>4</v>
      </c>
      <c r="D13" s="53">
        <v>918.78973671840879</v>
      </c>
      <c r="E13" s="54">
        <v>878.84235686108684</v>
      </c>
      <c r="F13" s="1">
        <v>945</v>
      </c>
      <c r="G13" s="1" t="str">
        <f>"+ подарок ВД-40 (цена подарка 102 грн)"</f>
        <v>+ подарок ВД-40 (цена подарка 102 грн)</v>
      </c>
    </row>
    <row r="14" spans="1:7" ht="20.100000000000001" customHeight="1">
      <c r="A14" s="7">
        <v>872377</v>
      </c>
      <c r="B14" s="8" t="s">
        <v>23</v>
      </c>
      <c r="C14" s="9">
        <v>1</v>
      </c>
      <c r="D14" s="53">
        <v>239.6614633630619</v>
      </c>
      <c r="E14" s="54">
        <v>229.24139973858098</v>
      </c>
      <c r="F14" s="1">
        <v>251</v>
      </c>
    </row>
    <row r="15" spans="1:7" ht="20.100000000000001" customHeight="1">
      <c r="A15" s="7" t="s">
        <v>24</v>
      </c>
      <c r="B15" s="13" t="s">
        <v>25</v>
      </c>
      <c r="C15" s="9">
        <v>208</v>
      </c>
      <c r="D15" s="53">
        <v>32722.882774483078</v>
      </c>
      <c r="E15" s="54">
        <v>31300.148740809902</v>
      </c>
    </row>
    <row r="16" spans="1:7" ht="20.100000000000001" customHeight="1">
      <c r="A16" s="7" t="s">
        <v>26</v>
      </c>
      <c r="B16" s="13" t="s">
        <v>27</v>
      </c>
      <c r="C16" s="9">
        <v>60</v>
      </c>
      <c r="D16" s="53">
        <v>10808.247751202614</v>
      </c>
      <c r="E16" s="54">
        <v>10338.323935932936</v>
      </c>
    </row>
    <row r="17" spans="1:7" ht="20.100000000000001" customHeight="1">
      <c r="A17" s="20">
        <v>872384</v>
      </c>
      <c r="B17" s="13" t="s">
        <v>28</v>
      </c>
      <c r="C17" s="9">
        <v>20</v>
      </c>
      <c r="D17" s="53">
        <v>3713.5449407672895</v>
      </c>
      <c r="E17" s="54">
        <v>3552.0864650817557</v>
      </c>
    </row>
    <row r="18" spans="1:7" ht="20.100000000000001" customHeight="1">
      <c r="A18" s="7">
        <v>872382</v>
      </c>
      <c r="B18" s="8" t="s">
        <v>29</v>
      </c>
      <c r="C18" s="9">
        <v>5</v>
      </c>
      <c r="D18" s="53">
        <v>929.56356771007347</v>
      </c>
      <c r="E18" s="54">
        <v>889.14776041833125</v>
      </c>
      <c r="F18" s="1">
        <v>946</v>
      </c>
      <c r="G18" s="1" t="s">
        <v>525</v>
      </c>
    </row>
    <row r="19" spans="1:7" ht="20.100000000000001" customHeight="1">
      <c r="A19" s="7">
        <v>872381</v>
      </c>
      <c r="B19" s="8" t="s">
        <v>30</v>
      </c>
      <c r="C19" s="9">
        <v>4</v>
      </c>
      <c r="D19" s="53">
        <v>783.32315400095149</v>
      </c>
      <c r="E19" s="54">
        <v>749.2656255661276</v>
      </c>
      <c r="F19" s="1">
        <v>787</v>
      </c>
      <c r="G19" s="1" t="s">
        <v>525</v>
      </c>
    </row>
    <row r="20" spans="1:7" ht="20.100000000000001" customHeight="1">
      <c r="A20" s="7">
        <v>872380</v>
      </c>
      <c r="B20" s="8" t="s">
        <v>31</v>
      </c>
      <c r="C20" s="9">
        <v>1</v>
      </c>
      <c r="D20" s="53">
        <v>223.8237667056722</v>
      </c>
      <c r="E20" s="54">
        <v>214.09229858803431</v>
      </c>
      <c r="F20" s="1">
        <v>224</v>
      </c>
    </row>
    <row r="21" spans="1:7" ht="20.100000000000001" customHeight="1">
      <c r="A21" s="7">
        <v>872273</v>
      </c>
      <c r="B21" s="13" t="s">
        <v>32</v>
      </c>
      <c r="C21" s="9">
        <v>208</v>
      </c>
      <c r="D21" s="53">
        <v>25367.339318850569</v>
      </c>
      <c r="E21" s="54">
        <v>24264.41152237881</v>
      </c>
    </row>
    <row r="22" spans="1:7" ht="20.100000000000001" customHeight="1">
      <c r="A22" s="7">
        <v>872257</v>
      </c>
      <c r="B22" s="13" t="s">
        <v>33</v>
      </c>
      <c r="C22" s="9">
        <v>60</v>
      </c>
      <c r="D22" s="53">
        <v>8030.0070594976787</v>
      </c>
      <c r="E22" s="54">
        <v>7680.8763177803894</v>
      </c>
    </row>
    <row r="23" spans="1:7" ht="20.100000000000001" customHeight="1">
      <c r="A23" s="7">
        <v>872258</v>
      </c>
      <c r="B23" s="13" t="s">
        <v>34</v>
      </c>
      <c r="C23" s="9">
        <v>20</v>
      </c>
      <c r="D23" s="53">
        <v>2726.3789761033827</v>
      </c>
      <c r="E23" s="54">
        <v>2607.8407597510623</v>
      </c>
    </row>
    <row r="24" spans="1:7" ht="20.100000000000001" customHeight="1">
      <c r="A24" s="7">
        <v>872259</v>
      </c>
      <c r="B24" s="8" t="s">
        <v>35</v>
      </c>
      <c r="C24" s="9">
        <v>5</v>
      </c>
      <c r="D24" s="53">
        <v>749.31622111495756</v>
      </c>
      <c r="E24" s="54">
        <v>716.73725497952466</v>
      </c>
    </row>
    <row r="25" spans="1:7" ht="20.100000000000001" customHeight="1">
      <c r="A25" s="7">
        <v>872260</v>
      </c>
      <c r="B25" s="8" t="s">
        <v>36</v>
      </c>
      <c r="C25" s="9">
        <v>4</v>
      </c>
      <c r="D25" s="53">
        <v>608.1519784247464</v>
      </c>
      <c r="E25" s="54">
        <v>581.71058805845325</v>
      </c>
    </row>
    <row r="26" spans="1:7" ht="20.100000000000001" customHeight="1">
      <c r="A26" s="7">
        <v>872271</v>
      </c>
      <c r="B26" s="8" t="s">
        <v>37</v>
      </c>
      <c r="C26" s="9">
        <v>1</v>
      </c>
      <c r="D26" s="53">
        <v>168.00945851861033</v>
      </c>
      <c r="E26" s="54">
        <v>160.70469945258384</v>
      </c>
    </row>
    <row r="27" spans="1:7" ht="20.100000000000001" customHeight="1">
      <c r="A27" s="7">
        <v>872584</v>
      </c>
      <c r="B27" s="13" t="s">
        <v>38</v>
      </c>
      <c r="C27" s="9">
        <v>5</v>
      </c>
      <c r="D27" s="53">
        <v>1834.3129075848972</v>
      </c>
      <c r="E27" s="54">
        <v>1754.5601724725104</v>
      </c>
    </row>
    <row r="28" spans="1:7" ht="20.100000000000001" customHeight="1">
      <c r="A28" s="7">
        <v>872583</v>
      </c>
      <c r="B28" s="13" t="s">
        <v>39</v>
      </c>
      <c r="C28" s="9">
        <v>1</v>
      </c>
      <c r="D28" s="53">
        <v>49.740323890763086</v>
      </c>
      <c r="E28" s="54">
        <v>47.577701112903824</v>
      </c>
    </row>
    <row r="29" spans="1:7" ht="20.100000000000001" customHeight="1">
      <c r="A29" s="20" t="s">
        <v>40</v>
      </c>
      <c r="B29" s="13" t="s">
        <v>41</v>
      </c>
      <c r="C29" s="9">
        <v>208</v>
      </c>
      <c r="D29" s="53">
        <v>64356.463868351493</v>
      </c>
      <c r="E29" s="54">
        <v>61558.356743640565</v>
      </c>
    </row>
    <row r="30" spans="1:7" ht="20.100000000000001" customHeight="1">
      <c r="A30" s="7">
        <v>872564</v>
      </c>
      <c r="B30" s="13" t="s">
        <v>42</v>
      </c>
      <c r="C30" s="9">
        <v>4</v>
      </c>
      <c r="D30" s="53">
        <v>1248.0245094056531</v>
      </c>
      <c r="E30" s="54">
        <v>1193.7625742141031</v>
      </c>
    </row>
    <row r="31" spans="1:7" ht="20.100000000000001" customHeight="1">
      <c r="A31" s="7">
        <v>872560</v>
      </c>
      <c r="B31" s="13" t="s">
        <v>43</v>
      </c>
      <c r="C31" s="9">
        <v>1</v>
      </c>
      <c r="D31" s="53">
        <v>319.7360088848942</v>
      </c>
      <c r="E31" s="54">
        <v>305.83444328120322</v>
      </c>
    </row>
    <row r="32" spans="1:7" ht="20.100000000000001" customHeight="1">
      <c r="A32" s="7">
        <v>881636</v>
      </c>
      <c r="B32" s="13" t="s">
        <v>44</v>
      </c>
      <c r="C32" s="9">
        <v>5</v>
      </c>
      <c r="D32" s="53">
        <v>1772.1631811133898</v>
      </c>
      <c r="E32" s="54">
        <v>1695.1126080215035</v>
      </c>
    </row>
    <row r="33" spans="1:5" ht="20.100000000000001" customHeight="1">
      <c r="A33" s="7">
        <v>881635</v>
      </c>
      <c r="B33" s="13" t="s">
        <v>45</v>
      </c>
      <c r="C33" s="9">
        <v>1</v>
      </c>
      <c r="D33" s="53">
        <v>373.89992540562764</v>
      </c>
      <c r="E33" s="54">
        <v>357.64340690973086</v>
      </c>
    </row>
    <row r="34" spans="1:5" ht="20.100000000000001" customHeight="1">
      <c r="A34" s="7">
        <v>872556</v>
      </c>
      <c r="B34" s="13" t="s">
        <v>46</v>
      </c>
      <c r="C34" s="9">
        <v>5</v>
      </c>
      <c r="D34" s="53">
        <v>1587.7000990644133</v>
      </c>
      <c r="E34" s="54">
        <v>1518.6696599746563</v>
      </c>
    </row>
    <row r="35" spans="1:5" ht="20.100000000000001" customHeight="1">
      <c r="A35" s="7">
        <v>872555</v>
      </c>
      <c r="B35" s="13" t="s">
        <v>47</v>
      </c>
      <c r="C35" s="9">
        <v>1</v>
      </c>
      <c r="D35" s="53">
        <v>333.79033894576867</v>
      </c>
      <c r="E35" s="54">
        <v>319.27771551334399</v>
      </c>
    </row>
    <row r="36" spans="1:5" ht="20.100000000000001" customHeight="1">
      <c r="A36" s="20">
        <v>722699</v>
      </c>
      <c r="B36" s="13" t="s">
        <v>48</v>
      </c>
      <c r="C36" s="9">
        <v>208</v>
      </c>
      <c r="D36" s="53">
        <v>35690.413865173177</v>
      </c>
      <c r="E36" s="54">
        <v>34138.656740600432</v>
      </c>
    </row>
    <row r="37" spans="1:5" ht="20.100000000000001" customHeight="1">
      <c r="A37" s="20">
        <v>722698</v>
      </c>
      <c r="B37" s="13" t="s">
        <v>49</v>
      </c>
      <c r="C37" s="9">
        <v>60</v>
      </c>
      <c r="D37" s="53">
        <v>10833.968635270467</v>
      </c>
      <c r="E37" s="54">
        <v>10362.926520693491</v>
      </c>
    </row>
    <row r="38" spans="1:5" ht="20.100000000000001" customHeight="1">
      <c r="A38" s="20">
        <v>872553</v>
      </c>
      <c r="B38" s="13" t="s">
        <v>50</v>
      </c>
      <c r="C38" s="9">
        <v>20</v>
      </c>
      <c r="D38" s="53">
        <v>3807.8287960545499</v>
      </c>
      <c r="E38" s="54">
        <v>3642.2710223130484</v>
      </c>
    </row>
    <row r="39" spans="1:5" ht="20.100000000000001" customHeight="1">
      <c r="A39" s="7">
        <v>872552</v>
      </c>
      <c r="B39" s="8" t="s">
        <v>51</v>
      </c>
      <c r="C39" s="9">
        <v>5</v>
      </c>
      <c r="D39" s="53">
        <v>1025.9680098733741</v>
      </c>
      <c r="E39" s="54">
        <v>981.36070509627098</v>
      </c>
    </row>
    <row r="40" spans="1:5" ht="20.100000000000001" customHeight="1">
      <c r="A40" s="7">
        <v>872551</v>
      </c>
      <c r="B40" s="8" t="s">
        <v>52</v>
      </c>
      <c r="C40" s="9">
        <v>1</v>
      </c>
      <c r="D40" s="53">
        <v>227.68014698616645</v>
      </c>
      <c r="E40" s="54">
        <v>217.78101016068101</v>
      </c>
    </row>
    <row r="41" spans="1:5" ht="20.100000000000001" customHeight="1">
      <c r="A41" s="7">
        <v>882861</v>
      </c>
      <c r="B41" s="13" t="s">
        <v>53</v>
      </c>
      <c r="C41" s="9">
        <v>5</v>
      </c>
      <c r="D41" s="53">
        <v>1926.9804106902106</v>
      </c>
      <c r="E41" s="54">
        <v>1843.1986537036798</v>
      </c>
    </row>
    <row r="42" spans="1:5" ht="20.100000000000001" customHeight="1">
      <c r="A42" s="7">
        <v>882800</v>
      </c>
      <c r="B42" s="13" t="s">
        <v>54</v>
      </c>
      <c r="C42" s="9">
        <v>1</v>
      </c>
      <c r="D42" s="53">
        <v>413.3910958914895</v>
      </c>
      <c r="E42" s="54">
        <v>395.41756998316396</v>
      </c>
    </row>
    <row r="43" spans="1:5" ht="20.100000000000001" customHeight="1">
      <c r="A43" s="20">
        <v>872769</v>
      </c>
      <c r="B43" s="13" t="s">
        <v>55</v>
      </c>
      <c r="C43" s="9">
        <v>208</v>
      </c>
      <c r="D43" s="53">
        <v>51660.20372125932</v>
      </c>
      <c r="E43" s="54">
        <v>49414.107907291538</v>
      </c>
    </row>
    <row r="44" spans="1:5" ht="20.100000000000001" customHeight="1">
      <c r="A44" s="20">
        <v>872772</v>
      </c>
      <c r="B44" s="13" t="s">
        <v>56</v>
      </c>
      <c r="C44" s="9">
        <v>20</v>
      </c>
      <c r="D44" s="53">
        <v>5244.0219039637877</v>
      </c>
      <c r="E44" s="54">
        <v>5016.0209516175364</v>
      </c>
    </row>
    <row r="45" spans="1:5" ht="20.100000000000001" customHeight="1">
      <c r="A45" s="7">
        <v>872771</v>
      </c>
      <c r="B45" s="8" t="s">
        <v>57</v>
      </c>
      <c r="C45" s="9">
        <v>5</v>
      </c>
      <c r="D45" s="53">
        <v>1359.0779138330779</v>
      </c>
      <c r="E45" s="54">
        <v>1299.9875697533791</v>
      </c>
    </row>
    <row r="46" spans="1:5" ht="20.100000000000001" customHeight="1">
      <c r="A46" s="7">
        <v>872770</v>
      </c>
      <c r="B46" s="8" t="s">
        <v>58</v>
      </c>
      <c r="C46" s="9">
        <v>1</v>
      </c>
      <c r="D46" s="53">
        <v>305.80059543143977</v>
      </c>
      <c r="E46" s="54">
        <v>292.50491736920333</v>
      </c>
    </row>
    <row r="47" spans="1:5" ht="20.100000000000001" customHeight="1">
      <c r="A47" s="7">
        <v>872796</v>
      </c>
      <c r="B47" s="13" t="s">
        <v>59</v>
      </c>
      <c r="C47" s="9">
        <v>208</v>
      </c>
      <c r="D47" s="53">
        <v>48508.520205108245</v>
      </c>
      <c r="E47" s="54">
        <v>46399.454109233979</v>
      </c>
    </row>
    <row r="48" spans="1:5" ht="20.100000000000001" customHeight="1">
      <c r="A48" s="7">
        <v>872798</v>
      </c>
      <c r="B48" s="13" t="s">
        <v>60</v>
      </c>
      <c r="C48" s="9">
        <v>60</v>
      </c>
      <c r="D48" s="53">
        <v>14546.23161300508</v>
      </c>
      <c r="E48" s="54">
        <v>13913.78676026573</v>
      </c>
    </row>
    <row r="49" spans="1:6" ht="20.100000000000001" customHeight="1">
      <c r="A49" s="7">
        <v>872376</v>
      </c>
      <c r="B49" s="13" t="s">
        <v>61</v>
      </c>
      <c r="C49" s="9">
        <v>20</v>
      </c>
      <c r="D49" s="53">
        <v>4906.5232268594009</v>
      </c>
      <c r="E49" s="54">
        <v>4693.1961300394278</v>
      </c>
    </row>
    <row r="50" spans="1:6" ht="20.100000000000001" customHeight="1">
      <c r="A50" s="7">
        <v>872375</v>
      </c>
      <c r="B50" s="8" t="s">
        <v>62</v>
      </c>
      <c r="C50" s="9">
        <v>5</v>
      </c>
      <c r="D50" s="53">
        <v>1293.3276592949969</v>
      </c>
      <c r="E50" s="54">
        <v>1237.0960219343451</v>
      </c>
      <c r="F50" s="1">
        <v>1327</v>
      </c>
    </row>
    <row r="51" spans="1:6" ht="20.100000000000001" customHeight="1">
      <c r="A51" s="7">
        <v>872373</v>
      </c>
      <c r="B51" s="8" t="s">
        <v>63</v>
      </c>
      <c r="C51" s="9">
        <v>4</v>
      </c>
      <c r="D51" s="53">
        <v>1042.600531073118</v>
      </c>
      <c r="E51" s="54">
        <v>997.27007320037399</v>
      </c>
      <c r="F51" s="1">
        <v>1069</v>
      </c>
    </row>
    <row r="52" spans="1:6" ht="20.100000000000001" customHeight="1">
      <c r="A52" s="7">
        <v>872372</v>
      </c>
      <c r="B52" s="8" t="s">
        <v>64</v>
      </c>
      <c r="C52" s="9">
        <v>1</v>
      </c>
      <c r="D52" s="53">
        <v>279.46291500436814</v>
      </c>
      <c r="E52" s="54">
        <v>267.31235348243911</v>
      </c>
      <c r="F52" s="1">
        <v>281</v>
      </c>
    </row>
    <row r="53" spans="1:6" ht="20.100000000000001" customHeight="1">
      <c r="A53" s="20">
        <v>872598</v>
      </c>
      <c r="B53" s="13" t="s">
        <v>65</v>
      </c>
      <c r="C53" s="9">
        <v>208</v>
      </c>
      <c r="D53" s="53">
        <v>39738.618247122562</v>
      </c>
      <c r="E53" s="54">
        <v>38010.852236378109</v>
      </c>
    </row>
    <row r="54" spans="1:6" ht="20.100000000000001" customHeight="1">
      <c r="A54" s="7">
        <v>872600</v>
      </c>
      <c r="B54" s="13" t="s">
        <v>66</v>
      </c>
      <c r="C54" s="9">
        <v>60</v>
      </c>
      <c r="D54" s="53">
        <v>12135.0356119363</v>
      </c>
      <c r="E54" s="54">
        <v>11607.425367939071</v>
      </c>
    </row>
    <row r="55" spans="1:6" ht="20.100000000000001" customHeight="1">
      <c r="A55" s="7">
        <v>872601</v>
      </c>
      <c r="B55" s="13" t="s">
        <v>67</v>
      </c>
      <c r="C55" s="9">
        <v>20</v>
      </c>
      <c r="D55" s="53">
        <v>4375.0931947917325</v>
      </c>
      <c r="E55" s="54">
        <v>4184.8717515399185</v>
      </c>
    </row>
    <row r="56" spans="1:6" ht="20.100000000000001" customHeight="1">
      <c r="A56" s="7">
        <v>874308</v>
      </c>
      <c r="B56" s="8" t="s">
        <v>68</v>
      </c>
      <c r="C56" s="9">
        <v>5</v>
      </c>
      <c r="D56" s="53">
        <v>1197.8759049343837</v>
      </c>
      <c r="E56" s="54">
        <v>1145.7943438502803</v>
      </c>
    </row>
    <row r="57" spans="1:6" ht="20.100000000000001" customHeight="1">
      <c r="A57" s="7">
        <v>872597</v>
      </c>
      <c r="B57" s="8" t="s">
        <v>69</v>
      </c>
      <c r="C57" s="9">
        <v>4</v>
      </c>
      <c r="D57" s="53">
        <v>995.04656830991246</v>
      </c>
      <c r="E57" s="54">
        <v>951.78367403556854</v>
      </c>
      <c r="F57" s="1">
        <v>1013</v>
      </c>
    </row>
    <row r="58" spans="1:6" ht="20.100000000000001" customHeight="1">
      <c r="A58" s="7">
        <v>872596</v>
      </c>
      <c r="B58" s="8" t="s">
        <v>70</v>
      </c>
      <c r="C58" s="9">
        <v>1</v>
      </c>
      <c r="D58" s="53">
        <v>269.66440180823776</v>
      </c>
      <c r="E58" s="54">
        <v>257.93986259918398</v>
      </c>
      <c r="F58" s="1">
        <v>272</v>
      </c>
    </row>
    <row r="59" spans="1:6" ht="20.100000000000001" customHeight="1">
      <c r="A59" s="7">
        <v>872802</v>
      </c>
      <c r="B59" s="13" t="s">
        <v>71</v>
      </c>
      <c r="C59" s="9">
        <v>208</v>
      </c>
      <c r="D59" s="53">
        <v>34104.471001366837</v>
      </c>
      <c r="E59" s="54">
        <v>32621.667914350892</v>
      </c>
    </row>
    <row r="60" spans="1:6" ht="20.100000000000001" customHeight="1">
      <c r="A60" s="7">
        <v>872806</v>
      </c>
      <c r="B60" s="13" t="s">
        <v>72</v>
      </c>
      <c r="C60" s="9">
        <v>60</v>
      </c>
      <c r="D60" s="53">
        <v>10452.722803423465</v>
      </c>
      <c r="E60" s="54">
        <v>9998.2565945789684</v>
      </c>
    </row>
    <row r="61" spans="1:6" ht="20.100000000000001" customHeight="1">
      <c r="A61" s="7">
        <v>872387</v>
      </c>
      <c r="B61" s="13" t="s">
        <v>73</v>
      </c>
      <c r="C61" s="9">
        <v>20</v>
      </c>
      <c r="D61" s="53">
        <v>3713.5449407672895</v>
      </c>
      <c r="E61" s="54">
        <v>3552.0864650817557</v>
      </c>
    </row>
    <row r="62" spans="1:6" ht="20.100000000000001" customHeight="1">
      <c r="A62" s="7">
        <v>872386</v>
      </c>
      <c r="B62" s="8" t="s">
        <v>74</v>
      </c>
      <c r="C62" s="9">
        <v>5</v>
      </c>
      <c r="D62" s="53">
        <v>1218.7739349664585</v>
      </c>
      <c r="E62" s="54">
        <v>1165.7837638809604</v>
      </c>
    </row>
    <row r="63" spans="1:6" ht="20.100000000000001" customHeight="1">
      <c r="A63" s="7">
        <v>872385</v>
      </c>
      <c r="B63" s="8" t="s">
        <v>75</v>
      </c>
      <c r="C63" s="9">
        <v>1</v>
      </c>
      <c r="D63" s="53">
        <v>249.24311864887829</v>
      </c>
      <c r="E63" s="54">
        <v>238.4064613163184</v>
      </c>
    </row>
    <row r="64" spans="1:6" ht="20.100000000000001" customHeight="1">
      <c r="A64" s="7">
        <v>872519</v>
      </c>
      <c r="B64" s="13" t="s">
        <v>76</v>
      </c>
      <c r="C64" s="9">
        <v>5</v>
      </c>
      <c r="D64" s="53">
        <v>1858.0890663792845</v>
      </c>
      <c r="E64" s="54">
        <v>1777.3025852323592</v>
      </c>
    </row>
    <row r="65" spans="1:6" ht="20.100000000000001" customHeight="1">
      <c r="A65" s="7">
        <v>872518</v>
      </c>
      <c r="B65" s="13" t="s">
        <v>77</v>
      </c>
      <c r="C65" s="9">
        <v>1</v>
      </c>
      <c r="D65" s="53">
        <v>391.26589350503588</v>
      </c>
      <c r="E65" s="54">
        <v>374.25433291786049</v>
      </c>
    </row>
    <row r="66" spans="1:6" ht="20.100000000000001" customHeight="1">
      <c r="A66" s="20">
        <v>872809</v>
      </c>
      <c r="B66" s="13" t="s">
        <v>78</v>
      </c>
      <c r="C66" s="9">
        <v>208</v>
      </c>
      <c r="D66" s="53">
        <v>55315.354504123716</v>
      </c>
      <c r="E66" s="54">
        <v>52910.339090900954</v>
      </c>
    </row>
    <row r="67" spans="1:6" ht="20.100000000000001" customHeight="1">
      <c r="A67" s="7">
        <v>872521</v>
      </c>
      <c r="B67" s="8" t="s">
        <v>79</v>
      </c>
      <c r="C67" s="9">
        <v>4</v>
      </c>
      <c r="D67" s="53">
        <v>1220.9429647794273</v>
      </c>
      <c r="E67" s="54">
        <v>1167.8584880498872</v>
      </c>
      <c r="F67" s="1">
        <v>1256</v>
      </c>
    </row>
    <row r="68" spans="1:6" ht="20.100000000000001" customHeight="1">
      <c r="A68" s="7">
        <v>872520</v>
      </c>
      <c r="B68" s="8" t="s">
        <v>80</v>
      </c>
      <c r="C68" s="9">
        <v>1</v>
      </c>
      <c r="D68" s="53">
        <v>325.89383024755517</v>
      </c>
      <c r="E68" s="54">
        <v>311.72453328027024</v>
      </c>
      <c r="F68" s="1">
        <v>329</v>
      </c>
    </row>
    <row r="69" spans="1:6" ht="20.100000000000001" customHeight="1">
      <c r="A69" s="7">
        <v>872592</v>
      </c>
      <c r="B69" s="8" t="s">
        <v>81</v>
      </c>
      <c r="C69" s="9">
        <v>5</v>
      </c>
      <c r="D69" s="53">
        <v>1541.1862046142505</v>
      </c>
      <c r="E69" s="54">
        <v>1474.1781087614572</v>
      </c>
    </row>
    <row r="70" spans="1:6" ht="20.100000000000001" customHeight="1">
      <c r="A70" s="7">
        <v>872591</v>
      </c>
      <c r="B70" s="8" t="s">
        <v>82</v>
      </c>
      <c r="C70" s="9">
        <v>1</v>
      </c>
      <c r="D70" s="53">
        <v>325.89383024755517</v>
      </c>
      <c r="E70" s="54">
        <v>311.72453328027024</v>
      </c>
    </row>
    <row r="71" spans="1:6" ht="20.100000000000001" customHeight="1">
      <c r="A71" s="7">
        <v>881675</v>
      </c>
      <c r="B71" s="13" t="s">
        <v>83</v>
      </c>
      <c r="C71" s="9">
        <v>208</v>
      </c>
      <c r="D71" s="53">
        <v>40930.776794536236</v>
      </c>
      <c r="E71" s="54">
        <v>39151.177803469451</v>
      </c>
    </row>
    <row r="72" spans="1:6" ht="20.100000000000001" customHeight="1">
      <c r="A72" s="7">
        <v>872793</v>
      </c>
      <c r="B72" s="13" t="s">
        <v>84</v>
      </c>
      <c r="C72" s="9">
        <v>60</v>
      </c>
      <c r="D72" s="53">
        <v>12499.086680294387</v>
      </c>
      <c r="E72" s="54">
        <v>11955.648128977244</v>
      </c>
    </row>
    <row r="73" spans="1:6" ht="20.100000000000001" customHeight="1">
      <c r="A73" s="7">
        <v>872367</v>
      </c>
      <c r="B73" s="13" t="s">
        <v>85</v>
      </c>
      <c r="C73" s="9">
        <v>20</v>
      </c>
      <c r="D73" s="53">
        <v>4506.3459906354838</v>
      </c>
      <c r="E73" s="54">
        <v>4310.4179040861163</v>
      </c>
    </row>
    <row r="74" spans="1:6" ht="20.100000000000001" customHeight="1">
      <c r="A74" s="7">
        <v>872368</v>
      </c>
      <c r="B74" s="8" t="s">
        <v>86</v>
      </c>
      <c r="C74" s="9">
        <v>4</v>
      </c>
      <c r="D74" s="53">
        <v>1024.8979653592098</v>
      </c>
      <c r="E74" s="54">
        <v>980.33718425663562</v>
      </c>
    </row>
    <row r="75" spans="1:6" ht="20.100000000000001" customHeight="1">
      <c r="A75" s="7">
        <v>872369</v>
      </c>
      <c r="B75" s="8" t="s">
        <v>87</v>
      </c>
      <c r="C75" s="9">
        <v>1</v>
      </c>
      <c r="D75" s="53">
        <v>277.75433386248488</v>
      </c>
      <c r="E75" s="54">
        <v>265.67805847715948</v>
      </c>
    </row>
    <row r="76" spans="1:6" ht="20.100000000000001" customHeight="1">
      <c r="A76" s="7">
        <v>872370</v>
      </c>
      <c r="B76" s="8" t="s">
        <v>88</v>
      </c>
      <c r="C76" s="9">
        <v>4</v>
      </c>
      <c r="D76" s="53">
        <v>946.3534288199611</v>
      </c>
      <c r="E76" s="54">
        <v>905.20762756691943</v>
      </c>
    </row>
    <row r="77" spans="1:6" ht="20.100000000000001" customHeight="1">
      <c r="A77" s="7">
        <v>872371</v>
      </c>
      <c r="B77" s="8" t="s">
        <v>89</v>
      </c>
      <c r="C77" s="9">
        <v>1</v>
      </c>
      <c r="D77" s="53">
        <v>246.8513072639538</v>
      </c>
      <c r="E77" s="54">
        <v>236.11864173073846</v>
      </c>
    </row>
    <row r="78" spans="1:6" ht="20.100000000000001" customHeight="1">
      <c r="A78" s="21" t="s">
        <v>90</v>
      </c>
      <c r="B78" s="13" t="s">
        <v>91</v>
      </c>
      <c r="C78" s="9">
        <v>208</v>
      </c>
      <c r="D78" s="53">
        <v>33704.569257717565</v>
      </c>
      <c r="E78" s="54">
        <v>32239.153203034195</v>
      </c>
    </row>
    <row r="79" spans="1:6" ht="20.100000000000001" customHeight="1">
      <c r="A79" s="7">
        <v>872364</v>
      </c>
      <c r="B79" s="8" t="s">
        <v>92</v>
      </c>
      <c r="C79" s="9">
        <v>4</v>
      </c>
      <c r="D79" s="53">
        <v>806.82284862097993</v>
      </c>
      <c r="E79" s="54">
        <v>771.74359433311133</v>
      </c>
      <c r="F79" s="1">
        <v>728</v>
      </c>
    </row>
    <row r="80" spans="1:6" ht="20.100000000000001" customHeight="1">
      <c r="A80" s="7">
        <v>872363</v>
      </c>
      <c r="B80" s="8" t="s">
        <v>93</v>
      </c>
      <c r="C80" s="9">
        <v>1</v>
      </c>
      <c r="D80" s="53">
        <v>230.53847970684239</v>
      </c>
      <c r="E80" s="54">
        <v>220.51506754567538</v>
      </c>
      <c r="F80" s="1">
        <v>204</v>
      </c>
    </row>
    <row r="81" spans="1:7" ht="20.100000000000001" customHeight="1">
      <c r="A81" s="21" t="s">
        <v>94</v>
      </c>
      <c r="B81" s="13" t="s">
        <v>95</v>
      </c>
      <c r="C81" s="9">
        <v>208</v>
      </c>
      <c r="D81" s="53">
        <v>26128.359498416092</v>
      </c>
      <c r="E81" s="54">
        <v>24992.343868050179</v>
      </c>
    </row>
    <row r="82" spans="1:7" ht="20.100000000000001" customHeight="1">
      <c r="A82" s="21" t="s">
        <v>96</v>
      </c>
      <c r="B82" s="13" t="s">
        <v>97</v>
      </c>
      <c r="C82" s="9">
        <v>60</v>
      </c>
      <c r="D82" s="53">
        <v>8270.9072712826073</v>
      </c>
      <c r="E82" s="54">
        <v>7911.3026073137999</v>
      </c>
    </row>
    <row r="83" spans="1:7" ht="20.100000000000001" customHeight="1">
      <c r="A83" s="7">
        <v>872328</v>
      </c>
      <c r="B83" s="13" t="s">
        <v>98</v>
      </c>
      <c r="C83" s="9">
        <v>20</v>
      </c>
      <c r="D83" s="53">
        <v>2808.1703453864848</v>
      </c>
      <c r="E83" s="54">
        <v>2686.0759825435948</v>
      </c>
    </row>
    <row r="84" spans="1:7" ht="20.100000000000001" customHeight="1">
      <c r="A84" s="7">
        <v>872297</v>
      </c>
      <c r="B84" s="8" t="s">
        <v>99</v>
      </c>
      <c r="C84" s="9">
        <v>5</v>
      </c>
      <c r="D84" s="53">
        <v>771.79570774840647</v>
      </c>
      <c r="E84" s="54">
        <v>738.23937262891059</v>
      </c>
      <c r="F84" s="1">
        <v>729</v>
      </c>
      <c r="G84" s="1" t="s">
        <v>525</v>
      </c>
    </row>
    <row r="85" spans="1:7" ht="20.100000000000001" customHeight="1">
      <c r="A85" s="7">
        <v>872296</v>
      </c>
      <c r="B85" s="8" t="s">
        <v>100</v>
      </c>
      <c r="C85" s="9">
        <v>4</v>
      </c>
      <c r="D85" s="53">
        <v>626.3965377774889</v>
      </c>
      <c r="E85" s="54">
        <v>599.16190570020683</v>
      </c>
      <c r="F85" s="1">
        <v>591</v>
      </c>
      <c r="G85" s="1" t="s">
        <v>525</v>
      </c>
    </row>
    <row r="86" spans="1:7" ht="20.100000000000001" customHeight="1">
      <c r="A86" s="7">
        <v>872295</v>
      </c>
      <c r="B86" s="8" t="s">
        <v>101</v>
      </c>
      <c r="C86" s="9">
        <v>1</v>
      </c>
      <c r="D86" s="53">
        <v>173.04974227416861</v>
      </c>
      <c r="E86" s="54">
        <v>165.5258404361613</v>
      </c>
      <c r="F86" s="1">
        <v>162</v>
      </c>
    </row>
    <row r="87" spans="1:7" ht="20.100000000000001" customHeight="1">
      <c r="A87" s="7">
        <v>872330</v>
      </c>
      <c r="B87" s="8" t="s">
        <v>102</v>
      </c>
      <c r="C87" s="9">
        <v>5</v>
      </c>
      <c r="D87" s="53">
        <v>831.00618463064313</v>
      </c>
      <c r="E87" s="54">
        <v>794.87548095105012</v>
      </c>
    </row>
    <row r="88" spans="1:7" ht="20.100000000000001" customHeight="1">
      <c r="A88" s="7">
        <v>872329</v>
      </c>
      <c r="B88" s="8" t="s">
        <v>103</v>
      </c>
      <c r="C88" s="9">
        <v>1</v>
      </c>
      <c r="D88" s="53">
        <v>181.01977118406319</v>
      </c>
      <c r="E88" s="54">
        <v>173.14934634997348</v>
      </c>
    </row>
    <row r="89" spans="1:7" ht="20.100000000000001" customHeight="1">
      <c r="A89" s="7">
        <v>872285</v>
      </c>
      <c r="B89" s="13" t="s">
        <v>104</v>
      </c>
      <c r="C89" s="9">
        <v>208</v>
      </c>
      <c r="D89" s="53">
        <v>31665.129617297349</v>
      </c>
      <c r="E89" s="54">
        <v>30288.384851327904</v>
      </c>
    </row>
    <row r="90" spans="1:7" ht="20.100000000000001" customHeight="1">
      <c r="A90" s="7">
        <v>872286</v>
      </c>
      <c r="B90" s="8" t="s">
        <v>105</v>
      </c>
      <c r="C90" s="9">
        <v>5</v>
      </c>
      <c r="D90" s="53">
        <v>898.0660496187387</v>
      </c>
      <c r="E90" s="54">
        <v>859.01969963531542</v>
      </c>
    </row>
    <row r="91" spans="1:7" ht="20.100000000000001" customHeight="1">
      <c r="A91" s="7">
        <v>872288</v>
      </c>
      <c r="B91" s="8" t="s">
        <v>106</v>
      </c>
      <c r="C91" s="9">
        <v>1</v>
      </c>
      <c r="D91" s="53">
        <v>204.39440626865076</v>
      </c>
      <c r="E91" s="54">
        <v>195.50769295262251</v>
      </c>
    </row>
    <row r="92" spans="1:7" ht="20.100000000000001" customHeight="1">
      <c r="A92" s="20">
        <v>872274</v>
      </c>
      <c r="B92" s="13" t="s">
        <v>107</v>
      </c>
      <c r="C92" s="9">
        <v>208</v>
      </c>
      <c r="D92" s="53">
        <v>31135.078699851081</v>
      </c>
      <c r="E92" s="54">
        <v>29781.379625944515</v>
      </c>
    </row>
    <row r="93" spans="1:7" ht="20.100000000000001" customHeight="1">
      <c r="A93" s="7">
        <v>872276</v>
      </c>
      <c r="B93" s="13" t="s">
        <v>108</v>
      </c>
      <c r="C93" s="9">
        <v>60</v>
      </c>
      <c r="D93" s="53">
        <v>9817.9465406363652</v>
      </c>
      <c r="E93" s="54">
        <v>9391.0792997391327</v>
      </c>
    </row>
    <row r="94" spans="1:7" ht="20.100000000000001" customHeight="1">
      <c r="A94" s="7">
        <v>872277</v>
      </c>
      <c r="B94" s="8" t="s">
        <v>109</v>
      </c>
      <c r="C94" s="9">
        <v>5</v>
      </c>
      <c r="D94" s="53">
        <v>917.69936461124871</v>
      </c>
      <c r="E94" s="54">
        <v>877.79939223684676</v>
      </c>
    </row>
    <row r="95" spans="1:7" ht="20.100000000000001" customHeight="1">
      <c r="A95" s="7">
        <v>872278</v>
      </c>
      <c r="B95" s="8" t="s">
        <v>110</v>
      </c>
      <c r="C95" s="9">
        <v>1</v>
      </c>
      <c r="D95" s="53">
        <v>198.1262453628386</v>
      </c>
      <c r="E95" s="54">
        <v>189.51206078184566</v>
      </c>
    </row>
    <row r="96" spans="1:7" ht="20.100000000000001" customHeight="1">
      <c r="A96" s="7">
        <v>872289</v>
      </c>
      <c r="B96" s="13" t="s">
        <v>111</v>
      </c>
      <c r="C96" s="9">
        <v>208</v>
      </c>
      <c r="D96" s="53">
        <v>28482.988923768466</v>
      </c>
      <c r="E96" s="54">
        <v>27244.598100995925</v>
      </c>
    </row>
    <row r="97" spans="1:7" ht="20.100000000000001" customHeight="1">
      <c r="A97" s="7">
        <v>874306</v>
      </c>
      <c r="B97" s="13" t="s">
        <v>112</v>
      </c>
      <c r="C97" s="9">
        <v>60</v>
      </c>
      <c r="D97" s="53">
        <v>9186.886098462508</v>
      </c>
      <c r="E97" s="54">
        <v>8787.4562680945746</v>
      </c>
    </row>
    <row r="98" spans="1:7" ht="20.100000000000001" customHeight="1">
      <c r="A98" s="7">
        <v>872281</v>
      </c>
      <c r="B98" s="8" t="s">
        <v>113</v>
      </c>
      <c r="C98" s="9">
        <v>5</v>
      </c>
      <c r="D98" s="53">
        <v>851.52550020260571</v>
      </c>
      <c r="E98" s="54">
        <v>814.50265236770986</v>
      </c>
    </row>
    <row r="99" spans="1:7" ht="20.100000000000001" customHeight="1">
      <c r="A99" s="7">
        <v>872282</v>
      </c>
      <c r="B99" s="8" t="s">
        <v>114</v>
      </c>
      <c r="C99" s="9">
        <v>1</v>
      </c>
      <c r="D99" s="53">
        <v>185.93033003591398</v>
      </c>
      <c r="E99" s="54">
        <v>177.84640264304818</v>
      </c>
    </row>
    <row r="100" spans="1:7" ht="20.100000000000001" customHeight="1">
      <c r="A100" s="7">
        <v>834147</v>
      </c>
      <c r="B100" s="13" t="s">
        <v>115</v>
      </c>
      <c r="C100" s="9">
        <v>208</v>
      </c>
      <c r="D100" s="53">
        <v>20134.233245208765</v>
      </c>
      <c r="E100" s="54">
        <v>19258.83179976491</v>
      </c>
    </row>
    <row r="101" spans="1:7" ht="20.100000000000001" customHeight="1">
      <c r="A101" s="7">
        <v>834431</v>
      </c>
      <c r="B101" s="13" t="s">
        <v>116</v>
      </c>
      <c r="C101" s="9">
        <v>60</v>
      </c>
      <c r="D101" s="53">
        <v>6501.1767860423679</v>
      </c>
      <c r="E101" s="54">
        <v>6218.516925779657</v>
      </c>
    </row>
    <row r="102" spans="1:7" ht="20.100000000000001" customHeight="1">
      <c r="A102" s="7">
        <v>872782</v>
      </c>
      <c r="B102" s="13" t="s">
        <v>117</v>
      </c>
      <c r="C102" s="9">
        <v>20</v>
      </c>
      <c r="D102" s="53">
        <v>2438.2505036130951</v>
      </c>
      <c r="E102" s="54">
        <v>2332.2396121516567</v>
      </c>
    </row>
    <row r="103" spans="1:7" ht="20.100000000000001" customHeight="1">
      <c r="A103" s="7">
        <v>872781</v>
      </c>
      <c r="B103" s="13" t="s">
        <v>118</v>
      </c>
      <c r="C103" s="9">
        <v>5</v>
      </c>
      <c r="D103" s="53">
        <v>647.22889486376255</v>
      </c>
      <c r="E103" s="54">
        <v>619.08850813055562</v>
      </c>
      <c r="F103" s="1">
        <v>673</v>
      </c>
      <c r="G103" s="1" t="s">
        <v>525</v>
      </c>
    </row>
    <row r="104" spans="1:7" ht="20.100000000000001" customHeight="1">
      <c r="A104" s="7">
        <v>872780</v>
      </c>
      <c r="B104" s="13" t="s">
        <v>119</v>
      </c>
      <c r="C104" s="9">
        <v>4</v>
      </c>
      <c r="D104" s="53">
        <v>531.63977951554352</v>
      </c>
      <c r="E104" s="54">
        <v>508.52500649312873</v>
      </c>
      <c r="F104" s="1">
        <v>554</v>
      </c>
      <c r="G104" s="1" t="s">
        <v>525</v>
      </c>
    </row>
    <row r="105" spans="1:7" ht="20.100000000000001" customHeight="1">
      <c r="A105" s="7">
        <v>872779</v>
      </c>
      <c r="B105" s="13" t="s">
        <v>120</v>
      </c>
      <c r="C105" s="9">
        <v>1</v>
      </c>
      <c r="D105" s="53">
        <v>142.37038041418734</v>
      </c>
      <c r="E105" s="54">
        <v>136.18036387444008</v>
      </c>
      <c r="F105" s="1">
        <v>148</v>
      </c>
    </row>
    <row r="106" spans="1:7" ht="20.100000000000001" customHeight="1">
      <c r="A106" s="7">
        <v>798339</v>
      </c>
      <c r="B106" s="13" t="s">
        <v>121</v>
      </c>
      <c r="C106" s="9">
        <v>208</v>
      </c>
      <c r="D106" s="53">
        <v>19023.378997197251</v>
      </c>
      <c r="E106" s="54">
        <v>18196.275562536503</v>
      </c>
    </row>
    <row r="107" spans="1:7" ht="20.100000000000001" customHeight="1">
      <c r="A107" s="7">
        <v>798340</v>
      </c>
      <c r="B107" s="13" t="s">
        <v>122</v>
      </c>
      <c r="C107" s="9">
        <v>60</v>
      </c>
      <c r="D107" s="53">
        <v>6168.445463717806</v>
      </c>
      <c r="E107" s="54">
        <v>5900.2521826865977</v>
      </c>
    </row>
    <row r="108" spans="1:7" ht="20.100000000000001" customHeight="1">
      <c r="A108" s="7">
        <v>872776</v>
      </c>
      <c r="B108" s="8" t="s">
        <v>123</v>
      </c>
      <c r="C108" s="9">
        <v>5</v>
      </c>
      <c r="D108" s="53">
        <v>558.00082319815658</v>
      </c>
      <c r="E108" s="54">
        <v>533.73991784171517</v>
      </c>
    </row>
    <row r="109" spans="1:7" ht="20.100000000000001" customHeight="1">
      <c r="A109" s="7">
        <v>872775</v>
      </c>
      <c r="B109" s="8" t="s">
        <v>124</v>
      </c>
      <c r="C109" s="9">
        <v>4</v>
      </c>
      <c r="D109" s="53">
        <v>459.92795124211705</v>
      </c>
      <c r="E109" s="54">
        <v>439.93108379680768</v>
      </c>
    </row>
    <row r="110" spans="1:7" ht="20.100000000000001" customHeight="1">
      <c r="A110" s="7">
        <v>872774</v>
      </c>
      <c r="B110" s="8" t="s">
        <v>125</v>
      </c>
      <c r="C110" s="9">
        <v>1</v>
      </c>
      <c r="D110" s="53">
        <v>130.23727623161872</v>
      </c>
      <c r="E110" s="54">
        <v>124.57478596067878</v>
      </c>
    </row>
    <row r="111" spans="1:7" ht="20.100000000000001" customHeight="1">
      <c r="A111" s="7">
        <v>20484</v>
      </c>
      <c r="B111" s="13" t="s">
        <v>126</v>
      </c>
      <c r="C111" s="9">
        <v>4</v>
      </c>
      <c r="D111" s="53">
        <v>628.70499999999993</v>
      </c>
      <c r="E111" s="54">
        <v>601.37</v>
      </c>
      <c r="F111" s="1">
        <v>514</v>
      </c>
    </row>
    <row r="112" spans="1:7" ht="20.100000000000001" customHeight="1">
      <c r="A112" s="7" t="s">
        <v>127</v>
      </c>
      <c r="B112" s="13" t="s">
        <v>128</v>
      </c>
      <c r="C112" s="9">
        <v>5</v>
      </c>
      <c r="D112" s="53">
        <v>913.96250000000009</v>
      </c>
      <c r="E112" s="54">
        <v>874.22500000000025</v>
      </c>
    </row>
    <row r="113" spans="1:7" ht="20.100000000000001" customHeight="1">
      <c r="A113" s="7">
        <v>20637</v>
      </c>
      <c r="B113" s="13" t="s">
        <v>129</v>
      </c>
      <c r="C113" s="9">
        <v>1</v>
      </c>
      <c r="D113" s="53">
        <v>202.39999999999998</v>
      </c>
      <c r="E113" s="54">
        <v>193.60000000000002</v>
      </c>
      <c r="F113" s="1">
        <v>179</v>
      </c>
    </row>
    <row r="114" spans="1:7" ht="20.100000000000001" customHeight="1">
      <c r="A114" s="7">
        <v>20478</v>
      </c>
      <c r="B114" s="13" t="s">
        <v>130</v>
      </c>
      <c r="C114" s="9">
        <v>1</v>
      </c>
      <c r="D114" s="53">
        <v>239.08499999999995</v>
      </c>
      <c r="E114" s="54">
        <v>228.69</v>
      </c>
      <c r="F114" s="1">
        <v>209</v>
      </c>
    </row>
    <row r="115" spans="1:7" ht="20.100000000000001" customHeight="1">
      <c r="A115" s="7" t="s">
        <v>131</v>
      </c>
      <c r="B115" s="13" t="s">
        <v>132</v>
      </c>
      <c r="C115" s="9">
        <v>1</v>
      </c>
      <c r="D115" s="53">
        <v>246.67499999999998</v>
      </c>
      <c r="E115" s="54">
        <v>235.95000000000002</v>
      </c>
      <c r="F115" s="1">
        <v>209</v>
      </c>
    </row>
    <row r="116" spans="1:7" ht="20.100000000000001" customHeight="1">
      <c r="A116" s="7">
        <v>20475</v>
      </c>
      <c r="B116" s="13" t="s">
        <v>133</v>
      </c>
      <c r="C116" s="9">
        <v>5</v>
      </c>
      <c r="D116" s="53">
        <v>1127.4312499999999</v>
      </c>
      <c r="E116" s="54">
        <v>1078.4125000000001</v>
      </c>
    </row>
    <row r="117" spans="1:7" ht="20.100000000000001" customHeight="1">
      <c r="A117" s="7" t="s">
        <v>134</v>
      </c>
      <c r="B117" s="13" t="s">
        <v>135</v>
      </c>
      <c r="C117" s="9">
        <v>1</v>
      </c>
      <c r="D117" s="53">
        <v>275.45375000000001</v>
      </c>
      <c r="E117" s="54">
        <v>263.47750000000008</v>
      </c>
      <c r="F117" s="1">
        <v>270</v>
      </c>
    </row>
    <row r="118" spans="1:7" ht="20.100000000000001" customHeight="1">
      <c r="A118" s="7" t="s">
        <v>136</v>
      </c>
      <c r="B118" s="13" t="s">
        <v>137</v>
      </c>
      <c r="C118" s="9">
        <v>1</v>
      </c>
      <c r="D118" s="53">
        <v>283.67624999999998</v>
      </c>
      <c r="E118" s="54">
        <v>271.34250000000003</v>
      </c>
    </row>
    <row r="119" spans="1:7" ht="20.100000000000001" customHeight="1">
      <c r="A119" s="7" t="s">
        <v>138</v>
      </c>
      <c r="B119" s="13" t="s">
        <v>139</v>
      </c>
      <c r="C119" s="9">
        <v>1</v>
      </c>
      <c r="D119" s="53">
        <v>295.06124999999997</v>
      </c>
      <c r="E119" s="54">
        <v>282.23250000000002</v>
      </c>
    </row>
    <row r="120" spans="1:7" ht="20.100000000000001" customHeight="1">
      <c r="A120" s="7" t="s">
        <v>140</v>
      </c>
      <c r="B120" s="13" t="s">
        <v>141</v>
      </c>
      <c r="C120" s="9">
        <v>5</v>
      </c>
      <c r="D120" s="53">
        <v>809.59999999999991</v>
      </c>
      <c r="E120" s="54">
        <v>774.40000000000009</v>
      </c>
    </row>
    <row r="121" spans="1:7" ht="20.100000000000001" customHeight="1">
      <c r="A121" s="7" t="s">
        <v>142</v>
      </c>
      <c r="B121" s="13" t="s">
        <v>143</v>
      </c>
      <c r="C121" s="9">
        <v>1</v>
      </c>
      <c r="D121" s="53">
        <v>113.2175</v>
      </c>
      <c r="E121" s="54">
        <v>108.29500000000002</v>
      </c>
      <c r="F121" s="1">
        <v>100</v>
      </c>
    </row>
    <row r="122" spans="1:7" ht="20.100000000000001" customHeight="1">
      <c r="A122" s="7" t="s">
        <v>144</v>
      </c>
      <c r="B122" s="13" t="s">
        <v>145</v>
      </c>
      <c r="C122" s="9">
        <v>5</v>
      </c>
      <c r="D122" s="53">
        <v>456.98125000000005</v>
      </c>
      <c r="E122" s="54">
        <v>437.11250000000013</v>
      </c>
      <c r="F122" s="1">
        <v>406</v>
      </c>
    </row>
    <row r="123" spans="1:7" ht="20.100000000000001" customHeight="1">
      <c r="A123" s="7" t="s">
        <v>146</v>
      </c>
      <c r="B123" s="13" t="s">
        <v>147</v>
      </c>
      <c r="C123" s="9">
        <v>1</v>
      </c>
      <c r="D123" s="53">
        <v>156.85999999999999</v>
      </c>
      <c r="E123" s="54">
        <v>150.04000000000002</v>
      </c>
      <c r="F123" s="1">
        <v>137</v>
      </c>
    </row>
    <row r="124" spans="1:7" ht="20.100000000000001" customHeight="1">
      <c r="A124" s="7" t="s">
        <v>148</v>
      </c>
      <c r="B124" s="13" t="s">
        <v>149</v>
      </c>
      <c r="C124" s="9">
        <v>5</v>
      </c>
      <c r="D124" s="53">
        <v>610.36249999999995</v>
      </c>
      <c r="E124" s="54">
        <v>583.82500000000005</v>
      </c>
      <c r="F124" s="1">
        <v>583</v>
      </c>
      <c r="G124" s="1" t="s">
        <v>526</v>
      </c>
    </row>
    <row r="125" spans="1:7" ht="20.100000000000001" customHeight="1">
      <c r="A125" s="7" t="s">
        <v>150</v>
      </c>
      <c r="B125" s="13" t="s">
        <v>151</v>
      </c>
      <c r="C125" s="9">
        <v>5</v>
      </c>
      <c r="D125" s="53">
        <v>1157.4749999999999</v>
      </c>
      <c r="E125" s="54">
        <v>1107.1500000000001</v>
      </c>
      <c r="F125" s="1">
        <v>974</v>
      </c>
      <c r="G125" s="1" t="s">
        <v>529</v>
      </c>
    </row>
    <row r="126" spans="1:7" ht="20.100000000000001" customHeight="1">
      <c r="A126" s="7" t="s">
        <v>152</v>
      </c>
      <c r="B126" s="13" t="s">
        <v>153</v>
      </c>
      <c r="C126" s="9">
        <v>4</v>
      </c>
      <c r="D126" s="53">
        <v>946.22</v>
      </c>
      <c r="E126" s="54">
        <v>905.08000000000015</v>
      </c>
      <c r="F126" s="1">
        <v>776</v>
      </c>
      <c r="G126" s="1" t="s">
        <v>530</v>
      </c>
    </row>
    <row r="127" spans="1:7" ht="20.100000000000001" customHeight="1">
      <c r="A127" s="7" t="s">
        <v>154</v>
      </c>
      <c r="B127" s="13" t="s">
        <v>155</v>
      </c>
      <c r="C127" s="9">
        <v>1</v>
      </c>
      <c r="D127" s="53">
        <v>259.64125000000001</v>
      </c>
      <c r="E127" s="54">
        <v>248.35250000000005</v>
      </c>
      <c r="F127" s="1">
        <v>226</v>
      </c>
    </row>
    <row r="128" spans="1:7" ht="20.100000000000001" customHeight="1">
      <c r="A128" s="7" t="s">
        <v>156</v>
      </c>
      <c r="B128" s="13" t="s">
        <v>157</v>
      </c>
      <c r="C128" s="9">
        <v>5</v>
      </c>
      <c r="D128" s="53">
        <v>1200.1687499999998</v>
      </c>
      <c r="E128" s="54">
        <v>1147.9875000000002</v>
      </c>
    </row>
    <row r="129" spans="1:6" ht="20.100000000000001" customHeight="1">
      <c r="A129" s="7">
        <v>103008</v>
      </c>
      <c r="B129" s="13" t="s">
        <v>158</v>
      </c>
      <c r="C129" s="9" t="s">
        <v>466</v>
      </c>
      <c r="D129" s="53">
        <v>282.11966749999993</v>
      </c>
      <c r="E129" s="54">
        <v>269.85359499999998</v>
      </c>
    </row>
    <row r="130" spans="1:6" ht="20.100000000000001" customHeight="1">
      <c r="A130" s="7">
        <v>103171</v>
      </c>
      <c r="B130" s="13" t="s">
        <v>159</v>
      </c>
      <c r="C130" s="9" t="s">
        <v>466</v>
      </c>
      <c r="D130" s="53">
        <v>246.21896749999999</v>
      </c>
      <c r="E130" s="54">
        <v>235.51379500000002</v>
      </c>
    </row>
    <row r="131" spans="1:6" ht="20.100000000000001" customHeight="1">
      <c r="A131" s="7">
        <v>152560</v>
      </c>
      <c r="B131" s="13" t="s">
        <v>160</v>
      </c>
      <c r="C131" s="9">
        <v>1</v>
      </c>
      <c r="D131" s="53">
        <v>361.15749999999997</v>
      </c>
      <c r="E131" s="54">
        <v>345.45500000000004</v>
      </c>
    </row>
    <row r="132" spans="1:6" ht="20.100000000000001" customHeight="1">
      <c r="A132" s="7">
        <v>152559</v>
      </c>
      <c r="B132" s="13" t="s">
        <v>161</v>
      </c>
      <c r="C132" s="9">
        <v>4</v>
      </c>
      <c r="D132" s="53">
        <v>1405.4149999999997</v>
      </c>
      <c r="E132" s="54">
        <v>1344.31</v>
      </c>
    </row>
    <row r="133" spans="1:6" ht="20.100000000000001" customHeight="1">
      <c r="A133" s="7">
        <v>143081</v>
      </c>
      <c r="B133" s="13" t="s">
        <v>162</v>
      </c>
      <c r="C133" s="9">
        <v>1</v>
      </c>
      <c r="D133" s="53">
        <v>252.99999999999997</v>
      </c>
      <c r="E133" s="54">
        <v>242.00000000000003</v>
      </c>
    </row>
    <row r="134" spans="1:6" ht="20.100000000000001" customHeight="1">
      <c r="A134" s="7">
        <v>152563</v>
      </c>
      <c r="B134" s="13" t="s">
        <v>163</v>
      </c>
      <c r="C134" s="9">
        <v>4</v>
      </c>
      <c r="D134" s="53">
        <v>1216.9299999999996</v>
      </c>
      <c r="E134" s="54">
        <v>1164.02</v>
      </c>
    </row>
    <row r="135" spans="1:6" ht="20.100000000000001" customHeight="1">
      <c r="A135" s="7">
        <v>152720</v>
      </c>
      <c r="B135" s="13" t="s">
        <v>164</v>
      </c>
      <c r="C135" s="9">
        <v>1</v>
      </c>
      <c r="D135" s="53">
        <v>302.33500000000004</v>
      </c>
      <c r="E135" s="54">
        <v>289.19000000000005</v>
      </c>
    </row>
    <row r="136" spans="1:6" ht="20.100000000000001" customHeight="1">
      <c r="A136" s="7">
        <v>153753</v>
      </c>
      <c r="B136" s="13" t="s">
        <v>165</v>
      </c>
      <c r="C136" s="9">
        <v>1</v>
      </c>
      <c r="D136" s="53">
        <v>280.19749999999993</v>
      </c>
      <c r="E136" s="54">
        <v>268.01499999999999</v>
      </c>
    </row>
    <row r="137" spans="1:6" ht="20.100000000000001" customHeight="1">
      <c r="A137" s="7">
        <v>153754</v>
      </c>
      <c r="B137" s="13" t="s">
        <v>166</v>
      </c>
      <c r="C137" s="9">
        <v>4</v>
      </c>
      <c r="D137" s="53">
        <v>1084.105</v>
      </c>
      <c r="E137" s="54">
        <v>1036.97</v>
      </c>
    </row>
    <row r="138" spans="1:6" ht="20.100000000000001" customHeight="1">
      <c r="A138" s="7">
        <v>154279</v>
      </c>
      <c r="B138" s="13" t="s">
        <v>167</v>
      </c>
      <c r="C138" s="9">
        <v>1</v>
      </c>
      <c r="D138" s="53">
        <v>280.19749999999993</v>
      </c>
      <c r="E138" s="54">
        <v>268.01499999999999</v>
      </c>
      <c r="F138" s="1">
        <v>287</v>
      </c>
    </row>
    <row r="139" spans="1:6" ht="20.100000000000001" customHeight="1">
      <c r="A139" s="7">
        <v>154276</v>
      </c>
      <c r="B139" s="13" t="s">
        <v>168</v>
      </c>
      <c r="C139" s="9">
        <v>208</v>
      </c>
      <c r="D139" s="53">
        <v>46177.55999999999</v>
      </c>
      <c r="E139" s="54">
        <v>44169.84</v>
      </c>
    </row>
    <row r="140" spans="1:6" ht="20.100000000000001" customHeight="1">
      <c r="A140" s="7">
        <v>154303</v>
      </c>
      <c r="B140" s="13" t="s">
        <v>169</v>
      </c>
      <c r="C140" s="9">
        <v>20</v>
      </c>
      <c r="D140" s="53">
        <v>5066.3249999999998</v>
      </c>
      <c r="E140" s="54">
        <v>4846.05</v>
      </c>
    </row>
    <row r="141" spans="1:6" ht="20.100000000000001" customHeight="1">
      <c r="A141" s="7">
        <v>154285</v>
      </c>
      <c r="B141" s="13" t="s">
        <v>170</v>
      </c>
      <c r="C141" s="9">
        <v>4</v>
      </c>
      <c r="D141" s="53">
        <v>1073.9849999999999</v>
      </c>
      <c r="E141" s="54">
        <v>1027.29</v>
      </c>
      <c r="F141" s="1">
        <v>1047</v>
      </c>
    </row>
    <row r="142" spans="1:6" ht="20.100000000000001" customHeight="1">
      <c r="A142" s="7">
        <v>154300</v>
      </c>
      <c r="B142" s="13" t="s">
        <v>171</v>
      </c>
      <c r="C142" s="9">
        <v>60</v>
      </c>
      <c r="D142" s="53">
        <v>14402.025</v>
      </c>
      <c r="E142" s="54">
        <v>13775.85</v>
      </c>
    </row>
    <row r="143" spans="1:6" ht="20.100000000000001" customHeight="1">
      <c r="A143" s="7">
        <v>153790</v>
      </c>
      <c r="B143" s="13" t="s">
        <v>172</v>
      </c>
      <c r="C143" s="9">
        <v>1</v>
      </c>
      <c r="D143" s="53">
        <v>302.33500000000004</v>
      </c>
      <c r="E143" s="54">
        <v>289.19000000000005</v>
      </c>
    </row>
    <row r="144" spans="1:6" ht="20.100000000000001" customHeight="1">
      <c r="A144" s="7">
        <v>153791</v>
      </c>
      <c r="B144" s="13" t="s">
        <v>173</v>
      </c>
      <c r="C144" s="9">
        <v>4</v>
      </c>
      <c r="D144" s="53">
        <v>1172.6549999999997</v>
      </c>
      <c r="E144" s="54">
        <v>1121.67</v>
      </c>
    </row>
    <row r="145" spans="1:5" ht="20.100000000000001" customHeight="1">
      <c r="A145" s="7">
        <v>153691</v>
      </c>
      <c r="B145" s="13" t="s">
        <v>174</v>
      </c>
      <c r="C145" s="9">
        <v>1</v>
      </c>
      <c r="D145" s="53">
        <v>317.19874999999996</v>
      </c>
      <c r="E145" s="54">
        <v>303.40750000000003</v>
      </c>
    </row>
    <row r="146" spans="1:5" ht="20.100000000000001" customHeight="1">
      <c r="A146" s="7">
        <v>155043</v>
      </c>
      <c r="B146" s="13" t="s">
        <v>175</v>
      </c>
      <c r="C146" s="9">
        <v>208</v>
      </c>
      <c r="D146" s="53">
        <v>52755.55999999999</v>
      </c>
      <c r="E146" s="54">
        <v>50461.84</v>
      </c>
    </row>
    <row r="147" spans="1:5" ht="20.100000000000001" customHeight="1">
      <c r="A147" s="7">
        <v>155045</v>
      </c>
      <c r="B147" s="13" t="s">
        <v>176</v>
      </c>
      <c r="C147" s="9">
        <v>20</v>
      </c>
      <c r="D147" s="53">
        <v>5762.0749999999998</v>
      </c>
      <c r="E147" s="54">
        <v>5511.55</v>
      </c>
    </row>
    <row r="148" spans="1:5" ht="20.100000000000001" customHeight="1">
      <c r="A148" s="7">
        <v>153689</v>
      </c>
      <c r="B148" s="13" t="s">
        <v>176</v>
      </c>
      <c r="C148" s="9">
        <v>20</v>
      </c>
      <c r="D148" s="53">
        <v>5762.0749999999998</v>
      </c>
      <c r="E148" s="54">
        <v>5511.55</v>
      </c>
    </row>
    <row r="149" spans="1:5" ht="20.100000000000001" customHeight="1">
      <c r="A149" s="7">
        <v>153692</v>
      </c>
      <c r="B149" s="13" t="s">
        <v>177</v>
      </c>
      <c r="C149" s="9">
        <v>4</v>
      </c>
      <c r="D149" s="53">
        <v>1216.9299999999996</v>
      </c>
      <c r="E149" s="54">
        <v>1164.02</v>
      </c>
    </row>
    <row r="150" spans="1:5" ht="20.100000000000001" customHeight="1">
      <c r="A150" s="7">
        <v>155044</v>
      </c>
      <c r="B150" s="13" t="s">
        <v>178</v>
      </c>
      <c r="C150" s="9">
        <v>60</v>
      </c>
      <c r="D150" s="53">
        <v>16394.400000000001</v>
      </c>
      <c r="E150" s="54">
        <v>15681.600000000004</v>
      </c>
    </row>
    <row r="151" spans="1:5" ht="20.100000000000001" customHeight="1">
      <c r="A151" s="7">
        <v>153749</v>
      </c>
      <c r="B151" s="13" t="s">
        <v>179</v>
      </c>
      <c r="C151" s="9">
        <v>1</v>
      </c>
      <c r="D151" s="53">
        <v>228.64875000000001</v>
      </c>
      <c r="E151" s="54">
        <v>218.70750000000004</v>
      </c>
    </row>
    <row r="152" spans="1:5" ht="20.100000000000001" customHeight="1">
      <c r="A152" s="7">
        <v>153751</v>
      </c>
      <c r="B152" s="13" t="s">
        <v>180</v>
      </c>
      <c r="C152" s="9">
        <v>20</v>
      </c>
      <c r="D152" s="53">
        <v>3978.4249999999997</v>
      </c>
      <c r="E152" s="54">
        <v>3805.4500000000003</v>
      </c>
    </row>
    <row r="153" spans="1:5" ht="20.100000000000001" customHeight="1">
      <c r="A153" s="7">
        <v>153750</v>
      </c>
      <c r="B153" s="13" t="s">
        <v>181</v>
      </c>
      <c r="C153" s="9">
        <v>4</v>
      </c>
      <c r="D153" s="53">
        <v>895.61999999999989</v>
      </c>
      <c r="E153" s="54">
        <v>856.68000000000006</v>
      </c>
    </row>
    <row r="154" spans="1:5" ht="20.100000000000001" customHeight="1">
      <c r="A154" s="7">
        <v>153266</v>
      </c>
      <c r="B154" s="13" t="s">
        <v>182</v>
      </c>
      <c r="C154" s="9">
        <v>1</v>
      </c>
      <c r="D154" s="53">
        <v>228.64875000000001</v>
      </c>
      <c r="E154" s="54">
        <v>218.70750000000004</v>
      </c>
    </row>
    <row r="155" spans="1:5" ht="20.100000000000001" customHeight="1">
      <c r="A155" s="7">
        <v>153265</v>
      </c>
      <c r="B155" s="13" t="s">
        <v>183</v>
      </c>
      <c r="C155" s="9">
        <v>4</v>
      </c>
      <c r="D155" s="53">
        <v>895.61999999999989</v>
      </c>
      <c r="E155" s="54">
        <v>856.68000000000006</v>
      </c>
    </row>
    <row r="156" spans="1:5" ht="20.100000000000001" customHeight="1">
      <c r="A156" s="7">
        <v>153631</v>
      </c>
      <c r="B156" s="13" t="s">
        <v>184</v>
      </c>
      <c r="C156" s="9">
        <v>1</v>
      </c>
      <c r="D156" s="53">
        <v>294.745</v>
      </c>
      <c r="E156" s="54">
        <v>281.93000000000006</v>
      </c>
    </row>
    <row r="157" spans="1:5" ht="20.100000000000001" customHeight="1">
      <c r="A157" s="7">
        <v>155046</v>
      </c>
      <c r="B157" s="13" t="s">
        <v>185</v>
      </c>
      <c r="C157" s="9">
        <v>208</v>
      </c>
      <c r="D157" s="53">
        <v>48348.299999999996</v>
      </c>
      <c r="E157" s="54">
        <v>46246.200000000004</v>
      </c>
    </row>
    <row r="158" spans="1:5" ht="20.100000000000001" customHeight="1">
      <c r="A158" s="7">
        <v>155048</v>
      </c>
      <c r="B158" s="13" t="s">
        <v>186</v>
      </c>
      <c r="C158" s="9">
        <v>20</v>
      </c>
      <c r="D158" s="53">
        <v>5294.0249999999987</v>
      </c>
      <c r="E158" s="54">
        <v>5063.8499999999995</v>
      </c>
    </row>
    <row r="159" spans="1:5" ht="20.100000000000001" customHeight="1">
      <c r="A159" s="7">
        <v>153645</v>
      </c>
      <c r="B159" s="13" t="s">
        <v>186</v>
      </c>
      <c r="C159" s="9">
        <v>20</v>
      </c>
      <c r="D159" s="53">
        <v>5294.0249999999987</v>
      </c>
      <c r="E159" s="54">
        <v>5063.8499999999995</v>
      </c>
    </row>
    <row r="160" spans="1:5" ht="20.100000000000001" customHeight="1">
      <c r="A160" s="7">
        <v>153638</v>
      </c>
      <c r="B160" s="13" t="s">
        <v>187</v>
      </c>
      <c r="C160" s="9">
        <v>4</v>
      </c>
      <c r="D160" s="53">
        <v>1139.7649999999999</v>
      </c>
      <c r="E160" s="54">
        <v>1090.21</v>
      </c>
    </row>
    <row r="161" spans="1:5" ht="20.100000000000001" customHeight="1">
      <c r="A161" s="7">
        <v>155047</v>
      </c>
      <c r="B161" s="13" t="s">
        <v>188</v>
      </c>
      <c r="C161" s="9">
        <v>60</v>
      </c>
      <c r="D161" s="53">
        <v>15198.974999999997</v>
      </c>
      <c r="E161" s="54">
        <v>14538.15</v>
      </c>
    </row>
    <row r="162" spans="1:5" ht="20.100000000000001" customHeight="1">
      <c r="A162" s="7">
        <v>155049</v>
      </c>
      <c r="B162" s="13" t="s">
        <v>189</v>
      </c>
      <c r="C162" s="9">
        <v>208</v>
      </c>
      <c r="D162" s="53">
        <v>44467.279999999992</v>
      </c>
      <c r="E162" s="54">
        <v>42533.919999999998</v>
      </c>
    </row>
    <row r="163" spans="1:5" ht="20.100000000000001" customHeight="1">
      <c r="A163" s="7">
        <v>154806</v>
      </c>
      <c r="B163" s="13" t="s">
        <v>190</v>
      </c>
      <c r="C163" s="9">
        <v>4</v>
      </c>
      <c r="D163" s="53">
        <v>1049.95</v>
      </c>
      <c r="E163" s="54">
        <v>1004.3000000000002</v>
      </c>
    </row>
    <row r="164" spans="1:5" ht="20.100000000000001" customHeight="1">
      <c r="A164" s="7">
        <v>153392</v>
      </c>
      <c r="B164" s="13" t="s">
        <v>191</v>
      </c>
      <c r="C164" s="9">
        <v>60</v>
      </c>
      <c r="D164" s="53">
        <v>13889.7</v>
      </c>
      <c r="E164" s="54">
        <v>13285.800000000003</v>
      </c>
    </row>
    <row r="165" spans="1:5" ht="20.100000000000001" customHeight="1">
      <c r="A165" s="7">
        <v>154902</v>
      </c>
      <c r="B165" s="13" t="s">
        <v>192</v>
      </c>
      <c r="C165" s="9">
        <v>208</v>
      </c>
      <c r="D165" s="53">
        <v>22957.22</v>
      </c>
      <c r="E165" s="54">
        <v>21959.080000000005</v>
      </c>
    </row>
    <row r="166" spans="1:5" ht="20.100000000000001" customHeight="1">
      <c r="A166" s="7">
        <v>153543</v>
      </c>
      <c r="B166" s="13" t="s">
        <v>193</v>
      </c>
      <c r="C166" s="9">
        <v>208</v>
      </c>
      <c r="D166" s="53">
        <v>44335.72</v>
      </c>
      <c r="E166" s="54">
        <v>42408.080000000009</v>
      </c>
    </row>
    <row r="167" spans="1:5" ht="20.100000000000001" customHeight="1">
      <c r="A167" s="7">
        <v>152709</v>
      </c>
      <c r="B167" s="13" t="s">
        <v>194</v>
      </c>
      <c r="C167" s="9">
        <v>20</v>
      </c>
      <c r="D167" s="53">
        <v>4693.1499999999996</v>
      </c>
      <c r="E167" s="54">
        <v>4489.1000000000004</v>
      </c>
    </row>
    <row r="168" spans="1:5" ht="20.100000000000001" customHeight="1">
      <c r="A168" s="7">
        <v>153541</v>
      </c>
      <c r="B168" s="13" t="s">
        <v>195</v>
      </c>
      <c r="C168" s="9">
        <v>208</v>
      </c>
      <c r="D168" s="53">
        <v>41638.740000000005</v>
      </c>
      <c r="E168" s="54">
        <v>39828.360000000008</v>
      </c>
    </row>
    <row r="169" spans="1:5" ht="20.100000000000001" customHeight="1">
      <c r="A169" s="7">
        <v>152707</v>
      </c>
      <c r="B169" s="13" t="s">
        <v>196</v>
      </c>
      <c r="C169" s="9">
        <v>20</v>
      </c>
      <c r="D169" s="53">
        <v>4383.2249999999995</v>
      </c>
      <c r="E169" s="54">
        <v>4192.6500000000005</v>
      </c>
    </row>
    <row r="170" spans="1:5" ht="20.100000000000001" customHeight="1">
      <c r="A170" s="7">
        <v>153744</v>
      </c>
      <c r="B170" s="13" t="s">
        <v>197</v>
      </c>
      <c r="C170" s="9">
        <v>208</v>
      </c>
      <c r="D170" s="53">
        <v>18813.079999999998</v>
      </c>
      <c r="E170" s="54">
        <v>17995.120000000003</v>
      </c>
    </row>
    <row r="171" spans="1:5" ht="20.100000000000001" customHeight="1">
      <c r="A171" s="7">
        <v>154540</v>
      </c>
      <c r="B171" s="13" t="s">
        <v>198</v>
      </c>
      <c r="C171" s="9">
        <v>20</v>
      </c>
      <c r="D171" s="53">
        <v>2087.25</v>
      </c>
      <c r="E171" s="54">
        <v>1996.5000000000002</v>
      </c>
    </row>
    <row r="172" spans="1:5" ht="20.100000000000001" customHeight="1">
      <c r="A172" s="7">
        <v>152857</v>
      </c>
      <c r="B172" s="13" t="s">
        <v>199</v>
      </c>
      <c r="C172" s="9">
        <v>208</v>
      </c>
      <c r="D172" s="53">
        <v>13945.36</v>
      </c>
      <c r="E172" s="54">
        <v>13339.040000000003</v>
      </c>
    </row>
    <row r="173" spans="1:5" ht="20.100000000000001" customHeight="1">
      <c r="A173" s="7">
        <v>152737</v>
      </c>
      <c r="B173" s="13" t="s">
        <v>200</v>
      </c>
      <c r="C173" s="9">
        <v>20</v>
      </c>
      <c r="D173" s="53">
        <v>1638.175</v>
      </c>
      <c r="E173" s="54">
        <v>1566.95</v>
      </c>
    </row>
    <row r="174" spans="1:5" ht="20.100000000000001" customHeight="1">
      <c r="A174" s="7">
        <v>153852</v>
      </c>
      <c r="B174" s="13" t="s">
        <v>201</v>
      </c>
      <c r="C174" s="9">
        <v>208</v>
      </c>
      <c r="D174" s="53">
        <v>19668.22</v>
      </c>
      <c r="E174" s="54">
        <v>18813.080000000005</v>
      </c>
    </row>
    <row r="175" spans="1:5" ht="20.100000000000001" customHeight="1">
      <c r="A175" s="7">
        <v>153855</v>
      </c>
      <c r="B175" s="13" t="s">
        <v>202</v>
      </c>
      <c r="C175" s="9">
        <v>20</v>
      </c>
      <c r="D175" s="53">
        <v>2258.0249999999996</v>
      </c>
      <c r="E175" s="54">
        <v>2159.85</v>
      </c>
    </row>
    <row r="176" spans="1:5" ht="20.100000000000001" customHeight="1">
      <c r="A176" s="7">
        <v>153848</v>
      </c>
      <c r="B176" s="13" t="s">
        <v>203</v>
      </c>
      <c r="C176" s="9">
        <v>208</v>
      </c>
      <c r="D176" s="53">
        <v>19076.199999999993</v>
      </c>
      <c r="E176" s="54">
        <v>18246.8</v>
      </c>
    </row>
    <row r="177" spans="1:6" ht="20.100000000000001" customHeight="1">
      <c r="A177" s="7">
        <v>153851</v>
      </c>
      <c r="B177" s="13" t="s">
        <v>204</v>
      </c>
      <c r="C177" s="9">
        <v>20</v>
      </c>
      <c r="D177" s="53">
        <v>2169.4749999999999</v>
      </c>
      <c r="E177" s="54">
        <v>2075.1500000000005</v>
      </c>
    </row>
    <row r="178" spans="1:6" ht="20.100000000000001" customHeight="1">
      <c r="A178" s="7">
        <v>152891</v>
      </c>
      <c r="B178" s="13" t="s">
        <v>205</v>
      </c>
      <c r="C178" s="9">
        <v>208</v>
      </c>
      <c r="D178" s="53">
        <v>16379.220000000003</v>
      </c>
      <c r="E178" s="54">
        <v>15667.080000000004</v>
      </c>
    </row>
    <row r="179" spans="1:6" ht="20.100000000000001" customHeight="1">
      <c r="A179" s="7">
        <v>152673</v>
      </c>
      <c r="B179" s="13" t="s">
        <v>206</v>
      </c>
      <c r="C179" s="9">
        <v>20</v>
      </c>
      <c r="D179" s="53">
        <v>1859.55</v>
      </c>
      <c r="E179" s="54">
        <v>1778.7</v>
      </c>
    </row>
    <row r="180" spans="1:6" ht="20.100000000000001" customHeight="1">
      <c r="A180" s="7">
        <v>152715</v>
      </c>
      <c r="B180" s="13" t="s">
        <v>207</v>
      </c>
      <c r="C180" s="9">
        <v>20</v>
      </c>
      <c r="D180" s="53">
        <v>1859.55</v>
      </c>
      <c r="E180" s="54">
        <v>1778.7</v>
      </c>
    </row>
    <row r="181" spans="1:6" ht="20.100000000000001" customHeight="1">
      <c r="A181" s="7">
        <v>154646</v>
      </c>
      <c r="B181" s="13" t="s">
        <v>208</v>
      </c>
      <c r="C181" s="9">
        <v>208</v>
      </c>
      <c r="D181" s="53">
        <v>15392.519999999999</v>
      </c>
      <c r="E181" s="54">
        <v>14723.28</v>
      </c>
    </row>
    <row r="182" spans="1:6" ht="20.100000000000001" customHeight="1">
      <c r="A182" s="7">
        <v>152714</v>
      </c>
      <c r="B182" s="13" t="s">
        <v>209</v>
      </c>
      <c r="C182" s="9">
        <v>20</v>
      </c>
      <c r="D182" s="53">
        <v>1859.55</v>
      </c>
      <c r="E182" s="54">
        <v>1778.7</v>
      </c>
    </row>
    <row r="183" spans="1:6" ht="20.100000000000001" customHeight="1">
      <c r="A183" s="7">
        <v>153120</v>
      </c>
      <c r="B183" s="13" t="s">
        <v>210</v>
      </c>
      <c r="C183" s="9">
        <v>208</v>
      </c>
      <c r="D183" s="53">
        <v>19734</v>
      </c>
      <c r="E183" s="54">
        <v>18876</v>
      </c>
    </row>
    <row r="184" spans="1:6" ht="20.100000000000001" customHeight="1">
      <c r="A184" s="7">
        <v>154379</v>
      </c>
      <c r="B184" s="13" t="s">
        <v>211</v>
      </c>
      <c r="C184" s="9">
        <v>20</v>
      </c>
      <c r="D184" s="53">
        <v>2650.1750000000002</v>
      </c>
      <c r="E184" s="54">
        <v>2534.9500000000007</v>
      </c>
    </row>
    <row r="185" spans="1:6" ht="20.100000000000001" customHeight="1">
      <c r="A185" s="7">
        <v>154899</v>
      </c>
      <c r="B185" s="13" t="s">
        <v>212</v>
      </c>
      <c r="C185" s="9">
        <v>208</v>
      </c>
      <c r="D185" s="53">
        <v>20260.239999999998</v>
      </c>
      <c r="E185" s="54">
        <v>19379.36</v>
      </c>
    </row>
    <row r="186" spans="1:6" ht="20.100000000000001" customHeight="1">
      <c r="A186" s="7">
        <v>152712</v>
      </c>
      <c r="B186" s="13" t="s">
        <v>213</v>
      </c>
      <c r="C186" s="9">
        <v>20</v>
      </c>
      <c r="D186" s="53">
        <v>2258.0249999999996</v>
      </c>
      <c r="E186" s="54">
        <v>2159.85</v>
      </c>
    </row>
    <row r="187" spans="1:6" ht="20.100000000000001" customHeight="1">
      <c r="A187" s="7">
        <v>152571</v>
      </c>
      <c r="B187" s="13" t="s">
        <v>214</v>
      </c>
      <c r="C187" s="9">
        <v>1</v>
      </c>
      <c r="D187" s="53">
        <v>129.03</v>
      </c>
      <c r="E187" s="54">
        <v>123.42000000000002</v>
      </c>
      <c r="F187" s="1">
        <v>135</v>
      </c>
    </row>
    <row r="188" spans="1:6" ht="20.100000000000001" customHeight="1">
      <c r="A188" s="7">
        <v>152570</v>
      </c>
      <c r="B188" s="13" t="s">
        <v>215</v>
      </c>
      <c r="C188" s="9">
        <v>4</v>
      </c>
      <c r="D188" s="53">
        <v>442.74999999999994</v>
      </c>
      <c r="E188" s="54">
        <v>423.50000000000006</v>
      </c>
      <c r="F188" s="1">
        <v>460</v>
      </c>
    </row>
    <row r="189" spans="1:6" ht="20.100000000000001" customHeight="1">
      <c r="A189" s="7">
        <v>152569</v>
      </c>
      <c r="B189" s="13" t="s">
        <v>216</v>
      </c>
      <c r="C189" s="9">
        <v>1</v>
      </c>
      <c r="D189" s="53">
        <v>143.89374999999998</v>
      </c>
      <c r="E189" s="54">
        <v>137.63750000000002</v>
      </c>
      <c r="F189" s="1">
        <v>146</v>
      </c>
    </row>
    <row r="190" spans="1:6" ht="20.100000000000001" customHeight="1">
      <c r="A190" s="7">
        <v>155051</v>
      </c>
      <c r="B190" s="13" t="s">
        <v>217</v>
      </c>
      <c r="C190" s="9">
        <v>208</v>
      </c>
      <c r="D190" s="53">
        <v>18944.639999999996</v>
      </c>
      <c r="E190" s="54">
        <v>18120.96</v>
      </c>
    </row>
    <row r="191" spans="1:6" ht="20.100000000000001" customHeight="1">
      <c r="A191" s="7">
        <v>155052</v>
      </c>
      <c r="B191" s="13" t="s">
        <v>218</v>
      </c>
      <c r="C191" s="9">
        <v>20</v>
      </c>
      <c r="D191" s="53">
        <v>2277</v>
      </c>
      <c r="E191" s="54">
        <v>2178</v>
      </c>
    </row>
    <row r="192" spans="1:6" ht="20.100000000000001" customHeight="1">
      <c r="A192" s="7">
        <v>152568</v>
      </c>
      <c r="B192" s="13" t="s">
        <v>219</v>
      </c>
      <c r="C192" s="9">
        <v>4</v>
      </c>
      <c r="D192" s="53">
        <v>519.91499999999996</v>
      </c>
      <c r="E192" s="54">
        <v>497.31000000000006</v>
      </c>
      <c r="F192" s="1">
        <v>518</v>
      </c>
    </row>
    <row r="193" spans="1:6" ht="20.100000000000001" customHeight="1">
      <c r="A193" s="7">
        <v>154879</v>
      </c>
      <c r="B193" s="13" t="s">
        <v>220</v>
      </c>
      <c r="C193" s="9">
        <v>60</v>
      </c>
      <c r="D193" s="53">
        <v>6015.0749999999998</v>
      </c>
      <c r="E193" s="54">
        <v>5753.55</v>
      </c>
    </row>
    <row r="194" spans="1:6" ht="20.100000000000001" customHeight="1">
      <c r="A194" s="7">
        <v>152627</v>
      </c>
      <c r="B194" s="13" t="s">
        <v>221</v>
      </c>
      <c r="C194" s="9">
        <v>1</v>
      </c>
      <c r="D194" s="53">
        <v>143.89374999999998</v>
      </c>
      <c r="E194" s="54">
        <v>137.63750000000002</v>
      </c>
      <c r="F194" s="1">
        <v>150</v>
      </c>
    </row>
    <row r="195" spans="1:6" ht="20.100000000000001" customHeight="1">
      <c r="A195" s="7">
        <v>152537</v>
      </c>
      <c r="B195" s="13" t="s">
        <v>222</v>
      </c>
      <c r="C195" s="9">
        <v>1</v>
      </c>
      <c r="D195" s="53">
        <v>350.40499999999997</v>
      </c>
      <c r="E195" s="54">
        <v>335.17</v>
      </c>
    </row>
    <row r="196" spans="1:6" ht="20.100000000000001" customHeight="1">
      <c r="A196" s="7">
        <v>152567</v>
      </c>
      <c r="B196" s="13" t="s">
        <v>223</v>
      </c>
      <c r="C196" s="9">
        <v>1</v>
      </c>
      <c r="D196" s="53">
        <v>198.92124999999999</v>
      </c>
      <c r="E196" s="54">
        <v>190.27250000000001</v>
      </c>
      <c r="F196" s="1">
        <v>200</v>
      </c>
    </row>
    <row r="197" spans="1:6" ht="20.100000000000001" customHeight="1">
      <c r="A197" s="7">
        <v>155053</v>
      </c>
      <c r="B197" s="13" t="s">
        <v>224</v>
      </c>
      <c r="C197" s="9">
        <v>208</v>
      </c>
      <c r="D197" s="53">
        <v>28285.399999999998</v>
      </c>
      <c r="E197" s="54">
        <v>27055.600000000002</v>
      </c>
    </row>
    <row r="198" spans="1:6" ht="20.100000000000001" customHeight="1">
      <c r="A198" s="7">
        <v>155054</v>
      </c>
      <c r="B198" s="13" t="s">
        <v>225</v>
      </c>
      <c r="C198" s="9">
        <v>20</v>
      </c>
      <c r="D198" s="53">
        <v>3339.6000000000004</v>
      </c>
      <c r="E198" s="54">
        <v>3194.4000000000005</v>
      </c>
    </row>
    <row r="199" spans="1:6" ht="20.100000000000001" customHeight="1">
      <c r="A199" s="7">
        <v>150011</v>
      </c>
      <c r="B199" s="13" t="s">
        <v>225</v>
      </c>
      <c r="C199" s="9">
        <v>20</v>
      </c>
      <c r="D199" s="53">
        <v>3339.6000000000004</v>
      </c>
      <c r="E199" s="54">
        <v>3194.4000000000005</v>
      </c>
    </row>
    <row r="200" spans="1:6" ht="20.100000000000001" customHeight="1">
      <c r="A200" s="7">
        <v>152566</v>
      </c>
      <c r="B200" s="13" t="s">
        <v>226</v>
      </c>
      <c r="C200" s="9">
        <v>4</v>
      </c>
      <c r="D200" s="53">
        <v>740.02499999999998</v>
      </c>
      <c r="E200" s="54">
        <v>707.85</v>
      </c>
      <c r="F200" s="1">
        <v>690</v>
      </c>
    </row>
    <row r="201" spans="1:6" ht="20.100000000000001" customHeight="1">
      <c r="A201" s="7">
        <v>154140</v>
      </c>
      <c r="B201" s="13" t="s">
        <v>227</v>
      </c>
      <c r="C201" s="9">
        <v>60</v>
      </c>
      <c r="D201" s="53">
        <v>8500.7999999999993</v>
      </c>
      <c r="E201" s="54">
        <v>8131.2000000000007</v>
      </c>
    </row>
    <row r="202" spans="1:6" ht="20.100000000000001" customHeight="1">
      <c r="A202" s="7">
        <v>152573</v>
      </c>
      <c r="B202" s="13" t="s">
        <v>228</v>
      </c>
      <c r="C202" s="9">
        <v>1</v>
      </c>
      <c r="D202" s="53">
        <v>198.92124999999999</v>
      </c>
      <c r="E202" s="54">
        <v>190.27250000000001</v>
      </c>
      <c r="F202" s="1">
        <v>205</v>
      </c>
    </row>
    <row r="203" spans="1:6" ht="20.100000000000001" customHeight="1">
      <c r="A203" s="7">
        <v>152572</v>
      </c>
      <c r="B203" s="13" t="s">
        <v>229</v>
      </c>
      <c r="C203" s="9">
        <v>4</v>
      </c>
      <c r="D203" s="53">
        <v>740.02499999999998</v>
      </c>
      <c r="E203" s="54">
        <v>707.85</v>
      </c>
      <c r="F203" s="1">
        <v>734</v>
      </c>
    </row>
    <row r="204" spans="1:6" ht="20.100000000000001" customHeight="1">
      <c r="A204" s="7">
        <v>152565</v>
      </c>
      <c r="B204" s="13" t="s">
        <v>230</v>
      </c>
      <c r="C204" s="9">
        <v>1</v>
      </c>
      <c r="D204" s="53">
        <v>206.51124999999999</v>
      </c>
      <c r="E204" s="54">
        <v>197.53250000000003</v>
      </c>
      <c r="F204" s="1">
        <v>213</v>
      </c>
    </row>
    <row r="205" spans="1:6" ht="20.100000000000001" customHeight="1">
      <c r="A205" s="7">
        <v>155055</v>
      </c>
      <c r="B205" s="13" t="s">
        <v>231</v>
      </c>
      <c r="C205" s="9">
        <v>208</v>
      </c>
      <c r="D205" s="53">
        <v>29074.76</v>
      </c>
      <c r="E205" s="54">
        <v>27810.640000000003</v>
      </c>
    </row>
    <row r="206" spans="1:6" ht="20.100000000000001" customHeight="1">
      <c r="A206" s="7">
        <v>151174</v>
      </c>
      <c r="B206" s="13" t="s">
        <v>231</v>
      </c>
      <c r="C206" s="9">
        <v>208</v>
      </c>
      <c r="D206" s="53">
        <v>29074.76</v>
      </c>
      <c r="E206" s="54">
        <v>27810.640000000003</v>
      </c>
    </row>
    <row r="207" spans="1:6" ht="20.100000000000001" customHeight="1">
      <c r="A207" s="7">
        <v>153394</v>
      </c>
      <c r="B207" s="13" t="s">
        <v>232</v>
      </c>
      <c r="C207" s="9">
        <v>20</v>
      </c>
      <c r="D207" s="53">
        <v>3485.0749999999994</v>
      </c>
      <c r="E207" s="54">
        <v>3333.5499999999997</v>
      </c>
    </row>
    <row r="208" spans="1:6" ht="20.100000000000001" customHeight="1">
      <c r="A208" s="7">
        <v>152564</v>
      </c>
      <c r="B208" s="13" t="s">
        <v>233</v>
      </c>
      <c r="C208" s="9">
        <v>4</v>
      </c>
      <c r="D208" s="53">
        <v>774.18</v>
      </c>
      <c r="E208" s="54">
        <v>740.5200000000001</v>
      </c>
      <c r="F208" s="1">
        <v>766</v>
      </c>
    </row>
    <row r="209" spans="1:6" ht="20.100000000000001" customHeight="1">
      <c r="A209" s="7">
        <v>154141</v>
      </c>
      <c r="B209" s="13" t="s">
        <v>234</v>
      </c>
      <c r="C209" s="9">
        <v>60</v>
      </c>
      <c r="D209" s="53">
        <v>9335.6999999999989</v>
      </c>
      <c r="E209" s="54">
        <v>8929.8000000000011</v>
      </c>
    </row>
    <row r="210" spans="1:6" ht="20.100000000000001" customHeight="1">
      <c r="A210" s="7">
        <v>152574</v>
      </c>
      <c r="B210" s="13" t="s">
        <v>235</v>
      </c>
      <c r="C210" s="9">
        <v>1</v>
      </c>
      <c r="D210" s="53">
        <v>210.30624999999998</v>
      </c>
      <c r="E210" s="54">
        <v>201.16250000000002</v>
      </c>
      <c r="F210" s="1">
        <v>214</v>
      </c>
    </row>
    <row r="211" spans="1:6" ht="20.100000000000001" customHeight="1">
      <c r="A211" s="7">
        <v>155057</v>
      </c>
      <c r="B211" s="13" t="s">
        <v>236</v>
      </c>
      <c r="C211" s="9">
        <v>20</v>
      </c>
      <c r="D211" s="53">
        <v>3668.4999999999995</v>
      </c>
      <c r="E211" s="54">
        <v>3509.0000000000005</v>
      </c>
    </row>
    <row r="212" spans="1:6" ht="20.100000000000001" customHeight="1">
      <c r="A212" s="7">
        <v>150941</v>
      </c>
      <c r="B212" s="13" t="s">
        <v>236</v>
      </c>
      <c r="C212" s="9">
        <v>20</v>
      </c>
      <c r="D212" s="53">
        <v>3668.4999999999995</v>
      </c>
      <c r="E212" s="54">
        <v>3509.0000000000005</v>
      </c>
    </row>
    <row r="213" spans="1:6" ht="20.100000000000001" customHeight="1">
      <c r="A213" s="7">
        <v>155056</v>
      </c>
      <c r="B213" s="13" t="s">
        <v>237</v>
      </c>
      <c r="C213" s="9">
        <v>208</v>
      </c>
      <c r="D213" s="53">
        <v>31640.179999999993</v>
      </c>
      <c r="E213" s="54">
        <v>30264.52</v>
      </c>
    </row>
    <row r="214" spans="1:6" ht="20.100000000000001" customHeight="1">
      <c r="A214" s="7">
        <v>153018</v>
      </c>
      <c r="B214" s="13" t="s">
        <v>238</v>
      </c>
      <c r="C214" s="9">
        <v>4</v>
      </c>
      <c r="D214" s="53">
        <v>795.68499999999995</v>
      </c>
      <c r="E214" s="54">
        <v>761.09</v>
      </c>
      <c r="F214" s="1">
        <v>810</v>
      </c>
    </row>
    <row r="215" spans="1:6" ht="20.100000000000001" customHeight="1">
      <c r="A215" s="7">
        <v>154142</v>
      </c>
      <c r="B215" s="13" t="s">
        <v>239</v>
      </c>
      <c r="C215" s="9">
        <v>60</v>
      </c>
      <c r="D215" s="53">
        <v>10075.724999999997</v>
      </c>
      <c r="E215" s="54">
        <v>9637.65</v>
      </c>
    </row>
    <row r="216" spans="1:6" ht="20.100000000000001" customHeight="1">
      <c r="A216" s="7">
        <v>152625</v>
      </c>
      <c r="B216" s="13" t="s">
        <v>240</v>
      </c>
      <c r="C216" s="9">
        <v>1</v>
      </c>
      <c r="D216" s="53">
        <v>110.68749999999999</v>
      </c>
      <c r="E216" s="54">
        <v>105.87500000000001</v>
      </c>
      <c r="F216" s="1">
        <v>114</v>
      </c>
    </row>
    <row r="217" spans="1:6" ht="20.100000000000001" customHeight="1">
      <c r="A217" s="7">
        <v>152196</v>
      </c>
      <c r="B217" s="13" t="s">
        <v>241</v>
      </c>
      <c r="C217" s="9">
        <v>208</v>
      </c>
      <c r="D217" s="53">
        <v>16510.779999999995</v>
      </c>
      <c r="E217" s="54">
        <v>15792.919999999998</v>
      </c>
    </row>
    <row r="218" spans="1:6" ht="20.100000000000001" customHeight="1">
      <c r="A218" s="7">
        <v>152624</v>
      </c>
      <c r="B218" s="13" t="s">
        <v>242</v>
      </c>
      <c r="C218" s="9">
        <v>4</v>
      </c>
      <c r="D218" s="53">
        <v>387.09</v>
      </c>
      <c r="E218" s="54">
        <v>370.26000000000005</v>
      </c>
      <c r="F218" s="1">
        <v>387</v>
      </c>
    </row>
    <row r="219" spans="1:6" ht="20.100000000000001" customHeight="1">
      <c r="A219" s="7">
        <v>838751</v>
      </c>
      <c r="B219" s="13" t="s">
        <v>243</v>
      </c>
      <c r="C219" s="9">
        <v>5</v>
      </c>
      <c r="D219" s="53">
        <v>7566.2812499999991</v>
      </c>
      <c r="E219" s="54">
        <v>7237.3125000000009</v>
      </c>
    </row>
    <row r="220" spans="1:6" ht="20.100000000000001" customHeight="1">
      <c r="A220" s="7" t="s">
        <v>244</v>
      </c>
      <c r="B220" s="13" t="s">
        <v>245</v>
      </c>
      <c r="C220" s="9">
        <v>1</v>
      </c>
      <c r="D220" s="53">
        <v>190.38249999999996</v>
      </c>
      <c r="E220" s="54">
        <v>182.10499999999999</v>
      </c>
      <c r="F220" s="1">
        <v>161</v>
      </c>
    </row>
    <row r="221" spans="1:6" ht="20.100000000000001" customHeight="1">
      <c r="A221" s="7" t="s">
        <v>246</v>
      </c>
      <c r="B221" s="13" t="s">
        <v>247</v>
      </c>
      <c r="C221" s="9">
        <v>5</v>
      </c>
      <c r="D221" s="53">
        <v>836.48124999999993</v>
      </c>
      <c r="E221" s="54">
        <v>800.11250000000007</v>
      </c>
      <c r="F221" s="1">
        <v>755</v>
      </c>
    </row>
    <row r="222" spans="1:6" ht="20.100000000000001" customHeight="1">
      <c r="A222" s="7" t="s">
        <v>248</v>
      </c>
      <c r="B222" s="13" t="s">
        <v>249</v>
      </c>
      <c r="C222" s="9" t="s">
        <v>466</v>
      </c>
      <c r="D222" s="53">
        <v>236.34627499999996</v>
      </c>
      <c r="E222" s="54">
        <v>226.07035000000002</v>
      </c>
    </row>
    <row r="223" spans="1:6" ht="20.100000000000001" customHeight="1">
      <c r="A223" s="7" t="s">
        <v>250</v>
      </c>
      <c r="B223" s="13" t="s">
        <v>251</v>
      </c>
      <c r="C223" s="9">
        <v>5</v>
      </c>
      <c r="D223" s="53">
        <v>956.65624999999989</v>
      </c>
      <c r="E223" s="54">
        <v>915.06250000000011</v>
      </c>
      <c r="F223" s="1">
        <v>966</v>
      </c>
    </row>
    <row r="224" spans="1:6" ht="20.100000000000001" customHeight="1">
      <c r="A224" s="7" t="s">
        <v>252</v>
      </c>
      <c r="B224" s="13" t="s">
        <v>253</v>
      </c>
      <c r="C224" s="9" t="s">
        <v>491</v>
      </c>
      <c r="D224" s="53">
        <v>3.4787499999999998</v>
      </c>
      <c r="E224" s="54">
        <v>3.3275000000000001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scale="44" fitToHeight="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4"/>
  <sheetViews>
    <sheetView topLeftCell="A367" workbookViewId="0">
      <selection activeCell="B392" sqref="B392"/>
    </sheetView>
  </sheetViews>
  <sheetFormatPr defaultRowHeight="12.75"/>
  <cols>
    <col min="1" max="1" width="14" customWidth="1"/>
    <col min="2" max="2" width="52.28515625" customWidth="1"/>
    <col min="3" max="3" width="12.42578125" customWidth="1"/>
  </cols>
  <sheetData>
    <row r="1" spans="1:7" ht="45">
      <c r="A1" s="67"/>
      <c r="B1" s="67" t="s">
        <v>536</v>
      </c>
      <c r="C1" s="68" t="s">
        <v>537</v>
      </c>
      <c r="D1" s="68" t="s">
        <v>538</v>
      </c>
      <c r="G1" t="s">
        <v>1031</v>
      </c>
    </row>
    <row r="2" spans="1:7" ht="22.5">
      <c r="A2" s="67" t="s">
        <v>539</v>
      </c>
      <c r="B2" s="67" t="s">
        <v>540</v>
      </c>
      <c r="C2" s="68" t="s">
        <v>541</v>
      </c>
      <c r="D2" s="68" t="s">
        <v>542</v>
      </c>
      <c r="E2" t="s">
        <v>954</v>
      </c>
    </row>
    <row r="3" spans="1:7">
      <c r="A3" s="69"/>
      <c r="B3" s="69"/>
      <c r="C3" s="69"/>
      <c r="D3" s="69"/>
    </row>
    <row r="4" spans="1:7">
      <c r="A4" s="67"/>
      <c r="B4" s="67" t="s">
        <v>543</v>
      </c>
      <c r="C4" s="70">
        <v>135489.07999999999</v>
      </c>
      <c r="D4" s="71">
        <v>47.85</v>
      </c>
    </row>
    <row r="5" spans="1:7" ht="20.100000000000001" customHeight="1">
      <c r="A5" s="76" t="s">
        <v>136</v>
      </c>
      <c r="B5" s="73" t="s">
        <v>544</v>
      </c>
      <c r="C5" s="74">
        <v>1</v>
      </c>
      <c r="D5" s="75">
        <v>8.9700000000000006</v>
      </c>
    </row>
    <row r="6" spans="1:7" ht="20.100000000000001" customHeight="1">
      <c r="A6" s="76" t="s">
        <v>134</v>
      </c>
      <c r="B6" s="73" t="s">
        <v>545</v>
      </c>
      <c r="C6" s="74">
        <v>1</v>
      </c>
      <c r="D6" s="75">
        <v>8.7100000000000009</v>
      </c>
    </row>
    <row r="7" spans="1:7" ht="20.100000000000001" customHeight="1">
      <c r="A7" s="76" t="s">
        <v>138</v>
      </c>
      <c r="B7" s="73" t="s">
        <v>546</v>
      </c>
      <c r="C7" s="74">
        <v>1</v>
      </c>
      <c r="D7" s="75">
        <v>9.33</v>
      </c>
    </row>
    <row r="8" spans="1:7" ht="20.100000000000001" customHeight="1">
      <c r="A8" s="76" t="s">
        <v>140</v>
      </c>
      <c r="B8" s="73" t="s">
        <v>141</v>
      </c>
      <c r="C8" s="74">
        <v>5</v>
      </c>
      <c r="D8" s="75">
        <v>5.2</v>
      </c>
    </row>
    <row r="9" spans="1:7" ht="20.100000000000001" customHeight="1">
      <c r="A9" s="76" t="s">
        <v>142</v>
      </c>
      <c r="B9" s="73" t="s">
        <v>143</v>
      </c>
      <c r="C9" s="74">
        <v>11</v>
      </c>
      <c r="D9" s="75">
        <v>3.58</v>
      </c>
    </row>
    <row r="10" spans="1:7" ht="20.100000000000001" customHeight="1">
      <c r="A10" s="76" t="s">
        <v>144</v>
      </c>
      <c r="B10" s="73" t="s">
        <v>145</v>
      </c>
      <c r="C10" s="74">
        <v>65</v>
      </c>
      <c r="D10" s="75">
        <v>2.89</v>
      </c>
    </row>
    <row r="11" spans="1:7" ht="20.100000000000001" customHeight="1">
      <c r="A11" s="76" t="s">
        <v>148</v>
      </c>
      <c r="B11" s="73" t="s">
        <v>149</v>
      </c>
      <c r="C11" s="74">
        <v>40</v>
      </c>
      <c r="D11" s="75">
        <v>3.86</v>
      </c>
    </row>
    <row r="12" spans="1:7" ht="20.100000000000001" customHeight="1">
      <c r="A12" s="76" t="s">
        <v>547</v>
      </c>
      <c r="B12" s="73" t="s">
        <v>548</v>
      </c>
      <c r="C12" s="74">
        <v>3</v>
      </c>
      <c r="D12" s="75">
        <v>9.49</v>
      </c>
    </row>
    <row r="13" spans="1:7" ht="20.100000000000001" customHeight="1">
      <c r="A13" s="76" t="s">
        <v>549</v>
      </c>
      <c r="B13" s="73" t="s">
        <v>550</v>
      </c>
      <c r="C13" s="74">
        <v>24</v>
      </c>
      <c r="D13" s="75">
        <v>7.56</v>
      </c>
    </row>
    <row r="14" spans="1:7" ht="20.100000000000001" customHeight="1">
      <c r="A14" s="76" t="s">
        <v>551</v>
      </c>
      <c r="B14" s="73" t="s">
        <v>552</v>
      </c>
      <c r="C14" s="74">
        <v>15</v>
      </c>
      <c r="D14" s="75">
        <v>3.57</v>
      </c>
    </row>
    <row r="15" spans="1:7" ht="20.100000000000001" customHeight="1">
      <c r="A15" s="76" t="s">
        <v>150</v>
      </c>
      <c r="B15" s="73" t="s">
        <v>553</v>
      </c>
      <c r="C15" s="74">
        <v>55</v>
      </c>
      <c r="D15" s="75">
        <v>7.32</v>
      </c>
    </row>
    <row r="16" spans="1:7" ht="20.100000000000001" customHeight="1">
      <c r="A16" s="76" t="s">
        <v>152</v>
      </c>
      <c r="B16" s="73" t="s">
        <v>153</v>
      </c>
      <c r="C16" s="74">
        <v>20</v>
      </c>
      <c r="D16" s="75">
        <v>7.48</v>
      </c>
    </row>
    <row r="17" spans="1:4" ht="20.100000000000001" customHeight="1">
      <c r="A17" s="76" t="s">
        <v>154</v>
      </c>
      <c r="B17" s="73" t="s">
        <v>155</v>
      </c>
      <c r="C17" s="74">
        <v>1</v>
      </c>
      <c r="D17" s="75">
        <v>8.2100000000000009</v>
      </c>
    </row>
    <row r="18" spans="1:4" ht="20.100000000000001" customHeight="1">
      <c r="A18" s="72">
        <v>112980</v>
      </c>
      <c r="B18" s="73" t="s">
        <v>554</v>
      </c>
      <c r="C18" s="74">
        <v>71</v>
      </c>
      <c r="D18" s="75">
        <v>8.51</v>
      </c>
    </row>
    <row r="19" spans="1:4" ht="20.100000000000001" customHeight="1">
      <c r="A19" s="72">
        <v>103171</v>
      </c>
      <c r="B19" s="73" t="s">
        <v>159</v>
      </c>
      <c r="C19" s="74">
        <v>1</v>
      </c>
      <c r="D19" s="75">
        <v>8.23</v>
      </c>
    </row>
    <row r="20" spans="1:4" ht="20.100000000000001" customHeight="1">
      <c r="A20" s="72">
        <v>154690</v>
      </c>
      <c r="B20" s="73" t="s">
        <v>555</v>
      </c>
      <c r="C20" s="74">
        <v>200</v>
      </c>
      <c r="D20" s="75">
        <v>9.8699999999999992</v>
      </c>
    </row>
    <row r="21" spans="1:4" ht="20.100000000000001" customHeight="1">
      <c r="A21" s="72">
        <v>153294</v>
      </c>
      <c r="B21" s="73" t="s">
        <v>556</v>
      </c>
      <c r="C21" s="74">
        <v>72</v>
      </c>
      <c r="D21" s="75">
        <v>7.54</v>
      </c>
    </row>
    <row r="22" spans="1:4" ht="20.100000000000001" customHeight="1">
      <c r="A22" s="72">
        <v>152682</v>
      </c>
      <c r="B22" s="73" t="s">
        <v>557</v>
      </c>
      <c r="C22" s="74">
        <v>20</v>
      </c>
      <c r="D22" s="75">
        <v>3.99</v>
      </c>
    </row>
    <row r="23" spans="1:4" ht="20.100000000000001" customHeight="1">
      <c r="A23" s="72">
        <v>150653</v>
      </c>
      <c r="B23" s="73" t="s">
        <v>558</v>
      </c>
      <c r="C23" s="74">
        <v>208</v>
      </c>
      <c r="D23" s="75">
        <v>3.01</v>
      </c>
    </row>
    <row r="24" spans="1:4" ht="20.100000000000001" customHeight="1">
      <c r="A24" s="72">
        <v>150654</v>
      </c>
      <c r="B24" s="73" t="s">
        <v>559</v>
      </c>
      <c r="C24" s="74">
        <v>100</v>
      </c>
      <c r="D24" s="75">
        <v>3.7</v>
      </c>
    </row>
    <row r="25" spans="1:4" ht="20.100000000000001" customHeight="1">
      <c r="A25" s="72">
        <v>150657</v>
      </c>
      <c r="B25" s="73" t="s">
        <v>560</v>
      </c>
      <c r="C25" s="77">
        <v>1248</v>
      </c>
      <c r="D25" s="75">
        <v>2.75</v>
      </c>
    </row>
    <row r="26" spans="1:4" ht="20.100000000000001" customHeight="1">
      <c r="A26" s="72">
        <v>150658</v>
      </c>
      <c r="B26" s="73" t="s">
        <v>561</v>
      </c>
      <c r="C26" s="74">
        <v>60</v>
      </c>
      <c r="D26" s="75">
        <v>3.7</v>
      </c>
    </row>
    <row r="27" spans="1:4" ht="20.100000000000001" customHeight="1">
      <c r="A27" s="72">
        <v>127649</v>
      </c>
      <c r="B27" s="73" t="s">
        <v>562</v>
      </c>
      <c r="C27" s="74">
        <v>240</v>
      </c>
      <c r="D27" s="75">
        <v>2.87</v>
      </c>
    </row>
    <row r="28" spans="1:4" ht="20.100000000000001" customHeight="1">
      <c r="A28" s="72">
        <v>121907</v>
      </c>
      <c r="B28" s="73" t="s">
        <v>563</v>
      </c>
      <c r="C28" s="77">
        <v>1040</v>
      </c>
      <c r="D28" s="75">
        <v>2.2200000000000002</v>
      </c>
    </row>
    <row r="29" spans="1:4" ht="20.100000000000001" customHeight="1">
      <c r="A29" s="72">
        <v>121842</v>
      </c>
      <c r="B29" s="73" t="s">
        <v>564</v>
      </c>
      <c r="C29" s="74">
        <v>416</v>
      </c>
      <c r="D29" s="75">
        <v>2.1</v>
      </c>
    </row>
    <row r="30" spans="1:4" ht="20.100000000000001" customHeight="1">
      <c r="A30" s="72">
        <v>127674</v>
      </c>
      <c r="B30" s="73" t="s">
        <v>565</v>
      </c>
      <c r="C30" s="74">
        <v>60</v>
      </c>
      <c r="D30" s="75">
        <v>2.87</v>
      </c>
    </row>
    <row r="31" spans="1:4" ht="20.100000000000001" customHeight="1">
      <c r="A31" s="72">
        <v>155206</v>
      </c>
      <c r="B31" s="73" t="s">
        <v>1013</v>
      </c>
      <c r="C31" s="77">
        <v>3328</v>
      </c>
      <c r="D31" s="75">
        <v>2.1</v>
      </c>
    </row>
    <row r="32" spans="1:4" ht="20.100000000000001" customHeight="1">
      <c r="A32" s="72">
        <v>121918</v>
      </c>
      <c r="B32" s="73" t="s">
        <v>566</v>
      </c>
      <c r="C32" s="74">
        <v>416</v>
      </c>
      <c r="D32" s="75">
        <v>2.4</v>
      </c>
    </row>
    <row r="33" spans="1:4" ht="20.100000000000001" customHeight="1">
      <c r="A33" s="72">
        <v>127630</v>
      </c>
      <c r="B33" s="73" t="s">
        <v>567</v>
      </c>
      <c r="C33" s="74">
        <v>60</v>
      </c>
      <c r="D33" s="75">
        <v>2.87</v>
      </c>
    </row>
    <row r="34" spans="1:4" ht="20.100000000000001" customHeight="1">
      <c r="A34" s="72">
        <v>127688</v>
      </c>
      <c r="B34" s="73" t="s">
        <v>568</v>
      </c>
      <c r="C34" s="74">
        <v>80</v>
      </c>
      <c r="D34" s="75">
        <v>3.01</v>
      </c>
    </row>
    <row r="35" spans="1:4" ht="20.100000000000001" customHeight="1">
      <c r="A35" s="72">
        <v>122035</v>
      </c>
      <c r="B35" s="73" t="s">
        <v>569</v>
      </c>
      <c r="C35" s="74">
        <v>447</v>
      </c>
      <c r="D35" s="75">
        <v>7.72</v>
      </c>
    </row>
    <row r="36" spans="1:4" ht="20.100000000000001" customHeight="1">
      <c r="A36" s="72">
        <v>127692</v>
      </c>
      <c r="B36" s="73" t="s">
        <v>570</v>
      </c>
      <c r="C36" s="74">
        <v>300</v>
      </c>
      <c r="D36" s="75">
        <v>3.15</v>
      </c>
    </row>
    <row r="37" spans="1:4" ht="20.100000000000001" customHeight="1">
      <c r="A37" s="72">
        <v>153863</v>
      </c>
      <c r="B37" s="73" t="s">
        <v>571</v>
      </c>
      <c r="C37" s="74">
        <v>160</v>
      </c>
      <c r="D37" s="75">
        <v>3.15</v>
      </c>
    </row>
    <row r="38" spans="1:4" ht="20.100000000000001" customHeight="1">
      <c r="A38" s="72">
        <v>154238</v>
      </c>
      <c r="B38" s="73" t="s">
        <v>572</v>
      </c>
      <c r="C38" s="74">
        <v>160</v>
      </c>
      <c r="D38" s="75">
        <v>3.15</v>
      </c>
    </row>
    <row r="39" spans="1:4" ht="20.100000000000001" customHeight="1">
      <c r="A39" s="72">
        <v>127683</v>
      </c>
      <c r="B39" s="73" t="s">
        <v>573</v>
      </c>
      <c r="C39" s="74">
        <v>220</v>
      </c>
      <c r="D39" s="75">
        <v>3.15</v>
      </c>
    </row>
    <row r="40" spans="1:4" ht="20.100000000000001" customHeight="1">
      <c r="A40" s="72">
        <v>122230</v>
      </c>
      <c r="B40" s="73" t="s">
        <v>574</v>
      </c>
      <c r="C40" s="74">
        <v>60</v>
      </c>
      <c r="D40" s="75">
        <v>16.37</v>
      </c>
    </row>
    <row r="41" spans="1:4" ht="20.100000000000001" customHeight="1">
      <c r="A41" s="72">
        <v>122554</v>
      </c>
      <c r="B41" s="73" t="s">
        <v>948</v>
      </c>
      <c r="C41" s="74">
        <v>40</v>
      </c>
      <c r="D41" s="75">
        <v>9.0299999999999994</v>
      </c>
    </row>
    <row r="42" spans="1:4" ht="20.100000000000001" customHeight="1">
      <c r="A42" s="72">
        <v>127804</v>
      </c>
      <c r="B42" s="73" t="s">
        <v>575</v>
      </c>
      <c r="C42" s="74">
        <v>20</v>
      </c>
      <c r="D42" s="75">
        <v>11.19</v>
      </c>
    </row>
    <row r="43" spans="1:4" ht="20.100000000000001" customHeight="1">
      <c r="A43" s="72">
        <v>127805</v>
      </c>
      <c r="B43" s="73" t="s">
        <v>576</v>
      </c>
      <c r="C43" s="74">
        <v>240</v>
      </c>
      <c r="D43" s="75">
        <v>11.19</v>
      </c>
    </row>
    <row r="44" spans="1:4" ht="20.100000000000001" customHeight="1">
      <c r="A44" s="72">
        <v>110950</v>
      </c>
      <c r="B44" s="73" t="s">
        <v>577</v>
      </c>
      <c r="C44" s="74">
        <v>220</v>
      </c>
      <c r="D44" s="75">
        <v>2.23</v>
      </c>
    </row>
    <row r="45" spans="1:4" ht="20.100000000000001" customHeight="1">
      <c r="A45" s="72">
        <v>111714</v>
      </c>
      <c r="B45" s="73" t="s">
        <v>578</v>
      </c>
      <c r="C45" s="74">
        <v>832</v>
      </c>
      <c r="D45" s="75">
        <v>1.85</v>
      </c>
    </row>
    <row r="46" spans="1:4" ht="20.100000000000001" customHeight="1">
      <c r="A46" s="72">
        <v>111451</v>
      </c>
      <c r="B46" s="73" t="s">
        <v>579</v>
      </c>
      <c r="C46" s="74">
        <v>940</v>
      </c>
      <c r="D46" s="75">
        <v>2.23</v>
      </c>
    </row>
    <row r="47" spans="1:4" ht="20.100000000000001" customHeight="1">
      <c r="A47" s="72">
        <v>111461</v>
      </c>
      <c r="B47" s="73" t="s">
        <v>580</v>
      </c>
      <c r="C47" s="74">
        <v>40</v>
      </c>
      <c r="D47" s="75">
        <v>2.23</v>
      </c>
    </row>
    <row r="48" spans="1:4" ht="20.100000000000001" customHeight="1">
      <c r="A48" s="72">
        <v>153647</v>
      </c>
      <c r="B48" s="73" t="s">
        <v>581</v>
      </c>
      <c r="C48" s="74">
        <v>208</v>
      </c>
      <c r="D48" s="75">
        <v>3.13</v>
      </c>
    </row>
    <row r="49" spans="1:4" ht="20.100000000000001" customHeight="1">
      <c r="A49" s="72">
        <v>152552</v>
      </c>
      <c r="B49" s="73" t="s">
        <v>582</v>
      </c>
      <c r="C49" s="74">
        <v>208</v>
      </c>
      <c r="D49" s="75">
        <v>2.84</v>
      </c>
    </row>
    <row r="50" spans="1:4" ht="20.100000000000001" customHeight="1">
      <c r="A50" s="72">
        <v>152675</v>
      </c>
      <c r="B50" s="73" t="s">
        <v>583</v>
      </c>
      <c r="C50" s="74">
        <v>180</v>
      </c>
      <c r="D50" s="75">
        <v>3.36</v>
      </c>
    </row>
    <row r="51" spans="1:4" ht="20.100000000000001" customHeight="1">
      <c r="A51" s="72">
        <v>152587</v>
      </c>
      <c r="B51" s="73" t="s">
        <v>584</v>
      </c>
      <c r="C51" s="74">
        <v>208</v>
      </c>
      <c r="D51" s="75">
        <v>3.7</v>
      </c>
    </row>
    <row r="52" spans="1:4" ht="20.100000000000001" customHeight="1">
      <c r="A52" s="72">
        <v>152684</v>
      </c>
      <c r="B52" s="73" t="s">
        <v>585</v>
      </c>
      <c r="C52" s="74">
        <v>60</v>
      </c>
      <c r="D52" s="75">
        <v>3.56</v>
      </c>
    </row>
    <row r="53" spans="1:4" ht="20.100000000000001" customHeight="1">
      <c r="A53" s="72">
        <v>152835</v>
      </c>
      <c r="B53" s="73" t="s">
        <v>586</v>
      </c>
      <c r="C53" s="74">
        <v>18.899999999999999</v>
      </c>
      <c r="D53" s="75">
        <v>12.8</v>
      </c>
    </row>
    <row r="54" spans="1:4" ht="20.100000000000001" customHeight="1">
      <c r="A54" s="72">
        <v>148474</v>
      </c>
      <c r="B54" s="73" t="s">
        <v>587</v>
      </c>
      <c r="C54" s="74">
        <v>315</v>
      </c>
      <c r="D54" s="75">
        <v>4.6900000000000004</v>
      </c>
    </row>
    <row r="55" spans="1:4" ht="20.100000000000001" customHeight="1">
      <c r="A55" s="72">
        <v>151655</v>
      </c>
      <c r="B55" s="73" t="s">
        <v>588</v>
      </c>
      <c r="C55" s="74">
        <v>80</v>
      </c>
      <c r="D55" s="75">
        <v>13.22</v>
      </c>
    </row>
    <row r="56" spans="1:4" ht="20.100000000000001" customHeight="1">
      <c r="A56" s="72">
        <v>125316</v>
      </c>
      <c r="B56" s="73" t="s">
        <v>589</v>
      </c>
      <c r="C56" s="74">
        <v>208</v>
      </c>
      <c r="D56" s="75">
        <v>11.42</v>
      </c>
    </row>
    <row r="57" spans="1:4" ht="20.100000000000001" customHeight="1">
      <c r="A57" s="72">
        <v>151851</v>
      </c>
      <c r="B57" s="73" t="s">
        <v>590</v>
      </c>
      <c r="C57" s="74">
        <v>40</v>
      </c>
      <c r="D57" s="75">
        <v>12.73</v>
      </c>
    </row>
    <row r="58" spans="1:4" ht="20.100000000000001" customHeight="1">
      <c r="A58" s="72">
        <v>151855</v>
      </c>
      <c r="B58" s="73" t="s">
        <v>591</v>
      </c>
      <c r="C58" s="74">
        <v>40</v>
      </c>
      <c r="D58" s="75">
        <v>14.27</v>
      </c>
    </row>
    <row r="59" spans="1:4" ht="20.100000000000001" customHeight="1">
      <c r="A59" s="72">
        <v>151815</v>
      </c>
      <c r="B59" s="73" t="s">
        <v>592</v>
      </c>
      <c r="C59" s="74">
        <v>440</v>
      </c>
      <c r="D59" s="75">
        <v>11.36</v>
      </c>
    </row>
    <row r="60" spans="1:4" ht="20.100000000000001" customHeight="1">
      <c r="A60" s="72">
        <v>151862</v>
      </c>
      <c r="B60" s="73" t="s">
        <v>593</v>
      </c>
      <c r="C60" s="74">
        <v>60</v>
      </c>
      <c r="D60" s="75">
        <v>14.27</v>
      </c>
    </row>
    <row r="61" spans="1:4" ht="20.100000000000001" customHeight="1">
      <c r="A61" s="72">
        <v>151818</v>
      </c>
      <c r="B61" s="73" t="s">
        <v>594</v>
      </c>
      <c r="C61" s="74">
        <v>60</v>
      </c>
      <c r="D61" s="75">
        <v>15.39</v>
      </c>
    </row>
    <row r="62" spans="1:4" ht="20.100000000000001" customHeight="1">
      <c r="A62" s="72">
        <v>150785</v>
      </c>
      <c r="B62" s="73" t="s">
        <v>595</v>
      </c>
      <c r="C62" s="74">
        <v>100</v>
      </c>
      <c r="D62" s="75">
        <v>12.17</v>
      </c>
    </row>
    <row r="63" spans="1:4" ht="20.100000000000001" customHeight="1">
      <c r="A63" s="72">
        <v>152928</v>
      </c>
      <c r="B63" s="73" t="s">
        <v>596</v>
      </c>
      <c r="C63" s="74">
        <v>54</v>
      </c>
      <c r="D63" s="75">
        <v>7.47</v>
      </c>
    </row>
    <row r="64" spans="1:4" ht="20.100000000000001" customHeight="1">
      <c r="A64" s="72">
        <v>111444</v>
      </c>
      <c r="B64" s="73" t="s">
        <v>597</v>
      </c>
      <c r="C64" s="74">
        <v>160</v>
      </c>
      <c r="D64" s="75">
        <v>2.66</v>
      </c>
    </row>
    <row r="65" spans="1:4" ht="20.100000000000001" customHeight="1">
      <c r="A65" s="72">
        <v>111768</v>
      </c>
      <c r="B65" s="73" t="s">
        <v>598</v>
      </c>
      <c r="C65" s="77">
        <v>4160</v>
      </c>
      <c r="D65" s="75">
        <v>1.97</v>
      </c>
    </row>
    <row r="66" spans="1:4" ht="20.100000000000001" customHeight="1">
      <c r="A66" s="72">
        <v>151560</v>
      </c>
      <c r="B66" s="73" t="s">
        <v>599</v>
      </c>
      <c r="C66" s="74">
        <v>4.53</v>
      </c>
      <c r="D66" s="75">
        <v>2.84</v>
      </c>
    </row>
    <row r="67" spans="1:4" ht="20.100000000000001" customHeight="1">
      <c r="A67" s="72">
        <v>152822</v>
      </c>
      <c r="B67" s="73" t="s">
        <v>600</v>
      </c>
      <c r="C67" s="77">
        <v>1872</v>
      </c>
      <c r="D67" s="75">
        <v>2.41</v>
      </c>
    </row>
    <row r="68" spans="1:4" ht="20.100000000000001" customHeight="1">
      <c r="A68" s="72">
        <v>152829</v>
      </c>
      <c r="B68" s="73" t="s">
        <v>601</v>
      </c>
      <c r="C68" s="74">
        <v>560</v>
      </c>
      <c r="D68" s="75">
        <v>2.72</v>
      </c>
    </row>
    <row r="69" spans="1:4" ht="20.100000000000001" customHeight="1">
      <c r="A69" s="72">
        <v>152830</v>
      </c>
      <c r="B69" s="73" t="s">
        <v>602</v>
      </c>
      <c r="C69" s="74">
        <v>832</v>
      </c>
      <c r="D69" s="75">
        <v>2.54</v>
      </c>
    </row>
    <row r="70" spans="1:4" ht="20.100000000000001" customHeight="1">
      <c r="A70" s="72">
        <v>152831</v>
      </c>
      <c r="B70" s="73" t="s">
        <v>603</v>
      </c>
      <c r="C70" s="74">
        <v>140</v>
      </c>
      <c r="D70" s="75">
        <v>2.73</v>
      </c>
    </row>
    <row r="71" spans="1:4" ht="20.100000000000001" customHeight="1">
      <c r="A71" s="72">
        <v>126554</v>
      </c>
      <c r="B71" s="73" t="s">
        <v>604</v>
      </c>
      <c r="C71" s="77">
        <v>4576</v>
      </c>
      <c r="D71" s="75">
        <v>2.75</v>
      </c>
    </row>
    <row r="72" spans="1:4" ht="20.100000000000001" customHeight="1">
      <c r="A72" s="72">
        <v>145020</v>
      </c>
      <c r="B72" s="73" t="s">
        <v>605</v>
      </c>
      <c r="C72" s="74">
        <v>21</v>
      </c>
      <c r="D72" s="75">
        <v>3.74</v>
      </c>
    </row>
    <row r="73" spans="1:4" ht="20.100000000000001" customHeight="1">
      <c r="A73" s="72">
        <v>145012</v>
      </c>
      <c r="B73" s="73" t="s">
        <v>606</v>
      </c>
      <c r="C73" s="74">
        <v>100</v>
      </c>
      <c r="D73" s="75">
        <v>4.26</v>
      </c>
    </row>
    <row r="74" spans="1:4" ht="20.100000000000001" customHeight="1">
      <c r="A74" s="72">
        <v>152607</v>
      </c>
      <c r="B74" s="73" t="s">
        <v>607</v>
      </c>
      <c r="C74" s="74">
        <v>40</v>
      </c>
      <c r="D74" s="75">
        <v>3.74</v>
      </c>
    </row>
    <row r="75" spans="1:4" ht="20.100000000000001" customHeight="1">
      <c r="A75" s="72">
        <v>152688</v>
      </c>
      <c r="B75" s="73" t="s">
        <v>608</v>
      </c>
      <c r="C75" s="74">
        <v>240</v>
      </c>
      <c r="D75" s="75">
        <v>4.34</v>
      </c>
    </row>
    <row r="76" spans="1:4" ht="20.100000000000001" customHeight="1">
      <c r="A76" s="72">
        <v>145299</v>
      </c>
      <c r="B76" s="73" t="s">
        <v>609</v>
      </c>
      <c r="C76" s="74">
        <v>100</v>
      </c>
      <c r="D76" s="75">
        <v>8.42</v>
      </c>
    </row>
    <row r="77" spans="1:4" ht="20.100000000000001" customHeight="1">
      <c r="A77" s="72">
        <v>152560</v>
      </c>
      <c r="B77" s="73" t="s">
        <v>160</v>
      </c>
      <c r="C77" s="74">
        <v>43</v>
      </c>
      <c r="D77" s="75">
        <v>11.19</v>
      </c>
    </row>
    <row r="78" spans="1:4" ht="20.100000000000001" customHeight="1">
      <c r="A78" s="72">
        <v>152559</v>
      </c>
      <c r="B78" s="73" t="s">
        <v>161</v>
      </c>
      <c r="C78" s="74">
        <v>20</v>
      </c>
      <c r="D78" s="75">
        <v>10.89</v>
      </c>
    </row>
    <row r="79" spans="1:4" ht="20.100000000000001" customHeight="1">
      <c r="A79" s="72">
        <v>143081</v>
      </c>
      <c r="B79" s="73" t="s">
        <v>162</v>
      </c>
      <c r="C79" s="74">
        <v>94</v>
      </c>
      <c r="D79" s="75">
        <v>7.84</v>
      </c>
    </row>
    <row r="80" spans="1:4" ht="20.100000000000001" customHeight="1">
      <c r="A80" s="72">
        <v>152563</v>
      </c>
      <c r="B80" s="73" t="s">
        <v>163</v>
      </c>
      <c r="C80" s="74">
        <v>88</v>
      </c>
      <c r="D80" s="75">
        <v>9.43</v>
      </c>
    </row>
    <row r="81" spans="1:4" ht="20.100000000000001" customHeight="1">
      <c r="A81" s="72">
        <v>152720</v>
      </c>
      <c r="B81" s="73" t="s">
        <v>164</v>
      </c>
      <c r="C81" s="74">
        <v>13</v>
      </c>
      <c r="D81" s="75">
        <v>9.3699999999999992</v>
      </c>
    </row>
    <row r="82" spans="1:4" ht="20.100000000000001" customHeight="1">
      <c r="A82" s="72">
        <v>153753</v>
      </c>
      <c r="B82" s="73" t="s">
        <v>165</v>
      </c>
      <c r="C82" s="74">
        <v>94</v>
      </c>
      <c r="D82" s="75">
        <v>8.68</v>
      </c>
    </row>
    <row r="83" spans="1:4" ht="20.100000000000001" customHeight="1">
      <c r="A83" s="72">
        <v>153754</v>
      </c>
      <c r="B83" s="73" t="s">
        <v>166</v>
      </c>
      <c r="C83" s="74">
        <v>468</v>
      </c>
      <c r="D83" s="75">
        <v>8.4</v>
      </c>
    </row>
    <row r="84" spans="1:4" ht="20.100000000000001" customHeight="1">
      <c r="A84" s="72">
        <v>154279</v>
      </c>
      <c r="B84" s="73" t="s">
        <v>167</v>
      </c>
      <c r="C84" s="74">
        <v>95</v>
      </c>
      <c r="D84" s="75">
        <v>8.68</v>
      </c>
    </row>
    <row r="85" spans="1:4" ht="20.100000000000001" customHeight="1">
      <c r="A85" s="72">
        <v>154276</v>
      </c>
      <c r="B85" s="73" t="s">
        <v>168</v>
      </c>
      <c r="C85" s="74">
        <v>624</v>
      </c>
      <c r="D85" s="75">
        <v>6.88</v>
      </c>
    </row>
    <row r="86" spans="1:4" ht="20.100000000000001" customHeight="1">
      <c r="A86" s="72">
        <v>154303</v>
      </c>
      <c r="B86" s="73" t="s">
        <v>169</v>
      </c>
      <c r="C86" s="74">
        <v>220</v>
      </c>
      <c r="D86" s="75">
        <v>7.85</v>
      </c>
    </row>
    <row r="87" spans="1:4" ht="20.100000000000001" customHeight="1">
      <c r="A87" s="72">
        <v>154285</v>
      </c>
      <c r="B87" s="73" t="s">
        <v>170</v>
      </c>
      <c r="C87" s="74">
        <v>420</v>
      </c>
      <c r="D87" s="75">
        <v>8.32</v>
      </c>
    </row>
    <row r="88" spans="1:4" ht="20.100000000000001" customHeight="1">
      <c r="A88" s="72">
        <v>154300</v>
      </c>
      <c r="B88" s="73" t="s">
        <v>171</v>
      </c>
      <c r="C88" s="74">
        <v>480</v>
      </c>
      <c r="D88" s="75">
        <v>7.44</v>
      </c>
    </row>
    <row r="89" spans="1:4" ht="20.100000000000001" customHeight="1">
      <c r="A89" s="72">
        <v>153790</v>
      </c>
      <c r="B89" s="73" t="s">
        <v>610</v>
      </c>
      <c r="C89" s="74">
        <v>199</v>
      </c>
      <c r="D89" s="75">
        <v>9.3699999999999992</v>
      </c>
    </row>
    <row r="90" spans="1:4" ht="20.100000000000001" customHeight="1">
      <c r="A90" s="72">
        <v>153791</v>
      </c>
      <c r="B90" s="73" t="s">
        <v>611</v>
      </c>
      <c r="C90" s="74">
        <v>244</v>
      </c>
      <c r="D90" s="75">
        <v>9.08</v>
      </c>
    </row>
    <row r="91" spans="1:4" ht="20.100000000000001" customHeight="1">
      <c r="A91" s="72">
        <v>154148</v>
      </c>
      <c r="B91" s="73" t="s">
        <v>612</v>
      </c>
      <c r="C91" s="74">
        <v>72</v>
      </c>
      <c r="D91" s="75">
        <v>11.29</v>
      </c>
    </row>
    <row r="92" spans="1:4" ht="20.100000000000001" customHeight="1">
      <c r="A92" s="72">
        <v>154149</v>
      </c>
      <c r="B92" s="73" t="s">
        <v>613</v>
      </c>
      <c r="C92" s="74">
        <v>144</v>
      </c>
      <c r="D92" s="75">
        <v>11.01</v>
      </c>
    </row>
    <row r="93" spans="1:4" ht="20.100000000000001" customHeight="1">
      <c r="A93" s="72">
        <v>153691</v>
      </c>
      <c r="B93" s="73" t="s">
        <v>174</v>
      </c>
      <c r="C93" s="74">
        <v>277</v>
      </c>
      <c r="D93" s="75">
        <v>9.83</v>
      </c>
    </row>
    <row r="94" spans="1:4" ht="20.100000000000001" customHeight="1">
      <c r="A94" s="72">
        <v>155043</v>
      </c>
      <c r="B94" s="73" t="s">
        <v>175</v>
      </c>
      <c r="C94" s="74">
        <v>416</v>
      </c>
      <c r="D94" s="75">
        <v>7.86</v>
      </c>
    </row>
    <row r="95" spans="1:4" ht="20.100000000000001" customHeight="1">
      <c r="A95" s="72">
        <v>155045</v>
      </c>
      <c r="B95" s="73" t="s">
        <v>176</v>
      </c>
      <c r="C95" s="74">
        <v>380</v>
      </c>
      <c r="D95" s="75">
        <v>8.93</v>
      </c>
    </row>
    <row r="96" spans="1:4" ht="20.100000000000001" customHeight="1">
      <c r="A96" s="72">
        <v>153692</v>
      </c>
      <c r="B96" s="73" t="s">
        <v>177</v>
      </c>
      <c r="C96" s="74">
        <v>460</v>
      </c>
      <c r="D96" s="75">
        <v>9.43</v>
      </c>
    </row>
    <row r="97" spans="1:4" ht="20.100000000000001" customHeight="1">
      <c r="A97" s="72">
        <v>155044</v>
      </c>
      <c r="B97" s="73" t="s">
        <v>178</v>
      </c>
      <c r="C97" s="74">
        <v>420</v>
      </c>
      <c r="D97" s="75">
        <v>8.4700000000000006</v>
      </c>
    </row>
    <row r="98" spans="1:4" ht="20.100000000000001" customHeight="1">
      <c r="A98" s="72">
        <v>153749</v>
      </c>
      <c r="B98" s="73" t="s">
        <v>179</v>
      </c>
      <c r="C98" s="74">
        <v>92</v>
      </c>
      <c r="D98" s="75">
        <v>7.09</v>
      </c>
    </row>
    <row r="99" spans="1:4" ht="20.100000000000001" customHeight="1">
      <c r="A99" s="72">
        <v>153751</v>
      </c>
      <c r="B99" s="73" t="s">
        <v>180</v>
      </c>
      <c r="C99" s="74">
        <v>80</v>
      </c>
      <c r="D99" s="75">
        <v>6.16</v>
      </c>
    </row>
    <row r="100" spans="1:4" ht="20.100000000000001" customHeight="1">
      <c r="A100" s="72">
        <v>153750</v>
      </c>
      <c r="B100" s="73" t="s">
        <v>181</v>
      </c>
      <c r="C100" s="74">
        <v>216</v>
      </c>
      <c r="D100" s="75">
        <v>6.94</v>
      </c>
    </row>
    <row r="101" spans="1:4" ht="20.100000000000001" customHeight="1">
      <c r="A101" s="72">
        <v>153266</v>
      </c>
      <c r="B101" s="73" t="s">
        <v>182</v>
      </c>
      <c r="C101" s="74">
        <v>86</v>
      </c>
      <c r="D101" s="75">
        <v>7.09</v>
      </c>
    </row>
    <row r="102" spans="1:4" ht="20.100000000000001" customHeight="1">
      <c r="A102" s="72">
        <v>153265</v>
      </c>
      <c r="B102" s="73" t="s">
        <v>183</v>
      </c>
      <c r="C102" s="74">
        <v>152</v>
      </c>
      <c r="D102" s="75">
        <v>6.94</v>
      </c>
    </row>
    <row r="103" spans="1:4" ht="20.100000000000001" customHeight="1">
      <c r="A103" s="72">
        <v>153631</v>
      </c>
      <c r="B103" s="73" t="s">
        <v>184</v>
      </c>
      <c r="C103" s="74">
        <v>270</v>
      </c>
      <c r="D103" s="75">
        <v>9.1300000000000008</v>
      </c>
    </row>
    <row r="104" spans="1:4" ht="20.100000000000001" customHeight="1">
      <c r="A104" s="72">
        <v>155046</v>
      </c>
      <c r="B104" s="73" t="s">
        <v>185</v>
      </c>
      <c r="C104" s="74">
        <v>832</v>
      </c>
      <c r="D104" s="75">
        <v>7.2</v>
      </c>
    </row>
    <row r="105" spans="1:4" ht="20.100000000000001" customHeight="1">
      <c r="A105" s="72">
        <v>155048</v>
      </c>
      <c r="B105" s="73" t="s">
        <v>186</v>
      </c>
      <c r="C105" s="74">
        <v>760</v>
      </c>
      <c r="D105" s="75">
        <v>8.1999999999999993</v>
      </c>
    </row>
    <row r="106" spans="1:4" ht="20.100000000000001" customHeight="1">
      <c r="A106" s="72">
        <v>153638</v>
      </c>
      <c r="B106" s="73" t="s">
        <v>187</v>
      </c>
      <c r="C106" s="74">
        <v>652</v>
      </c>
      <c r="D106" s="75">
        <v>8.83</v>
      </c>
    </row>
    <row r="107" spans="1:4" ht="20.100000000000001" customHeight="1">
      <c r="A107" s="72">
        <v>155047</v>
      </c>
      <c r="B107" s="73" t="s">
        <v>188</v>
      </c>
      <c r="C107" s="74">
        <v>600</v>
      </c>
      <c r="D107" s="75">
        <v>7.85</v>
      </c>
    </row>
    <row r="108" spans="1:4" ht="20.100000000000001" customHeight="1">
      <c r="A108" s="72">
        <v>154805</v>
      </c>
      <c r="B108" s="73" t="s">
        <v>533</v>
      </c>
      <c r="C108" s="74">
        <v>60</v>
      </c>
      <c r="D108" s="75">
        <v>8.4600000000000009</v>
      </c>
    </row>
    <row r="109" spans="1:4" ht="20.100000000000001" customHeight="1">
      <c r="A109" s="72">
        <v>152722</v>
      </c>
      <c r="B109" s="73" t="s">
        <v>533</v>
      </c>
      <c r="C109" s="74">
        <v>3</v>
      </c>
      <c r="D109" s="75">
        <v>8.4600000000000009</v>
      </c>
    </row>
    <row r="110" spans="1:4" ht="20.100000000000001" customHeight="1">
      <c r="A110" s="72">
        <v>155049</v>
      </c>
      <c r="B110" s="73" t="s">
        <v>189</v>
      </c>
      <c r="C110" s="74">
        <v>208</v>
      </c>
      <c r="D110" s="75">
        <v>6.62</v>
      </c>
    </row>
    <row r="111" spans="1:4" ht="20.100000000000001" customHeight="1">
      <c r="A111" s="72">
        <v>154806</v>
      </c>
      <c r="B111" s="73" t="s">
        <v>190</v>
      </c>
      <c r="C111" s="74">
        <v>96</v>
      </c>
      <c r="D111" s="75">
        <v>8.1300000000000008</v>
      </c>
    </row>
    <row r="112" spans="1:4" ht="20.100000000000001" customHeight="1">
      <c r="A112" s="72">
        <v>153392</v>
      </c>
      <c r="B112" s="73" t="s">
        <v>191</v>
      </c>
      <c r="C112" s="74">
        <v>300</v>
      </c>
      <c r="D112" s="75">
        <v>7.17</v>
      </c>
    </row>
    <row r="113" spans="1:4" ht="20.100000000000001" customHeight="1">
      <c r="A113" s="72">
        <v>152647</v>
      </c>
      <c r="B113" s="73" t="s">
        <v>614</v>
      </c>
      <c r="C113" s="74">
        <v>465</v>
      </c>
      <c r="D113" s="75">
        <v>5.14</v>
      </c>
    </row>
    <row r="114" spans="1:4" ht="20.100000000000001" customHeight="1">
      <c r="A114" s="72">
        <v>155062</v>
      </c>
      <c r="B114" s="73" t="s">
        <v>615</v>
      </c>
      <c r="C114" s="74">
        <v>560</v>
      </c>
      <c r="D114" s="75">
        <v>4.32</v>
      </c>
    </row>
    <row r="115" spans="1:4" ht="20.100000000000001" customHeight="1">
      <c r="A115" s="72">
        <v>152646</v>
      </c>
      <c r="B115" s="73" t="s">
        <v>616</v>
      </c>
      <c r="C115" s="74">
        <v>492</v>
      </c>
      <c r="D115" s="75">
        <v>6.06</v>
      </c>
    </row>
    <row r="116" spans="1:4" ht="20.100000000000001" customHeight="1">
      <c r="A116" s="72">
        <v>155064</v>
      </c>
      <c r="B116" s="73" t="s">
        <v>617</v>
      </c>
      <c r="C116" s="74">
        <v>160</v>
      </c>
      <c r="D116" s="75">
        <v>5.17</v>
      </c>
    </row>
    <row r="117" spans="1:4" ht="20.100000000000001" customHeight="1">
      <c r="A117" s="72">
        <v>146409</v>
      </c>
      <c r="B117" s="73" t="s">
        <v>617</v>
      </c>
      <c r="C117" s="74">
        <v>40</v>
      </c>
      <c r="D117" s="75">
        <v>5.17</v>
      </c>
    </row>
    <row r="118" spans="1:4" ht="20.100000000000001" customHeight="1">
      <c r="A118" s="72">
        <v>152680</v>
      </c>
      <c r="B118" s="73" t="s">
        <v>618</v>
      </c>
      <c r="C118" s="74">
        <v>260</v>
      </c>
      <c r="D118" s="75">
        <v>6.98</v>
      </c>
    </row>
    <row r="119" spans="1:4" ht="20.100000000000001" customHeight="1">
      <c r="A119" s="72">
        <v>150274</v>
      </c>
      <c r="B119" s="73" t="s">
        <v>619</v>
      </c>
      <c r="C119" s="74">
        <v>1</v>
      </c>
      <c r="D119" s="75">
        <v>6.71</v>
      </c>
    </row>
    <row r="120" spans="1:4" ht="20.100000000000001" customHeight="1">
      <c r="A120" s="72">
        <v>152648</v>
      </c>
      <c r="B120" s="73" t="s">
        <v>620</v>
      </c>
      <c r="C120" s="74">
        <v>566</v>
      </c>
      <c r="D120" s="75">
        <v>7.19</v>
      </c>
    </row>
    <row r="121" spans="1:4" ht="20.100000000000001" customHeight="1">
      <c r="A121" s="72">
        <v>151007</v>
      </c>
      <c r="B121" s="73" t="s">
        <v>621</v>
      </c>
      <c r="C121" s="74">
        <v>416</v>
      </c>
      <c r="D121" s="75">
        <v>5.83</v>
      </c>
    </row>
    <row r="122" spans="1:4" ht="20.100000000000001" customHeight="1">
      <c r="A122" s="72">
        <v>155066</v>
      </c>
      <c r="B122" s="73" t="s">
        <v>622</v>
      </c>
      <c r="C122" s="74">
        <v>300</v>
      </c>
      <c r="D122" s="75">
        <v>6.55</v>
      </c>
    </row>
    <row r="123" spans="1:4" ht="20.100000000000001" customHeight="1">
      <c r="A123" s="72">
        <v>151008</v>
      </c>
      <c r="B123" s="73" t="s">
        <v>622</v>
      </c>
      <c r="C123" s="74">
        <v>20</v>
      </c>
      <c r="D123" s="75">
        <v>6.55</v>
      </c>
    </row>
    <row r="124" spans="1:4" ht="20.100000000000001" customHeight="1">
      <c r="A124" s="72">
        <v>149771</v>
      </c>
      <c r="B124" s="73" t="s">
        <v>623</v>
      </c>
      <c r="C124" s="74">
        <v>104</v>
      </c>
      <c r="D124" s="75">
        <v>9.75</v>
      </c>
    </row>
    <row r="125" spans="1:4" ht="20.100000000000001" customHeight="1">
      <c r="A125" s="72">
        <v>153543</v>
      </c>
      <c r="B125" s="73" t="s">
        <v>193</v>
      </c>
      <c r="C125" s="74">
        <v>208</v>
      </c>
      <c r="D125" s="75">
        <v>6.74</v>
      </c>
    </row>
    <row r="126" spans="1:4" ht="20.100000000000001" customHeight="1">
      <c r="A126" s="72">
        <v>152709</v>
      </c>
      <c r="B126" s="73" t="s">
        <v>194</v>
      </c>
      <c r="C126" s="74">
        <v>560</v>
      </c>
      <c r="D126" s="75">
        <v>7.42</v>
      </c>
    </row>
    <row r="127" spans="1:4" ht="20.100000000000001" customHeight="1">
      <c r="A127" s="72">
        <v>153541</v>
      </c>
      <c r="B127" s="73" t="s">
        <v>195</v>
      </c>
      <c r="C127" s="74">
        <v>208</v>
      </c>
      <c r="D127" s="75">
        <v>6.33</v>
      </c>
    </row>
    <row r="128" spans="1:4" ht="20.100000000000001" customHeight="1">
      <c r="A128" s="72">
        <v>152707</v>
      </c>
      <c r="B128" s="73" t="s">
        <v>196</v>
      </c>
      <c r="C128" s="74">
        <v>220</v>
      </c>
      <c r="D128" s="75">
        <v>6.93</v>
      </c>
    </row>
    <row r="129" spans="1:4" ht="20.100000000000001" customHeight="1">
      <c r="A129" s="72">
        <v>155220</v>
      </c>
      <c r="B129" s="73" t="s">
        <v>624</v>
      </c>
      <c r="C129" s="74">
        <v>120</v>
      </c>
      <c r="D129" s="75">
        <v>6.71</v>
      </c>
    </row>
    <row r="130" spans="1:4" ht="20.100000000000001" customHeight="1">
      <c r="A130" s="72">
        <v>153744</v>
      </c>
      <c r="B130" s="73" t="s">
        <v>197</v>
      </c>
      <c r="C130" s="74">
        <v>832</v>
      </c>
      <c r="D130" s="75">
        <v>2.86</v>
      </c>
    </row>
    <row r="131" spans="1:4" ht="20.100000000000001" customHeight="1">
      <c r="A131" s="72">
        <v>154540</v>
      </c>
      <c r="B131" s="73" t="s">
        <v>198</v>
      </c>
      <c r="C131" s="77">
        <v>1240</v>
      </c>
      <c r="D131" s="75">
        <v>3.3</v>
      </c>
    </row>
    <row r="132" spans="1:4" ht="20.100000000000001" customHeight="1">
      <c r="A132" s="72">
        <v>152857</v>
      </c>
      <c r="B132" s="73" t="s">
        <v>199</v>
      </c>
      <c r="C132" s="77">
        <v>20745</v>
      </c>
      <c r="D132" s="75">
        <v>2.12</v>
      </c>
    </row>
    <row r="133" spans="1:4" ht="20.100000000000001" customHeight="1">
      <c r="A133" s="72">
        <v>152737</v>
      </c>
      <c r="B133" s="73" t="s">
        <v>200</v>
      </c>
      <c r="C133" s="77">
        <v>2220</v>
      </c>
      <c r="D133" s="75">
        <v>2.59</v>
      </c>
    </row>
    <row r="134" spans="1:4" ht="20.100000000000001" customHeight="1">
      <c r="A134" s="72">
        <v>153852</v>
      </c>
      <c r="B134" s="73" t="s">
        <v>201</v>
      </c>
      <c r="C134" s="74">
        <v>956</v>
      </c>
      <c r="D134" s="75">
        <v>2.99</v>
      </c>
    </row>
    <row r="135" spans="1:4" ht="20.100000000000001" customHeight="1">
      <c r="A135" s="72">
        <v>153855</v>
      </c>
      <c r="B135" s="73" t="s">
        <v>202</v>
      </c>
      <c r="C135" s="74">
        <v>20</v>
      </c>
      <c r="D135" s="75">
        <v>3.57</v>
      </c>
    </row>
    <row r="136" spans="1:4" ht="20.100000000000001" customHeight="1">
      <c r="A136" s="72">
        <v>153848</v>
      </c>
      <c r="B136" s="73" t="s">
        <v>203</v>
      </c>
      <c r="C136" s="74">
        <v>624</v>
      </c>
      <c r="D136" s="75">
        <v>2.9</v>
      </c>
    </row>
    <row r="137" spans="1:4" ht="20.100000000000001" customHeight="1">
      <c r="A137" s="72">
        <v>154900</v>
      </c>
      <c r="B137" s="73" t="s">
        <v>203</v>
      </c>
      <c r="C137" s="77">
        <v>1664</v>
      </c>
      <c r="D137" s="75">
        <v>2.9</v>
      </c>
    </row>
    <row r="138" spans="1:4" ht="20.100000000000001" customHeight="1">
      <c r="A138" s="72">
        <v>153851</v>
      </c>
      <c r="B138" s="73" t="s">
        <v>204</v>
      </c>
      <c r="C138" s="74">
        <v>120</v>
      </c>
      <c r="D138" s="75">
        <v>3.43</v>
      </c>
    </row>
    <row r="139" spans="1:4" ht="20.100000000000001" customHeight="1">
      <c r="A139" s="72">
        <v>152891</v>
      </c>
      <c r="B139" s="73" t="s">
        <v>205</v>
      </c>
      <c r="C139" s="77">
        <v>12064</v>
      </c>
      <c r="D139" s="75">
        <v>2.4900000000000002</v>
      </c>
    </row>
    <row r="140" spans="1:4" ht="20.100000000000001" customHeight="1">
      <c r="A140" s="72">
        <v>152673</v>
      </c>
      <c r="B140" s="73" t="s">
        <v>206</v>
      </c>
      <c r="C140" s="77">
        <v>2680</v>
      </c>
      <c r="D140" s="75">
        <v>2.94</v>
      </c>
    </row>
    <row r="141" spans="1:4" ht="20.100000000000001" customHeight="1">
      <c r="A141" s="72">
        <v>152715</v>
      </c>
      <c r="B141" s="73" t="s">
        <v>207</v>
      </c>
      <c r="C141" s="74">
        <v>160</v>
      </c>
      <c r="D141" s="75">
        <v>2.94</v>
      </c>
    </row>
    <row r="142" spans="1:4" ht="20.100000000000001" customHeight="1">
      <c r="A142" s="72">
        <v>154646</v>
      </c>
      <c r="B142" s="73" t="s">
        <v>208</v>
      </c>
      <c r="C142" s="74">
        <v>416</v>
      </c>
      <c r="D142" s="75">
        <v>2.34</v>
      </c>
    </row>
    <row r="143" spans="1:4" ht="20.100000000000001" customHeight="1">
      <c r="A143" s="72">
        <v>152714</v>
      </c>
      <c r="B143" s="73" t="s">
        <v>209</v>
      </c>
      <c r="C143" s="74">
        <v>440</v>
      </c>
      <c r="D143" s="75">
        <v>2.94</v>
      </c>
    </row>
    <row r="144" spans="1:4" ht="20.100000000000001" customHeight="1">
      <c r="A144" s="72">
        <v>153121</v>
      </c>
      <c r="B144" s="73" t="s">
        <v>1014</v>
      </c>
      <c r="C144" s="74">
        <v>400</v>
      </c>
      <c r="D144" s="75">
        <v>3.56</v>
      </c>
    </row>
    <row r="145" spans="1:4" ht="20.100000000000001" customHeight="1">
      <c r="A145" s="72">
        <v>154379</v>
      </c>
      <c r="B145" s="73" t="s">
        <v>211</v>
      </c>
      <c r="C145" s="74">
        <v>40</v>
      </c>
      <c r="D145" s="75">
        <v>4.1900000000000004</v>
      </c>
    </row>
    <row r="146" spans="1:4" ht="20.100000000000001" customHeight="1">
      <c r="A146" s="72">
        <v>154899</v>
      </c>
      <c r="B146" s="73" t="s">
        <v>212</v>
      </c>
      <c r="C146" s="77">
        <v>2704</v>
      </c>
      <c r="D146" s="75">
        <v>3.08</v>
      </c>
    </row>
    <row r="147" spans="1:4" ht="20.100000000000001" customHeight="1">
      <c r="A147" s="72">
        <v>152712</v>
      </c>
      <c r="B147" s="73" t="s">
        <v>213</v>
      </c>
      <c r="C147" s="74">
        <v>780</v>
      </c>
      <c r="D147" s="75">
        <v>3.57</v>
      </c>
    </row>
    <row r="148" spans="1:4" ht="20.100000000000001" customHeight="1">
      <c r="A148" s="72">
        <v>152652</v>
      </c>
      <c r="B148" s="73" t="s">
        <v>625</v>
      </c>
      <c r="C148" s="74">
        <v>34</v>
      </c>
      <c r="D148" s="75">
        <v>4.91</v>
      </c>
    </row>
    <row r="149" spans="1:4" ht="20.100000000000001" customHeight="1">
      <c r="A149" s="72">
        <v>153558</v>
      </c>
      <c r="B149" s="73" t="s">
        <v>626</v>
      </c>
      <c r="C149" s="74">
        <v>4.68</v>
      </c>
      <c r="D149" s="75">
        <v>18.53</v>
      </c>
    </row>
    <row r="150" spans="1:4" ht="20.100000000000001" customHeight="1">
      <c r="A150" s="72">
        <v>154411</v>
      </c>
      <c r="B150" s="73" t="s">
        <v>627</v>
      </c>
      <c r="C150" s="74">
        <v>59.67</v>
      </c>
      <c r="D150" s="75">
        <v>17.64</v>
      </c>
    </row>
    <row r="151" spans="1:4" ht="20.100000000000001" customHeight="1">
      <c r="A151" s="72">
        <v>150024</v>
      </c>
      <c r="B151" s="73" t="s">
        <v>949</v>
      </c>
      <c r="C151" s="74">
        <v>832</v>
      </c>
      <c r="D151" s="75">
        <v>2.23</v>
      </c>
    </row>
    <row r="152" spans="1:4" ht="20.100000000000001" customHeight="1">
      <c r="A152" s="72">
        <v>152571</v>
      </c>
      <c r="B152" s="73" t="s">
        <v>214</v>
      </c>
      <c r="C152" s="74">
        <v>141</v>
      </c>
      <c r="D152" s="75">
        <v>4</v>
      </c>
    </row>
    <row r="153" spans="1:4" ht="20.100000000000001" customHeight="1">
      <c r="A153" s="72">
        <v>152570</v>
      </c>
      <c r="B153" s="73" t="s">
        <v>215</v>
      </c>
      <c r="C153" s="74">
        <v>216</v>
      </c>
      <c r="D153" s="75">
        <v>3.43</v>
      </c>
    </row>
    <row r="154" spans="1:4" ht="20.100000000000001" customHeight="1">
      <c r="A154" s="72">
        <v>152569</v>
      </c>
      <c r="B154" s="73" t="s">
        <v>1015</v>
      </c>
      <c r="C154" s="74">
        <v>329</v>
      </c>
      <c r="D154" s="75">
        <v>4.46</v>
      </c>
    </row>
    <row r="155" spans="1:4" ht="20.100000000000001" customHeight="1">
      <c r="A155" s="72">
        <v>155051</v>
      </c>
      <c r="B155" s="73" t="s">
        <v>217</v>
      </c>
      <c r="C155" s="74">
        <v>832</v>
      </c>
      <c r="D155" s="75">
        <v>2.82</v>
      </c>
    </row>
    <row r="156" spans="1:4" ht="20.100000000000001" customHeight="1">
      <c r="A156" s="72">
        <v>155052</v>
      </c>
      <c r="B156" s="73" t="s">
        <v>218</v>
      </c>
      <c r="C156" s="74">
        <v>560</v>
      </c>
      <c r="D156" s="75">
        <v>3.53</v>
      </c>
    </row>
    <row r="157" spans="1:4" ht="20.100000000000001" customHeight="1">
      <c r="A157" s="72">
        <v>152568</v>
      </c>
      <c r="B157" s="73" t="s">
        <v>1016</v>
      </c>
      <c r="C157" s="77">
        <v>1896</v>
      </c>
      <c r="D157" s="75">
        <v>4.03</v>
      </c>
    </row>
    <row r="158" spans="1:4" ht="20.100000000000001" customHeight="1">
      <c r="A158" s="72">
        <v>154879</v>
      </c>
      <c r="B158" s="73" t="s">
        <v>220</v>
      </c>
      <c r="C158" s="74">
        <v>780</v>
      </c>
      <c r="D158" s="75">
        <v>3.11</v>
      </c>
    </row>
    <row r="159" spans="1:4" ht="20.100000000000001" customHeight="1">
      <c r="A159" s="72">
        <v>152627</v>
      </c>
      <c r="B159" s="73" t="s">
        <v>221</v>
      </c>
      <c r="C159" s="74">
        <v>122</v>
      </c>
      <c r="D159" s="75">
        <v>4.46</v>
      </c>
    </row>
    <row r="160" spans="1:4" ht="20.100000000000001" customHeight="1">
      <c r="A160" s="72">
        <v>152537</v>
      </c>
      <c r="B160" s="73" t="s">
        <v>222</v>
      </c>
      <c r="C160" s="74">
        <v>41</v>
      </c>
      <c r="D160" s="75">
        <v>10.86</v>
      </c>
    </row>
    <row r="161" spans="1:4" ht="20.100000000000001" customHeight="1">
      <c r="A161" s="72">
        <v>152567</v>
      </c>
      <c r="B161" s="73" t="s">
        <v>223</v>
      </c>
      <c r="C161" s="74">
        <v>634</v>
      </c>
      <c r="D161" s="75">
        <v>6.16</v>
      </c>
    </row>
    <row r="162" spans="1:4" ht="20.100000000000001" customHeight="1">
      <c r="A162" s="72">
        <v>155053</v>
      </c>
      <c r="B162" s="73" t="s">
        <v>224</v>
      </c>
      <c r="C162" s="77">
        <v>4368</v>
      </c>
      <c r="D162" s="75">
        <v>4.21</v>
      </c>
    </row>
    <row r="163" spans="1:4" ht="20.100000000000001" customHeight="1">
      <c r="A163" s="72">
        <v>155054</v>
      </c>
      <c r="B163" s="73" t="s">
        <v>225</v>
      </c>
      <c r="C163" s="74">
        <v>480</v>
      </c>
      <c r="D163" s="75">
        <v>5.17</v>
      </c>
    </row>
    <row r="164" spans="1:4" ht="20.100000000000001" customHeight="1">
      <c r="A164" s="72">
        <v>152566</v>
      </c>
      <c r="B164" s="73" t="s">
        <v>226</v>
      </c>
      <c r="C164" s="77">
        <v>2004</v>
      </c>
      <c r="D164" s="75">
        <v>5.73</v>
      </c>
    </row>
    <row r="165" spans="1:4" ht="20.100000000000001" customHeight="1">
      <c r="A165" s="72">
        <v>154140</v>
      </c>
      <c r="B165" s="73" t="s">
        <v>227</v>
      </c>
      <c r="C165" s="74">
        <v>540</v>
      </c>
      <c r="D165" s="75">
        <v>4.3899999999999997</v>
      </c>
    </row>
    <row r="166" spans="1:4" ht="20.100000000000001" customHeight="1">
      <c r="A166" s="72">
        <v>152573</v>
      </c>
      <c r="B166" s="73" t="s">
        <v>228</v>
      </c>
      <c r="C166" s="74">
        <v>49</v>
      </c>
      <c r="D166" s="75">
        <v>6.16</v>
      </c>
    </row>
    <row r="167" spans="1:4" ht="20.100000000000001" customHeight="1">
      <c r="A167" s="72">
        <v>152572</v>
      </c>
      <c r="B167" s="73" t="s">
        <v>229</v>
      </c>
      <c r="C167" s="74">
        <v>104</v>
      </c>
      <c r="D167" s="75">
        <v>5.73</v>
      </c>
    </row>
    <row r="168" spans="1:4" ht="20.100000000000001" customHeight="1">
      <c r="A168" s="72">
        <v>152565</v>
      </c>
      <c r="B168" s="73" t="s">
        <v>230</v>
      </c>
      <c r="C168" s="74">
        <v>323</v>
      </c>
      <c r="D168" s="75">
        <v>6.4</v>
      </c>
    </row>
    <row r="169" spans="1:4" ht="20.100000000000001" customHeight="1">
      <c r="A169" s="72">
        <v>155055</v>
      </c>
      <c r="B169" s="73" t="s">
        <v>231</v>
      </c>
      <c r="C169" s="77">
        <v>1248</v>
      </c>
      <c r="D169" s="75">
        <v>4.33</v>
      </c>
    </row>
    <row r="170" spans="1:4" ht="20.100000000000001" customHeight="1">
      <c r="A170" s="72">
        <v>153394</v>
      </c>
      <c r="B170" s="73" t="s">
        <v>232</v>
      </c>
      <c r="C170" s="74">
        <v>160</v>
      </c>
      <c r="D170" s="75">
        <v>5.4</v>
      </c>
    </row>
    <row r="171" spans="1:4" ht="20.100000000000001" customHeight="1">
      <c r="A171" s="72">
        <v>152564</v>
      </c>
      <c r="B171" s="73" t="s">
        <v>233</v>
      </c>
      <c r="C171" s="74">
        <v>360</v>
      </c>
      <c r="D171" s="75">
        <v>6</v>
      </c>
    </row>
    <row r="172" spans="1:4" ht="20.100000000000001" customHeight="1">
      <c r="A172" s="72">
        <v>154141</v>
      </c>
      <c r="B172" s="73" t="s">
        <v>234</v>
      </c>
      <c r="C172" s="74">
        <v>420</v>
      </c>
      <c r="D172" s="75">
        <v>4.82</v>
      </c>
    </row>
    <row r="173" spans="1:4" ht="20.100000000000001" customHeight="1">
      <c r="A173" s="72">
        <v>152574</v>
      </c>
      <c r="B173" s="73" t="s">
        <v>235</v>
      </c>
      <c r="C173" s="74">
        <v>388</v>
      </c>
      <c r="D173" s="75">
        <v>6.52</v>
      </c>
    </row>
    <row r="174" spans="1:4" ht="20.100000000000001" customHeight="1">
      <c r="A174" s="72">
        <v>155057</v>
      </c>
      <c r="B174" s="73" t="s">
        <v>236</v>
      </c>
      <c r="C174" s="74">
        <v>180</v>
      </c>
      <c r="D174" s="75">
        <v>5.68</v>
      </c>
    </row>
    <row r="175" spans="1:4" ht="20.100000000000001" customHeight="1">
      <c r="A175" s="72">
        <v>150941</v>
      </c>
      <c r="B175" s="73" t="s">
        <v>236</v>
      </c>
      <c r="C175" s="74">
        <v>80</v>
      </c>
      <c r="D175" s="75">
        <v>5.68</v>
      </c>
    </row>
    <row r="176" spans="1:4" ht="20.100000000000001" customHeight="1">
      <c r="A176" s="72">
        <v>155056</v>
      </c>
      <c r="B176" s="73" t="s">
        <v>237</v>
      </c>
      <c r="C176" s="74">
        <v>416</v>
      </c>
      <c r="D176" s="75">
        <v>4.71</v>
      </c>
    </row>
    <row r="177" spans="1:4" ht="20.100000000000001" customHeight="1">
      <c r="A177" s="72">
        <v>153018</v>
      </c>
      <c r="B177" s="73" t="s">
        <v>238</v>
      </c>
      <c r="C177" s="74">
        <v>496</v>
      </c>
      <c r="D177" s="75">
        <v>6.16</v>
      </c>
    </row>
    <row r="178" spans="1:4" ht="20.100000000000001" customHeight="1">
      <c r="A178" s="72">
        <v>154142</v>
      </c>
      <c r="B178" s="73" t="s">
        <v>239</v>
      </c>
      <c r="C178" s="74">
        <v>360</v>
      </c>
      <c r="D178" s="75">
        <v>5.2</v>
      </c>
    </row>
    <row r="179" spans="1:4" ht="20.100000000000001" customHeight="1">
      <c r="A179" s="72">
        <v>124693</v>
      </c>
      <c r="B179" s="73" t="s">
        <v>628</v>
      </c>
      <c r="C179" s="77">
        <v>2292</v>
      </c>
      <c r="D179" s="75">
        <v>3.03</v>
      </c>
    </row>
    <row r="180" spans="1:4" ht="20.100000000000001" customHeight="1">
      <c r="A180" s="72">
        <v>155078</v>
      </c>
      <c r="B180" s="73" t="s">
        <v>629</v>
      </c>
      <c r="C180" s="77">
        <v>1040</v>
      </c>
      <c r="D180" s="75">
        <v>3.03</v>
      </c>
    </row>
    <row r="181" spans="1:4" ht="20.100000000000001" customHeight="1">
      <c r="A181" s="72">
        <v>124701</v>
      </c>
      <c r="B181" s="73" t="s">
        <v>629</v>
      </c>
      <c r="C181" s="74">
        <v>28</v>
      </c>
      <c r="D181" s="75">
        <v>3.45</v>
      </c>
    </row>
    <row r="182" spans="1:4" ht="20.100000000000001" customHeight="1">
      <c r="A182" s="72">
        <v>152625</v>
      </c>
      <c r="B182" s="73" t="s">
        <v>240</v>
      </c>
      <c r="C182" s="74">
        <v>757</v>
      </c>
      <c r="D182" s="75">
        <v>2.97</v>
      </c>
    </row>
    <row r="183" spans="1:4" ht="20.100000000000001" customHeight="1">
      <c r="A183" s="72">
        <v>152196</v>
      </c>
      <c r="B183" s="73" t="s">
        <v>241</v>
      </c>
      <c r="C183" s="77">
        <v>2496</v>
      </c>
      <c r="D183" s="75">
        <v>2.37</v>
      </c>
    </row>
    <row r="184" spans="1:4" ht="20.100000000000001" customHeight="1">
      <c r="A184" s="72">
        <v>152624</v>
      </c>
      <c r="B184" s="73" t="s">
        <v>242</v>
      </c>
      <c r="C184" s="77">
        <v>1140</v>
      </c>
      <c r="D184" s="75">
        <v>2.57</v>
      </c>
    </row>
    <row r="185" spans="1:4" ht="20.100000000000001" customHeight="1">
      <c r="A185" s="72">
        <v>154555</v>
      </c>
      <c r="B185" s="73" t="s">
        <v>630</v>
      </c>
      <c r="C185" s="74">
        <v>228</v>
      </c>
      <c r="D185" s="75">
        <v>4.93</v>
      </c>
    </row>
    <row r="186" spans="1:4" ht="20.100000000000001" customHeight="1">
      <c r="A186" s="72">
        <v>124226</v>
      </c>
      <c r="B186" s="73" t="s">
        <v>631</v>
      </c>
      <c r="C186" s="77">
        <v>2912</v>
      </c>
      <c r="D186" s="75">
        <v>2.46</v>
      </c>
    </row>
    <row r="187" spans="1:4" ht="20.100000000000001" customHeight="1">
      <c r="A187" s="72">
        <v>155084</v>
      </c>
      <c r="B187" s="73" t="s">
        <v>632</v>
      </c>
      <c r="C187" s="74">
        <v>20</v>
      </c>
      <c r="D187" s="75">
        <v>3.43</v>
      </c>
    </row>
    <row r="188" spans="1:4" ht="20.100000000000001" customHeight="1">
      <c r="A188" s="72">
        <v>124231</v>
      </c>
      <c r="B188" s="73" t="s">
        <v>632</v>
      </c>
      <c r="C188" s="74">
        <v>60</v>
      </c>
      <c r="D188" s="75">
        <v>3.43</v>
      </c>
    </row>
    <row r="189" spans="1:4" ht="20.100000000000001" customHeight="1">
      <c r="A189" s="72">
        <v>149632</v>
      </c>
      <c r="B189" s="73" t="s">
        <v>633</v>
      </c>
      <c r="C189" s="74">
        <v>416</v>
      </c>
      <c r="D189" s="75">
        <v>2.57</v>
      </c>
    </row>
    <row r="190" spans="1:4" ht="20.100000000000001" customHeight="1">
      <c r="A190" s="72">
        <v>149635</v>
      </c>
      <c r="B190" s="73" t="s">
        <v>634</v>
      </c>
      <c r="C190" s="74">
        <v>80</v>
      </c>
      <c r="D190" s="75">
        <v>2.94</v>
      </c>
    </row>
    <row r="191" spans="1:4" ht="20.100000000000001" customHeight="1">
      <c r="A191" s="72">
        <v>149640</v>
      </c>
      <c r="B191" s="73" t="s">
        <v>636</v>
      </c>
      <c r="C191" s="74">
        <v>180</v>
      </c>
      <c r="D191" s="75">
        <v>2.94</v>
      </c>
    </row>
    <row r="192" spans="1:4" ht="20.100000000000001" customHeight="1">
      <c r="A192" s="72">
        <v>149642</v>
      </c>
      <c r="B192" s="73" t="s">
        <v>637</v>
      </c>
      <c r="C192" s="77">
        <v>1248</v>
      </c>
      <c r="D192" s="75">
        <v>2.1800000000000002</v>
      </c>
    </row>
    <row r="193" spans="1:4" ht="20.100000000000001" customHeight="1">
      <c r="A193" s="72">
        <v>149645</v>
      </c>
      <c r="B193" s="73" t="s">
        <v>638</v>
      </c>
      <c r="C193" s="74">
        <v>920</v>
      </c>
      <c r="D193" s="75">
        <v>2.2400000000000002</v>
      </c>
    </row>
    <row r="194" spans="1:4" ht="20.100000000000001" customHeight="1">
      <c r="A194" s="72">
        <v>149647</v>
      </c>
      <c r="B194" s="73" t="s">
        <v>639</v>
      </c>
      <c r="C194" s="77">
        <v>1456</v>
      </c>
      <c r="D194" s="75">
        <v>2.46</v>
      </c>
    </row>
    <row r="195" spans="1:4" ht="20.100000000000001" customHeight="1">
      <c r="A195" s="72">
        <v>149650</v>
      </c>
      <c r="B195" s="73" t="s">
        <v>640</v>
      </c>
      <c r="C195" s="74">
        <v>160</v>
      </c>
      <c r="D195" s="75">
        <v>2.59</v>
      </c>
    </row>
    <row r="196" spans="1:4" ht="20.100000000000001" customHeight="1">
      <c r="A196" s="72">
        <v>149655</v>
      </c>
      <c r="B196" s="73" t="s">
        <v>641</v>
      </c>
      <c r="C196" s="74">
        <v>220</v>
      </c>
      <c r="D196" s="75">
        <v>3.15</v>
      </c>
    </row>
    <row r="197" spans="1:4" ht="20.100000000000001" customHeight="1">
      <c r="A197" s="72">
        <v>149663</v>
      </c>
      <c r="B197" s="73" t="s">
        <v>642</v>
      </c>
      <c r="C197" s="74">
        <v>120</v>
      </c>
      <c r="D197" s="75">
        <v>2.94</v>
      </c>
    </row>
    <row r="198" spans="1:4" ht="20.100000000000001" customHeight="1">
      <c r="A198" s="72">
        <v>149659</v>
      </c>
      <c r="B198" s="73" t="s">
        <v>643</v>
      </c>
      <c r="C198" s="74">
        <v>80</v>
      </c>
      <c r="D198" s="75">
        <v>3.36</v>
      </c>
    </row>
    <row r="199" spans="1:4" ht="20.100000000000001" customHeight="1">
      <c r="A199" s="72">
        <v>122849</v>
      </c>
      <c r="B199" s="73" t="s">
        <v>644</v>
      </c>
      <c r="C199" s="77">
        <v>1040</v>
      </c>
      <c r="D199" s="75">
        <v>15.6</v>
      </c>
    </row>
    <row r="200" spans="1:4" ht="20.100000000000001" customHeight="1">
      <c r="A200" s="72">
        <v>152540</v>
      </c>
      <c r="B200" s="73" t="s">
        <v>645</v>
      </c>
      <c r="C200" s="74">
        <v>2.8</v>
      </c>
      <c r="D200" s="75">
        <v>15.07</v>
      </c>
    </row>
    <row r="201" spans="1:4" ht="20.100000000000001" customHeight="1">
      <c r="A201" s="72">
        <v>153549</v>
      </c>
      <c r="B201" s="73" t="s">
        <v>646</v>
      </c>
      <c r="C201" s="74">
        <v>17.16</v>
      </c>
      <c r="D201" s="75">
        <v>14.65</v>
      </c>
    </row>
    <row r="202" spans="1:4" ht="20.100000000000001" customHeight="1">
      <c r="A202" s="72">
        <v>143986</v>
      </c>
      <c r="B202" s="73" t="s">
        <v>647</v>
      </c>
      <c r="C202" s="74">
        <v>90</v>
      </c>
      <c r="D202" s="75">
        <v>6.14</v>
      </c>
    </row>
    <row r="203" spans="1:4" ht="20.100000000000001" customHeight="1">
      <c r="A203" s="72">
        <v>146379</v>
      </c>
      <c r="B203" s="73" t="s">
        <v>648</v>
      </c>
      <c r="C203" s="74">
        <v>864</v>
      </c>
      <c r="D203" s="75">
        <v>6.83</v>
      </c>
    </row>
    <row r="204" spans="1:4" ht="20.100000000000001" customHeight="1">
      <c r="A204" s="72">
        <v>153553</v>
      </c>
      <c r="B204" s="73" t="s">
        <v>649</v>
      </c>
      <c r="C204" s="74">
        <v>201.63</v>
      </c>
      <c r="D204" s="75">
        <v>10.4</v>
      </c>
    </row>
    <row r="205" spans="1:4" ht="20.100000000000001" customHeight="1">
      <c r="A205" s="72">
        <v>123275</v>
      </c>
      <c r="B205" s="73" t="s">
        <v>650</v>
      </c>
      <c r="C205" s="74">
        <v>180</v>
      </c>
      <c r="D205" s="75">
        <v>6.47</v>
      </c>
    </row>
    <row r="206" spans="1:4" ht="20.100000000000001" customHeight="1">
      <c r="A206" s="72">
        <v>150531</v>
      </c>
      <c r="B206" s="73" t="s">
        <v>651</v>
      </c>
      <c r="C206" s="74">
        <v>360</v>
      </c>
      <c r="D206" s="75">
        <v>6.95</v>
      </c>
    </row>
    <row r="207" spans="1:4" ht="20.100000000000001" customHeight="1">
      <c r="A207" s="72">
        <v>124398</v>
      </c>
      <c r="B207" s="73" t="s">
        <v>652</v>
      </c>
      <c r="C207" s="74">
        <v>656</v>
      </c>
      <c r="D207" s="75">
        <v>22.12</v>
      </c>
    </row>
    <row r="208" spans="1:4" ht="20.100000000000001" customHeight="1">
      <c r="A208" s="72">
        <v>149709</v>
      </c>
      <c r="B208" s="73" t="s">
        <v>653</v>
      </c>
      <c r="C208" s="74">
        <v>16</v>
      </c>
      <c r="D208" s="75">
        <v>28.86</v>
      </c>
    </row>
    <row r="209" spans="1:4" ht="20.100000000000001" customHeight="1">
      <c r="A209" s="72">
        <v>148996</v>
      </c>
      <c r="B209" s="73" t="s">
        <v>654</v>
      </c>
      <c r="C209" s="74">
        <v>16</v>
      </c>
      <c r="D209" s="75">
        <v>21.59</v>
      </c>
    </row>
    <row r="210" spans="1:4" ht="20.100000000000001" customHeight="1">
      <c r="A210" s="72">
        <v>151745</v>
      </c>
      <c r="B210" s="73" t="s">
        <v>655</v>
      </c>
      <c r="C210" s="77">
        <v>3056</v>
      </c>
      <c r="D210" s="75">
        <v>2.16</v>
      </c>
    </row>
    <row r="211" spans="1:4" ht="20.100000000000001" customHeight="1">
      <c r="A211" s="72">
        <v>152659</v>
      </c>
      <c r="B211" s="73" t="s">
        <v>656</v>
      </c>
      <c r="C211" s="74">
        <v>85</v>
      </c>
      <c r="D211" s="75">
        <v>11.19</v>
      </c>
    </row>
    <row r="212" spans="1:4" ht="20.100000000000001" customHeight="1">
      <c r="A212" s="72">
        <v>152738</v>
      </c>
      <c r="B212" s="73" t="s">
        <v>657</v>
      </c>
      <c r="C212" s="74">
        <v>120</v>
      </c>
      <c r="D212" s="75">
        <v>9.7200000000000006</v>
      </c>
    </row>
    <row r="213" spans="1:4" ht="20.100000000000001" customHeight="1">
      <c r="A213" s="72">
        <v>153051</v>
      </c>
      <c r="B213" s="73" t="s">
        <v>1017</v>
      </c>
      <c r="C213" s="74">
        <v>20</v>
      </c>
      <c r="D213" s="75">
        <v>4.75</v>
      </c>
    </row>
    <row r="214" spans="1:4" ht="20.100000000000001" customHeight="1">
      <c r="A214" s="72">
        <v>153052</v>
      </c>
      <c r="B214" s="73" t="s">
        <v>658</v>
      </c>
      <c r="C214" s="74">
        <v>120</v>
      </c>
      <c r="D214" s="75">
        <v>3.57</v>
      </c>
    </row>
    <row r="215" spans="1:4" ht="20.100000000000001" customHeight="1">
      <c r="A215" s="72">
        <v>152660</v>
      </c>
      <c r="B215" s="73" t="s">
        <v>659</v>
      </c>
      <c r="C215" s="74">
        <v>39</v>
      </c>
      <c r="D215" s="75">
        <v>4.78</v>
      </c>
    </row>
    <row r="216" spans="1:4" ht="20.100000000000001" customHeight="1">
      <c r="A216" s="72">
        <v>153057</v>
      </c>
      <c r="B216" s="73" t="s">
        <v>661</v>
      </c>
      <c r="C216" s="74">
        <v>120</v>
      </c>
      <c r="D216" s="75">
        <v>7.14</v>
      </c>
    </row>
    <row r="217" spans="1:4" ht="20.100000000000001" customHeight="1">
      <c r="A217" s="72">
        <v>153050</v>
      </c>
      <c r="B217" s="73" t="s">
        <v>662</v>
      </c>
      <c r="C217" s="77">
        <v>1000</v>
      </c>
      <c r="D217" s="75">
        <v>3.57</v>
      </c>
    </row>
    <row r="218" spans="1:4" ht="20.100000000000001" customHeight="1">
      <c r="A218" s="72">
        <v>152661</v>
      </c>
      <c r="B218" s="73" t="s">
        <v>663</v>
      </c>
      <c r="C218" s="74">
        <v>87</v>
      </c>
      <c r="D218" s="75">
        <v>4.78</v>
      </c>
    </row>
    <row r="219" spans="1:4" ht="20.100000000000001" customHeight="1">
      <c r="A219" s="72">
        <v>153045</v>
      </c>
      <c r="B219" s="73" t="s">
        <v>664</v>
      </c>
      <c r="C219" s="77">
        <v>1456</v>
      </c>
      <c r="D219" s="75">
        <v>3.01</v>
      </c>
    </row>
    <row r="220" spans="1:4" ht="20.100000000000001" customHeight="1">
      <c r="A220" s="72">
        <v>152976</v>
      </c>
      <c r="B220" s="73" t="s">
        <v>665</v>
      </c>
      <c r="C220" s="74">
        <v>208</v>
      </c>
      <c r="D220" s="75">
        <v>3.14</v>
      </c>
    </row>
    <row r="221" spans="1:4" ht="20.100000000000001" customHeight="1">
      <c r="A221" s="72">
        <v>152977</v>
      </c>
      <c r="B221" s="73" t="s">
        <v>666</v>
      </c>
      <c r="C221" s="74">
        <v>360</v>
      </c>
      <c r="D221" s="75">
        <v>3.7</v>
      </c>
    </row>
    <row r="222" spans="1:4" ht="20.100000000000001" customHeight="1">
      <c r="A222" s="72">
        <v>153053</v>
      </c>
      <c r="B222" s="73" t="s">
        <v>667</v>
      </c>
      <c r="C222" s="74">
        <v>60</v>
      </c>
      <c r="D222" s="75">
        <v>5.31</v>
      </c>
    </row>
    <row r="223" spans="1:4" ht="20.100000000000001" customHeight="1">
      <c r="A223" s="72">
        <v>146374</v>
      </c>
      <c r="B223" s="73" t="s">
        <v>1018</v>
      </c>
      <c r="C223" s="74">
        <v>108</v>
      </c>
      <c r="D223" s="75">
        <v>5.05</v>
      </c>
    </row>
    <row r="224" spans="1:4" ht="20.100000000000001" customHeight="1">
      <c r="A224" s="72">
        <v>143990</v>
      </c>
      <c r="B224" s="73" t="s">
        <v>668</v>
      </c>
      <c r="C224" s="74">
        <v>18</v>
      </c>
      <c r="D224" s="75">
        <v>6.76</v>
      </c>
    </row>
    <row r="225" spans="1:4" ht="20.100000000000001" customHeight="1">
      <c r="A225" s="72">
        <v>143991</v>
      </c>
      <c r="B225" s="73" t="s">
        <v>669</v>
      </c>
      <c r="C225" s="74">
        <v>90</v>
      </c>
      <c r="D225" s="75">
        <v>5.91</v>
      </c>
    </row>
    <row r="226" spans="1:4" ht="20.100000000000001" customHeight="1">
      <c r="A226" s="72">
        <v>153555</v>
      </c>
      <c r="B226" s="73" t="s">
        <v>670</v>
      </c>
      <c r="C226" s="74">
        <v>190.71</v>
      </c>
      <c r="D226" s="75">
        <v>8.84</v>
      </c>
    </row>
    <row r="227" spans="1:4" ht="20.100000000000001" customHeight="1">
      <c r="A227" s="72">
        <v>143992</v>
      </c>
      <c r="B227" s="73" t="s">
        <v>671</v>
      </c>
      <c r="C227" s="74">
        <v>612</v>
      </c>
      <c r="D227" s="75">
        <v>4.5</v>
      </c>
    </row>
    <row r="228" spans="1:4" ht="20.100000000000001" customHeight="1">
      <c r="A228" s="72">
        <v>143994</v>
      </c>
      <c r="B228" s="73" t="s">
        <v>672</v>
      </c>
      <c r="C228" s="74">
        <v>36</v>
      </c>
      <c r="D228" s="75">
        <v>5.91</v>
      </c>
    </row>
    <row r="229" spans="1:4" ht="20.100000000000001" customHeight="1">
      <c r="A229" s="72">
        <v>838751</v>
      </c>
      <c r="B229" s="73" t="s">
        <v>243</v>
      </c>
      <c r="C229" s="74">
        <v>2</v>
      </c>
      <c r="D229" s="75">
        <v>47.85</v>
      </c>
    </row>
    <row r="230" spans="1:4" ht="20.100000000000001" customHeight="1">
      <c r="A230" s="76" t="s">
        <v>244</v>
      </c>
      <c r="B230" s="73" t="s">
        <v>245</v>
      </c>
      <c r="C230" s="74">
        <v>7</v>
      </c>
      <c r="D230" s="75">
        <v>6.02</v>
      </c>
    </row>
    <row r="231" spans="1:4" ht="20.100000000000001" customHeight="1">
      <c r="A231" s="76" t="s">
        <v>246</v>
      </c>
      <c r="B231" s="73" t="s">
        <v>247</v>
      </c>
      <c r="C231" s="74">
        <v>35</v>
      </c>
      <c r="D231" s="75">
        <v>5.29</v>
      </c>
    </row>
    <row r="232" spans="1:4" ht="20.100000000000001" customHeight="1">
      <c r="A232" s="76" t="s">
        <v>673</v>
      </c>
      <c r="B232" s="73" t="s">
        <v>674</v>
      </c>
      <c r="C232" s="74">
        <v>4</v>
      </c>
      <c r="D232" s="75">
        <v>17.399999999999999</v>
      </c>
    </row>
    <row r="233" spans="1:4" ht="20.100000000000001" customHeight="1">
      <c r="A233" s="76" t="s">
        <v>675</v>
      </c>
      <c r="B233" s="73" t="s">
        <v>676</v>
      </c>
      <c r="C233" s="74">
        <v>94</v>
      </c>
      <c r="D233" s="75">
        <v>17.399999999999999</v>
      </c>
    </row>
    <row r="234" spans="1:4" ht="20.100000000000001" customHeight="1">
      <c r="A234" s="76" t="s">
        <v>248</v>
      </c>
      <c r="B234" s="73" t="s">
        <v>249</v>
      </c>
      <c r="C234" s="74">
        <v>2</v>
      </c>
      <c r="D234" s="75">
        <v>8.26</v>
      </c>
    </row>
    <row r="235" spans="1:4" ht="20.100000000000001" customHeight="1">
      <c r="A235" s="76" t="s">
        <v>950</v>
      </c>
      <c r="B235" s="73" t="s">
        <v>951</v>
      </c>
      <c r="C235" s="74">
        <v>2</v>
      </c>
      <c r="D235" s="75">
        <v>6.81</v>
      </c>
    </row>
    <row r="236" spans="1:4" ht="20.100000000000001" customHeight="1">
      <c r="A236" s="76" t="s">
        <v>250</v>
      </c>
      <c r="B236" s="73" t="s">
        <v>251</v>
      </c>
      <c r="C236" s="74">
        <v>60</v>
      </c>
      <c r="D236" s="75">
        <v>6.05</v>
      </c>
    </row>
    <row r="237" spans="1:4" ht="20.100000000000001" customHeight="1">
      <c r="A237" s="76" t="s">
        <v>681</v>
      </c>
      <c r="B237" s="73" t="s">
        <v>682</v>
      </c>
      <c r="C237" s="74">
        <v>2</v>
      </c>
      <c r="D237" s="75">
        <v>11.43</v>
      </c>
    </row>
    <row r="238" spans="1:4" ht="20.100000000000001" customHeight="1">
      <c r="A238" s="76" t="s">
        <v>683</v>
      </c>
      <c r="B238" s="73" t="s">
        <v>684</v>
      </c>
      <c r="C238" s="74">
        <v>20</v>
      </c>
      <c r="D238" s="75">
        <v>3.97</v>
      </c>
    </row>
    <row r="239" spans="1:4" ht="20.100000000000001" customHeight="1">
      <c r="A239" s="76" t="s">
        <v>252</v>
      </c>
      <c r="B239" s="73" t="s">
        <v>253</v>
      </c>
      <c r="C239" s="74">
        <v>76</v>
      </c>
      <c r="D239" s="75">
        <v>0.44</v>
      </c>
    </row>
    <row r="240" spans="1:4" ht="20.100000000000001" customHeight="1">
      <c r="A240" s="76" t="s">
        <v>685</v>
      </c>
      <c r="B240" s="73" t="s">
        <v>686</v>
      </c>
      <c r="C240" s="74">
        <v>2</v>
      </c>
      <c r="D240" s="75">
        <v>4.59</v>
      </c>
    </row>
    <row r="241" spans="1:4" ht="20.100000000000001" customHeight="1">
      <c r="A241" s="76" t="s">
        <v>687</v>
      </c>
      <c r="B241" s="73" t="s">
        <v>688</v>
      </c>
      <c r="C241" s="74">
        <v>2</v>
      </c>
      <c r="D241" s="75">
        <v>15.69</v>
      </c>
    </row>
    <row r="242" spans="1:4" ht="20.100000000000001" customHeight="1">
      <c r="A242" s="76" t="s">
        <v>689</v>
      </c>
      <c r="B242" s="73" t="s">
        <v>690</v>
      </c>
      <c r="C242" s="74">
        <v>68</v>
      </c>
      <c r="D242" s="75">
        <v>2.78</v>
      </c>
    </row>
    <row r="243" spans="1:4" ht="20.100000000000001" customHeight="1">
      <c r="A243" s="76" t="s">
        <v>1019</v>
      </c>
      <c r="B243" s="73" t="s">
        <v>1020</v>
      </c>
      <c r="C243" s="74">
        <v>1</v>
      </c>
      <c r="D243" s="75">
        <v>0.01</v>
      </c>
    </row>
    <row r="244" spans="1:4" ht="20.100000000000001" customHeight="1">
      <c r="A244" s="76" t="s">
        <v>1021</v>
      </c>
      <c r="B244" s="73" t="s">
        <v>1022</v>
      </c>
      <c r="C244" s="74">
        <v>3</v>
      </c>
      <c r="D244" s="75">
        <v>8.49</v>
      </c>
    </row>
    <row r="245" spans="1:4" ht="20.100000000000001" customHeight="1">
      <c r="A245" s="76" t="s">
        <v>1023</v>
      </c>
      <c r="B245" s="73" t="s">
        <v>1024</v>
      </c>
      <c r="C245" s="74">
        <v>4</v>
      </c>
      <c r="D245" s="75">
        <v>6.37</v>
      </c>
    </row>
    <row r="246" spans="1:4" ht="20.100000000000001" customHeight="1">
      <c r="A246" s="72">
        <v>151155</v>
      </c>
      <c r="B246" s="73" t="s">
        <v>1025</v>
      </c>
      <c r="C246" s="74">
        <v>4</v>
      </c>
      <c r="D246" s="75">
        <v>7.49</v>
      </c>
    </row>
    <row r="247" spans="1:4" ht="20.100000000000001" customHeight="1">
      <c r="A247" s="72">
        <v>5409</v>
      </c>
      <c r="B247" s="73" t="s">
        <v>1026</v>
      </c>
      <c r="C247" s="74">
        <v>3</v>
      </c>
      <c r="D247" s="75">
        <v>16.059999999999999</v>
      </c>
    </row>
    <row r="248" spans="1:4" ht="20.100000000000001" customHeight="1">
      <c r="A248" s="76" t="s">
        <v>1027</v>
      </c>
      <c r="B248" s="73" t="s">
        <v>1028</v>
      </c>
      <c r="C248" s="74">
        <v>448</v>
      </c>
      <c r="D248" s="75">
        <v>0.01</v>
      </c>
    </row>
    <row r="249" spans="1:4" ht="20.100000000000001" customHeight="1">
      <c r="A249" s="72">
        <v>809221080</v>
      </c>
      <c r="B249" s="73" t="s">
        <v>1029</v>
      </c>
      <c r="C249" s="74">
        <v>1</v>
      </c>
      <c r="D249" s="75">
        <v>15.12</v>
      </c>
    </row>
    <row r="250" spans="1:4" ht="20.100000000000001" customHeight="1">
      <c r="A250" s="69"/>
      <c r="B250" s="69"/>
      <c r="C250" s="69"/>
      <c r="D250" s="69"/>
    </row>
    <row r="251" spans="1:4" ht="20.100000000000001" customHeight="1">
      <c r="A251" s="396" t="s">
        <v>1030</v>
      </c>
      <c r="B251" s="396"/>
      <c r="C251" s="70">
        <v>135489.07999999999</v>
      </c>
      <c r="D251" s="71">
        <v>47.85</v>
      </c>
    </row>
    <row r="252" spans="1:4" ht="20.100000000000001" customHeight="1">
      <c r="A252" s="72">
        <v>150024</v>
      </c>
      <c r="B252" s="73" t="s">
        <v>949</v>
      </c>
      <c r="C252" s="74">
        <v>832</v>
      </c>
      <c r="D252" s="75">
        <v>2.23</v>
      </c>
    </row>
    <row r="253" spans="1:4" ht="20.100000000000001" customHeight="1">
      <c r="A253" s="72">
        <v>152571</v>
      </c>
      <c r="B253" s="73" t="s">
        <v>214</v>
      </c>
      <c r="C253" s="74">
        <v>141</v>
      </c>
      <c r="D253" s="75">
        <v>4</v>
      </c>
    </row>
    <row r="254" spans="1:4" ht="20.100000000000001" customHeight="1">
      <c r="A254" s="72">
        <v>152570</v>
      </c>
      <c r="B254" s="73" t="s">
        <v>215</v>
      </c>
      <c r="C254" s="74">
        <v>228</v>
      </c>
      <c r="D254" s="75">
        <v>3.43</v>
      </c>
    </row>
    <row r="255" spans="1:4" ht="20.100000000000001" customHeight="1">
      <c r="A255" s="72">
        <v>152569</v>
      </c>
      <c r="B255" s="73" t="s">
        <v>216</v>
      </c>
      <c r="C255" s="74">
        <v>436</v>
      </c>
      <c r="D255" s="75">
        <v>4.46</v>
      </c>
    </row>
    <row r="256" spans="1:4" ht="20.100000000000001" customHeight="1">
      <c r="A256" s="72">
        <v>155051</v>
      </c>
      <c r="B256" s="73" t="s">
        <v>217</v>
      </c>
      <c r="C256" s="77">
        <v>1872</v>
      </c>
      <c r="D256" s="75">
        <v>2.82</v>
      </c>
    </row>
    <row r="257" spans="1:4" ht="20.100000000000001" customHeight="1">
      <c r="A257" s="72">
        <v>155052</v>
      </c>
      <c r="B257" s="73" t="s">
        <v>218</v>
      </c>
      <c r="C257" s="74">
        <v>720</v>
      </c>
      <c r="D257" s="75">
        <v>3.53</v>
      </c>
    </row>
    <row r="258" spans="1:4" ht="20.100000000000001" customHeight="1">
      <c r="A258" s="72">
        <v>152568</v>
      </c>
      <c r="B258" s="73" t="s">
        <v>219</v>
      </c>
      <c r="C258" s="74">
        <v>136</v>
      </c>
      <c r="D258" s="75">
        <v>4.03</v>
      </c>
    </row>
    <row r="259" spans="1:4" ht="20.100000000000001" customHeight="1">
      <c r="A259" s="72">
        <v>154879</v>
      </c>
      <c r="B259" s="73" t="s">
        <v>220</v>
      </c>
      <c r="C259" s="74">
        <v>840</v>
      </c>
      <c r="D259" s="75">
        <v>3.11</v>
      </c>
    </row>
    <row r="260" spans="1:4" ht="20.100000000000001" customHeight="1">
      <c r="A260" s="72">
        <v>152627</v>
      </c>
      <c r="B260" s="73" t="s">
        <v>221</v>
      </c>
      <c r="C260" s="74">
        <v>122</v>
      </c>
      <c r="D260" s="75">
        <v>4.46</v>
      </c>
    </row>
    <row r="261" spans="1:4" ht="20.100000000000001" customHeight="1">
      <c r="A261" s="72">
        <v>152537</v>
      </c>
      <c r="B261" s="73" t="s">
        <v>222</v>
      </c>
      <c r="C261" s="74">
        <v>41</v>
      </c>
      <c r="D261" s="75">
        <v>10.86</v>
      </c>
    </row>
    <row r="262" spans="1:4" ht="20.100000000000001" customHeight="1">
      <c r="A262" s="72">
        <v>152567</v>
      </c>
      <c r="B262" s="73" t="s">
        <v>223</v>
      </c>
      <c r="C262" s="74">
        <v>266</v>
      </c>
      <c r="D262" s="75">
        <v>6.16</v>
      </c>
    </row>
    <row r="263" spans="1:4" ht="20.100000000000001" customHeight="1">
      <c r="A263" s="72">
        <v>155053</v>
      </c>
      <c r="B263" s="73" t="s">
        <v>224</v>
      </c>
      <c r="C263" s="77">
        <v>2080</v>
      </c>
      <c r="D263" s="75">
        <v>4.21</v>
      </c>
    </row>
    <row r="264" spans="1:4">
      <c r="A264" s="72">
        <v>155054</v>
      </c>
      <c r="B264" s="73" t="s">
        <v>225</v>
      </c>
      <c r="C264" s="74">
        <v>620</v>
      </c>
      <c r="D264" s="75">
        <v>5.17</v>
      </c>
    </row>
    <row r="265" spans="1:4">
      <c r="A265" s="72">
        <v>152566</v>
      </c>
      <c r="B265" s="73" t="s">
        <v>226</v>
      </c>
      <c r="C265" s="77">
        <v>1460</v>
      </c>
      <c r="D265" s="75">
        <v>5.73</v>
      </c>
    </row>
    <row r="266" spans="1:4">
      <c r="A266" s="72">
        <v>154140</v>
      </c>
      <c r="B266" s="73" t="s">
        <v>227</v>
      </c>
      <c r="C266" s="77">
        <v>1020</v>
      </c>
      <c r="D266" s="75">
        <v>4.3899999999999997</v>
      </c>
    </row>
    <row r="267" spans="1:4">
      <c r="A267" s="72">
        <v>152573</v>
      </c>
      <c r="B267" s="73" t="s">
        <v>228</v>
      </c>
      <c r="C267" s="74">
        <v>51</v>
      </c>
      <c r="D267" s="75">
        <v>6.16</v>
      </c>
    </row>
    <row r="268" spans="1:4">
      <c r="A268" s="72">
        <v>152572</v>
      </c>
      <c r="B268" s="73" t="s">
        <v>229</v>
      </c>
      <c r="C268" s="74">
        <v>112</v>
      </c>
      <c r="D268" s="75">
        <v>5.73</v>
      </c>
    </row>
    <row r="269" spans="1:4">
      <c r="A269" s="72">
        <v>152565</v>
      </c>
      <c r="B269" s="73" t="s">
        <v>230</v>
      </c>
      <c r="C269" s="74">
        <v>347</v>
      </c>
      <c r="D269" s="75">
        <v>6.4</v>
      </c>
    </row>
    <row r="270" spans="1:4">
      <c r="A270" s="72">
        <v>153394</v>
      </c>
      <c r="B270" s="73" t="s">
        <v>232</v>
      </c>
      <c r="C270" s="74">
        <v>320</v>
      </c>
      <c r="D270" s="75">
        <v>5.4</v>
      </c>
    </row>
    <row r="271" spans="1:4">
      <c r="A271" s="72">
        <v>152564</v>
      </c>
      <c r="B271" s="73" t="s">
        <v>233</v>
      </c>
      <c r="C271" s="74">
        <v>76</v>
      </c>
      <c r="D271" s="75">
        <v>6</v>
      </c>
    </row>
    <row r="272" spans="1:4">
      <c r="A272" s="72">
        <v>154141</v>
      </c>
      <c r="B272" s="73" t="s">
        <v>234</v>
      </c>
      <c r="C272" s="74">
        <v>540</v>
      </c>
      <c r="D272" s="75">
        <v>4.82</v>
      </c>
    </row>
    <row r="273" spans="1:4">
      <c r="A273" s="72">
        <v>152574</v>
      </c>
      <c r="B273" s="73" t="s">
        <v>235</v>
      </c>
      <c r="C273" s="74">
        <v>393</v>
      </c>
      <c r="D273" s="75">
        <v>6.52</v>
      </c>
    </row>
    <row r="274" spans="1:4">
      <c r="A274" s="72">
        <v>155057</v>
      </c>
      <c r="B274" s="73" t="s">
        <v>236</v>
      </c>
      <c r="C274" s="74">
        <v>240</v>
      </c>
      <c r="D274" s="75">
        <v>5.68</v>
      </c>
    </row>
    <row r="275" spans="1:4">
      <c r="A275" s="72">
        <v>150941</v>
      </c>
      <c r="B275" s="73" t="s">
        <v>236</v>
      </c>
      <c r="C275" s="74">
        <v>80</v>
      </c>
      <c r="D275" s="75">
        <v>5.68</v>
      </c>
    </row>
    <row r="276" spans="1:4">
      <c r="A276" s="72">
        <v>155056</v>
      </c>
      <c r="B276" s="73" t="s">
        <v>237</v>
      </c>
      <c r="C276" s="74">
        <v>624</v>
      </c>
      <c r="D276" s="75">
        <v>4.71</v>
      </c>
    </row>
    <row r="277" spans="1:4">
      <c r="A277" s="72">
        <v>153018</v>
      </c>
      <c r="B277" s="73" t="s">
        <v>238</v>
      </c>
      <c r="C277" s="74">
        <v>88</v>
      </c>
      <c r="D277" s="75">
        <v>6.16</v>
      </c>
    </row>
    <row r="278" spans="1:4">
      <c r="A278" s="72">
        <v>154142</v>
      </c>
      <c r="B278" s="73" t="s">
        <v>239</v>
      </c>
      <c r="C278" s="74">
        <v>360</v>
      </c>
      <c r="D278" s="75">
        <v>5.2</v>
      </c>
    </row>
    <row r="279" spans="1:4">
      <c r="A279" s="72">
        <v>124693</v>
      </c>
      <c r="B279" s="73" t="s">
        <v>628</v>
      </c>
      <c r="C279" s="77">
        <v>2500</v>
      </c>
      <c r="D279" s="75">
        <v>3.03</v>
      </c>
    </row>
    <row r="280" spans="1:4">
      <c r="A280" s="72">
        <v>155078</v>
      </c>
      <c r="B280" s="73" t="s">
        <v>629</v>
      </c>
      <c r="C280" s="77">
        <v>2288</v>
      </c>
      <c r="D280" s="75">
        <v>3.03</v>
      </c>
    </row>
    <row r="281" spans="1:4">
      <c r="A281" s="72">
        <v>124701</v>
      </c>
      <c r="B281" s="73" t="s">
        <v>629</v>
      </c>
      <c r="C281" s="74">
        <v>28</v>
      </c>
      <c r="D281" s="75">
        <v>3.45</v>
      </c>
    </row>
    <row r="282" spans="1:4">
      <c r="A282" s="72">
        <v>152625</v>
      </c>
      <c r="B282" s="73" t="s">
        <v>240</v>
      </c>
      <c r="C282" s="74">
        <v>338</v>
      </c>
      <c r="D282" s="75">
        <v>3.43</v>
      </c>
    </row>
    <row r="283" spans="1:4">
      <c r="A283" s="72">
        <v>152196</v>
      </c>
      <c r="B283" s="73" t="s">
        <v>241</v>
      </c>
      <c r="C283" s="77">
        <v>3328</v>
      </c>
      <c r="D283" s="75">
        <v>2.46</v>
      </c>
    </row>
    <row r="284" spans="1:4">
      <c r="A284" s="72">
        <v>152624</v>
      </c>
      <c r="B284" s="73" t="s">
        <v>242</v>
      </c>
      <c r="C284" s="74">
        <v>856</v>
      </c>
      <c r="D284" s="75">
        <v>3</v>
      </c>
    </row>
    <row r="285" spans="1:4">
      <c r="A285" s="72">
        <v>154555</v>
      </c>
      <c r="B285" s="73" t="s">
        <v>630</v>
      </c>
      <c r="C285" s="74">
        <v>268</v>
      </c>
      <c r="D285" s="75">
        <v>4.93</v>
      </c>
    </row>
    <row r="286" spans="1:4">
      <c r="A286" s="72">
        <v>124226</v>
      </c>
      <c r="B286" s="73" t="s">
        <v>631</v>
      </c>
      <c r="C286" s="77">
        <v>2704</v>
      </c>
      <c r="D286" s="75">
        <v>2.46</v>
      </c>
    </row>
    <row r="287" spans="1:4">
      <c r="A287" s="72">
        <v>155084</v>
      </c>
      <c r="B287" s="73" t="s">
        <v>632</v>
      </c>
      <c r="C287" s="74">
        <v>240</v>
      </c>
      <c r="D287" s="75">
        <v>3.43</v>
      </c>
    </row>
    <row r="288" spans="1:4">
      <c r="A288" s="72">
        <v>124231</v>
      </c>
      <c r="B288" s="73" t="s">
        <v>632</v>
      </c>
      <c r="C288" s="74">
        <v>60</v>
      </c>
      <c r="D288" s="75">
        <v>3.43</v>
      </c>
    </row>
    <row r="289" spans="1:4">
      <c r="A289" s="72">
        <v>149632</v>
      </c>
      <c r="B289" s="73" t="s">
        <v>633</v>
      </c>
      <c r="C289" s="74">
        <v>416</v>
      </c>
      <c r="D289" s="75">
        <v>2.57</v>
      </c>
    </row>
    <row r="290" spans="1:4">
      <c r="A290" s="72">
        <v>149635</v>
      </c>
      <c r="B290" s="73" t="s">
        <v>634</v>
      </c>
      <c r="C290" s="74">
        <v>100</v>
      </c>
      <c r="D290" s="75">
        <v>2.94</v>
      </c>
    </row>
    <row r="291" spans="1:4">
      <c r="A291" s="72">
        <v>149637</v>
      </c>
      <c r="B291" s="73" t="s">
        <v>635</v>
      </c>
      <c r="C291" s="77">
        <v>3120</v>
      </c>
      <c r="D291" s="75">
        <v>2.31</v>
      </c>
    </row>
    <row r="292" spans="1:4">
      <c r="A292" s="72">
        <v>149640</v>
      </c>
      <c r="B292" s="73" t="s">
        <v>636</v>
      </c>
      <c r="C292" s="74">
        <v>20</v>
      </c>
      <c r="D292" s="75">
        <v>2.94</v>
      </c>
    </row>
    <row r="293" spans="1:4">
      <c r="A293" s="72">
        <v>149642</v>
      </c>
      <c r="B293" s="73" t="s">
        <v>637</v>
      </c>
      <c r="C293" s="77">
        <v>1248</v>
      </c>
      <c r="D293" s="75">
        <v>2.1800000000000002</v>
      </c>
    </row>
    <row r="294" spans="1:4">
      <c r="A294" s="72">
        <v>149645</v>
      </c>
      <c r="B294" s="73" t="s">
        <v>638</v>
      </c>
      <c r="C294" s="74">
        <v>980</v>
      </c>
      <c r="D294" s="75">
        <v>2.2400000000000002</v>
      </c>
    </row>
    <row r="295" spans="1:4">
      <c r="A295" s="72">
        <v>149647</v>
      </c>
      <c r="B295" s="73" t="s">
        <v>639</v>
      </c>
      <c r="C295" s="77">
        <v>1456</v>
      </c>
      <c r="D295" s="75">
        <v>2.46</v>
      </c>
    </row>
    <row r="296" spans="1:4">
      <c r="A296" s="72">
        <v>149650</v>
      </c>
      <c r="B296" s="73" t="s">
        <v>640</v>
      </c>
      <c r="C296" s="74">
        <v>60</v>
      </c>
      <c r="D296" s="75">
        <v>2.59</v>
      </c>
    </row>
    <row r="297" spans="1:4">
      <c r="A297" s="72">
        <v>149655</v>
      </c>
      <c r="B297" s="73" t="s">
        <v>641</v>
      </c>
      <c r="C297" s="74">
        <v>220</v>
      </c>
      <c r="D297" s="75">
        <v>3.15</v>
      </c>
    </row>
    <row r="298" spans="1:4">
      <c r="A298" s="72">
        <v>149663</v>
      </c>
      <c r="B298" s="73" t="s">
        <v>642</v>
      </c>
      <c r="C298" s="74">
        <v>120</v>
      </c>
      <c r="D298" s="75">
        <v>2.94</v>
      </c>
    </row>
    <row r="299" spans="1:4">
      <c r="A299" s="72">
        <v>149659</v>
      </c>
      <c r="B299" s="73" t="s">
        <v>643</v>
      </c>
      <c r="C299" s="74">
        <v>40</v>
      </c>
      <c r="D299" s="75">
        <v>3.36</v>
      </c>
    </row>
    <row r="300" spans="1:4">
      <c r="A300" s="72">
        <v>122849</v>
      </c>
      <c r="B300" s="73" t="s">
        <v>644</v>
      </c>
      <c r="C300" s="77">
        <v>1040</v>
      </c>
      <c r="D300" s="75">
        <v>15.6</v>
      </c>
    </row>
    <row r="301" spans="1:4">
      <c r="A301" s="72">
        <v>152540</v>
      </c>
      <c r="B301" s="73" t="s">
        <v>645</v>
      </c>
      <c r="C301" s="74">
        <v>2.8</v>
      </c>
      <c r="D301" s="75">
        <v>15.07</v>
      </c>
    </row>
    <row r="302" spans="1:4">
      <c r="A302" s="72">
        <v>153549</v>
      </c>
      <c r="B302" s="73" t="s">
        <v>646</v>
      </c>
      <c r="C302" s="74">
        <v>17.16</v>
      </c>
      <c r="D302" s="75">
        <v>14.65</v>
      </c>
    </row>
    <row r="303" spans="1:4">
      <c r="A303" s="72">
        <v>143986</v>
      </c>
      <c r="B303" s="73" t="s">
        <v>647</v>
      </c>
      <c r="C303" s="74">
        <v>18</v>
      </c>
      <c r="D303" s="75">
        <v>6.14</v>
      </c>
    </row>
    <row r="304" spans="1:4">
      <c r="A304" s="72">
        <v>146379</v>
      </c>
      <c r="B304" s="73" t="s">
        <v>648</v>
      </c>
      <c r="C304" s="74">
        <v>306</v>
      </c>
      <c r="D304" s="75">
        <v>6.83</v>
      </c>
    </row>
    <row r="305" spans="1:4">
      <c r="A305" s="72">
        <v>153553</v>
      </c>
      <c r="B305" s="73" t="s">
        <v>649</v>
      </c>
      <c r="C305" s="74">
        <v>124.41</v>
      </c>
      <c r="D305" s="75">
        <v>10.4</v>
      </c>
    </row>
    <row r="306" spans="1:4">
      <c r="A306" s="72">
        <v>123275</v>
      </c>
      <c r="B306" s="73" t="s">
        <v>650</v>
      </c>
      <c r="C306" s="74">
        <v>180</v>
      </c>
      <c r="D306" s="75">
        <v>6.47</v>
      </c>
    </row>
    <row r="307" spans="1:4">
      <c r="A307" s="72">
        <v>150531</v>
      </c>
      <c r="B307" s="73" t="s">
        <v>651</v>
      </c>
      <c r="C307" s="74">
        <v>540</v>
      </c>
      <c r="D307" s="75">
        <v>6.95</v>
      </c>
    </row>
    <row r="308" spans="1:4">
      <c r="A308" s="72">
        <v>124398</v>
      </c>
      <c r="B308" s="73" t="s">
        <v>652</v>
      </c>
      <c r="C308" s="74">
        <v>656</v>
      </c>
      <c r="D308" s="75">
        <v>22.12</v>
      </c>
    </row>
    <row r="309" spans="1:4">
      <c r="A309" s="72">
        <v>149709</v>
      </c>
      <c r="B309" s="73" t="s">
        <v>653</v>
      </c>
      <c r="C309" s="74">
        <v>16</v>
      </c>
      <c r="D309" s="75">
        <v>28.86</v>
      </c>
    </row>
    <row r="310" spans="1:4">
      <c r="A310" s="72">
        <v>148996</v>
      </c>
      <c r="B310" s="73" t="s">
        <v>654</v>
      </c>
      <c r="C310" s="74">
        <v>48</v>
      </c>
      <c r="D310" s="75">
        <v>21.59</v>
      </c>
    </row>
    <row r="311" spans="1:4">
      <c r="A311" s="72">
        <v>151745</v>
      </c>
      <c r="B311" s="73" t="s">
        <v>655</v>
      </c>
      <c r="C311" s="74">
        <v>352</v>
      </c>
      <c r="D311" s="75">
        <v>2.16</v>
      </c>
    </row>
    <row r="312" spans="1:4">
      <c r="A312" s="72">
        <v>152659</v>
      </c>
      <c r="B312" s="73" t="s">
        <v>656</v>
      </c>
      <c r="C312" s="74">
        <v>118</v>
      </c>
      <c r="D312" s="75">
        <v>11.19</v>
      </c>
    </row>
    <row r="313" spans="1:4">
      <c r="A313" s="72">
        <v>152738</v>
      </c>
      <c r="B313" s="73" t="s">
        <v>657</v>
      </c>
      <c r="C313" s="74">
        <v>240</v>
      </c>
      <c r="D313" s="75">
        <v>9.7200000000000006</v>
      </c>
    </row>
    <row r="314" spans="1:4">
      <c r="A314" s="72">
        <v>153052</v>
      </c>
      <c r="B314" s="73" t="s">
        <v>658</v>
      </c>
      <c r="C314" s="74">
        <v>320</v>
      </c>
      <c r="D314" s="75">
        <v>3.57</v>
      </c>
    </row>
    <row r="315" spans="1:4">
      <c r="A315" s="72">
        <v>152660</v>
      </c>
      <c r="B315" s="73" t="s">
        <v>659</v>
      </c>
      <c r="C315" s="74">
        <v>74</v>
      </c>
      <c r="D315" s="75">
        <v>4.78</v>
      </c>
    </row>
    <row r="316" spans="1:4">
      <c r="A316" s="72">
        <v>153046</v>
      </c>
      <c r="B316" s="73" t="s">
        <v>660</v>
      </c>
      <c r="C316" s="74">
        <v>624</v>
      </c>
      <c r="D316" s="75">
        <v>3.01</v>
      </c>
    </row>
    <row r="317" spans="1:4">
      <c r="A317" s="72">
        <v>153057</v>
      </c>
      <c r="B317" s="73" t="s">
        <v>661</v>
      </c>
      <c r="C317" s="74">
        <v>140</v>
      </c>
      <c r="D317" s="75">
        <v>7.14</v>
      </c>
    </row>
    <row r="318" spans="1:4">
      <c r="A318" s="72">
        <v>153050</v>
      </c>
      <c r="B318" s="73" t="s">
        <v>662</v>
      </c>
      <c r="C318" s="74">
        <v>700</v>
      </c>
      <c r="D318" s="75">
        <v>3.57</v>
      </c>
    </row>
    <row r="319" spans="1:4">
      <c r="A319" s="72">
        <v>152661</v>
      </c>
      <c r="B319" s="73" t="s">
        <v>663</v>
      </c>
      <c r="C319" s="74">
        <v>128</v>
      </c>
      <c r="D319" s="75">
        <v>4.78</v>
      </c>
    </row>
    <row r="320" spans="1:4">
      <c r="A320" s="72">
        <v>153045</v>
      </c>
      <c r="B320" s="73" t="s">
        <v>664</v>
      </c>
      <c r="C320" s="77">
        <v>1040</v>
      </c>
      <c r="D320" s="75">
        <v>3.01</v>
      </c>
    </row>
    <row r="321" spans="1:4">
      <c r="A321" s="72">
        <v>152976</v>
      </c>
      <c r="B321" s="73" t="s">
        <v>665</v>
      </c>
      <c r="C321" s="74">
        <v>624</v>
      </c>
      <c r="D321" s="75">
        <v>3.14</v>
      </c>
    </row>
    <row r="322" spans="1:4">
      <c r="A322" s="72">
        <v>152977</v>
      </c>
      <c r="B322" s="73" t="s">
        <v>666</v>
      </c>
      <c r="C322" s="74">
        <v>360</v>
      </c>
      <c r="D322" s="75">
        <v>3.7</v>
      </c>
    </row>
    <row r="323" spans="1:4">
      <c r="A323" s="72">
        <v>153053</v>
      </c>
      <c r="B323" s="73" t="s">
        <v>667</v>
      </c>
      <c r="C323" s="74">
        <v>60</v>
      </c>
      <c r="D323" s="75">
        <v>5.31</v>
      </c>
    </row>
    <row r="324" spans="1:4">
      <c r="A324" s="72">
        <v>143990</v>
      </c>
      <c r="B324" s="73" t="s">
        <v>668</v>
      </c>
      <c r="C324" s="74">
        <v>36</v>
      </c>
      <c r="D324" s="75">
        <v>6.76</v>
      </c>
    </row>
    <row r="325" spans="1:4">
      <c r="A325" s="72">
        <v>143991</v>
      </c>
      <c r="B325" s="73" t="s">
        <v>669</v>
      </c>
      <c r="C325" s="74">
        <v>90</v>
      </c>
      <c r="D325" s="75">
        <v>5.91</v>
      </c>
    </row>
    <row r="326" spans="1:4">
      <c r="A326" s="72">
        <v>153555</v>
      </c>
      <c r="B326" s="73" t="s">
        <v>670</v>
      </c>
      <c r="C326" s="74">
        <v>193.83</v>
      </c>
      <c r="D326" s="75">
        <v>8.84</v>
      </c>
    </row>
    <row r="327" spans="1:4">
      <c r="A327" s="72">
        <v>143992</v>
      </c>
      <c r="B327" s="73" t="s">
        <v>671</v>
      </c>
      <c r="C327" s="74">
        <v>648</v>
      </c>
      <c r="D327" s="75">
        <v>4.5</v>
      </c>
    </row>
    <row r="328" spans="1:4">
      <c r="A328" s="72">
        <v>143994</v>
      </c>
      <c r="B328" s="73" t="s">
        <v>672</v>
      </c>
      <c r="C328" s="74">
        <v>72</v>
      </c>
      <c r="D328" s="75">
        <v>5.91</v>
      </c>
    </row>
    <row r="329" spans="1:4">
      <c r="A329" s="72">
        <v>838751</v>
      </c>
      <c r="B329" s="73" t="s">
        <v>243</v>
      </c>
      <c r="C329" s="74">
        <v>2</v>
      </c>
      <c r="D329" s="75">
        <v>47.85</v>
      </c>
    </row>
    <row r="330" spans="1:4">
      <c r="A330" s="76" t="s">
        <v>244</v>
      </c>
      <c r="B330" s="73" t="s">
        <v>245</v>
      </c>
      <c r="C330" s="74">
        <v>7</v>
      </c>
      <c r="D330" s="75">
        <v>6.02</v>
      </c>
    </row>
    <row r="331" spans="1:4">
      <c r="A331" s="76" t="s">
        <v>246</v>
      </c>
      <c r="B331" s="73" t="s">
        <v>247</v>
      </c>
      <c r="C331" s="74">
        <v>35</v>
      </c>
      <c r="D331" s="75">
        <v>5.29</v>
      </c>
    </row>
    <row r="332" spans="1:4">
      <c r="A332" s="76" t="s">
        <v>673</v>
      </c>
      <c r="B332" s="73" t="s">
        <v>674</v>
      </c>
      <c r="C332" s="74">
        <v>4</v>
      </c>
      <c r="D332" s="75">
        <v>17.399999999999999</v>
      </c>
    </row>
    <row r="333" spans="1:4">
      <c r="A333" s="76" t="s">
        <v>675</v>
      </c>
      <c r="B333" s="73" t="s">
        <v>676</v>
      </c>
      <c r="C333" s="74">
        <v>94</v>
      </c>
      <c r="D333" s="75">
        <v>17.399999999999999</v>
      </c>
    </row>
    <row r="334" spans="1:4" ht="22.5">
      <c r="A334" s="76" t="s">
        <v>679</v>
      </c>
      <c r="B334" s="73" t="s">
        <v>680</v>
      </c>
      <c r="C334" s="74">
        <v>1</v>
      </c>
      <c r="D334" s="75">
        <v>3.85</v>
      </c>
    </row>
    <row r="335" spans="1:4">
      <c r="A335" s="76" t="s">
        <v>248</v>
      </c>
      <c r="B335" s="73" t="s">
        <v>249</v>
      </c>
      <c r="C335" s="74">
        <v>2</v>
      </c>
      <c r="D335" s="75">
        <v>8.26</v>
      </c>
    </row>
    <row r="336" spans="1:4">
      <c r="A336" s="76" t="s">
        <v>950</v>
      </c>
      <c r="B336" s="73" t="s">
        <v>951</v>
      </c>
      <c r="C336" s="74">
        <v>5</v>
      </c>
      <c r="D336" s="75">
        <v>6.81</v>
      </c>
    </row>
    <row r="337" spans="1:4">
      <c r="A337" s="76" t="s">
        <v>250</v>
      </c>
      <c r="B337" s="73" t="s">
        <v>251</v>
      </c>
      <c r="C337" s="74">
        <v>50</v>
      </c>
      <c r="D337" s="75">
        <v>6.05</v>
      </c>
    </row>
    <row r="338" spans="1:4">
      <c r="A338" s="76" t="s">
        <v>952</v>
      </c>
      <c r="B338" s="73" t="s">
        <v>953</v>
      </c>
      <c r="C338" s="74">
        <v>10</v>
      </c>
      <c r="D338" s="75">
        <v>7.86</v>
      </c>
    </row>
    <row r="339" spans="1:4">
      <c r="A339" s="76" t="s">
        <v>681</v>
      </c>
      <c r="B339" s="73" t="s">
        <v>682</v>
      </c>
      <c r="C339" s="74">
        <v>2</v>
      </c>
      <c r="D339" s="75">
        <v>11.43</v>
      </c>
    </row>
    <row r="340" spans="1:4">
      <c r="A340" s="76" t="s">
        <v>683</v>
      </c>
      <c r="B340" s="73" t="s">
        <v>684</v>
      </c>
      <c r="C340" s="74">
        <v>20</v>
      </c>
      <c r="D340" s="75">
        <v>3.97</v>
      </c>
    </row>
    <row r="341" spans="1:4">
      <c r="A341" s="76" t="s">
        <v>252</v>
      </c>
      <c r="B341" s="73" t="s">
        <v>253</v>
      </c>
      <c r="C341" s="74">
        <v>76</v>
      </c>
      <c r="D341" s="75">
        <v>0.44</v>
      </c>
    </row>
    <row r="342" spans="1:4">
      <c r="A342" s="76" t="s">
        <v>685</v>
      </c>
      <c r="B342" s="73" t="s">
        <v>686</v>
      </c>
      <c r="C342" s="74">
        <v>2</v>
      </c>
      <c r="D342" s="75">
        <v>4.59</v>
      </c>
    </row>
    <row r="343" spans="1:4" ht="22.5">
      <c r="A343" s="76" t="s">
        <v>687</v>
      </c>
      <c r="B343" s="73" t="s">
        <v>688</v>
      </c>
      <c r="C343" s="74">
        <v>2</v>
      </c>
      <c r="D343" s="75">
        <v>15.69</v>
      </c>
    </row>
    <row r="344" spans="1:4" ht="22.5">
      <c r="A344" s="76" t="s">
        <v>689</v>
      </c>
      <c r="B344" s="73" t="s">
        <v>690</v>
      </c>
      <c r="C344" s="74">
        <v>68</v>
      </c>
      <c r="D344" s="75">
        <v>2.78</v>
      </c>
    </row>
    <row r="346" spans="1:4">
      <c r="A346" s="76" t="s">
        <v>780</v>
      </c>
      <c r="B346" s="73" t="s">
        <v>781</v>
      </c>
      <c r="C346" s="74">
        <v>8</v>
      </c>
      <c r="D346" s="75">
        <v>7.87</v>
      </c>
    </row>
    <row r="347" spans="1:4">
      <c r="A347" s="76" t="s">
        <v>782</v>
      </c>
      <c r="B347" s="73" t="s">
        <v>783</v>
      </c>
      <c r="C347" s="74">
        <v>420</v>
      </c>
      <c r="D347" s="75">
        <v>3.15</v>
      </c>
    </row>
    <row r="348" spans="1:4">
      <c r="A348" s="76" t="s">
        <v>784</v>
      </c>
      <c r="B348" s="73" t="s">
        <v>785</v>
      </c>
      <c r="C348" s="77">
        <v>1139</v>
      </c>
      <c r="D348" s="75">
        <v>5.2</v>
      </c>
    </row>
    <row r="349" spans="1:4">
      <c r="A349" s="72">
        <v>162200105</v>
      </c>
      <c r="B349" s="73" t="s">
        <v>786</v>
      </c>
      <c r="C349" s="74">
        <v>95</v>
      </c>
      <c r="D349" s="75">
        <v>2.92</v>
      </c>
    </row>
    <row r="350" spans="1:4">
      <c r="A350" s="72">
        <v>162207405</v>
      </c>
      <c r="B350" s="73" t="s">
        <v>787</v>
      </c>
      <c r="C350" s="74">
        <v>208</v>
      </c>
      <c r="D350" s="75">
        <v>2.31</v>
      </c>
    </row>
    <row r="351" spans="1:4">
      <c r="A351" s="72">
        <v>162200505</v>
      </c>
      <c r="B351" s="73" t="s">
        <v>788</v>
      </c>
      <c r="C351" s="77">
        <v>1115</v>
      </c>
      <c r="D351" s="75">
        <v>2.4300000000000002</v>
      </c>
    </row>
    <row r="352" spans="1:4">
      <c r="A352" s="72">
        <v>163440105</v>
      </c>
      <c r="B352" s="73" t="s">
        <v>789</v>
      </c>
      <c r="C352" s="74">
        <v>2</v>
      </c>
      <c r="D352" s="75">
        <v>3.18</v>
      </c>
    </row>
    <row r="353" spans="1:4">
      <c r="A353" s="76" t="s">
        <v>790</v>
      </c>
      <c r="B353" s="73" t="s">
        <v>791</v>
      </c>
      <c r="C353" s="74">
        <v>3</v>
      </c>
      <c r="D353" s="75">
        <v>4.6900000000000004</v>
      </c>
    </row>
    <row r="354" spans="1:4">
      <c r="A354" s="76" t="s">
        <v>792</v>
      </c>
      <c r="B354" s="73" t="s">
        <v>793</v>
      </c>
      <c r="C354" s="74">
        <v>520</v>
      </c>
      <c r="D354" s="75">
        <v>4.2699999999999996</v>
      </c>
    </row>
    <row r="355" spans="1:4">
      <c r="A355" s="76" t="s">
        <v>794</v>
      </c>
      <c r="B355" s="73" t="s">
        <v>795</v>
      </c>
      <c r="C355" s="74">
        <v>6</v>
      </c>
      <c r="D355" s="75">
        <v>8.8699999999999992</v>
      </c>
    </row>
    <row r="356" spans="1:4">
      <c r="A356" s="76" t="s">
        <v>796</v>
      </c>
      <c r="B356" s="73" t="s">
        <v>797</v>
      </c>
      <c r="C356" s="74">
        <v>2</v>
      </c>
      <c r="D356" s="75">
        <v>5.39</v>
      </c>
    </row>
    <row r="357" spans="1:4">
      <c r="A357" s="76" t="s">
        <v>798</v>
      </c>
      <c r="B357" s="73" t="s">
        <v>799</v>
      </c>
      <c r="C357" s="74">
        <v>36</v>
      </c>
      <c r="D357" s="75">
        <v>8.35</v>
      </c>
    </row>
    <row r="358" spans="1:4">
      <c r="A358" s="76" t="s">
        <v>800</v>
      </c>
      <c r="B358" s="73" t="s">
        <v>801</v>
      </c>
      <c r="C358" s="74">
        <v>34</v>
      </c>
      <c r="D358" s="75">
        <v>4.6500000000000004</v>
      </c>
    </row>
    <row r="359" spans="1:4">
      <c r="A359" s="76" t="s">
        <v>802</v>
      </c>
      <c r="B359" s="73" t="s">
        <v>803</v>
      </c>
      <c r="C359" s="74">
        <v>13</v>
      </c>
      <c r="D359" s="75">
        <v>8.34</v>
      </c>
    </row>
    <row r="360" spans="1:4">
      <c r="A360" s="76" t="s">
        <v>804</v>
      </c>
      <c r="B360" s="73" t="s">
        <v>805</v>
      </c>
      <c r="C360" s="74">
        <v>100</v>
      </c>
      <c r="D360" s="75">
        <v>4.6900000000000004</v>
      </c>
    </row>
    <row r="361" spans="1:4">
      <c r="A361" s="76" t="s">
        <v>806</v>
      </c>
      <c r="B361" s="73" t="s">
        <v>807</v>
      </c>
      <c r="C361" s="74">
        <v>131</v>
      </c>
      <c r="D361" s="75">
        <v>8.33</v>
      </c>
    </row>
    <row r="362" spans="1:4">
      <c r="A362" s="76" t="s">
        <v>808</v>
      </c>
      <c r="B362" s="73" t="s">
        <v>809</v>
      </c>
      <c r="C362" s="74">
        <v>19</v>
      </c>
      <c r="D362" s="75">
        <v>8.09</v>
      </c>
    </row>
    <row r="363" spans="1:4">
      <c r="A363" s="76" t="s">
        <v>547</v>
      </c>
      <c r="B363" s="73" t="s">
        <v>548</v>
      </c>
      <c r="C363" s="74">
        <v>6</v>
      </c>
      <c r="D363" s="75">
        <v>9.49</v>
      </c>
    </row>
    <row r="364" spans="1:4">
      <c r="A364" s="76" t="s">
        <v>549</v>
      </c>
      <c r="B364" s="73" t="s">
        <v>550</v>
      </c>
      <c r="C364" s="74">
        <v>51</v>
      </c>
      <c r="D364" s="75">
        <v>7.56</v>
      </c>
    </row>
    <row r="365" spans="1:4" ht="22.5">
      <c r="A365" s="76" t="s">
        <v>810</v>
      </c>
      <c r="B365" s="73" t="s">
        <v>811</v>
      </c>
      <c r="C365" s="74">
        <v>262</v>
      </c>
      <c r="D365" s="75">
        <v>5.95</v>
      </c>
    </row>
    <row r="366" spans="1:4" ht="22.5">
      <c r="A366" s="76" t="s">
        <v>812</v>
      </c>
      <c r="B366" s="73" t="s">
        <v>813</v>
      </c>
      <c r="C366" s="74">
        <v>5</v>
      </c>
      <c r="D366" s="75">
        <v>14.57</v>
      </c>
    </row>
    <row r="367" spans="1:4" ht="22.5">
      <c r="A367" s="76" t="s">
        <v>814</v>
      </c>
      <c r="B367" s="73" t="s">
        <v>815</v>
      </c>
      <c r="C367" s="74">
        <v>114</v>
      </c>
      <c r="D367" s="75">
        <v>9.48</v>
      </c>
    </row>
    <row r="368" spans="1:4" ht="22.5">
      <c r="A368" s="76" t="s">
        <v>816</v>
      </c>
      <c r="B368" s="73" t="s">
        <v>817</v>
      </c>
      <c r="C368" s="74">
        <v>49</v>
      </c>
      <c r="D368" s="75">
        <v>7.42</v>
      </c>
    </row>
    <row r="369" spans="1:7">
      <c r="A369" s="76" t="s">
        <v>818</v>
      </c>
      <c r="B369" s="73" t="s">
        <v>819</v>
      </c>
      <c r="C369" s="74">
        <v>305</v>
      </c>
      <c r="D369" s="75">
        <v>9.49</v>
      </c>
    </row>
    <row r="370" spans="1:7">
      <c r="A370" s="76" t="s">
        <v>820</v>
      </c>
      <c r="B370" s="73" t="s">
        <v>821</v>
      </c>
      <c r="C370" s="74">
        <v>7</v>
      </c>
      <c r="D370" s="75">
        <v>18.399999999999999</v>
      </c>
    </row>
    <row r="371" spans="1:7">
      <c r="A371" s="76" t="s">
        <v>822</v>
      </c>
      <c r="B371" s="73" t="s">
        <v>823</v>
      </c>
      <c r="C371" s="74">
        <v>6</v>
      </c>
      <c r="D371" s="75">
        <v>3.85</v>
      </c>
      <c r="F371">
        <f>D371*27</f>
        <v>103.95</v>
      </c>
      <c r="G371">
        <f>F371*1.1</f>
        <v>114.34500000000001</v>
      </c>
    </row>
    <row r="372" spans="1:7">
      <c r="A372" s="76" t="s">
        <v>824</v>
      </c>
      <c r="B372" s="73" t="s">
        <v>825</v>
      </c>
      <c r="C372" s="74">
        <v>16</v>
      </c>
      <c r="D372" s="75">
        <v>3.6</v>
      </c>
      <c r="F372">
        <f>D372*27*4</f>
        <v>388.8</v>
      </c>
      <c r="G372">
        <f t="shared" ref="G372:G382" si="0">F372*1.1</f>
        <v>427.68000000000006</v>
      </c>
    </row>
    <row r="373" spans="1:7">
      <c r="A373" s="76" t="s">
        <v>826</v>
      </c>
      <c r="B373" s="73" t="s">
        <v>827</v>
      </c>
      <c r="C373" s="74">
        <v>36</v>
      </c>
      <c r="D373" s="75">
        <v>3.65</v>
      </c>
      <c r="F373">
        <f>D373*27*6</f>
        <v>591.29999999999995</v>
      </c>
      <c r="G373">
        <f t="shared" si="0"/>
        <v>650.42999999999995</v>
      </c>
    </row>
    <row r="374" spans="1:7">
      <c r="A374" s="76" t="s">
        <v>828</v>
      </c>
      <c r="B374" s="73" t="s">
        <v>829</v>
      </c>
      <c r="C374" s="74">
        <v>120</v>
      </c>
      <c r="D374" s="75">
        <v>3.4</v>
      </c>
    </row>
    <row r="375" spans="1:7">
      <c r="A375" s="76" t="s">
        <v>830</v>
      </c>
      <c r="B375" s="73" t="s">
        <v>831</v>
      </c>
      <c r="C375" s="74">
        <v>16</v>
      </c>
      <c r="D375" s="75">
        <v>3.57</v>
      </c>
    </row>
    <row r="376" spans="1:7">
      <c r="A376" s="76" t="s">
        <v>832</v>
      </c>
      <c r="B376" s="73" t="s">
        <v>833</v>
      </c>
      <c r="C376" s="74">
        <v>36</v>
      </c>
      <c r="D376" s="75">
        <v>3.52</v>
      </c>
    </row>
    <row r="377" spans="1:7">
      <c r="A377" s="76" t="s">
        <v>834</v>
      </c>
      <c r="B377" s="73" t="s">
        <v>835</v>
      </c>
      <c r="C377" s="74">
        <v>24</v>
      </c>
      <c r="D377" s="75">
        <v>3.64</v>
      </c>
    </row>
    <row r="378" spans="1:7">
      <c r="A378" s="76" t="s">
        <v>836</v>
      </c>
      <c r="B378" s="73" t="s">
        <v>837</v>
      </c>
      <c r="C378" s="74">
        <v>12</v>
      </c>
      <c r="D378" s="75">
        <v>3.23</v>
      </c>
    </row>
    <row r="379" spans="1:7">
      <c r="A379" s="76" t="s">
        <v>838</v>
      </c>
      <c r="B379" s="73" t="s">
        <v>839</v>
      </c>
      <c r="C379" s="74">
        <v>12</v>
      </c>
      <c r="D379" s="75">
        <v>5.41</v>
      </c>
      <c r="F379">
        <f>D379*27</f>
        <v>146.07</v>
      </c>
      <c r="G379">
        <f t="shared" si="0"/>
        <v>160.67699999999999</v>
      </c>
    </row>
    <row r="380" spans="1:7">
      <c r="A380" s="76" t="s">
        <v>840</v>
      </c>
      <c r="B380" s="73" t="s">
        <v>841</v>
      </c>
      <c r="C380" s="74">
        <v>6</v>
      </c>
      <c r="D380" s="75">
        <v>5.12</v>
      </c>
      <c r="F380">
        <f>D380*27*6</f>
        <v>829.44</v>
      </c>
      <c r="G380">
        <f t="shared" si="0"/>
        <v>912.38400000000013</v>
      </c>
    </row>
    <row r="381" spans="1:7">
      <c r="A381" s="76" t="s">
        <v>842</v>
      </c>
      <c r="B381" s="73" t="s">
        <v>843</v>
      </c>
      <c r="C381" s="74">
        <v>584</v>
      </c>
      <c r="D381" s="75">
        <v>3.75</v>
      </c>
      <c r="F381">
        <f>D381*27*4</f>
        <v>405</v>
      </c>
      <c r="G381">
        <f t="shared" si="0"/>
        <v>445.50000000000006</v>
      </c>
    </row>
    <row r="382" spans="1:7">
      <c r="A382" s="76" t="s">
        <v>844</v>
      </c>
      <c r="B382" s="73" t="s">
        <v>845</v>
      </c>
      <c r="C382" s="77">
        <v>1164</v>
      </c>
      <c r="D382" s="75">
        <v>4.3600000000000003</v>
      </c>
      <c r="F382">
        <f>D382*27*6</f>
        <v>706.32</v>
      </c>
      <c r="G382">
        <f t="shared" si="0"/>
        <v>776.95200000000011</v>
      </c>
    </row>
    <row r="383" spans="1:7">
      <c r="A383" s="76" t="s">
        <v>846</v>
      </c>
      <c r="B383" s="73" t="s">
        <v>847</v>
      </c>
      <c r="C383" s="74">
        <v>372</v>
      </c>
      <c r="D383" s="75">
        <v>3.81</v>
      </c>
    </row>
    <row r="384" spans="1:7">
      <c r="A384" s="76" t="s">
        <v>848</v>
      </c>
      <c r="B384" s="73" t="s">
        <v>849</v>
      </c>
      <c r="C384" s="74">
        <v>189</v>
      </c>
      <c r="D384" s="75">
        <v>3.85</v>
      </c>
    </row>
    <row r="385" spans="1:4">
      <c r="A385" s="76" t="s">
        <v>850</v>
      </c>
      <c r="B385" s="73" t="s">
        <v>851</v>
      </c>
      <c r="C385" s="77">
        <v>2392</v>
      </c>
      <c r="D385" s="75">
        <v>3.59</v>
      </c>
    </row>
    <row r="386" spans="1:4">
      <c r="A386" s="76" t="s">
        <v>852</v>
      </c>
      <c r="B386" s="73" t="s">
        <v>853</v>
      </c>
      <c r="C386" s="77">
        <v>1168</v>
      </c>
      <c r="D386" s="75">
        <v>5.86</v>
      </c>
    </row>
    <row r="387" spans="1:4">
      <c r="A387" s="76" t="s">
        <v>854</v>
      </c>
      <c r="B387" s="73" t="s">
        <v>855</v>
      </c>
      <c r="C387" s="74">
        <v>28</v>
      </c>
      <c r="D387" s="75">
        <v>9.68</v>
      </c>
    </row>
    <row r="388" spans="1:4">
      <c r="A388" s="76" t="s">
        <v>856</v>
      </c>
      <c r="B388" s="73" t="s">
        <v>857</v>
      </c>
      <c r="C388" s="74">
        <v>380</v>
      </c>
      <c r="D388" s="75">
        <v>4.4800000000000004</v>
      </c>
    </row>
    <row r="389" spans="1:4">
      <c r="A389" s="76" t="s">
        <v>858</v>
      </c>
      <c r="B389" s="73" t="s">
        <v>859</v>
      </c>
      <c r="C389" s="74">
        <v>236</v>
      </c>
      <c r="D389" s="75">
        <v>5.37</v>
      </c>
    </row>
    <row r="390" spans="1:4">
      <c r="A390" s="76" t="s">
        <v>860</v>
      </c>
      <c r="B390" s="73" t="s">
        <v>861</v>
      </c>
      <c r="C390" s="74">
        <v>860</v>
      </c>
      <c r="D390" s="75">
        <v>4.95</v>
      </c>
    </row>
    <row r="391" spans="1:4">
      <c r="A391" s="76" t="s">
        <v>862</v>
      </c>
      <c r="B391" s="73" t="s">
        <v>863</v>
      </c>
      <c r="C391" s="74">
        <v>33</v>
      </c>
      <c r="D391" s="75">
        <v>9.06</v>
      </c>
    </row>
    <row r="392" spans="1:4">
      <c r="A392" s="76" t="s">
        <v>864</v>
      </c>
      <c r="B392" s="73" t="s">
        <v>865</v>
      </c>
      <c r="C392" s="74">
        <v>251</v>
      </c>
      <c r="D392" s="75">
        <v>4.68</v>
      </c>
    </row>
    <row r="393" spans="1:4">
      <c r="A393" s="76" t="s">
        <v>866</v>
      </c>
      <c r="B393" s="73" t="s">
        <v>867</v>
      </c>
      <c r="C393" s="74">
        <v>772</v>
      </c>
      <c r="D393" s="75">
        <v>4.2699999999999996</v>
      </c>
    </row>
    <row r="394" spans="1:4">
      <c r="A394" s="76" t="s">
        <v>868</v>
      </c>
      <c r="B394" s="73" t="s">
        <v>869</v>
      </c>
      <c r="C394" s="74">
        <v>36</v>
      </c>
      <c r="D394" s="75">
        <v>4.18</v>
      </c>
    </row>
    <row r="395" spans="1:4">
      <c r="A395" s="76" t="s">
        <v>870</v>
      </c>
      <c r="B395" s="73" t="s">
        <v>871</v>
      </c>
      <c r="C395" s="74">
        <v>12</v>
      </c>
      <c r="D395" s="75">
        <v>7.39</v>
      </c>
    </row>
    <row r="396" spans="1:4">
      <c r="A396" s="76" t="s">
        <v>872</v>
      </c>
      <c r="B396" s="73" t="s">
        <v>873</v>
      </c>
      <c r="C396" s="74">
        <v>690</v>
      </c>
      <c r="D396" s="75">
        <v>4.82</v>
      </c>
    </row>
    <row r="397" spans="1:4">
      <c r="A397" s="76" t="s">
        <v>874</v>
      </c>
      <c r="B397" s="73" t="s">
        <v>875</v>
      </c>
      <c r="C397" s="74">
        <v>27</v>
      </c>
      <c r="D397" s="75">
        <v>10.95</v>
      </c>
    </row>
    <row r="398" spans="1:4">
      <c r="A398" s="76" t="s">
        <v>876</v>
      </c>
      <c r="B398" s="73" t="s">
        <v>877</v>
      </c>
      <c r="C398" s="74">
        <v>18</v>
      </c>
      <c r="D398" s="75">
        <v>7.51</v>
      </c>
    </row>
    <row r="399" spans="1:4">
      <c r="A399" s="76" t="s">
        <v>878</v>
      </c>
      <c r="B399" s="73" t="s">
        <v>879</v>
      </c>
      <c r="C399" s="74">
        <v>896</v>
      </c>
      <c r="D399" s="75">
        <v>4.33</v>
      </c>
    </row>
    <row r="400" spans="1:4" ht="22.5">
      <c r="A400" s="76" t="s">
        <v>880</v>
      </c>
      <c r="B400" s="73" t="s">
        <v>881</v>
      </c>
      <c r="C400" s="74">
        <v>24</v>
      </c>
      <c r="D400" s="75">
        <v>6.35</v>
      </c>
    </row>
    <row r="401" spans="1:4" ht="22.5">
      <c r="A401" s="76" t="s">
        <v>882</v>
      </c>
      <c r="B401" s="73" t="s">
        <v>883</v>
      </c>
      <c r="C401" s="74">
        <v>3</v>
      </c>
      <c r="D401" s="75">
        <v>11.39</v>
      </c>
    </row>
    <row r="402" spans="1:4" ht="22.5">
      <c r="A402" s="76" t="s">
        <v>884</v>
      </c>
      <c r="B402" s="73" t="s">
        <v>885</v>
      </c>
      <c r="C402" s="74">
        <v>244</v>
      </c>
      <c r="D402" s="75">
        <v>12</v>
      </c>
    </row>
    <row r="403" spans="1:4">
      <c r="A403" s="76" t="s">
        <v>886</v>
      </c>
      <c r="B403" s="73" t="s">
        <v>887</v>
      </c>
      <c r="C403" s="74">
        <v>107</v>
      </c>
      <c r="D403" s="75">
        <v>4.6500000000000004</v>
      </c>
    </row>
    <row r="404" spans="1:4" ht="22.5">
      <c r="A404" s="76" t="s">
        <v>677</v>
      </c>
      <c r="B404" s="73" t="s">
        <v>678</v>
      </c>
      <c r="C404" s="74">
        <v>258</v>
      </c>
      <c r="D404" s="75">
        <v>1.97</v>
      </c>
    </row>
    <row r="405" spans="1:4">
      <c r="A405" s="76" t="s">
        <v>888</v>
      </c>
      <c r="B405" s="73" t="s">
        <v>889</v>
      </c>
      <c r="C405" s="74">
        <v>43</v>
      </c>
      <c r="D405" s="75">
        <v>9.99</v>
      </c>
    </row>
    <row r="406" spans="1:4">
      <c r="A406" s="76" t="s">
        <v>248</v>
      </c>
      <c r="B406" s="73" t="s">
        <v>249</v>
      </c>
      <c r="C406" s="74">
        <v>173</v>
      </c>
      <c r="D406" s="75">
        <v>8.26</v>
      </c>
    </row>
    <row r="407" spans="1:4">
      <c r="A407" s="76" t="s">
        <v>890</v>
      </c>
      <c r="B407" s="73" t="s">
        <v>891</v>
      </c>
      <c r="C407" s="74">
        <v>102</v>
      </c>
      <c r="D407" s="75">
        <v>9.44</v>
      </c>
    </row>
    <row r="408" spans="1:4" ht="22.5">
      <c r="A408" s="76" t="s">
        <v>892</v>
      </c>
      <c r="B408" s="73" t="s">
        <v>893</v>
      </c>
      <c r="C408" s="74">
        <v>302</v>
      </c>
      <c r="D408" s="75">
        <v>6.55</v>
      </c>
    </row>
    <row r="409" spans="1:4" ht="22.5">
      <c r="A409" s="76" t="s">
        <v>894</v>
      </c>
      <c r="B409" s="73" t="s">
        <v>895</v>
      </c>
      <c r="C409" s="77">
        <v>7549</v>
      </c>
      <c r="D409" s="75">
        <v>4</v>
      </c>
    </row>
    <row r="410" spans="1:4" ht="22.5">
      <c r="A410" s="76" t="s">
        <v>896</v>
      </c>
      <c r="B410" s="73" t="s">
        <v>897</v>
      </c>
      <c r="C410" s="77">
        <v>1254</v>
      </c>
      <c r="D410" s="75">
        <v>5.66</v>
      </c>
    </row>
    <row r="411" spans="1:4">
      <c r="A411" s="76" t="s">
        <v>898</v>
      </c>
      <c r="B411" s="73" t="s">
        <v>899</v>
      </c>
      <c r="C411" s="77">
        <v>2405</v>
      </c>
      <c r="D411" s="75">
        <v>9.17</v>
      </c>
    </row>
    <row r="412" spans="1:4">
      <c r="A412" s="76" t="s">
        <v>900</v>
      </c>
      <c r="B412" s="73" t="s">
        <v>901</v>
      </c>
      <c r="C412" s="74">
        <v>60</v>
      </c>
      <c r="D412" s="75">
        <v>16.68</v>
      </c>
    </row>
    <row r="413" spans="1:4" ht="22.5">
      <c r="A413" s="76" t="s">
        <v>902</v>
      </c>
      <c r="B413" s="73" t="s">
        <v>903</v>
      </c>
      <c r="C413" s="74">
        <v>25</v>
      </c>
      <c r="D413" s="75">
        <v>28.12</v>
      </c>
    </row>
    <row r="414" spans="1:4">
      <c r="A414" s="76" t="s">
        <v>904</v>
      </c>
      <c r="B414" s="73" t="s">
        <v>905</v>
      </c>
      <c r="C414" s="74">
        <v>17</v>
      </c>
      <c r="D414" s="75">
        <v>29.31</v>
      </c>
    </row>
    <row r="415" spans="1:4">
      <c r="A415" s="76" t="s">
        <v>906</v>
      </c>
      <c r="B415" s="73" t="s">
        <v>907</v>
      </c>
      <c r="C415" s="74">
        <v>87</v>
      </c>
      <c r="D415" s="75">
        <v>23.38</v>
      </c>
    </row>
    <row r="416" spans="1:4">
      <c r="A416" s="76" t="s">
        <v>908</v>
      </c>
      <c r="B416" s="73" t="s">
        <v>909</v>
      </c>
      <c r="C416" s="74">
        <v>115</v>
      </c>
      <c r="D416" s="75">
        <v>21.18</v>
      </c>
    </row>
    <row r="417" spans="1:4">
      <c r="A417" s="76" t="s">
        <v>910</v>
      </c>
      <c r="B417" s="73" t="s">
        <v>911</v>
      </c>
      <c r="C417" s="74">
        <v>29</v>
      </c>
      <c r="D417" s="75">
        <v>28.85</v>
      </c>
    </row>
    <row r="418" spans="1:4">
      <c r="A418" s="76" t="s">
        <v>912</v>
      </c>
      <c r="B418" s="73" t="s">
        <v>913</v>
      </c>
      <c r="C418" s="74">
        <v>9</v>
      </c>
      <c r="D418" s="75">
        <v>28.84</v>
      </c>
    </row>
    <row r="419" spans="1:4">
      <c r="A419" s="76" t="s">
        <v>914</v>
      </c>
      <c r="B419" s="73" t="s">
        <v>915</v>
      </c>
      <c r="C419" s="74">
        <v>17</v>
      </c>
      <c r="D419" s="75">
        <v>13.82</v>
      </c>
    </row>
    <row r="420" spans="1:4">
      <c r="A420" s="76" t="s">
        <v>916</v>
      </c>
      <c r="B420" s="73" t="s">
        <v>917</v>
      </c>
      <c r="C420" s="74">
        <v>5</v>
      </c>
      <c r="D420" s="75">
        <v>30.08</v>
      </c>
    </row>
    <row r="421" spans="1:4">
      <c r="A421" s="76" t="s">
        <v>918</v>
      </c>
      <c r="B421" s="73" t="s">
        <v>919</v>
      </c>
      <c r="C421" s="74">
        <v>9</v>
      </c>
      <c r="D421" s="75">
        <v>24.68</v>
      </c>
    </row>
    <row r="422" spans="1:4">
      <c r="A422" s="76" t="s">
        <v>920</v>
      </c>
      <c r="B422" s="73" t="s">
        <v>921</v>
      </c>
      <c r="C422" s="77">
        <v>3600</v>
      </c>
      <c r="D422" s="75">
        <v>1.86</v>
      </c>
    </row>
    <row r="423" spans="1:4">
      <c r="A423" s="76" t="s">
        <v>922</v>
      </c>
      <c r="B423" s="73" t="s">
        <v>923</v>
      </c>
      <c r="C423" s="74">
        <v>32</v>
      </c>
      <c r="D423" s="75">
        <v>2.02</v>
      </c>
    </row>
    <row r="424" spans="1:4">
      <c r="A424" s="76" t="s">
        <v>924</v>
      </c>
      <c r="B424" s="73" t="s">
        <v>925</v>
      </c>
      <c r="C424" s="77">
        <v>1600</v>
      </c>
      <c r="D424" s="75">
        <v>1.94</v>
      </c>
    </row>
    <row r="425" spans="1:4">
      <c r="A425" s="76" t="s">
        <v>926</v>
      </c>
      <c r="B425" s="73" t="s">
        <v>927</v>
      </c>
      <c r="C425" s="77">
        <v>1180</v>
      </c>
      <c r="D425" s="75">
        <v>1.99</v>
      </c>
    </row>
    <row r="426" spans="1:4">
      <c r="A426" s="76" t="s">
        <v>928</v>
      </c>
      <c r="B426" s="73" t="s">
        <v>929</v>
      </c>
      <c r="C426" s="74">
        <v>36</v>
      </c>
      <c r="D426" s="75">
        <v>2.11</v>
      </c>
    </row>
    <row r="427" spans="1:4">
      <c r="A427" s="76" t="s">
        <v>930</v>
      </c>
      <c r="B427" s="73" t="s">
        <v>931</v>
      </c>
      <c r="C427" s="74">
        <v>60</v>
      </c>
      <c r="D427" s="75">
        <v>1.18</v>
      </c>
    </row>
    <row r="428" spans="1:4" ht="22.5">
      <c r="A428" s="76" t="s">
        <v>932</v>
      </c>
      <c r="B428" s="73" t="s">
        <v>933</v>
      </c>
      <c r="C428" s="74">
        <v>420</v>
      </c>
      <c r="D428" s="75">
        <v>1.18</v>
      </c>
    </row>
    <row r="429" spans="1:4" ht="22.5">
      <c r="A429" s="76" t="s">
        <v>934</v>
      </c>
      <c r="B429" s="73" t="s">
        <v>935</v>
      </c>
      <c r="C429" s="74">
        <v>420</v>
      </c>
      <c r="D429" s="75">
        <v>1.27</v>
      </c>
    </row>
    <row r="430" spans="1:4">
      <c r="A430" s="76" t="s">
        <v>936</v>
      </c>
      <c r="B430" s="73" t="s">
        <v>937</v>
      </c>
      <c r="C430" s="74">
        <v>395</v>
      </c>
      <c r="D430" s="75">
        <v>2.5099999999999998</v>
      </c>
    </row>
    <row r="431" spans="1:4">
      <c r="A431" s="76" t="s">
        <v>938</v>
      </c>
      <c r="B431" s="73" t="s">
        <v>939</v>
      </c>
      <c r="C431" s="77">
        <v>1140</v>
      </c>
      <c r="D431" s="75">
        <v>2.1800000000000002</v>
      </c>
    </row>
    <row r="432" spans="1:4" ht="22.5">
      <c r="A432" s="76" t="s">
        <v>940</v>
      </c>
      <c r="B432" s="73" t="s">
        <v>941</v>
      </c>
      <c r="C432" s="77">
        <v>2100</v>
      </c>
      <c r="D432" s="75">
        <v>2.02</v>
      </c>
    </row>
    <row r="433" spans="1:4">
      <c r="A433" s="76" t="s">
        <v>942</v>
      </c>
      <c r="B433" s="73" t="s">
        <v>943</v>
      </c>
      <c r="C433" s="77">
        <v>1495</v>
      </c>
      <c r="D433" s="75">
        <v>2.31</v>
      </c>
    </row>
    <row r="434" spans="1:4">
      <c r="A434" s="76" t="s">
        <v>944</v>
      </c>
      <c r="B434" s="73" t="s">
        <v>945</v>
      </c>
      <c r="C434" s="74">
        <v>279</v>
      </c>
      <c r="D434" s="75">
        <v>2.57</v>
      </c>
    </row>
    <row r="435" spans="1:4">
      <c r="A435" s="76" t="s">
        <v>946</v>
      </c>
      <c r="B435" s="73" t="s">
        <v>947</v>
      </c>
      <c r="C435" s="77">
        <v>1605</v>
      </c>
      <c r="D435" s="75">
        <v>2.37</v>
      </c>
    </row>
    <row r="436" spans="1:4">
      <c r="A436" s="76" t="s">
        <v>1032</v>
      </c>
      <c r="B436" s="73" t="s">
        <v>1033</v>
      </c>
      <c r="C436" s="74">
        <v>5</v>
      </c>
      <c r="D436" s="75">
        <v>1.93</v>
      </c>
    </row>
    <row r="437" spans="1:4">
      <c r="A437" s="76" t="s">
        <v>1034</v>
      </c>
      <c r="B437" s="73" t="s">
        <v>1035</v>
      </c>
      <c r="C437" s="74">
        <v>4</v>
      </c>
      <c r="D437" s="75">
        <v>6.2</v>
      </c>
    </row>
    <row r="438" spans="1:4">
      <c r="A438" s="76" t="s">
        <v>1036</v>
      </c>
      <c r="B438" s="73" t="s">
        <v>1037</v>
      </c>
      <c r="C438" s="74">
        <v>5</v>
      </c>
      <c r="D438" s="75">
        <v>6.21</v>
      </c>
    </row>
    <row r="439" spans="1:4">
      <c r="A439" s="76" t="s">
        <v>1038</v>
      </c>
      <c r="B439" s="73" t="s">
        <v>1039</v>
      </c>
      <c r="C439" s="74">
        <v>4</v>
      </c>
      <c r="D439" s="75">
        <v>2.61</v>
      </c>
    </row>
    <row r="440" spans="1:4">
      <c r="A440" s="76" t="s">
        <v>1040</v>
      </c>
      <c r="B440" s="73" t="s">
        <v>1041</v>
      </c>
      <c r="C440" s="74">
        <v>23</v>
      </c>
      <c r="D440" s="75">
        <v>5.88</v>
      </c>
    </row>
    <row r="441" spans="1:4">
      <c r="A441" s="76" t="s">
        <v>1042</v>
      </c>
      <c r="B441" s="73" t="s">
        <v>1043</v>
      </c>
      <c r="C441" s="74">
        <v>6</v>
      </c>
      <c r="D441" s="75">
        <v>8.2100000000000009</v>
      </c>
    </row>
    <row r="442" spans="1:4">
      <c r="A442" s="76" t="s">
        <v>1044</v>
      </c>
      <c r="B442" s="73" t="s">
        <v>1045</v>
      </c>
      <c r="C442" s="74">
        <v>25</v>
      </c>
      <c r="D442" s="75">
        <v>5.62</v>
      </c>
    </row>
    <row r="443" spans="1:4">
      <c r="A443" s="76" t="s">
        <v>1046</v>
      </c>
      <c r="B443" s="73" t="s">
        <v>1047</v>
      </c>
      <c r="C443" s="74">
        <v>25</v>
      </c>
      <c r="D443" s="75">
        <v>5.62</v>
      </c>
    </row>
    <row r="444" spans="1:4">
      <c r="A444" s="76" t="s">
        <v>1048</v>
      </c>
      <c r="B444" s="73" t="s">
        <v>1049</v>
      </c>
      <c r="C444" s="77">
        <v>1810</v>
      </c>
      <c r="D444" s="75">
        <v>3.38</v>
      </c>
    </row>
    <row r="445" spans="1:4">
      <c r="A445" s="154">
        <v>5281090</v>
      </c>
      <c r="B445" s="73" t="s">
        <v>1050</v>
      </c>
      <c r="C445" s="74">
        <v>150</v>
      </c>
      <c r="D445" s="75">
        <v>3.62</v>
      </c>
    </row>
    <row r="446" spans="1:4" ht="22.5">
      <c r="A446" s="76" t="s">
        <v>1051</v>
      </c>
      <c r="B446" s="73" t="s">
        <v>1052</v>
      </c>
      <c r="C446" s="74">
        <v>15</v>
      </c>
      <c r="D446" s="75">
        <v>4.53</v>
      </c>
    </row>
    <row r="447" spans="1:4">
      <c r="A447" s="76" t="s">
        <v>1053</v>
      </c>
      <c r="B447" s="73" t="s">
        <v>1054</v>
      </c>
      <c r="C447" s="74">
        <v>38</v>
      </c>
      <c r="D447" s="75">
        <v>4.79</v>
      </c>
    </row>
    <row r="448" spans="1:4">
      <c r="A448" s="76" t="s">
        <v>1055</v>
      </c>
      <c r="B448" s="73" t="s">
        <v>1056</v>
      </c>
      <c r="C448" s="74">
        <v>10</v>
      </c>
      <c r="D448" s="75">
        <v>8.9</v>
      </c>
    </row>
    <row r="449" spans="1:4">
      <c r="A449" s="76" t="s">
        <v>1057</v>
      </c>
      <c r="B449" s="73" t="s">
        <v>1058</v>
      </c>
      <c r="C449" s="74">
        <v>20</v>
      </c>
      <c r="D449" s="75">
        <v>3.81</v>
      </c>
    </row>
    <row r="450" spans="1:4">
      <c r="A450" s="76" t="s">
        <v>1059</v>
      </c>
      <c r="B450" s="73" t="s">
        <v>1060</v>
      </c>
      <c r="C450" s="74">
        <v>54</v>
      </c>
      <c r="D450" s="75">
        <v>3.73</v>
      </c>
    </row>
    <row r="451" spans="1:4">
      <c r="A451" s="76" t="s">
        <v>1061</v>
      </c>
      <c r="B451" s="73" t="s">
        <v>1062</v>
      </c>
      <c r="C451" s="74">
        <v>29</v>
      </c>
      <c r="D451" s="75">
        <v>2.82</v>
      </c>
    </row>
    <row r="452" spans="1:4">
      <c r="A452" s="76" t="s">
        <v>1063</v>
      </c>
      <c r="B452" s="73" t="s">
        <v>1064</v>
      </c>
      <c r="C452" s="74">
        <v>8</v>
      </c>
      <c r="D452" s="75">
        <v>3.09</v>
      </c>
    </row>
    <row r="453" spans="1:4">
      <c r="A453" s="76" t="s">
        <v>1065</v>
      </c>
      <c r="B453" s="73" t="s">
        <v>1066</v>
      </c>
      <c r="C453" s="74">
        <v>30</v>
      </c>
      <c r="D453" s="75">
        <v>3.36</v>
      </c>
    </row>
    <row r="454" spans="1:4">
      <c r="A454" s="76" t="s">
        <v>1067</v>
      </c>
      <c r="B454" s="73" t="s">
        <v>1068</v>
      </c>
      <c r="C454" s="74">
        <v>19</v>
      </c>
      <c r="D454" s="75">
        <v>2.15</v>
      </c>
    </row>
    <row r="455" spans="1:4">
      <c r="A455" s="76" t="s">
        <v>1069</v>
      </c>
      <c r="B455" s="73" t="s">
        <v>1070</v>
      </c>
      <c r="C455" s="74">
        <v>4</v>
      </c>
      <c r="D455" s="75">
        <v>2.15</v>
      </c>
    </row>
    <row r="456" spans="1:4">
      <c r="A456" s="76" t="s">
        <v>1071</v>
      </c>
      <c r="B456" s="73" t="s">
        <v>1072</v>
      </c>
      <c r="C456" s="74">
        <v>27</v>
      </c>
      <c r="D456" s="75">
        <v>3.52</v>
      </c>
    </row>
    <row r="457" spans="1:4">
      <c r="A457" s="76" t="s">
        <v>1073</v>
      </c>
      <c r="B457" s="73" t="s">
        <v>1074</v>
      </c>
      <c r="C457" s="74">
        <v>29</v>
      </c>
      <c r="D457" s="75">
        <v>2.82</v>
      </c>
    </row>
    <row r="458" spans="1:4">
      <c r="A458" s="76" t="s">
        <v>1075</v>
      </c>
      <c r="B458" s="73" t="s">
        <v>1076</v>
      </c>
      <c r="C458" s="74">
        <v>9</v>
      </c>
      <c r="D458" s="75">
        <v>2.5499999999999998</v>
      </c>
    </row>
    <row r="459" spans="1:4" ht="22.5">
      <c r="A459" s="76" t="s">
        <v>1077</v>
      </c>
      <c r="B459" s="73" t="s">
        <v>1078</v>
      </c>
      <c r="C459" s="74">
        <v>5</v>
      </c>
      <c r="D459" s="75">
        <v>4.03</v>
      </c>
    </row>
    <row r="460" spans="1:4" ht="22.5">
      <c r="A460" s="76" t="s">
        <v>1079</v>
      </c>
      <c r="B460" s="73" t="s">
        <v>1080</v>
      </c>
      <c r="C460" s="74">
        <v>4</v>
      </c>
      <c r="D460" s="75">
        <v>3.01</v>
      </c>
    </row>
    <row r="461" spans="1:4" ht="22.5">
      <c r="A461" s="76" t="s">
        <v>1081</v>
      </c>
      <c r="B461" s="73" t="s">
        <v>1082</v>
      </c>
      <c r="C461" s="74">
        <v>13</v>
      </c>
      <c r="D461" s="75">
        <v>3</v>
      </c>
    </row>
    <row r="462" spans="1:4" ht="22.5">
      <c r="A462" s="76" t="s">
        <v>1083</v>
      </c>
      <c r="B462" s="73" t="s">
        <v>1084</v>
      </c>
      <c r="C462" s="74">
        <v>5</v>
      </c>
      <c r="D462" s="75">
        <v>3.06</v>
      </c>
    </row>
    <row r="463" spans="1:4">
      <c r="A463" s="76" t="s">
        <v>1085</v>
      </c>
      <c r="B463" s="73" t="s">
        <v>1086</v>
      </c>
      <c r="C463" s="74">
        <v>54</v>
      </c>
      <c r="D463" s="75">
        <v>2.95</v>
      </c>
    </row>
    <row r="464" spans="1:4">
      <c r="A464" s="76" t="s">
        <v>1087</v>
      </c>
      <c r="B464" s="73" t="s">
        <v>1088</v>
      </c>
      <c r="C464" s="74">
        <v>17</v>
      </c>
      <c r="D464" s="75">
        <v>2.95</v>
      </c>
    </row>
  </sheetData>
  <mergeCells count="1">
    <mergeCell ref="A251:B25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5"/>
  <sheetViews>
    <sheetView workbookViewId="0">
      <selection activeCell="C3" sqref="C3"/>
    </sheetView>
  </sheetViews>
  <sheetFormatPr defaultRowHeight="12.75"/>
  <cols>
    <col min="2" max="2" width="14.5703125" customWidth="1"/>
    <col min="3" max="3" width="56.140625" customWidth="1"/>
    <col min="7" max="7" width="9.140625" style="288"/>
  </cols>
  <sheetData>
    <row r="3" spans="2:7" ht="15" customHeight="1">
      <c r="B3" s="76" t="s">
        <v>1845</v>
      </c>
      <c r="C3" s="73" t="s">
        <v>1846</v>
      </c>
      <c r="D3" s="74">
        <v>368</v>
      </c>
      <c r="E3" s="75">
        <v>6.61</v>
      </c>
      <c r="F3">
        <v>4</v>
      </c>
      <c r="G3" s="288">
        <f>E3*F3*28.55</f>
        <v>754.86200000000008</v>
      </c>
    </row>
    <row r="4" spans="2:7" ht="15" customHeight="1">
      <c r="B4" s="76" t="s">
        <v>822</v>
      </c>
      <c r="C4" s="73" t="s">
        <v>823</v>
      </c>
      <c r="D4" s="74">
        <v>3</v>
      </c>
      <c r="E4" s="75">
        <v>4.01</v>
      </c>
      <c r="F4">
        <v>1</v>
      </c>
      <c r="G4" s="288">
        <f t="shared" ref="G4:G35" si="0">E4*F4*28.55</f>
        <v>114.4855</v>
      </c>
    </row>
    <row r="5" spans="2:7" ht="15" customHeight="1">
      <c r="B5" s="76" t="s">
        <v>826</v>
      </c>
      <c r="C5" s="73" t="s">
        <v>827</v>
      </c>
      <c r="D5" s="74">
        <v>36</v>
      </c>
      <c r="E5" s="75">
        <v>3.8</v>
      </c>
      <c r="F5">
        <v>6</v>
      </c>
      <c r="G5" s="288">
        <f t="shared" si="0"/>
        <v>650.93999999999994</v>
      </c>
    </row>
    <row r="6" spans="2:7" ht="15" customHeight="1">
      <c r="B6" s="76" t="s">
        <v>828</v>
      </c>
      <c r="C6" s="73" t="s">
        <v>829</v>
      </c>
      <c r="D6" s="74">
        <v>120</v>
      </c>
      <c r="E6" s="75">
        <v>3.54</v>
      </c>
      <c r="F6">
        <v>20</v>
      </c>
      <c r="G6" s="288">
        <f t="shared" si="0"/>
        <v>2021.34</v>
      </c>
    </row>
    <row r="7" spans="2:7" ht="15" customHeight="1">
      <c r="B7" s="76" t="s">
        <v>830</v>
      </c>
      <c r="C7" s="73" t="s">
        <v>831</v>
      </c>
      <c r="D7" s="74">
        <v>8</v>
      </c>
      <c r="E7" s="75">
        <v>3.71</v>
      </c>
      <c r="F7">
        <v>4</v>
      </c>
      <c r="G7" s="288">
        <f t="shared" si="0"/>
        <v>423.68200000000002</v>
      </c>
    </row>
    <row r="8" spans="2:7" ht="15" customHeight="1">
      <c r="B8" s="76" t="s">
        <v>832</v>
      </c>
      <c r="C8" s="73" t="s">
        <v>833</v>
      </c>
      <c r="D8" s="74">
        <v>36</v>
      </c>
      <c r="E8" s="75">
        <v>3.68</v>
      </c>
      <c r="F8">
        <v>6</v>
      </c>
      <c r="G8" s="288">
        <f t="shared" si="0"/>
        <v>630.38400000000001</v>
      </c>
    </row>
    <row r="9" spans="2:7" ht="15" customHeight="1">
      <c r="B9" s="76" t="s">
        <v>1847</v>
      </c>
      <c r="C9" s="73" t="s">
        <v>1848</v>
      </c>
      <c r="D9" s="74">
        <v>94</v>
      </c>
      <c r="E9" s="75">
        <v>5.14</v>
      </c>
      <c r="F9">
        <v>1</v>
      </c>
      <c r="G9" s="288">
        <f t="shared" si="0"/>
        <v>146.74699999999999</v>
      </c>
    </row>
    <row r="10" spans="2:7" ht="15" customHeight="1">
      <c r="B10" s="76" t="s">
        <v>1849</v>
      </c>
      <c r="C10" s="73" t="s">
        <v>1850</v>
      </c>
      <c r="D10" s="74">
        <v>268</v>
      </c>
      <c r="E10" s="75">
        <v>4.88</v>
      </c>
      <c r="F10">
        <v>4</v>
      </c>
      <c r="G10" s="288">
        <f t="shared" si="0"/>
        <v>557.29600000000005</v>
      </c>
    </row>
    <row r="11" spans="2:7" ht="15" customHeight="1">
      <c r="B11" s="76" t="s">
        <v>836</v>
      </c>
      <c r="C11" s="73" t="s">
        <v>837</v>
      </c>
      <c r="D11" s="74">
        <v>176</v>
      </c>
      <c r="E11" s="75">
        <v>3.39</v>
      </c>
      <c r="F11">
        <v>4</v>
      </c>
      <c r="G11" s="288">
        <f t="shared" si="0"/>
        <v>387.13800000000003</v>
      </c>
    </row>
    <row r="12" spans="2:7" ht="15" customHeight="1">
      <c r="B12" s="76" t="s">
        <v>838</v>
      </c>
      <c r="C12" s="73" t="s">
        <v>839</v>
      </c>
      <c r="D12" s="74">
        <v>32</v>
      </c>
      <c r="E12" s="75">
        <v>5.63</v>
      </c>
      <c r="F12">
        <v>1</v>
      </c>
      <c r="G12" s="288">
        <f t="shared" si="0"/>
        <v>160.73650000000001</v>
      </c>
    </row>
    <row r="13" spans="2:7" ht="15" customHeight="1">
      <c r="B13" s="76" t="s">
        <v>840</v>
      </c>
      <c r="C13" s="73" t="s">
        <v>841</v>
      </c>
      <c r="D13" s="74">
        <v>96</v>
      </c>
      <c r="E13" s="75">
        <v>5.29</v>
      </c>
      <c r="F13">
        <v>6</v>
      </c>
      <c r="G13" s="288">
        <f t="shared" si="0"/>
        <v>906.17700000000013</v>
      </c>
    </row>
    <row r="14" spans="2:7" ht="15" customHeight="1">
      <c r="B14" s="76" t="s">
        <v>1851</v>
      </c>
      <c r="C14" s="73" t="s">
        <v>1852</v>
      </c>
      <c r="D14" s="74">
        <v>696</v>
      </c>
      <c r="E14" s="75">
        <v>4.71</v>
      </c>
      <c r="F14">
        <v>1</v>
      </c>
      <c r="G14" s="288">
        <f t="shared" si="0"/>
        <v>134.47050000000002</v>
      </c>
    </row>
    <row r="15" spans="2:7" ht="15" customHeight="1">
      <c r="B15" s="76" t="s">
        <v>1853</v>
      </c>
      <c r="C15" s="73" t="s">
        <v>1854</v>
      </c>
      <c r="D15" s="74">
        <v>132</v>
      </c>
      <c r="E15" s="75">
        <v>4.05</v>
      </c>
      <c r="F15">
        <v>1</v>
      </c>
      <c r="G15" s="288">
        <f t="shared" si="0"/>
        <v>115.6275</v>
      </c>
    </row>
    <row r="16" spans="2:7" ht="15" customHeight="1">
      <c r="B16" s="76" t="s">
        <v>842</v>
      </c>
      <c r="C16" s="73" t="s">
        <v>843</v>
      </c>
      <c r="D16" s="74">
        <v>584</v>
      </c>
      <c r="E16" s="75">
        <v>3.89</v>
      </c>
      <c r="F16">
        <v>4</v>
      </c>
      <c r="G16" s="288">
        <f t="shared" si="0"/>
        <v>444.238</v>
      </c>
    </row>
    <row r="17" spans="2:7" ht="15" customHeight="1">
      <c r="B17" s="76" t="s">
        <v>844</v>
      </c>
      <c r="C17" s="73" t="s">
        <v>845</v>
      </c>
      <c r="D17" s="77">
        <v>4518</v>
      </c>
      <c r="E17" s="75">
        <v>4.4800000000000004</v>
      </c>
      <c r="F17">
        <v>6</v>
      </c>
      <c r="G17" s="288">
        <f t="shared" si="0"/>
        <v>767.42400000000009</v>
      </c>
    </row>
    <row r="18" spans="2:7" ht="15" customHeight="1">
      <c r="B18" s="76" t="s">
        <v>846</v>
      </c>
      <c r="C18" s="73" t="s">
        <v>847</v>
      </c>
      <c r="D18" s="74">
        <v>12</v>
      </c>
      <c r="E18" s="75">
        <v>4.03</v>
      </c>
      <c r="F18">
        <v>6</v>
      </c>
      <c r="G18" s="288">
        <f t="shared" si="0"/>
        <v>690.33900000000006</v>
      </c>
    </row>
    <row r="19" spans="2:7" ht="15" customHeight="1">
      <c r="B19" s="76" t="s">
        <v>848</v>
      </c>
      <c r="C19" s="73" t="s">
        <v>849</v>
      </c>
      <c r="D19" s="74">
        <v>568</v>
      </c>
      <c r="E19" s="75">
        <v>4</v>
      </c>
      <c r="F19">
        <v>1</v>
      </c>
      <c r="G19" s="288">
        <f t="shared" si="0"/>
        <v>114.2</v>
      </c>
    </row>
    <row r="20" spans="2:7" ht="15" customHeight="1">
      <c r="B20" s="76" t="s">
        <v>850</v>
      </c>
      <c r="C20" s="73" t="s">
        <v>851</v>
      </c>
      <c r="D20" s="77">
        <v>4228</v>
      </c>
      <c r="E20" s="75">
        <v>3.7</v>
      </c>
      <c r="F20">
        <v>4</v>
      </c>
      <c r="G20" s="288">
        <f t="shared" si="0"/>
        <v>422.54</v>
      </c>
    </row>
    <row r="21" spans="2:7" ht="15" customHeight="1">
      <c r="B21" s="76" t="s">
        <v>1855</v>
      </c>
      <c r="C21" s="73" t="s">
        <v>1856</v>
      </c>
      <c r="D21" s="74">
        <v>312</v>
      </c>
      <c r="E21" s="75">
        <v>6.26</v>
      </c>
      <c r="F21">
        <v>1</v>
      </c>
      <c r="G21" s="288">
        <f t="shared" si="0"/>
        <v>178.72299999999998</v>
      </c>
    </row>
    <row r="22" spans="2:7" ht="15" customHeight="1">
      <c r="B22" s="76" t="s">
        <v>852</v>
      </c>
      <c r="C22" s="73" t="s">
        <v>853</v>
      </c>
      <c r="D22" s="77">
        <v>3720</v>
      </c>
      <c r="E22" s="75">
        <v>6.03</v>
      </c>
      <c r="F22">
        <v>4</v>
      </c>
      <c r="G22" s="288">
        <f t="shared" si="0"/>
        <v>688.62600000000009</v>
      </c>
    </row>
    <row r="23" spans="2:7" ht="15" customHeight="1">
      <c r="B23" s="76" t="s">
        <v>854</v>
      </c>
      <c r="C23" s="73" t="s">
        <v>855</v>
      </c>
      <c r="D23" s="74">
        <v>16</v>
      </c>
      <c r="E23" s="75">
        <v>10.85</v>
      </c>
      <c r="F23">
        <v>1</v>
      </c>
      <c r="G23" s="288">
        <f t="shared" si="0"/>
        <v>309.76749999999998</v>
      </c>
    </row>
    <row r="24" spans="2:7" ht="15" customHeight="1">
      <c r="B24" s="76" t="s">
        <v>1857</v>
      </c>
      <c r="C24" s="73" t="s">
        <v>1858</v>
      </c>
      <c r="D24" s="77">
        <v>1272</v>
      </c>
      <c r="E24" s="75">
        <v>5.78</v>
      </c>
      <c r="F24">
        <v>1</v>
      </c>
      <c r="G24" s="288">
        <f t="shared" si="0"/>
        <v>165.01900000000001</v>
      </c>
    </row>
    <row r="25" spans="2:7" ht="15" customHeight="1">
      <c r="B25" s="76" t="s">
        <v>856</v>
      </c>
      <c r="C25" s="73" t="s">
        <v>857</v>
      </c>
      <c r="D25" s="74">
        <v>300</v>
      </c>
      <c r="E25" s="75">
        <v>4.66</v>
      </c>
      <c r="F25">
        <v>20</v>
      </c>
      <c r="G25" s="288">
        <f t="shared" si="0"/>
        <v>2660.86</v>
      </c>
    </row>
    <row r="26" spans="2:7" ht="15" customHeight="1">
      <c r="B26" s="76" t="s">
        <v>858</v>
      </c>
      <c r="C26" s="73" t="s">
        <v>859</v>
      </c>
      <c r="D26" s="77">
        <v>1032</v>
      </c>
      <c r="E26" s="75">
        <v>5.51</v>
      </c>
      <c r="F26">
        <v>4</v>
      </c>
      <c r="G26" s="288">
        <f t="shared" si="0"/>
        <v>629.24199999999996</v>
      </c>
    </row>
    <row r="27" spans="2:7" ht="15" customHeight="1">
      <c r="B27" s="76" t="s">
        <v>1859</v>
      </c>
      <c r="C27" s="73" t="s">
        <v>1860</v>
      </c>
      <c r="D27" s="77">
        <v>3264</v>
      </c>
      <c r="E27" s="75">
        <v>7</v>
      </c>
      <c r="F27">
        <v>1</v>
      </c>
      <c r="G27" s="288">
        <f t="shared" si="0"/>
        <v>199.85</v>
      </c>
    </row>
    <row r="28" spans="2:7" ht="15" customHeight="1">
      <c r="B28" s="76" t="s">
        <v>1861</v>
      </c>
      <c r="C28" s="73" t="s">
        <v>1862</v>
      </c>
      <c r="D28" s="74">
        <v>60</v>
      </c>
      <c r="E28" s="75">
        <v>10.25</v>
      </c>
      <c r="F28">
        <v>1</v>
      </c>
      <c r="G28" s="288">
        <f t="shared" si="0"/>
        <v>292.63749999999999</v>
      </c>
    </row>
    <row r="29" spans="2:7" ht="15" customHeight="1">
      <c r="B29" s="76" t="s">
        <v>862</v>
      </c>
      <c r="C29" s="73" t="s">
        <v>863</v>
      </c>
      <c r="D29" s="74">
        <v>25</v>
      </c>
      <c r="E29" s="75">
        <v>9.68</v>
      </c>
      <c r="F29">
        <v>1</v>
      </c>
      <c r="G29" s="288">
        <f t="shared" si="0"/>
        <v>276.36399999999998</v>
      </c>
    </row>
    <row r="30" spans="2:7" ht="15" customHeight="1">
      <c r="B30" s="76" t="s">
        <v>864</v>
      </c>
      <c r="C30" s="73" t="s">
        <v>865</v>
      </c>
      <c r="D30" s="74">
        <v>251</v>
      </c>
      <c r="E30" s="75">
        <v>4.84</v>
      </c>
      <c r="F30">
        <v>1</v>
      </c>
      <c r="G30" s="288">
        <f t="shared" si="0"/>
        <v>138.18199999999999</v>
      </c>
    </row>
    <row r="31" spans="2:7" ht="15" customHeight="1">
      <c r="B31" s="76" t="s">
        <v>866</v>
      </c>
      <c r="C31" s="73" t="s">
        <v>867</v>
      </c>
      <c r="D31" s="74">
        <v>346</v>
      </c>
      <c r="E31" s="75">
        <v>4.4800000000000004</v>
      </c>
      <c r="F31">
        <v>1</v>
      </c>
      <c r="G31" s="288">
        <f t="shared" si="0"/>
        <v>127.90400000000001</v>
      </c>
    </row>
    <row r="32" spans="2:7" ht="15" customHeight="1">
      <c r="B32" s="76" t="s">
        <v>868</v>
      </c>
      <c r="C32" s="73" t="s">
        <v>869</v>
      </c>
      <c r="D32" s="74">
        <v>36</v>
      </c>
      <c r="E32" s="75">
        <v>4.3600000000000003</v>
      </c>
      <c r="F32">
        <v>6</v>
      </c>
      <c r="G32" s="288">
        <f t="shared" si="0"/>
        <v>746.86800000000017</v>
      </c>
    </row>
    <row r="33" spans="2:7" ht="15" customHeight="1">
      <c r="B33" s="76" t="s">
        <v>870</v>
      </c>
      <c r="C33" s="73" t="s">
        <v>871</v>
      </c>
      <c r="D33" s="74">
        <v>12</v>
      </c>
      <c r="E33" s="75">
        <v>7.76</v>
      </c>
      <c r="F33">
        <v>1</v>
      </c>
      <c r="G33" s="288">
        <f t="shared" si="0"/>
        <v>221.548</v>
      </c>
    </row>
    <row r="34" spans="2:7" ht="15" customHeight="1">
      <c r="B34" s="76" t="s">
        <v>872</v>
      </c>
      <c r="C34" s="73" t="s">
        <v>873</v>
      </c>
      <c r="D34" s="74">
        <v>481</v>
      </c>
      <c r="E34" s="75">
        <v>5.49</v>
      </c>
      <c r="F34">
        <v>1</v>
      </c>
      <c r="G34" s="288">
        <f t="shared" si="0"/>
        <v>156.73950000000002</v>
      </c>
    </row>
    <row r="35" spans="2:7" ht="15" customHeight="1">
      <c r="B35" s="76" t="s">
        <v>874</v>
      </c>
      <c r="C35" s="73" t="s">
        <v>875</v>
      </c>
      <c r="D35" s="74">
        <v>16</v>
      </c>
      <c r="E35" s="75">
        <v>11.99</v>
      </c>
      <c r="F35">
        <v>1</v>
      </c>
      <c r="G35" s="288">
        <f t="shared" si="0"/>
        <v>342.31450000000001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"/>
  <sheetViews>
    <sheetView workbookViewId="0">
      <selection sqref="A1:A2"/>
    </sheetView>
  </sheetViews>
  <sheetFormatPr defaultRowHeight="12.75"/>
  <cols>
    <col min="1" max="1" width="8.7109375" bestFit="1" customWidth="1"/>
  </cols>
  <sheetData>
    <row r="1" spans="1:16384" ht="60">
      <c r="A1" s="375" t="s">
        <v>2</v>
      </c>
      <c r="B1" s="375" t="s">
        <v>3</v>
      </c>
      <c r="C1" s="375" t="s">
        <v>4</v>
      </c>
      <c r="D1" s="375" t="s">
        <v>254</v>
      </c>
      <c r="E1" s="376" t="s">
        <v>255</v>
      </c>
      <c r="F1" s="377" t="s">
        <v>256</v>
      </c>
      <c r="G1" s="378"/>
      <c r="H1" s="378"/>
      <c r="I1" s="378"/>
      <c r="J1" s="378"/>
      <c r="K1" s="378"/>
      <c r="L1" s="378"/>
      <c r="M1" s="378"/>
      <c r="N1" s="378"/>
      <c r="O1" s="378"/>
      <c r="P1" s="378"/>
      <c r="Q1" s="379"/>
      <c r="R1" s="375" t="s">
        <v>257</v>
      </c>
      <c r="S1" s="377" t="s">
        <v>258</v>
      </c>
      <c r="T1" s="378"/>
      <c r="U1" s="378"/>
      <c r="V1" s="378"/>
      <c r="W1" s="378"/>
      <c r="X1" s="378"/>
      <c r="Y1" s="378"/>
      <c r="Z1" s="379"/>
      <c r="AA1" s="375" t="s">
        <v>1886</v>
      </c>
      <c r="AB1" s="375" t="s">
        <v>1885</v>
      </c>
      <c r="AC1" s="375" t="s">
        <v>1003</v>
      </c>
      <c r="AD1" s="375" t="s">
        <v>1004</v>
      </c>
      <c r="AE1" s="375" t="s">
        <v>259</v>
      </c>
      <c r="AF1" s="375"/>
      <c r="AG1" s="375"/>
      <c r="AH1" s="368" t="s">
        <v>260</v>
      </c>
      <c r="AI1" s="369"/>
      <c r="AJ1" s="369"/>
      <c r="AK1" s="369"/>
      <c r="AL1" s="369"/>
      <c r="AM1" s="369"/>
      <c r="AN1" s="369"/>
      <c r="AO1" s="369"/>
      <c r="AP1" s="369"/>
      <c r="AQ1" s="370"/>
      <c r="AR1" s="368" t="s">
        <v>261</v>
      </c>
      <c r="AS1" s="369"/>
      <c r="AT1" s="369"/>
      <c r="AU1" s="370"/>
      <c r="AV1" s="368" t="s">
        <v>262</v>
      </c>
      <c r="AW1" s="369"/>
      <c r="AX1" s="369"/>
      <c r="AY1" s="369"/>
      <c r="AZ1" s="369"/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69"/>
      <c r="BO1" s="370"/>
      <c r="BP1" s="368" t="s">
        <v>263</v>
      </c>
      <c r="BQ1" s="369"/>
      <c r="BR1" s="369"/>
      <c r="BS1" s="370"/>
      <c r="BT1" s="368" t="s">
        <v>264</v>
      </c>
      <c r="BU1" s="369"/>
      <c r="BV1" s="369"/>
      <c r="BW1" s="369"/>
      <c r="BX1" s="369"/>
      <c r="BY1" s="369"/>
      <c r="BZ1" s="369"/>
      <c r="CA1" s="369"/>
      <c r="CB1" s="369"/>
      <c r="CC1" s="369"/>
      <c r="CD1" s="369"/>
      <c r="CE1" s="369"/>
      <c r="CF1" s="370"/>
      <c r="CG1" s="368" t="s">
        <v>265</v>
      </c>
      <c r="CH1" s="369"/>
      <c r="CI1" s="369"/>
      <c r="CJ1" s="369"/>
      <c r="CK1" s="369"/>
      <c r="CL1" s="369"/>
      <c r="CM1" s="369"/>
      <c r="CN1" s="369"/>
      <c r="CO1" s="369"/>
      <c r="CP1" s="369"/>
      <c r="CQ1" s="370"/>
      <c r="CR1" s="368" t="s">
        <v>1000</v>
      </c>
      <c r="CS1" s="369"/>
      <c r="CT1" s="369"/>
      <c r="CU1" s="370"/>
      <c r="CV1" s="371" t="s">
        <v>266</v>
      </c>
      <c r="CW1" s="371"/>
      <c r="CX1" s="371"/>
      <c r="CY1" s="371"/>
      <c r="CZ1" s="371"/>
      <c r="DA1" s="371"/>
      <c r="DB1" s="371"/>
      <c r="DC1" s="371"/>
      <c r="DD1" s="360" t="s">
        <v>267</v>
      </c>
      <c r="DE1" s="368" t="s">
        <v>268</v>
      </c>
      <c r="DF1" s="370"/>
      <c r="DG1" s="372" t="s">
        <v>269</v>
      </c>
      <c r="DH1" s="373"/>
      <c r="DI1" s="373"/>
      <c r="DJ1" s="374"/>
      <c r="DK1" s="367" t="s">
        <v>270</v>
      </c>
      <c r="DL1" s="367"/>
      <c r="DM1" s="372" t="s">
        <v>271</v>
      </c>
      <c r="DN1" s="373"/>
      <c r="DO1" s="373"/>
      <c r="DP1" s="373"/>
      <c r="DQ1" s="373"/>
      <c r="DR1" s="374"/>
      <c r="DS1" s="367" t="s">
        <v>272</v>
      </c>
      <c r="DT1" s="367"/>
      <c r="DU1" s="367"/>
      <c r="DV1" s="24" t="s">
        <v>273</v>
      </c>
      <c r="DW1" s="24" t="s">
        <v>274</v>
      </c>
      <c r="DX1" s="360" t="s">
        <v>275</v>
      </c>
      <c r="DY1" s="361" t="s">
        <v>276</v>
      </c>
      <c r="DZ1" s="26" t="s">
        <v>277</v>
      </c>
      <c r="EA1" s="375"/>
      <c r="EB1" s="375"/>
      <c r="EC1" s="375"/>
      <c r="ED1" s="375"/>
      <c r="EE1" s="376"/>
      <c r="EF1" s="377"/>
      <c r="EG1" s="378"/>
      <c r="EH1" s="378"/>
      <c r="EI1" s="378"/>
      <c r="EJ1" s="378"/>
      <c r="EK1" s="378"/>
      <c r="EL1" s="378"/>
      <c r="EM1" s="378"/>
      <c r="EN1" s="378"/>
      <c r="EO1" s="378"/>
      <c r="EP1" s="378"/>
      <c r="EQ1" s="379"/>
      <c r="ER1" s="375"/>
      <c r="ES1" s="377"/>
      <c r="ET1" s="378"/>
      <c r="EU1" s="378"/>
      <c r="EV1" s="378"/>
      <c r="EW1" s="378"/>
      <c r="EX1" s="378"/>
      <c r="EY1" s="378"/>
      <c r="EZ1" s="379"/>
      <c r="FA1" s="375"/>
      <c r="FB1" s="375"/>
      <c r="FC1" s="375"/>
      <c r="FD1" s="375"/>
      <c r="FE1" s="375"/>
      <c r="FF1" s="375"/>
      <c r="FG1" s="375"/>
      <c r="FH1" s="368"/>
      <c r="FI1" s="369"/>
      <c r="FJ1" s="369"/>
      <c r="FK1" s="369"/>
      <c r="FL1" s="369"/>
      <c r="FM1" s="369"/>
      <c r="FN1" s="369"/>
      <c r="FO1" s="369"/>
      <c r="FP1" s="369"/>
      <c r="FQ1" s="370"/>
      <c r="FR1" s="368"/>
      <c r="FS1" s="369"/>
      <c r="FT1" s="369"/>
      <c r="FU1" s="370"/>
      <c r="FV1" s="368"/>
      <c r="FW1" s="369"/>
      <c r="FX1" s="369"/>
      <c r="FY1" s="369"/>
      <c r="FZ1" s="369"/>
      <c r="GA1" s="369"/>
      <c r="GB1" s="369"/>
      <c r="GC1" s="369"/>
      <c r="GD1" s="369"/>
      <c r="GE1" s="369"/>
      <c r="GF1" s="369"/>
      <c r="GG1" s="369"/>
      <c r="GH1" s="369"/>
      <c r="GI1" s="369"/>
      <c r="GJ1" s="369"/>
      <c r="GK1" s="369"/>
      <c r="GL1" s="369"/>
      <c r="GM1" s="369"/>
      <c r="GN1" s="369"/>
      <c r="GO1" s="370"/>
      <c r="GP1" s="368"/>
      <c r="GQ1" s="369"/>
      <c r="GR1" s="369"/>
      <c r="GS1" s="370"/>
      <c r="GT1" s="368"/>
      <c r="GU1" s="369"/>
      <c r="GV1" s="369"/>
      <c r="GW1" s="369"/>
      <c r="GX1" s="369"/>
      <c r="GY1" s="369"/>
      <c r="GZ1" s="369"/>
      <c r="HA1" s="369"/>
      <c r="HB1" s="369"/>
      <c r="HC1" s="369"/>
      <c r="HD1" s="369"/>
      <c r="HE1" s="369"/>
      <c r="HF1" s="370"/>
      <c r="HG1" s="368"/>
      <c r="HH1" s="369"/>
      <c r="HI1" s="369"/>
      <c r="HJ1" s="369"/>
      <c r="HK1" s="369"/>
      <c r="HL1" s="369"/>
      <c r="HM1" s="369"/>
      <c r="HN1" s="369"/>
      <c r="HO1" s="369"/>
      <c r="HP1" s="369"/>
      <c r="HQ1" s="370"/>
      <c r="HR1" s="368"/>
      <c r="HS1" s="369"/>
      <c r="HT1" s="369"/>
      <c r="HU1" s="370"/>
      <c r="HV1" s="371"/>
      <c r="HW1" s="371"/>
      <c r="HX1" s="371"/>
      <c r="HY1" s="371"/>
      <c r="HZ1" s="371"/>
      <c r="IA1" s="371"/>
      <c r="IB1" s="371"/>
      <c r="IC1" s="371"/>
      <c r="ID1" s="360"/>
      <c r="IE1" s="368"/>
      <c r="IF1" s="370"/>
      <c r="IG1" s="372"/>
      <c r="IH1" s="373"/>
      <c r="II1" s="373"/>
      <c r="IJ1" s="374"/>
      <c r="IK1" s="367"/>
      <c r="IL1" s="367"/>
      <c r="IM1" s="372"/>
      <c r="IN1" s="373"/>
      <c r="IO1" s="373"/>
      <c r="IP1" s="373"/>
      <c r="IQ1" s="373"/>
      <c r="IR1" s="374"/>
      <c r="IS1" s="367"/>
      <c r="IT1" s="367"/>
      <c r="IU1" s="367"/>
      <c r="IV1" s="24"/>
      <c r="IW1" s="24"/>
      <c r="IX1" s="360"/>
      <c r="IY1" s="361"/>
      <c r="IZ1" s="26"/>
      <c r="JA1" s="375"/>
      <c r="JB1" s="375"/>
      <c r="JC1" s="375"/>
      <c r="JD1" s="375"/>
      <c r="JE1" s="376"/>
      <c r="JF1" s="377"/>
      <c r="JG1" s="378"/>
      <c r="JH1" s="378"/>
      <c r="JI1" s="378"/>
      <c r="JJ1" s="378"/>
      <c r="JK1" s="378"/>
      <c r="JL1" s="378"/>
      <c r="JM1" s="378"/>
      <c r="JN1" s="378"/>
      <c r="JO1" s="378"/>
      <c r="JP1" s="378"/>
      <c r="JQ1" s="379"/>
      <c r="JR1" s="375"/>
      <c r="JS1" s="377"/>
      <c r="JT1" s="378"/>
      <c r="JU1" s="378"/>
      <c r="JV1" s="378"/>
      <c r="JW1" s="378"/>
      <c r="JX1" s="378"/>
      <c r="JY1" s="378"/>
      <c r="JZ1" s="379"/>
      <c r="KA1" s="375"/>
      <c r="KB1" s="375"/>
      <c r="KC1" s="375"/>
      <c r="KD1" s="375"/>
      <c r="KE1" s="375"/>
      <c r="KF1" s="375"/>
      <c r="KG1" s="375"/>
      <c r="KH1" s="368"/>
      <c r="KI1" s="369"/>
      <c r="KJ1" s="369"/>
      <c r="KK1" s="369"/>
      <c r="KL1" s="369"/>
      <c r="KM1" s="369"/>
      <c r="KN1" s="369"/>
      <c r="KO1" s="369"/>
      <c r="KP1" s="369"/>
      <c r="KQ1" s="370"/>
      <c r="KR1" s="368"/>
      <c r="KS1" s="369"/>
      <c r="KT1" s="369"/>
      <c r="KU1" s="370"/>
      <c r="KV1" s="368"/>
      <c r="KW1" s="369"/>
      <c r="KX1" s="369"/>
      <c r="KY1" s="369"/>
      <c r="KZ1" s="369"/>
      <c r="LA1" s="369"/>
      <c r="LB1" s="369"/>
      <c r="LC1" s="369"/>
      <c r="LD1" s="369"/>
      <c r="LE1" s="369"/>
      <c r="LF1" s="369"/>
      <c r="LG1" s="369"/>
      <c r="LH1" s="369"/>
      <c r="LI1" s="369"/>
      <c r="LJ1" s="369"/>
      <c r="LK1" s="369"/>
      <c r="LL1" s="369"/>
      <c r="LM1" s="369"/>
      <c r="LN1" s="369"/>
      <c r="LO1" s="370"/>
      <c r="LP1" s="368"/>
      <c r="LQ1" s="369"/>
      <c r="LR1" s="369"/>
      <c r="LS1" s="370"/>
      <c r="LT1" s="368"/>
      <c r="LU1" s="369"/>
      <c r="LV1" s="369"/>
      <c r="LW1" s="369"/>
      <c r="LX1" s="369"/>
      <c r="LY1" s="369"/>
      <c r="LZ1" s="369"/>
      <c r="MA1" s="369"/>
      <c r="MB1" s="369"/>
      <c r="MC1" s="369"/>
      <c r="MD1" s="369"/>
      <c r="ME1" s="369"/>
      <c r="MF1" s="370"/>
      <c r="MG1" s="368"/>
      <c r="MH1" s="369"/>
      <c r="MI1" s="369"/>
      <c r="MJ1" s="369"/>
      <c r="MK1" s="369"/>
      <c r="ML1" s="369"/>
      <c r="MM1" s="369"/>
      <c r="MN1" s="369"/>
      <c r="MO1" s="369"/>
      <c r="MP1" s="369"/>
      <c r="MQ1" s="370"/>
      <c r="MR1" s="368"/>
      <c r="MS1" s="369"/>
      <c r="MT1" s="369"/>
      <c r="MU1" s="370"/>
      <c r="MV1" s="371"/>
      <c r="MW1" s="371"/>
      <c r="MX1" s="371"/>
      <c r="MY1" s="371"/>
      <c r="MZ1" s="371"/>
      <c r="NA1" s="371"/>
      <c r="NB1" s="371"/>
      <c r="NC1" s="371"/>
      <c r="ND1" s="360"/>
      <c r="NE1" s="368"/>
      <c r="NF1" s="370"/>
      <c r="NG1" s="372"/>
      <c r="NH1" s="373"/>
      <c r="NI1" s="373"/>
      <c r="NJ1" s="374"/>
      <c r="NK1" s="367"/>
      <c r="NL1" s="367"/>
      <c r="NM1" s="372"/>
      <c r="NN1" s="373"/>
      <c r="NO1" s="373"/>
      <c r="NP1" s="373"/>
      <c r="NQ1" s="373"/>
      <c r="NR1" s="374"/>
      <c r="NS1" s="367"/>
      <c r="NT1" s="367"/>
      <c r="NU1" s="367"/>
      <c r="NV1" s="24"/>
      <c r="NW1" s="24"/>
      <c r="NX1" s="360"/>
      <c r="NY1" s="361"/>
      <c r="NZ1" s="26"/>
      <c r="OA1" s="375"/>
      <c r="OB1" s="375"/>
      <c r="OC1" s="375"/>
      <c r="OD1" s="375"/>
      <c r="OE1" s="376"/>
      <c r="OF1" s="377"/>
      <c r="OG1" s="378"/>
      <c r="OH1" s="378"/>
      <c r="OI1" s="378"/>
      <c r="OJ1" s="378"/>
      <c r="OK1" s="378"/>
      <c r="OL1" s="378"/>
      <c r="OM1" s="378"/>
      <c r="ON1" s="378"/>
      <c r="OO1" s="378"/>
      <c r="OP1" s="378"/>
      <c r="OQ1" s="379"/>
      <c r="OR1" s="375"/>
      <c r="OS1" s="377"/>
      <c r="OT1" s="378"/>
      <c r="OU1" s="378"/>
      <c r="OV1" s="378"/>
      <c r="OW1" s="378"/>
      <c r="OX1" s="378"/>
      <c r="OY1" s="378"/>
      <c r="OZ1" s="379"/>
      <c r="PA1" s="375"/>
      <c r="PB1" s="375"/>
      <c r="PC1" s="375"/>
      <c r="PD1" s="375"/>
      <c r="PE1" s="375"/>
      <c r="PF1" s="375"/>
      <c r="PG1" s="375"/>
      <c r="PH1" s="368"/>
      <c r="PI1" s="369"/>
      <c r="PJ1" s="369"/>
      <c r="PK1" s="369"/>
      <c r="PL1" s="369"/>
      <c r="PM1" s="369"/>
      <c r="PN1" s="369"/>
      <c r="PO1" s="369"/>
      <c r="PP1" s="369"/>
      <c r="PQ1" s="370"/>
      <c r="PR1" s="368"/>
      <c r="PS1" s="369"/>
      <c r="PT1" s="369"/>
      <c r="PU1" s="370"/>
      <c r="PV1" s="368"/>
      <c r="PW1" s="369"/>
      <c r="PX1" s="369"/>
      <c r="PY1" s="369"/>
      <c r="PZ1" s="369"/>
      <c r="QA1" s="369"/>
      <c r="QB1" s="369"/>
      <c r="QC1" s="369"/>
      <c r="QD1" s="369"/>
      <c r="QE1" s="369"/>
      <c r="QF1" s="369"/>
      <c r="QG1" s="369"/>
      <c r="QH1" s="369"/>
      <c r="QI1" s="369"/>
      <c r="QJ1" s="369"/>
      <c r="QK1" s="369"/>
      <c r="QL1" s="369"/>
      <c r="QM1" s="369"/>
      <c r="QN1" s="369"/>
      <c r="QO1" s="370"/>
      <c r="QP1" s="368"/>
      <c r="QQ1" s="369"/>
      <c r="QR1" s="369"/>
      <c r="QS1" s="370"/>
      <c r="QT1" s="368"/>
      <c r="QU1" s="369"/>
      <c r="QV1" s="369"/>
      <c r="QW1" s="369"/>
      <c r="QX1" s="369"/>
      <c r="QY1" s="369"/>
      <c r="QZ1" s="369"/>
      <c r="RA1" s="369"/>
      <c r="RB1" s="369"/>
      <c r="RC1" s="369"/>
      <c r="RD1" s="369"/>
      <c r="RE1" s="369"/>
      <c r="RF1" s="370"/>
      <c r="RG1" s="368"/>
      <c r="RH1" s="369"/>
      <c r="RI1" s="369"/>
      <c r="RJ1" s="369"/>
      <c r="RK1" s="369"/>
      <c r="RL1" s="369"/>
      <c r="RM1" s="369"/>
      <c r="RN1" s="369"/>
      <c r="RO1" s="369"/>
      <c r="RP1" s="369"/>
      <c r="RQ1" s="370"/>
      <c r="RR1" s="368"/>
      <c r="RS1" s="369"/>
      <c r="RT1" s="369"/>
      <c r="RU1" s="370"/>
      <c r="RV1" s="371"/>
      <c r="RW1" s="371"/>
      <c r="RX1" s="371"/>
      <c r="RY1" s="371"/>
      <c r="RZ1" s="371"/>
      <c r="SA1" s="371"/>
      <c r="SB1" s="371"/>
      <c r="SC1" s="371"/>
      <c r="SD1" s="360"/>
      <c r="SE1" s="368"/>
      <c r="SF1" s="370"/>
      <c r="SG1" s="372"/>
      <c r="SH1" s="373"/>
      <c r="SI1" s="373"/>
      <c r="SJ1" s="374"/>
      <c r="SK1" s="367"/>
      <c r="SL1" s="367"/>
      <c r="SM1" s="372"/>
      <c r="SN1" s="373"/>
      <c r="SO1" s="373"/>
      <c r="SP1" s="373"/>
      <c r="SQ1" s="373"/>
      <c r="SR1" s="374"/>
      <c r="SS1" s="367"/>
      <c r="ST1" s="367"/>
      <c r="SU1" s="367"/>
      <c r="SV1" s="24"/>
      <c r="SW1" s="24"/>
      <c r="SX1" s="360"/>
      <c r="SY1" s="361"/>
      <c r="SZ1" s="26"/>
      <c r="TA1" s="375"/>
      <c r="TB1" s="375"/>
      <c r="TC1" s="375"/>
      <c r="TD1" s="375"/>
      <c r="TE1" s="376"/>
      <c r="TF1" s="377"/>
      <c r="TG1" s="378"/>
      <c r="TH1" s="378"/>
      <c r="TI1" s="378"/>
      <c r="TJ1" s="378"/>
      <c r="TK1" s="378"/>
      <c r="TL1" s="378"/>
      <c r="TM1" s="378"/>
      <c r="TN1" s="378"/>
      <c r="TO1" s="378"/>
      <c r="TP1" s="378"/>
      <c r="TQ1" s="379"/>
      <c r="TR1" s="375"/>
      <c r="TS1" s="377"/>
      <c r="TT1" s="378"/>
      <c r="TU1" s="378"/>
      <c r="TV1" s="378"/>
      <c r="TW1" s="378"/>
      <c r="TX1" s="378"/>
      <c r="TY1" s="378"/>
      <c r="TZ1" s="379"/>
      <c r="UA1" s="375"/>
      <c r="UB1" s="375"/>
      <c r="UC1" s="375"/>
      <c r="UD1" s="375"/>
      <c r="UE1" s="375"/>
      <c r="UF1" s="375"/>
      <c r="UG1" s="375"/>
      <c r="UH1" s="368"/>
      <c r="UI1" s="369"/>
      <c r="UJ1" s="369"/>
      <c r="UK1" s="369"/>
      <c r="UL1" s="369"/>
      <c r="UM1" s="369"/>
      <c r="UN1" s="369"/>
      <c r="UO1" s="369"/>
      <c r="UP1" s="369"/>
      <c r="UQ1" s="370"/>
      <c r="UR1" s="368"/>
      <c r="US1" s="369"/>
      <c r="UT1" s="369"/>
      <c r="UU1" s="370"/>
      <c r="UV1" s="368"/>
      <c r="UW1" s="369"/>
      <c r="UX1" s="369"/>
      <c r="UY1" s="369"/>
      <c r="UZ1" s="369"/>
      <c r="VA1" s="369"/>
      <c r="VB1" s="369"/>
      <c r="VC1" s="369"/>
      <c r="VD1" s="369"/>
      <c r="VE1" s="369"/>
      <c r="VF1" s="369"/>
      <c r="VG1" s="369"/>
      <c r="VH1" s="369"/>
      <c r="VI1" s="369"/>
      <c r="VJ1" s="369"/>
      <c r="VK1" s="369"/>
      <c r="VL1" s="369"/>
      <c r="VM1" s="369"/>
      <c r="VN1" s="369"/>
      <c r="VO1" s="370"/>
      <c r="VP1" s="368"/>
      <c r="VQ1" s="369"/>
      <c r="VR1" s="369"/>
      <c r="VS1" s="370"/>
      <c r="VT1" s="368"/>
      <c r="VU1" s="369"/>
      <c r="VV1" s="369"/>
      <c r="VW1" s="369"/>
      <c r="VX1" s="369"/>
      <c r="VY1" s="369"/>
      <c r="VZ1" s="369"/>
      <c r="WA1" s="369"/>
      <c r="WB1" s="369"/>
      <c r="WC1" s="369"/>
      <c r="WD1" s="369"/>
      <c r="WE1" s="369"/>
      <c r="WF1" s="370"/>
      <c r="WG1" s="368"/>
      <c r="WH1" s="369"/>
      <c r="WI1" s="369"/>
      <c r="WJ1" s="369"/>
      <c r="WK1" s="369"/>
      <c r="WL1" s="369"/>
      <c r="WM1" s="369"/>
      <c r="WN1" s="369"/>
      <c r="WO1" s="369"/>
      <c r="WP1" s="369"/>
      <c r="WQ1" s="370"/>
      <c r="WR1" s="368"/>
      <c r="WS1" s="369"/>
      <c r="WT1" s="369"/>
      <c r="WU1" s="370"/>
      <c r="WV1" s="371"/>
      <c r="WW1" s="371"/>
      <c r="WX1" s="371"/>
      <c r="WY1" s="371"/>
      <c r="WZ1" s="371"/>
      <c r="XA1" s="371"/>
      <c r="XB1" s="371"/>
      <c r="XC1" s="371"/>
      <c r="XD1" s="360"/>
      <c r="XE1" s="368"/>
      <c r="XF1" s="370"/>
      <c r="XG1" s="372"/>
      <c r="XH1" s="373"/>
      <c r="XI1" s="373"/>
      <c r="XJ1" s="374"/>
      <c r="XK1" s="367"/>
      <c r="XL1" s="367"/>
      <c r="XM1" s="372"/>
      <c r="XN1" s="373"/>
      <c r="XO1" s="373"/>
      <c r="XP1" s="373"/>
      <c r="XQ1" s="373"/>
      <c r="XR1" s="374"/>
      <c r="XS1" s="367"/>
      <c r="XT1" s="367"/>
      <c r="XU1" s="367"/>
      <c r="XV1" s="24"/>
      <c r="XW1" s="24"/>
      <c r="XX1" s="360"/>
      <c r="XY1" s="361"/>
      <c r="XZ1" s="26"/>
      <c r="YA1" s="375"/>
      <c r="YB1" s="375"/>
      <c r="YC1" s="375"/>
      <c r="YD1" s="375"/>
      <c r="YE1" s="376"/>
      <c r="YF1" s="377"/>
      <c r="YG1" s="378"/>
      <c r="YH1" s="378"/>
      <c r="YI1" s="378"/>
      <c r="YJ1" s="378"/>
      <c r="YK1" s="378"/>
      <c r="YL1" s="378"/>
      <c r="YM1" s="378"/>
      <c r="YN1" s="378"/>
      <c r="YO1" s="378"/>
      <c r="YP1" s="378"/>
      <c r="YQ1" s="379"/>
      <c r="YR1" s="375"/>
      <c r="YS1" s="377"/>
      <c r="YT1" s="378"/>
      <c r="YU1" s="378"/>
      <c r="YV1" s="378"/>
      <c r="YW1" s="378"/>
      <c r="YX1" s="378"/>
      <c r="YY1" s="378"/>
      <c r="YZ1" s="379"/>
      <c r="ZA1" s="375"/>
      <c r="ZB1" s="375"/>
      <c r="ZC1" s="375"/>
      <c r="ZD1" s="375"/>
      <c r="ZE1" s="375"/>
      <c r="ZF1" s="375"/>
      <c r="ZG1" s="375"/>
      <c r="ZH1" s="368"/>
      <c r="ZI1" s="369"/>
      <c r="ZJ1" s="369"/>
      <c r="ZK1" s="369"/>
      <c r="ZL1" s="369"/>
      <c r="ZM1" s="369"/>
      <c r="ZN1" s="369"/>
      <c r="ZO1" s="369"/>
      <c r="ZP1" s="369"/>
      <c r="ZQ1" s="370"/>
      <c r="ZR1" s="368"/>
      <c r="ZS1" s="369"/>
      <c r="ZT1" s="369"/>
      <c r="ZU1" s="370"/>
      <c r="ZV1" s="368"/>
      <c r="ZW1" s="369"/>
      <c r="ZX1" s="369"/>
      <c r="ZY1" s="369"/>
      <c r="ZZ1" s="369"/>
      <c r="AAA1" s="369"/>
      <c r="AAB1" s="369"/>
      <c r="AAC1" s="369"/>
      <c r="AAD1" s="369"/>
      <c r="AAE1" s="369"/>
      <c r="AAF1" s="369"/>
      <c r="AAG1" s="369"/>
      <c r="AAH1" s="369"/>
      <c r="AAI1" s="369"/>
      <c r="AAJ1" s="369"/>
      <c r="AAK1" s="369"/>
      <c r="AAL1" s="369"/>
      <c r="AAM1" s="369"/>
      <c r="AAN1" s="369"/>
      <c r="AAO1" s="370"/>
      <c r="AAP1" s="368"/>
      <c r="AAQ1" s="369"/>
      <c r="AAR1" s="369"/>
      <c r="AAS1" s="370"/>
      <c r="AAT1" s="368"/>
      <c r="AAU1" s="369"/>
      <c r="AAV1" s="369"/>
      <c r="AAW1" s="369"/>
      <c r="AAX1" s="369"/>
      <c r="AAY1" s="369"/>
      <c r="AAZ1" s="369"/>
      <c r="ABA1" s="369"/>
      <c r="ABB1" s="369"/>
      <c r="ABC1" s="369"/>
      <c r="ABD1" s="369"/>
      <c r="ABE1" s="369"/>
      <c r="ABF1" s="370"/>
      <c r="ABG1" s="368"/>
      <c r="ABH1" s="369"/>
      <c r="ABI1" s="369"/>
      <c r="ABJ1" s="369"/>
      <c r="ABK1" s="369"/>
      <c r="ABL1" s="369"/>
      <c r="ABM1" s="369"/>
      <c r="ABN1" s="369"/>
      <c r="ABO1" s="369"/>
      <c r="ABP1" s="369"/>
      <c r="ABQ1" s="370"/>
      <c r="ABR1" s="368"/>
      <c r="ABS1" s="369"/>
      <c r="ABT1" s="369"/>
      <c r="ABU1" s="370"/>
      <c r="ABV1" s="371"/>
      <c r="ABW1" s="371"/>
      <c r="ABX1" s="371"/>
      <c r="ABY1" s="371"/>
      <c r="ABZ1" s="371"/>
      <c r="ACA1" s="371"/>
      <c r="ACB1" s="371"/>
      <c r="ACC1" s="371"/>
      <c r="ACD1" s="360"/>
      <c r="ACE1" s="368"/>
      <c r="ACF1" s="370"/>
      <c r="ACG1" s="372"/>
      <c r="ACH1" s="373"/>
      <c r="ACI1" s="373"/>
      <c r="ACJ1" s="374"/>
      <c r="ACK1" s="367"/>
      <c r="ACL1" s="367"/>
      <c r="ACM1" s="372"/>
      <c r="ACN1" s="373"/>
      <c r="ACO1" s="373"/>
      <c r="ACP1" s="373"/>
      <c r="ACQ1" s="373"/>
      <c r="ACR1" s="374"/>
      <c r="ACS1" s="367"/>
      <c r="ACT1" s="367"/>
      <c r="ACU1" s="367"/>
      <c r="ACV1" s="24"/>
      <c r="ACW1" s="24"/>
      <c r="ACX1" s="360"/>
      <c r="ACY1" s="361"/>
      <c r="ACZ1" s="26"/>
      <c r="ADA1" s="375"/>
      <c r="ADB1" s="375"/>
      <c r="ADC1" s="375"/>
      <c r="ADD1" s="375"/>
      <c r="ADE1" s="376"/>
      <c r="ADF1" s="377"/>
      <c r="ADG1" s="378"/>
      <c r="ADH1" s="378"/>
      <c r="ADI1" s="378"/>
      <c r="ADJ1" s="378"/>
      <c r="ADK1" s="378"/>
      <c r="ADL1" s="378"/>
      <c r="ADM1" s="378"/>
      <c r="ADN1" s="378"/>
      <c r="ADO1" s="378"/>
      <c r="ADP1" s="378"/>
      <c r="ADQ1" s="379"/>
      <c r="ADR1" s="375"/>
      <c r="ADS1" s="377"/>
      <c r="ADT1" s="378"/>
      <c r="ADU1" s="378"/>
      <c r="ADV1" s="378"/>
      <c r="ADW1" s="378"/>
      <c r="ADX1" s="378"/>
      <c r="ADY1" s="378"/>
      <c r="ADZ1" s="379"/>
      <c r="AEA1" s="375"/>
      <c r="AEB1" s="375"/>
      <c r="AEC1" s="375"/>
      <c r="AED1" s="375"/>
      <c r="AEE1" s="375"/>
      <c r="AEF1" s="375"/>
      <c r="AEG1" s="375"/>
      <c r="AEH1" s="368"/>
      <c r="AEI1" s="369"/>
      <c r="AEJ1" s="369"/>
      <c r="AEK1" s="369"/>
      <c r="AEL1" s="369"/>
      <c r="AEM1" s="369"/>
      <c r="AEN1" s="369"/>
      <c r="AEO1" s="369"/>
      <c r="AEP1" s="369"/>
      <c r="AEQ1" s="370"/>
      <c r="AER1" s="368"/>
      <c r="AES1" s="369"/>
      <c r="AET1" s="369"/>
      <c r="AEU1" s="370"/>
      <c r="AEV1" s="368"/>
      <c r="AEW1" s="369"/>
      <c r="AEX1" s="369"/>
      <c r="AEY1" s="369"/>
      <c r="AEZ1" s="369"/>
      <c r="AFA1" s="369"/>
      <c r="AFB1" s="369"/>
      <c r="AFC1" s="369"/>
      <c r="AFD1" s="369"/>
      <c r="AFE1" s="369"/>
      <c r="AFF1" s="369"/>
      <c r="AFG1" s="369"/>
      <c r="AFH1" s="369"/>
      <c r="AFI1" s="369"/>
      <c r="AFJ1" s="369"/>
      <c r="AFK1" s="369"/>
      <c r="AFL1" s="369"/>
      <c r="AFM1" s="369"/>
      <c r="AFN1" s="369"/>
      <c r="AFO1" s="370"/>
      <c r="AFP1" s="368"/>
      <c r="AFQ1" s="369"/>
      <c r="AFR1" s="369"/>
      <c r="AFS1" s="370"/>
      <c r="AFT1" s="368"/>
      <c r="AFU1" s="369"/>
      <c r="AFV1" s="369"/>
      <c r="AFW1" s="369"/>
      <c r="AFX1" s="369"/>
      <c r="AFY1" s="369"/>
      <c r="AFZ1" s="369"/>
      <c r="AGA1" s="369"/>
      <c r="AGB1" s="369"/>
      <c r="AGC1" s="369"/>
      <c r="AGD1" s="369"/>
      <c r="AGE1" s="369"/>
      <c r="AGF1" s="370"/>
      <c r="AGG1" s="368"/>
      <c r="AGH1" s="369"/>
      <c r="AGI1" s="369"/>
      <c r="AGJ1" s="369"/>
      <c r="AGK1" s="369"/>
      <c r="AGL1" s="369"/>
      <c r="AGM1" s="369"/>
      <c r="AGN1" s="369"/>
      <c r="AGO1" s="369"/>
      <c r="AGP1" s="369"/>
      <c r="AGQ1" s="370"/>
      <c r="AGR1" s="368"/>
      <c r="AGS1" s="369"/>
      <c r="AGT1" s="369"/>
      <c r="AGU1" s="370"/>
      <c r="AGV1" s="371"/>
      <c r="AGW1" s="371"/>
      <c r="AGX1" s="371"/>
      <c r="AGY1" s="371"/>
      <c r="AGZ1" s="371"/>
      <c r="AHA1" s="371"/>
      <c r="AHB1" s="371"/>
      <c r="AHC1" s="371"/>
      <c r="AHD1" s="360"/>
      <c r="AHE1" s="368"/>
      <c r="AHF1" s="370"/>
      <c r="AHG1" s="372"/>
      <c r="AHH1" s="373"/>
      <c r="AHI1" s="373"/>
      <c r="AHJ1" s="374"/>
      <c r="AHK1" s="367"/>
      <c r="AHL1" s="367"/>
      <c r="AHM1" s="372"/>
      <c r="AHN1" s="373"/>
      <c r="AHO1" s="373"/>
      <c r="AHP1" s="373"/>
      <c r="AHQ1" s="373"/>
      <c r="AHR1" s="374"/>
      <c r="AHS1" s="367"/>
      <c r="AHT1" s="367"/>
      <c r="AHU1" s="367"/>
      <c r="AHV1" s="24"/>
      <c r="AHW1" s="24"/>
      <c r="AHX1" s="360"/>
      <c r="AHY1" s="361"/>
      <c r="AHZ1" s="26"/>
      <c r="AIA1" s="375"/>
      <c r="AIB1" s="375"/>
      <c r="AIC1" s="375"/>
      <c r="AID1" s="375"/>
      <c r="AIE1" s="376"/>
      <c r="AIF1" s="377"/>
      <c r="AIG1" s="378"/>
      <c r="AIH1" s="378"/>
      <c r="AII1" s="378"/>
      <c r="AIJ1" s="378"/>
      <c r="AIK1" s="378"/>
      <c r="AIL1" s="378"/>
      <c r="AIM1" s="378"/>
      <c r="AIN1" s="378"/>
      <c r="AIO1" s="378"/>
      <c r="AIP1" s="378"/>
      <c r="AIQ1" s="379"/>
      <c r="AIR1" s="375"/>
      <c r="AIS1" s="377"/>
      <c r="AIT1" s="378"/>
      <c r="AIU1" s="378"/>
      <c r="AIV1" s="378"/>
      <c r="AIW1" s="378"/>
      <c r="AIX1" s="378"/>
      <c r="AIY1" s="378"/>
      <c r="AIZ1" s="379"/>
      <c r="AJA1" s="375"/>
      <c r="AJB1" s="375"/>
      <c r="AJC1" s="375"/>
      <c r="AJD1" s="375"/>
      <c r="AJE1" s="375"/>
      <c r="AJF1" s="375"/>
      <c r="AJG1" s="375"/>
      <c r="AJH1" s="368"/>
      <c r="AJI1" s="369"/>
      <c r="AJJ1" s="369"/>
      <c r="AJK1" s="369"/>
      <c r="AJL1" s="369"/>
      <c r="AJM1" s="369"/>
      <c r="AJN1" s="369"/>
      <c r="AJO1" s="369"/>
      <c r="AJP1" s="369"/>
      <c r="AJQ1" s="370"/>
      <c r="AJR1" s="368"/>
      <c r="AJS1" s="369"/>
      <c r="AJT1" s="369"/>
      <c r="AJU1" s="370"/>
      <c r="AJV1" s="368"/>
      <c r="AJW1" s="369"/>
      <c r="AJX1" s="369"/>
      <c r="AJY1" s="369"/>
      <c r="AJZ1" s="369"/>
      <c r="AKA1" s="369"/>
      <c r="AKB1" s="369"/>
      <c r="AKC1" s="369"/>
      <c r="AKD1" s="369"/>
      <c r="AKE1" s="369"/>
      <c r="AKF1" s="369"/>
      <c r="AKG1" s="369"/>
      <c r="AKH1" s="369"/>
      <c r="AKI1" s="369"/>
      <c r="AKJ1" s="369"/>
      <c r="AKK1" s="369"/>
      <c r="AKL1" s="369"/>
      <c r="AKM1" s="369"/>
      <c r="AKN1" s="369"/>
      <c r="AKO1" s="370"/>
      <c r="AKP1" s="368"/>
      <c r="AKQ1" s="369"/>
      <c r="AKR1" s="369"/>
      <c r="AKS1" s="370"/>
      <c r="AKT1" s="368"/>
      <c r="AKU1" s="369"/>
      <c r="AKV1" s="369"/>
      <c r="AKW1" s="369"/>
      <c r="AKX1" s="369"/>
      <c r="AKY1" s="369"/>
      <c r="AKZ1" s="369"/>
      <c r="ALA1" s="369"/>
      <c r="ALB1" s="369"/>
      <c r="ALC1" s="369"/>
      <c r="ALD1" s="369"/>
      <c r="ALE1" s="369"/>
      <c r="ALF1" s="370"/>
      <c r="ALG1" s="368"/>
      <c r="ALH1" s="369"/>
      <c r="ALI1" s="369"/>
      <c r="ALJ1" s="369"/>
      <c r="ALK1" s="369"/>
      <c r="ALL1" s="369"/>
      <c r="ALM1" s="369"/>
      <c r="ALN1" s="369"/>
      <c r="ALO1" s="369"/>
      <c r="ALP1" s="369"/>
      <c r="ALQ1" s="370"/>
      <c r="ALR1" s="368"/>
      <c r="ALS1" s="369"/>
      <c r="ALT1" s="369"/>
      <c r="ALU1" s="370"/>
      <c r="ALV1" s="371"/>
      <c r="ALW1" s="371"/>
      <c r="ALX1" s="371"/>
      <c r="ALY1" s="371"/>
      <c r="ALZ1" s="371"/>
      <c r="AMA1" s="371"/>
      <c r="AMB1" s="371"/>
      <c r="AMC1" s="371"/>
      <c r="AMD1" s="360"/>
      <c r="AME1" s="368"/>
      <c r="AMF1" s="370"/>
      <c r="AMG1" s="372"/>
      <c r="AMH1" s="373"/>
      <c r="AMI1" s="373"/>
      <c r="AMJ1" s="374"/>
      <c r="AMK1" s="367"/>
      <c r="AML1" s="367"/>
      <c r="AMM1" s="372"/>
      <c r="AMN1" s="373"/>
      <c r="AMO1" s="373"/>
      <c r="AMP1" s="373"/>
      <c r="AMQ1" s="373"/>
      <c r="AMR1" s="374"/>
      <c r="AMS1" s="367"/>
      <c r="AMT1" s="367"/>
      <c r="AMU1" s="367"/>
      <c r="AMV1" s="24"/>
      <c r="AMW1" s="24"/>
      <c r="AMX1" s="360"/>
      <c r="AMY1" s="361"/>
      <c r="AMZ1" s="26"/>
      <c r="ANA1" s="375"/>
      <c r="ANB1" s="375"/>
      <c r="ANC1" s="375"/>
      <c r="AND1" s="375"/>
      <c r="ANE1" s="376"/>
      <c r="ANF1" s="377"/>
      <c r="ANG1" s="378"/>
      <c r="ANH1" s="378"/>
      <c r="ANI1" s="378"/>
      <c r="ANJ1" s="378"/>
      <c r="ANK1" s="378"/>
      <c r="ANL1" s="378"/>
      <c r="ANM1" s="378"/>
      <c r="ANN1" s="378"/>
      <c r="ANO1" s="378"/>
      <c r="ANP1" s="378"/>
      <c r="ANQ1" s="379"/>
      <c r="ANR1" s="375"/>
      <c r="ANS1" s="377"/>
      <c r="ANT1" s="378"/>
      <c r="ANU1" s="378"/>
      <c r="ANV1" s="378"/>
      <c r="ANW1" s="378"/>
      <c r="ANX1" s="378"/>
      <c r="ANY1" s="378"/>
      <c r="ANZ1" s="379"/>
      <c r="AOA1" s="375"/>
      <c r="AOB1" s="375"/>
      <c r="AOC1" s="375"/>
      <c r="AOD1" s="375"/>
      <c r="AOE1" s="375"/>
      <c r="AOF1" s="375"/>
      <c r="AOG1" s="375"/>
      <c r="AOH1" s="368"/>
      <c r="AOI1" s="369"/>
      <c r="AOJ1" s="369"/>
      <c r="AOK1" s="369"/>
      <c r="AOL1" s="369"/>
      <c r="AOM1" s="369"/>
      <c r="AON1" s="369"/>
      <c r="AOO1" s="369"/>
      <c r="AOP1" s="369"/>
      <c r="AOQ1" s="370"/>
      <c r="AOR1" s="368"/>
      <c r="AOS1" s="369"/>
      <c r="AOT1" s="369"/>
      <c r="AOU1" s="370"/>
      <c r="AOV1" s="368"/>
      <c r="AOW1" s="369"/>
      <c r="AOX1" s="369"/>
      <c r="AOY1" s="369"/>
      <c r="AOZ1" s="369"/>
      <c r="APA1" s="369"/>
      <c r="APB1" s="369"/>
      <c r="APC1" s="369"/>
      <c r="APD1" s="369"/>
      <c r="APE1" s="369"/>
      <c r="APF1" s="369"/>
      <c r="APG1" s="369"/>
      <c r="APH1" s="369"/>
      <c r="API1" s="369"/>
      <c r="APJ1" s="369"/>
      <c r="APK1" s="369"/>
      <c r="APL1" s="369"/>
      <c r="APM1" s="369"/>
      <c r="APN1" s="369"/>
      <c r="APO1" s="370"/>
      <c r="APP1" s="368"/>
      <c r="APQ1" s="369"/>
      <c r="APR1" s="369"/>
      <c r="APS1" s="370"/>
      <c r="APT1" s="368"/>
      <c r="APU1" s="369"/>
      <c r="APV1" s="369"/>
      <c r="APW1" s="369"/>
      <c r="APX1" s="369"/>
      <c r="APY1" s="369"/>
      <c r="APZ1" s="369"/>
      <c r="AQA1" s="369"/>
      <c r="AQB1" s="369"/>
      <c r="AQC1" s="369"/>
      <c r="AQD1" s="369"/>
      <c r="AQE1" s="369"/>
      <c r="AQF1" s="370"/>
      <c r="AQG1" s="368"/>
      <c r="AQH1" s="369"/>
      <c r="AQI1" s="369"/>
      <c r="AQJ1" s="369"/>
      <c r="AQK1" s="369"/>
      <c r="AQL1" s="369"/>
      <c r="AQM1" s="369"/>
      <c r="AQN1" s="369"/>
      <c r="AQO1" s="369"/>
      <c r="AQP1" s="369"/>
      <c r="AQQ1" s="370"/>
      <c r="AQR1" s="368"/>
      <c r="AQS1" s="369"/>
      <c r="AQT1" s="369"/>
      <c r="AQU1" s="370"/>
      <c r="AQV1" s="371"/>
      <c r="AQW1" s="371"/>
      <c r="AQX1" s="371"/>
      <c r="AQY1" s="371"/>
      <c r="AQZ1" s="371"/>
      <c r="ARA1" s="371"/>
      <c r="ARB1" s="371"/>
      <c r="ARC1" s="371"/>
      <c r="ARD1" s="360"/>
      <c r="ARE1" s="368"/>
      <c r="ARF1" s="370"/>
      <c r="ARG1" s="372"/>
      <c r="ARH1" s="373"/>
      <c r="ARI1" s="373"/>
      <c r="ARJ1" s="374"/>
      <c r="ARK1" s="367"/>
      <c r="ARL1" s="367"/>
      <c r="ARM1" s="372"/>
      <c r="ARN1" s="373"/>
      <c r="ARO1" s="373"/>
      <c r="ARP1" s="373"/>
      <c r="ARQ1" s="373"/>
      <c r="ARR1" s="374"/>
      <c r="ARS1" s="367"/>
      <c r="ART1" s="367"/>
      <c r="ARU1" s="367"/>
      <c r="ARV1" s="24"/>
      <c r="ARW1" s="24"/>
      <c r="ARX1" s="360"/>
      <c r="ARY1" s="361"/>
      <c r="ARZ1" s="26"/>
      <c r="ASA1" s="375"/>
      <c r="ASB1" s="375"/>
      <c r="ASC1" s="375"/>
      <c r="ASD1" s="375"/>
      <c r="ASE1" s="376"/>
      <c r="ASF1" s="377"/>
      <c r="ASG1" s="378"/>
      <c r="ASH1" s="378"/>
      <c r="ASI1" s="378"/>
      <c r="ASJ1" s="378"/>
      <c r="ASK1" s="378"/>
      <c r="ASL1" s="378"/>
      <c r="ASM1" s="378"/>
      <c r="ASN1" s="378"/>
      <c r="ASO1" s="378"/>
      <c r="ASP1" s="378"/>
      <c r="ASQ1" s="379"/>
      <c r="ASR1" s="375"/>
      <c r="ASS1" s="377"/>
      <c r="AST1" s="378"/>
      <c r="ASU1" s="378"/>
      <c r="ASV1" s="378"/>
      <c r="ASW1" s="378"/>
      <c r="ASX1" s="378"/>
      <c r="ASY1" s="378"/>
      <c r="ASZ1" s="379"/>
      <c r="ATA1" s="375"/>
      <c r="ATB1" s="375"/>
      <c r="ATC1" s="375"/>
      <c r="ATD1" s="375"/>
      <c r="ATE1" s="375"/>
      <c r="ATF1" s="375"/>
      <c r="ATG1" s="375"/>
      <c r="ATH1" s="368"/>
      <c r="ATI1" s="369"/>
      <c r="ATJ1" s="369"/>
      <c r="ATK1" s="369"/>
      <c r="ATL1" s="369"/>
      <c r="ATM1" s="369"/>
      <c r="ATN1" s="369"/>
      <c r="ATO1" s="369"/>
      <c r="ATP1" s="369"/>
      <c r="ATQ1" s="370"/>
      <c r="ATR1" s="368"/>
      <c r="ATS1" s="369"/>
      <c r="ATT1" s="369"/>
      <c r="ATU1" s="370"/>
      <c r="ATV1" s="368"/>
      <c r="ATW1" s="369"/>
      <c r="ATX1" s="369"/>
      <c r="ATY1" s="369"/>
      <c r="ATZ1" s="369"/>
      <c r="AUA1" s="369"/>
      <c r="AUB1" s="369"/>
      <c r="AUC1" s="369"/>
      <c r="AUD1" s="369"/>
      <c r="AUE1" s="369"/>
      <c r="AUF1" s="369"/>
      <c r="AUG1" s="369"/>
      <c r="AUH1" s="369"/>
      <c r="AUI1" s="369"/>
      <c r="AUJ1" s="369"/>
      <c r="AUK1" s="369"/>
      <c r="AUL1" s="369"/>
      <c r="AUM1" s="369"/>
      <c r="AUN1" s="369"/>
      <c r="AUO1" s="370"/>
      <c r="AUP1" s="368"/>
      <c r="AUQ1" s="369"/>
      <c r="AUR1" s="369"/>
      <c r="AUS1" s="370"/>
      <c r="AUT1" s="368"/>
      <c r="AUU1" s="369"/>
      <c r="AUV1" s="369"/>
      <c r="AUW1" s="369"/>
      <c r="AUX1" s="369"/>
      <c r="AUY1" s="369"/>
      <c r="AUZ1" s="369"/>
      <c r="AVA1" s="369"/>
      <c r="AVB1" s="369"/>
      <c r="AVC1" s="369"/>
      <c r="AVD1" s="369"/>
      <c r="AVE1" s="369"/>
      <c r="AVF1" s="370"/>
      <c r="AVG1" s="368"/>
      <c r="AVH1" s="369"/>
      <c r="AVI1" s="369"/>
      <c r="AVJ1" s="369"/>
      <c r="AVK1" s="369"/>
      <c r="AVL1" s="369"/>
      <c r="AVM1" s="369"/>
      <c r="AVN1" s="369"/>
      <c r="AVO1" s="369"/>
      <c r="AVP1" s="369"/>
      <c r="AVQ1" s="370"/>
      <c r="AVR1" s="368"/>
      <c r="AVS1" s="369"/>
      <c r="AVT1" s="369"/>
      <c r="AVU1" s="370"/>
      <c r="AVV1" s="371"/>
      <c r="AVW1" s="371"/>
      <c r="AVX1" s="371"/>
      <c r="AVY1" s="371"/>
      <c r="AVZ1" s="371"/>
      <c r="AWA1" s="371"/>
      <c r="AWB1" s="371"/>
      <c r="AWC1" s="371"/>
      <c r="AWD1" s="360"/>
      <c r="AWE1" s="368"/>
      <c r="AWF1" s="370"/>
      <c r="AWG1" s="372"/>
      <c r="AWH1" s="373"/>
      <c r="AWI1" s="373"/>
      <c r="AWJ1" s="374"/>
      <c r="AWK1" s="367"/>
      <c r="AWL1" s="367"/>
      <c r="AWM1" s="372"/>
      <c r="AWN1" s="373"/>
      <c r="AWO1" s="373"/>
      <c r="AWP1" s="373"/>
      <c r="AWQ1" s="373"/>
      <c r="AWR1" s="374"/>
      <c r="AWS1" s="367"/>
      <c r="AWT1" s="367"/>
      <c r="AWU1" s="367"/>
      <c r="AWV1" s="24"/>
      <c r="AWW1" s="24"/>
      <c r="AWX1" s="360"/>
      <c r="AWY1" s="361"/>
      <c r="AWZ1" s="26"/>
      <c r="AXA1" s="375"/>
      <c r="AXB1" s="375"/>
      <c r="AXC1" s="375"/>
      <c r="AXD1" s="375"/>
      <c r="AXE1" s="376"/>
      <c r="AXF1" s="377"/>
      <c r="AXG1" s="378"/>
      <c r="AXH1" s="378"/>
      <c r="AXI1" s="378"/>
      <c r="AXJ1" s="378"/>
      <c r="AXK1" s="378"/>
      <c r="AXL1" s="378"/>
      <c r="AXM1" s="378"/>
      <c r="AXN1" s="378"/>
      <c r="AXO1" s="378"/>
      <c r="AXP1" s="378"/>
      <c r="AXQ1" s="379"/>
      <c r="AXR1" s="375"/>
      <c r="AXS1" s="377"/>
      <c r="AXT1" s="378"/>
      <c r="AXU1" s="378"/>
      <c r="AXV1" s="378"/>
      <c r="AXW1" s="378"/>
      <c r="AXX1" s="378"/>
      <c r="AXY1" s="378"/>
      <c r="AXZ1" s="379"/>
      <c r="AYA1" s="375"/>
      <c r="AYB1" s="375"/>
      <c r="AYC1" s="375"/>
      <c r="AYD1" s="375"/>
      <c r="AYE1" s="375"/>
      <c r="AYF1" s="375"/>
      <c r="AYG1" s="375"/>
      <c r="AYH1" s="368"/>
      <c r="AYI1" s="369"/>
      <c r="AYJ1" s="369"/>
      <c r="AYK1" s="369"/>
      <c r="AYL1" s="369"/>
      <c r="AYM1" s="369"/>
      <c r="AYN1" s="369"/>
      <c r="AYO1" s="369"/>
      <c r="AYP1" s="369"/>
      <c r="AYQ1" s="370"/>
      <c r="AYR1" s="368"/>
      <c r="AYS1" s="369"/>
      <c r="AYT1" s="369"/>
      <c r="AYU1" s="370"/>
      <c r="AYV1" s="368"/>
      <c r="AYW1" s="369"/>
      <c r="AYX1" s="369"/>
      <c r="AYY1" s="369"/>
      <c r="AYZ1" s="369"/>
      <c r="AZA1" s="369"/>
      <c r="AZB1" s="369"/>
      <c r="AZC1" s="369"/>
      <c r="AZD1" s="369"/>
      <c r="AZE1" s="369"/>
      <c r="AZF1" s="369"/>
      <c r="AZG1" s="369"/>
      <c r="AZH1" s="369"/>
      <c r="AZI1" s="369"/>
      <c r="AZJ1" s="369"/>
      <c r="AZK1" s="369"/>
      <c r="AZL1" s="369"/>
      <c r="AZM1" s="369"/>
      <c r="AZN1" s="369"/>
      <c r="AZO1" s="370"/>
      <c r="AZP1" s="368"/>
      <c r="AZQ1" s="369"/>
      <c r="AZR1" s="369"/>
      <c r="AZS1" s="370"/>
      <c r="AZT1" s="368"/>
      <c r="AZU1" s="369"/>
      <c r="AZV1" s="369"/>
      <c r="AZW1" s="369"/>
      <c r="AZX1" s="369"/>
      <c r="AZY1" s="369"/>
      <c r="AZZ1" s="369"/>
      <c r="BAA1" s="369"/>
      <c r="BAB1" s="369"/>
      <c r="BAC1" s="369"/>
      <c r="BAD1" s="369"/>
      <c r="BAE1" s="369"/>
      <c r="BAF1" s="370"/>
      <c r="BAG1" s="368"/>
      <c r="BAH1" s="369"/>
      <c r="BAI1" s="369"/>
      <c r="BAJ1" s="369"/>
      <c r="BAK1" s="369"/>
      <c r="BAL1" s="369"/>
      <c r="BAM1" s="369"/>
      <c r="BAN1" s="369"/>
      <c r="BAO1" s="369"/>
      <c r="BAP1" s="369"/>
      <c r="BAQ1" s="370"/>
      <c r="BAR1" s="368"/>
      <c r="BAS1" s="369"/>
      <c r="BAT1" s="369"/>
      <c r="BAU1" s="370"/>
      <c r="BAV1" s="371"/>
      <c r="BAW1" s="371"/>
      <c r="BAX1" s="371"/>
      <c r="BAY1" s="371"/>
      <c r="BAZ1" s="371"/>
      <c r="BBA1" s="371"/>
      <c r="BBB1" s="371"/>
      <c r="BBC1" s="371"/>
      <c r="BBD1" s="360"/>
      <c r="BBE1" s="368"/>
      <c r="BBF1" s="370"/>
      <c r="BBG1" s="372"/>
      <c r="BBH1" s="373"/>
      <c r="BBI1" s="373"/>
      <c r="BBJ1" s="374"/>
      <c r="BBK1" s="367"/>
      <c r="BBL1" s="367"/>
      <c r="BBM1" s="372"/>
      <c r="BBN1" s="373"/>
      <c r="BBO1" s="373"/>
      <c r="BBP1" s="373"/>
      <c r="BBQ1" s="373"/>
      <c r="BBR1" s="374"/>
      <c r="BBS1" s="367"/>
      <c r="BBT1" s="367"/>
      <c r="BBU1" s="367"/>
      <c r="BBV1" s="24"/>
      <c r="BBW1" s="24"/>
      <c r="BBX1" s="360"/>
      <c r="BBY1" s="361"/>
      <c r="BBZ1" s="26"/>
      <c r="BCA1" s="375"/>
      <c r="BCB1" s="375"/>
      <c r="BCC1" s="375"/>
      <c r="BCD1" s="375"/>
      <c r="BCE1" s="376"/>
      <c r="BCF1" s="377"/>
      <c r="BCG1" s="378"/>
      <c r="BCH1" s="378"/>
      <c r="BCI1" s="378"/>
      <c r="BCJ1" s="378"/>
      <c r="BCK1" s="378"/>
      <c r="BCL1" s="378"/>
      <c r="BCM1" s="378"/>
      <c r="BCN1" s="378"/>
      <c r="BCO1" s="378"/>
      <c r="BCP1" s="378"/>
      <c r="BCQ1" s="379"/>
      <c r="BCR1" s="375"/>
      <c r="BCS1" s="377"/>
      <c r="BCT1" s="378"/>
      <c r="BCU1" s="378"/>
      <c r="BCV1" s="378"/>
      <c r="BCW1" s="378"/>
      <c r="BCX1" s="378"/>
      <c r="BCY1" s="378"/>
      <c r="BCZ1" s="379"/>
      <c r="BDA1" s="375"/>
      <c r="BDB1" s="375"/>
      <c r="BDC1" s="375"/>
      <c r="BDD1" s="375"/>
      <c r="BDE1" s="375"/>
      <c r="BDF1" s="375"/>
      <c r="BDG1" s="375"/>
      <c r="BDH1" s="368"/>
      <c r="BDI1" s="369"/>
      <c r="BDJ1" s="369"/>
      <c r="BDK1" s="369"/>
      <c r="BDL1" s="369"/>
      <c r="BDM1" s="369"/>
      <c r="BDN1" s="369"/>
      <c r="BDO1" s="369"/>
      <c r="BDP1" s="369"/>
      <c r="BDQ1" s="370"/>
      <c r="BDR1" s="368"/>
      <c r="BDS1" s="369"/>
      <c r="BDT1" s="369"/>
      <c r="BDU1" s="370"/>
      <c r="BDV1" s="368"/>
      <c r="BDW1" s="369"/>
      <c r="BDX1" s="369"/>
      <c r="BDY1" s="369"/>
      <c r="BDZ1" s="369"/>
      <c r="BEA1" s="369"/>
      <c r="BEB1" s="369"/>
      <c r="BEC1" s="369"/>
      <c r="BED1" s="369"/>
      <c r="BEE1" s="369"/>
      <c r="BEF1" s="369"/>
      <c r="BEG1" s="369"/>
      <c r="BEH1" s="369"/>
      <c r="BEI1" s="369"/>
      <c r="BEJ1" s="369"/>
      <c r="BEK1" s="369"/>
      <c r="BEL1" s="369"/>
      <c r="BEM1" s="369"/>
      <c r="BEN1" s="369"/>
      <c r="BEO1" s="370"/>
      <c r="BEP1" s="368"/>
      <c r="BEQ1" s="369"/>
      <c r="BER1" s="369"/>
      <c r="BES1" s="370"/>
      <c r="BET1" s="368"/>
      <c r="BEU1" s="369"/>
      <c r="BEV1" s="369"/>
      <c r="BEW1" s="369"/>
      <c r="BEX1" s="369"/>
      <c r="BEY1" s="369"/>
      <c r="BEZ1" s="369"/>
      <c r="BFA1" s="369"/>
      <c r="BFB1" s="369"/>
      <c r="BFC1" s="369"/>
      <c r="BFD1" s="369"/>
      <c r="BFE1" s="369"/>
      <c r="BFF1" s="370"/>
      <c r="BFG1" s="368"/>
      <c r="BFH1" s="369"/>
      <c r="BFI1" s="369"/>
      <c r="BFJ1" s="369"/>
      <c r="BFK1" s="369"/>
      <c r="BFL1" s="369"/>
      <c r="BFM1" s="369"/>
      <c r="BFN1" s="369"/>
      <c r="BFO1" s="369"/>
      <c r="BFP1" s="369"/>
      <c r="BFQ1" s="370"/>
      <c r="BFR1" s="368"/>
      <c r="BFS1" s="369"/>
      <c r="BFT1" s="369"/>
      <c r="BFU1" s="370"/>
      <c r="BFV1" s="371"/>
      <c r="BFW1" s="371"/>
      <c r="BFX1" s="371"/>
      <c r="BFY1" s="371"/>
      <c r="BFZ1" s="371"/>
      <c r="BGA1" s="371"/>
      <c r="BGB1" s="371"/>
      <c r="BGC1" s="371"/>
      <c r="BGD1" s="360"/>
      <c r="BGE1" s="368"/>
      <c r="BGF1" s="370"/>
      <c r="BGG1" s="372"/>
      <c r="BGH1" s="373"/>
      <c r="BGI1" s="373"/>
      <c r="BGJ1" s="374"/>
      <c r="BGK1" s="367"/>
      <c r="BGL1" s="367"/>
      <c r="BGM1" s="372"/>
      <c r="BGN1" s="373"/>
      <c r="BGO1" s="373"/>
      <c r="BGP1" s="373"/>
      <c r="BGQ1" s="373"/>
      <c r="BGR1" s="374"/>
      <c r="BGS1" s="367"/>
      <c r="BGT1" s="367"/>
      <c r="BGU1" s="367"/>
      <c r="BGV1" s="24"/>
      <c r="BGW1" s="24"/>
      <c r="BGX1" s="360"/>
      <c r="BGY1" s="361"/>
      <c r="BGZ1" s="26"/>
      <c r="BHA1" s="375"/>
      <c r="BHB1" s="375"/>
      <c r="BHC1" s="375"/>
      <c r="BHD1" s="375"/>
      <c r="BHE1" s="376"/>
      <c r="BHF1" s="377"/>
      <c r="BHG1" s="378"/>
      <c r="BHH1" s="378"/>
      <c r="BHI1" s="378"/>
      <c r="BHJ1" s="378"/>
      <c r="BHK1" s="378"/>
      <c r="BHL1" s="378"/>
      <c r="BHM1" s="378"/>
      <c r="BHN1" s="378"/>
      <c r="BHO1" s="378"/>
      <c r="BHP1" s="378"/>
      <c r="BHQ1" s="379"/>
      <c r="BHR1" s="375"/>
      <c r="BHS1" s="377"/>
      <c r="BHT1" s="378"/>
      <c r="BHU1" s="378"/>
      <c r="BHV1" s="378"/>
      <c r="BHW1" s="378"/>
      <c r="BHX1" s="378"/>
      <c r="BHY1" s="378"/>
      <c r="BHZ1" s="379"/>
      <c r="BIA1" s="375"/>
      <c r="BIB1" s="375"/>
      <c r="BIC1" s="375"/>
      <c r="BID1" s="375"/>
      <c r="BIE1" s="375"/>
      <c r="BIF1" s="375"/>
      <c r="BIG1" s="375"/>
      <c r="BIH1" s="368"/>
      <c r="BII1" s="369"/>
      <c r="BIJ1" s="369"/>
      <c r="BIK1" s="369"/>
      <c r="BIL1" s="369"/>
      <c r="BIM1" s="369"/>
      <c r="BIN1" s="369"/>
      <c r="BIO1" s="369"/>
      <c r="BIP1" s="369"/>
      <c r="BIQ1" s="370"/>
      <c r="BIR1" s="368"/>
      <c r="BIS1" s="369"/>
      <c r="BIT1" s="369"/>
      <c r="BIU1" s="370"/>
      <c r="BIV1" s="368"/>
      <c r="BIW1" s="369"/>
      <c r="BIX1" s="369"/>
      <c r="BIY1" s="369"/>
      <c r="BIZ1" s="369"/>
      <c r="BJA1" s="369"/>
      <c r="BJB1" s="369"/>
      <c r="BJC1" s="369"/>
      <c r="BJD1" s="369"/>
      <c r="BJE1" s="369"/>
      <c r="BJF1" s="369"/>
      <c r="BJG1" s="369"/>
      <c r="BJH1" s="369"/>
      <c r="BJI1" s="369"/>
      <c r="BJJ1" s="369"/>
      <c r="BJK1" s="369"/>
      <c r="BJL1" s="369"/>
      <c r="BJM1" s="369"/>
      <c r="BJN1" s="369"/>
      <c r="BJO1" s="370"/>
      <c r="BJP1" s="368"/>
      <c r="BJQ1" s="369"/>
      <c r="BJR1" s="369"/>
      <c r="BJS1" s="370"/>
      <c r="BJT1" s="368"/>
      <c r="BJU1" s="369"/>
      <c r="BJV1" s="369"/>
      <c r="BJW1" s="369"/>
      <c r="BJX1" s="369"/>
      <c r="BJY1" s="369"/>
      <c r="BJZ1" s="369"/>
      <c r="BKA1" s="369"/>
      <c r="BKB1" s="369"/>
      <c r="BKC1" s="369"/>
      <c r="BKD1" s="369"/>
      <c r="BKE1" s="369"/>
      <c r="BKF1" s="370"/>
      <c r="BKG1" s="368"/>
      <c r="BKH1" s="369"/>
      <c r="BKI1" s="369"/>
      <c r="BKJ1" s="369"/>
      <c r="BKK1" s="369"/>
      <c r="BKL1" s="369"/>
      <c r="BKM1" s="369"/>
      <c r="BKN1" s="369"/>
      <c r="BKO1" s="369"/>
      <c r="BKP1" s="369"/>
      <c r="BKQ1" s="370"/>
      <c r="BKR1" s="368"/>
      <c r="BKS1" s="369"/>
      <c r="BKT1" s="369"/>
      <c r="BKU1" s="370"/>
      <c r="BKV1" s="371"/>
      <c r="BKW1" s="371"/>
      <c r="BKX1" s="371"/>
      <c r="BKY1" s="371"/>
      <c r="BKZ1" s="371"/>
      <c r="BLA1" s="371"/>
      <c r="BLB1" s="371"/>
      <c r="BLC1" s="371"/>
      <c r="BLD1" s="360"/>
      <c r="BLE1" s="368"/>
      <c r="BLF1" s="370"/>
      <c r="BLG1" s="372"/>
      <c r="BLH1" s="373"/>
      <c r="BLI1" s="373"/>
      <c r="BLJ1" s="374"/>
      <c r="BLK1" s="367"/>
      <c r="BLL1" s="367"/>
      <c r="BLM1" s="372"/>
      <c r="BLN1" s="373"/>
      <c r="BLO1" s="373"/>
      <c r="BLP1" s="373"/>
      <c r="BLQ1" s="373"/>
      <c r="BLR1" s="374"/>
      <c r="BLS1" s="367"/>
      <c r="BLT1" s="367"/>
      <c r="BLU1" s="367"/>
      <c r="BLV1" s="24"/>
      <c r="BLW1" s="24"/>
      <c r="BLX1" s="360"/>
      <c r="BLY1" s="361"/>
      <c r="BLZ1" s="26"/>
      <c r="BMA1" s="375"/>
      <c r="BMB1" s="375"/>
      <c r="BMC1" s="375"/>
      <c r="BMD1" s="375"/>
      <c r="BME1" s="376"/>
      <c r="BMF1" s="377"/>
      <c r="BMG1" s="378"/>
      <c r="BMH1" s="378"/>
      <c r="BMI1" s="378"/>
      <c r="BMJ1" s="378"/>
      <c r="BMK1" s="378"/>
      <c r="BML1" s="378"/>
      <c r="BMM1" s="378"/>
      <c r="BMN1" s="378"/>
      <c r="BMO1" s="378"/>
      <c r="BMP1" s="378"/>
      <c r="BMQ1" s="379"/>
      <c r="BMR1" s="375"/>
      <c r="BMS1" s="377"/>
      <c r="BMT1" s="378"/>
      <c r="BMU1" s="378"/>
      <c r="BMV1" s="378"/>
      <c r="BMW1" s="378"/>
      <c r="BMX1" s="378"/>
      <c r="BMY1" s="378"/>
      <c r="BMZ1" s="379"/>
      <c r="BNA1" s="375"/>
      <c r="BNB1" s="375"/>
      <c r="BNC1" s="375"/>
      <c r="BND1" s="375"/>
      <c r="BNE1" s="375"/>
      <c r="BNF1" s="375"/>
      <c r="BNG1" s="375"/>
      <c r="BNH1" s="368"/>
      <c r="BNI1" s="369"/>
      <c r="BNJ1" s="369"/>
      <c r="BNK1" s="369"/>
      <c r="BNL1" s="369"/>
      <c r="BNM1" s="369"/>
      <c r="BNN1" s="369"/>
      <c r="BNO1" s="369"/>
      <c r="BNP1" s="369"/>
      <c r="BNQ1" s="370"/>
      <c r="BNR1" s="368"/>
      <c r="BNS1" s="369"/>
      <c r="BNT1" s="369"/>
      <c r="BNU1" s="370"/>
      <c r="BNV1" s="368"/>
      <c r="BNW1" s="369"/>
      <c r="BNX1" s="369"/>
      <c r="BNY1" s="369"/>
      <c r="BNZ1" s="369"/>
      <c r="BOA1" s="369"/>
      <c r="BOB1" s="369"/>
      <c r="BOC1" s="369"/>
      <c r="BOD1" s="369"/>
      <c r="BOE1" s="369"/>
      <c r="BOF1" s="369"/>
      <c r="BOG1" s="369"/>
      <c r="BOH1" s="369"/>
      <c r="BOI1" s="369"/>
      <c r="BOJ1" s="369"/>
      <c r="BOK1" s="369"/>
      <c r="BOL1" s="369"/>
      <c r="BOM1" s="369"/>
      <c r="BON1" s="369"/>
      <c r="BOO1" s="370"/>
      <c r="BOP1" s="368"/>
      <c r="BOQ1" s="369"/>
      <c r="BOR1" s="369"/>
      <c r="BOS1" s="370"/>
      <c r="BOT1" s="368"/>
      <c r="BOU1" s="369"/>
      <c r="BOV1" s="369"/>
      <c r="BOW1" s="369"/>
      <c r="BOX1" s="369"/>
      <c r="BOY1" s="369"/>
      <c r="BOZ1" s="369"/>
      <c r="BPA1" s="369"/>
      <c r="BPB1" s="369"/>
      <c r="BPC1" s="369"/>
      <c r="BPD1" s="369"/>
      <c r="BPE1" s="369"/>
      <c r="BPF1" s="370"/>
      <c r="BPG1" s="368"/>
      <c r="BPH1" s="369"/>
      <c r="BPI1" s="369"/>
      <c r="BPJ1" s="369"/>
      <c r="BPK1" s="369"/>
      <c r="BPL1" s="369"/>
      <c r="BPM1" s="369"/>
      <c r="BPN1" s="369"/>
      <c r="BPO1" s="369"/>
      <c r="BPP1" s="369"/>
      <c r="BPQ1" s="370"/>
      <c r="BPR1" s="368"/>
      <c r="BPS1" s="369"/>
      <c r="BPT1" s="369"/>
      <c r="BPU1" s="370"/>
      <c r="BPV1" s="371"/>
      <c r="BPW1" s="371"/>
      <c r="BPX1" s="371"/>
      <c r="BPY1" s="371"/>
      <c r="BPZ1" s="371"/>
      <c r="BQA1" s="371"/>
      <c r="BQB1" s="371"/>
      <c r="BQC1" s="371"/>
      <c r="BQD1" s="360"/>
      <c r="BQE1" s="368"/>
      <c r="BQF1" s="370"/>
      <c r="BQG1" s="372"/>
      <c r="BQH1" s="373"/>
      <c r="BQI1" s="373"/>
      <c r="BQJ1" s="374"/>
      <c r="BQK1" s="367"/>
      <c r="BQL1" s="367"/>
      <c r="BQM1" s="372"/>
      <c r="BQN1" s="373"/>
      <c r="BQO1" s="373"/>
      <c r="BQP1" s="373"/>
      <c r="BQQ1" s="373"/>
      <c r="BQR1" s="374"/>
      <c r="BQS1" s="367"/>
      <c r="BQT1" s="367"/>
      <c r="BQU1" s="367"/>
      <c r="BQV1" s="24"/>
      <c r="BQW1" s="24"/>
      <c r="BQX1" s="360"/>
      <c r="BQY1" s="361"/>
      <c r="BQZ1" s="26"/>
      <c r="BRA1" s="375"/>
      <c r="BRB1" s="375"/>
      <c r="BRC1" s="375"/>
      <c r="BRD1" s="375"/>
      <c r="BRE1" s="376"/>
      <c r="BRF1" s="377"/>
      <c r="BRG1" s="378"/>
      <c r="BRH1" s="378"/>
      <c r="BRI1" s="378"/>
      <c r="BRJ1" s="378"/>
      <c r="BRK1" s="378"/>
      <c r="BRL1" s="378"/>
      <c r="BRM1" s="378"/>
      <c r="BRN1" s="378"/>
      <c r="BRO1" s="378"/>
      <c r="BRP1" s="378"/>
      <c r="BRQ1" s="379"/>
      <c r="BRR1" s="375"/>
      <c r="BRS1" s="377"/>
      <c r="BRT1" s="378"/>
      <c r="BRU1" s="378"/>
      <c r="BRV1" s="378"/>
      <c r="BRW1" s="378"/>
      <c r="BRX1" s="378"/>
      <c r="BRY1" s="378"/>
      <c r="BRZ1" s="379"/>
      <c r="BSA1" s="375"/>
      <c r="BSB1" s="375"/>
      <c r="BSC1" s="375"/>
      <c r="BSD1" s="375"/>
      <c r="BSE1" s="375"/>
      <c r="BSF1" s="375"/>
      <c r="BSG1" s="375"/>
      <c r="BSH1" s="368"/>
      <c r="BSI1" s="369"/>
      <c r="BSJ1" s="369"/>
      <c r="BSK1" s="369"/>
      <c r="BSL1" s="369"/>
      <c r="BSM1" s="369"/>
      <c r="BSN1" s="369"/>
      <c r="BSO1" s="369"/>
      <c r="BSP1" s="369"/>
      <c r="BSQ1" s="370"/>
      <c r="BSR1" s="368"/>
      <c r="BSS1" s="369"/>
      <c r="BST1" s="369"/>
      <c r="BSU1" s="370"/>
      <c r="BSV1" s="368"/>
      <c r="BSW1" s="369"/>
      <c r="BSX1" s="369"/>
      <c r="BSY1" s="369"/>
      <c r="BSZ1" s="369"/>
      <c r="BTA1" s="369"/>
      <c r="BTB1" s="369"/>
      <c r="BTC1" s="369"/>
      <c r="BTD1" s="369"/>
      <c r="BTE1" s="369"/>
      <c r="BTF1" s="369"/>
      <c r="BTG1" s="369"/>
      <c r="BTH1" s="369"/>
      <c r="BTI1" s="369"/>
      <c r="BTJ1" s="369"/>
      <c r="BTK1" s="369"/>
      <c r="BTL1" s="369"/>
      <c r="BTM1" s="369"/>
      <c r="BTN1" s="369"/>
      <c r="BTO1" s="370"/>
      <c r="BTP1" s="368"/>
      <c r="BTQ1" s="369"/>
      <c r="BTR1" s="369"/>
      <c r="BTS1" s="370"/>
      <c r="BTT1" s="368"/>
      <c r="BTU1" s="369"/>
      <c r="BTV1" s="369"/>
      <c r="BTW1" s="369"/>
      <c r="BTX1" s="369"/>
      <c r="BTY1" s="369"/>
      <c r="BTZ1" s="369"/>
      <c r="BUA1" s="369"/>
      <c r="BUB1" s="369"/>
      <c r="BUC1" s="369"/>
      <c r="BUD1" s="369"/>
      <c r="BUE1" s="369"/>
      <c r="BUF1" s="370"/>
      <c r="BUG1" s="368"/>
      <c r="BUH1" s="369"/>
      <c r="BUI1" s="369"/>
      <c r="BUJ1" s="369"/>
      <c r="BUK1" s="369"/>
      <c r="BUL1" s="369"/>
      <c r="BUM1" s="369"/>
      <c r="BUN1" s="369"/>
      <c r="BUO1" s="369"/>
      <c r="BUP1" s="369"/>
      <c r="BUQ1" s="370"/>
      <c r="BUR1" s="368"/>
      <c r="BUS1" s="369"/>
      <c r="BUT1" s="369"/>
      <c r="BUU1" s="370"/>
      <c r="BUV1" s="371"/>
      <c r="BUW1" s="371"/>
      <c r="BUX1" s="371"/>
      <c r="BUY1" s="371"/>
      <c r="BUZ1" s="371"/>
      <c r="BVA1" s="371"/>
      <c r="BVB1" s="371"/>
      <c r="BVC1" s="371"/>
      <c r="BVD1" s="360"/>
      <c r="BVE1" s="368"/>
      <c r="BVF1" s="370"/>
      <c r="BVG1" s="372"/>
      <c r="BVH1" s="373"/>
      <c r="BVI1" s="373"/>
      <c r="BVJ1" s="374"/>
      <c r="BVK1" s="367"/>
      <c r="BVL1" s="367"/>
      <c r="BVM1" s="372"/>
      <c r="BVN1" s="373"/>
      <c r="BVO1" s="373"/>
      <c r="BVP1" s="373"/>
      <c r="BVQ1" s="373"/>
      <c r="BVR1" s="374"/>
      <c r="BVS1" s="367"/>
      <c r="BVT1" s="367"/>
      <c r="BVU1" s="367"/>
      <c r="BVV1" s="24"/>
      <c r="BVW1" s="24"/>
      <c r="BVX1" s="360"/>
      <c r="BVY1" s="361"/>
      <c r="BVZ1" s="26"/>
      <c r="BWA1" s="375"/>
      <c r="BWB1" s="375"/>
      <c r="BWC1" s="375"/>
      <c r="BWD1" s="375"/>
      <c r="BWE1" s="376"/>
      <c r="BWF1" s="377"/>
      <c r="BWG1" s="378"/>
      <c r="BWH1" s="378"/>
      <c r="BWI1" s="378"/>
      <c r="BWJ1" s="378"/>
      <c r="BWK1" s="378"/>
      <c r="BWL1" s="378"/>
      <c r="BWM1" s="378"/>
      <c r="BWN1" s="378"/>
      <c r="BWO1" s="378"/>
      <c r="BWP1" s="378"/>
      <c r="BWQ1" s="379"/>
      <c r="BWR1" s="375"/>
      <c r="BWS1" s="377"/>
      <c r="BWT1" s="378"/>
      <c r="BWU1" s="378"/>
      <c r="BWV1" s="378"/>
      <c r="BWW1" s="378"/>
      <c r="BWX1" s="378"/>
      <c r="BWY1" s="378"/>
      <c r="BWZ1" s="379"/>
      <c r="BXA1" s="375"/>
      <c r="BXB1" s="375"/>
      <c r="BXC1" s="375"/>
      <c r="BXD1" s="375"/>
      <c r="BXE1" s="375"/>
      <c r="BXF1" s="375"/>
      <c r="BXG1" s="375"/>
      <c r="BXH1" s="368"/>
      <c r="BXI1" s="369"/>
      <c r="BXJ1" s="369"/>
      <c r="BXK1" s="369"/>
      <c r="BXL1" s="369"/>
      <c r="BXM1" s="369"/>
      <c r="BXN1" s="369"/>
      <c r="BXO1" s="369"/>
      <c r="BXP1" s="369"/>
      <c r="BXQ1" s="370"/>
      <c r="BXR1" s="368"/>
      <c r="BXS1" s="369"/>
      <c r="BXT1" s="369"/>
      <c r="BXU1" s="370"/>
      <c r="BXV1" s="368"/>
      <c r="BXW1" s="369"/>
      <c r="BXX1" s="369"/>
      <c r="BXY1" s="369"/>
      <c r="BXZ1" s="369"/>
      <c r="BYA1" s="369"/>
      <c r="BYB1" s="369"/>
      <c r="BYC1" s="369"/>
      <c r="BYD1" s="369"/>
      <c r="BYE1" s="369"/>
      <c r="BYF1" s="369"/>
      <c r="BYG1" s="369"/>
      <c r="BYH1" s="369"/>
      <c r="BYI1" s="369"/>
      <c r="BYJ1" s="369"/>
      <c r="BYK1" s="369"/>
      <c r="BYL1" s="369"/>
      <c r="BYM1" s="369"/>
      <c r="BYN1" s="369"/>
      <c r="BYO1" s="370"/>
      <c r="BYP1" s="368"/>
      <c r="BYQ1" s="369"/>
      <c r="BYR1" s="369"/>
      <c r="BYS1" s="370"/>
      <c r="BYT1" s="368"/>
      <c r="BYU1" s="369"/>
      <c r="BYV1" s="369"/>
      <c r="BYW1" s="369"/>
      <c r="BYX1" s="369"/>
      <c r="BYY1" s="369"/>
      <c r="BYZ1" s="369"/>
      <c r="BZA1" s="369"/>
      <c r="BZB1" s="369"/>
      <c r="BZC1" s="369"/>
      <c r="BZD1" s="369"/>
      <c r="BZE1" s="369"/>
      <c r="BZF1" s="370"/>
      <c r="BZG1" s="368"/>
      <c r="BZH1" s="369"/>
      <c r="BZI1" s="369"/>
      <c r="BZJ1" s="369"/>
      <c r="BZK1" s="369"/>
      <c r="BZL1" s="369"/>
      <c r="BZM1" s="369"/>
      <c r="BZN1" s="369"/>
      <c r="BZO1" s="369"/>
      <c r="BZP1" s="369"/>
      <c r="BZQ1" s="370"/>
      <c r="BZR1" s="368"/>
      <c r="BZS1" s="369"/>
      <c r="BZT1" s="369"/>
      <c r="BZU1" s="370"/>
      <c r="BZV1" s="371"/>
      <c r="BZW1" s="371"/>
      <c r="BZX1" s="371"/>
      <c r="BZY1" s="371"/>
      <c r="BZZ1" s="371"/>
      <c r="CAA1" s="371"/>
      <c r="CAB1" s="371"/>
      <c r="CAC1" s="371"/>
      <c r="CAD1" s="360"/>
      <c r="CAE1" s="368"/>
      <c r="CAF1" s="370"/>
      <c r="CAG1" s="372"/>
      <c r="CAH1" s="373"/>
      <c r="CAI1" s="373"/>
      <c r="CAJ1" s="374"/>
      <c r="CAK1" s="367"/>
      <c r="CAL1" s="367"/>
      <c r="CAM1" s="372"/>
      <c r="CAN1" s="373"/>
      <c r="CAO1" s="373"/>
      <c r="CAP1" s="373"/>
      <c r="CAQ1" s="373"/>
      <c r="CAR1" s="374"/>
      <c r="CAS1" s="367"/>
      <c r="CAT1" s="367"/>
      <c r="CAU1" s="367"/>
      <c r="CAV1" s="24"/>
      <c r="CAW1" s="24"/>
      <c r="CAX1" s="360"/>
      <c r="CAY1" s="361"/>
      <c r="CAZ1" s="26"/>
      <c r="CBA1" s="375"/>
      <c r="CBB1" s="375"/>
      <c r="CBC1" s="375"/>
      <c r="CBD1" s="375"/>
      <c r="CBE1" s="376"/>
      <c r="CBF1" s="377"/>
      <c r="CBG1" s="378"/>
      <c r="CBH1" s="378"/>
      <c r="CBI1" s="378"/>
      <c r="CBJ1" s="378"/>
      <c r="CBK1" s="378"/>
      <c r="CBL1" s="378"/>
      <c r="CBM1" s="378"/>
      <c r="CBN1" s="378"/>
      <c r="CBO1" s="378"/>
      <c r="CBP1" s="378"/>
      <c r="CBQ1" s="379"/>
      <c r="CBR1" s="375"/>
      <c r="CBS1" s="377"/>
      <c r="CBT1" s="378"/>
      <c r="CBU1" s="378"/>
      <c r="CBV1" s="378"/>
      <c r="CBW1" s="378"/>
      <c r="CBX1" s="378"/>
      <c r="CBY1" s="378"/>
      <c r="CBZ1" s="379"/>
      <c r="CCA1" s="375"/>
      <c r="CCB1" s="375"/>
      <c r="CCC1" s="375"/>
      <c r="CCD1" s="375"/>
      <c r="CCE1" s="375"/>
      <c r="CCF1" s="375"/>
      <c r="CCG1" s="375"/>
      <c r="CCH1" s="368"/>
      <c r="CCI1" s="369"/>
      <c r="CCJ1" s="369"/>
      <c r="CCK1" s="369"/>
      <c r="CCL1" s="369"/>
      <c r="CCM1" s="369"/>
      <c r="CCN1" s="369"/>
      <c r="CCO1" s="369"/>
      <c r="CCP1" s="369"/>
      <c r="CCQ1" s="370"/>
      <c r="CCR1" s="368"/>
      <c r="CCS1" s="369"/>
      <c r="CCT1" s="369"/>
      <c r="CCU1" s="370"/>
      <c r="CCV1" s="368"/>
      <c r="CCW1" s="369"/>
      <c r="CCX1" s="369"/>
      <c r="CCY1" s="369"/>
      <c r="CCZ1" s="369"/>
      <c r="CDA1" s="369"/>
      <c r="CDB1" s="369"/>
      <c r="CDC1" s="369"/>
      <c r="CDD1" s="369"/>
      <c r="CDE1" s="369"/>
      <c r="CDF1" s="369"/>
      <c r="CDG1" s="369"/>
      <c r="CDH1" s="369"/>
      <c r="CDI1" s="369"/>
      <c r="CDJ1" s="369"/>
      <c r="CDK1" s="369"/>
      <c r="CDL1" s="369"/>
      <c r="CDM1" s="369"/>
      <c r="CDN1" s="369"/>
      <c r="CDO1" s="370"/>
      <c r="CDP1" s="368"/>
      <c r="CDQ1" s="369"/>
      <c r="CDR1" s="369"/>
      <c r="CDS1" s="370"/>
      <c r="CDT1" s="368"/>
      <c r="CDU1" s="369"/>
      <c r="CDV1" s="369"/>
      <c r="CDW1" s="369"/>
      <c r="CDX1" s="369"/>
      <c r="CDY1" s="369"/>
      <c r="CDZ1" s="369"/>
      <c r="CEA1" s="369"/>
      <c r="CEB1" s="369"/>
      <c r="CEC1" s="369"/>
      <c r="CED1" s="369"/>
      <c r="CEE1" s="369"/>
      <c r="CEF1" s="370"/>
      <c r="CEG1" s="368"/>
      <c r="CEH1" s="369"/>
      <c r="CEI1" s="369"/>
      <c r="CEJ1" s="369"/>
      <c r="CEK1" s="369"/>
      <c r="CEL1" s="369"/>
      <c r="CEM1" s="369"/>
      <c r="CEN1" s="369"/>
      <c r="CEO1" s="369"/>
      <c r="CEP1" s="369"/>
      <c r="CEQ1" s="370"/>
      <c r="CER1" s="368"/>
      <c r="CES1" s="369"/>
      <c r="CET1" s="369"/>
      <c r="CEU1" s="370"/>
      <c r="CEV1" s="371"/>
      <c r="CEW1" s="371"/>
      <c r="CEX1" s="371"/>
      <c r="CEY1" s="371"/>
      <c r="CEZ1" s="371"/>
      <c r="CFA1" s="371"/>
      <c r="CFB1" s="371"/>
      <c r="CFC1" s="371"/>
      <c r="CFD1" s="360"/>
      <c r="CFE1" s="368"/>
      <c r="CFF1" s="370"/>
      <c r="CFG1" s="372"/>
      <c r="CFH1" s="373"/>
      <c r="CFI1" s="373"/>
      <c r="CFJ1" s="374"/>
      <c r="CFK1" s="367"/>
      <c r="CFL1" s="367"/>
      <c r="CFM1" s="372"/>
      <c r="CFN1" s="373"/>
      <c r="CFO1" s="373"/>
      <c r="CFP1" s="373"/>
      <c r="CFQ1" s="373"/>
      <c r="CFR1" s="374"/>
      <c r="CFS1" s="367"/>
      <c r="CFT1" s="367"/>
      <c r="CFU1" s="367"/>
      <c r="CFV1" s="24"/>
      <c r="CFW1" s="24"/>
      <c r="CFX1" s="360"/>
      <c r="CFY1" s="361"/>
      <c r="CFZ1" s="26"/>
      <c r="CGA1" s="375"/>
      <c r="CGB1" s="375"/>
      <c r="CGC1" s="375"/>
      <c r="CGD1" s="375"/>
      <c r="CGE1" s="376"/>
      <c r="CGF1" s="377"/>
      <c r="CGG1" s="378"/>
      <c r="CGH1" s="378"/>
      <c r="CGI1" s="378"/>
      <c r="CGJ1" s="378"/>
      <c r="CGK1" s="378"/>
      <c r="CGL1" s="378"/>
      <c r="CGM1" s="378"/>
      <c r="CGN1" s="378"/>
      <c r="CGO1" s="378"/>
      <c r="CGP1" s="378"/>
      <c r="CGQ1" s="379"/>
      <c r="CGR1" s="375"/>
      <c r="CGS1" s="377"/>
      <c r="CGT1" s="378"/>
      <c r="CGU1" s="378"/>
      <c r="CGV1" s="378"/>
      <c r="CGW1" s="378"/>
      <c r="CGX1" s="378"/>
      <c r="CGY1" s="378"/>
      <c r="CGZ1" s="379"/>
      <c r="CHA1" s="375"/>
      <c r="CHB1" s="375"/>
      <c r="CHC1" s="375"/>
      <c r="CHD1" s="375"/>
      <c r="CHE1" s="375"/>
      <c r="CHF1" s="375"/>
      <c r="CHG1" s="375"/>
      <c r="CHH1" s="368"/>
      <c r="CHI1" s="369"/>
      <c r="CHJ1" s="369"/>
      <c r="CHK1" s="369"/>
      <c r="CHL1" s="369"/>
      <c r="CHM1" s="369"/>
      <c r="CHN1" s="369"/>
      <c r="CHO1" s="369"/>
      <c r="CHP1" s="369"/>
      <c r="CHQ1" s="370"/>
      <c r="CHR1" s="368"/>
      <c r="CHS1" s="369"/>
      <c r="CHT1" s="369"/>
      <c r="CHU1" s="370"/>
      <c r="CHV1" s="368"/>
      <c r="CHW1" s="369"/>
      <c r="CHX1" s="369"/>
      <c r="CHY1" s="369"/>
      <c r="CHZ1" s="369"/>
      <c r="CIA1" s="369"/>
      <c r="CIB1" s="369"/>
      <c r="CIC1" s="369"/>
      <c r="CID1" s="369"/>
      <c r="CIE1" s="369"/>
      <c r="CIF1" s="369"/>
      <c r="CIG1" s="369"/>
      <c r="CIH1" s="369"/>
      <c r="CII1" s="369"/>
      <c r="CIJ1" s="369"/>
      <c r="CIK1" s="369"/>
      <c r="CIL1" s="369"/>
      <c r="CIM1" s="369"/>
      <c r="CIN1" s="369"/>
      <c r="CIO1" s="370"/>
      <c r="CIP1" s="368"/>
      <c r="CIQ1" s="369"/>
      <c r="CIR1" s="369"/>
      <c r="CIS1" s="370"/>
      <c r="CIT1" s="368"/>
      <c r="CIU1" s="369"/>
      <c r="CIV1" s="369"/>
      <c r="CIW1" s="369"/>
      <c r="CIX1" s="369"/>
      <c r="CIY1" s="369"/>
      <c r="CIZ1" s="369"/>
      <c r="CJA1" s="369"/>
      <c r="CJB1" s="369"/>
      <c r="CJC1" s="369"/>
      <c r="CJD1" s="369"/>
      <c r="CJE1" s="369"/>
      <c r="CJF1" s="370"/>
      <c r="CJG1" s="368"/>
      <c r="CJH1" s="369"/>
      <c r="CJI1" s="369"/>
      <c r="CJJ1" s="369"/>
      <c r="CJK1" s="369"/>
      <c r="CJL1" s="369"/>
      <c r="CJM1" s="369"/>
      <c r="CJN1" s="369"/>
      <c r="CJO1" s="369"/>
      <c r="CJP1" s="369"/>
      <c r="CJQ1" s="370"/>
      <c r="CJR1" s="368"/>
      <c r="CJS1" s="369"/>
      <c r="CJT1" s="369"/>
      <c r="CJU1" s="370"/>
      <c r="CJV1" s="371"/>
      <c r="CJW1" s="371"/>
      <c r="CJX1" s="371"/>
      <c r="CJY1" s="371"/>
      <c r="CJZ1" s="371"/>
      <c r="CKA1" s="371"/>
      <c r="CKB1" s="371"/>
      <c r="CKC1" s="371"/>
      <c r="CKD1" s="360"/>
      <c r="CKE1" s="368"/>
      <c r="CKF1" s="370"/>
      <c r="CKG1" s="372"/>
      <c r="CKH1" s="373"/>
      <c r="CKI1" s="373"/>
      <c r="CKJ1" s="374"/>
      <c r="CKK1" s="367"/>
      <c r="CKL1" s="367"/>
      <c r="CKM1" s="372"/>
      <c r="CKN1" s="373"/>
      <c r="CKO1" s="373"/>
      <c r="CKP1" s="373"/>
      <c r="CKQ1" s="373"/>
      <c r="CKR1" s="374"/>
      <c r="CKS1" s="367"/>
      <c r="CKT1" s="367"/>
      <c r="CKU1" s="367"/>
      <c r="CKV1" s="24"/>
      <c r="CKW1" s="24"/>
      <c r="CKX1" s="360"/>
      <c r="CKY1" s="361"/>
      <c r="CKZ1" s="26"/>
      <c r="CLA1" s="375"/>
      <c r="CLB1" s="375"/>
      <c r="CLC1" s="375"/>
      <c r="CLD1" s="375"/>
      <c r="CLE1" s="376"/>
      <c r="CLF1" s="377"/>
      <c r="CLG1" s="378"/>
      <c r="CLH1" s="378"/>
      <c r="CLI1" s="378"/>
      <c r="CLJ1" s="378"/>
      <c r="CLK1" s="378"/>
      <c r="CLL1" s="378"/>
      <c r="CLM1" s="378"/>
      <c r="CLN1" s="378"/>
      <c r="CLO1" s="378"/>
      <c r="CLP1" s="378"/>
      <c r="CLQ1" s="379"/>
      <c r="CLR1" s="375"/>
      <c r="CLS1" s="377"/>
      <c r="CLT1" s="378"/>
      <c r="CLU1" s="378"/>
      <c r="CLV1" s="378"/>
      <c r="CLW1" s="378"/>
      <c r="CLX1" s="378"/>
      <c r="CLY1" s="378"/>
      <c r="CLZ1" s="379"/>
      <c r="CMA1" s="375"/>
      <c r="CMB1" s="375"/>
      <c r="CMC1" s="375"/>
      <c r="CMD1" s="375"/>
      <c r="CME1" s="375"/>
      <c r="CMF1" s="375"/>
      <c r="CMG1" s="375"/>
      <c r="CMH1" s="368"/>
      <c r="CMI1" s="369"/>
      <c r="CMJ1" s="369"/>
      <c r="CMK1" s="369"/>
      <c r="CML1" s="369"/>
      <c r="CMM1" s="369"/>
      <c r="CMN1" s="369"/>
      <c r="CMO1" s="369"/>
      <c r="CMP1" s="369"/>
      <c r="CMQ1" s="370"/>
      <c r="CMR1" s="368"/>
      <c r="CMS1" s="369"/>
      <c r="CMT1" s="369"/>
      <c r="CMU1" s="370"/>
      <c r="CMV1" s="368"/>
      <c r="CMW1" s="369"/>
      <c r="CMX1" s="369"/>
      <c r="CMY1" s="369"/>
      <c r="CMZ1" s="369"/>
      <c r="CNA1" s="369"/>
      <c r="CNB1" s="369"/>
      <c r="CNC1" s="369"/>
      <c r="CND1" s="369"/>
      <c r="CNE1" s="369"/>
      <c r="CNF1" s="369"/>
      <c r="CNG1" s="369"/>
      <c r="CNH1" s="369"/>
      <c r="CNI1" s="369"/>
      <c r="CNJ1" s="369"/>
      <c r="CNK1" s="369"/>
      <c r="CNL1" s="369"/>
      <c r="CNM1" s="369"/>
      <c r="CNN1" s="369"/>
      <c r="CNO1" s="370"/>
      <c r="CNP1" s="368"/>
      <c r="CNQ1" s="369"/>
      <c r="CNR1" s="369"/>
      <c r="CNS1" s="370"/>
      <c r="CNT1" s="368"/>
      <c r="CNU1" s="369"/>
      <c r="CNV1" s="369"/>
      <c r="CNW1" s="369"/>
      <c r="CNX1" s="369"/>
      <c r="CNY1" s="369"/>
      <c r="CNZ1" s="369"/>
      <c r="COA1" s="369"/>
      <c r="COB1" s="369"/>
      <c r="COC1" s="369"/>
      <c r="COD1" s="369"/>
      <c r="COE1" s="369"/>
      <c r="COF1" s="370"/>
      <c r="COG1" s="368"/>
      <c r="COH1" s="369"/>
      <c r="COI1" s="369"/>
      <c r="COJ1" s="369"/>
      <c r="COK1" s="369"/>
      <c r="COL1" s="369"/>
      <c r="COM1" s="369"/>
      <c r="CON1" s="369"/>
      <c r="COO1" s="369"/>
      <c r="COP1" s="369"/>
      <c r="COQ1" s="370"/>
      <c r="COR1" s="368"/>
      <c r="COS1" s="369"/>
      <c r="COT1" s="369"/>
      <c r="COU1" s="370"/>
      <c r="COV1" s="371"/>
      <c r="COW1" s="371"/>
      <c r="COX1" s="371"/>
      <c r="COY1" s="371"/>
      <c r="COZ1" s="371"/>
      <c r="CPA1" s="371"/>
      <c r="CPB1" s="371"/>
      <c r="CPC1" s="371"/>
      <c r="CPD1" s="360"/>
      <c r="CPE1" s="368"/>
      <c r="CPF1" s="370"/>
      <c r="CPG1" s="372"/>
      <c r="CPH1" s="373"/>
      <c r="CPI1" s="373"/>
      <c r="CPJ1" s="374"/>
      <c r="CPK1" s="367"/>
      <c r="CPL1" s="367"/>
      <c r="CPM1" s="372"/>
      <c r="CPN1" s="373"/>
      <c r="CPO1" s="373"/>
      <c r="CPP1" s="373"/>
      <c r="CPQ1" s="373"/>
      <c r="CPR1" s="374"/>
      <c r="CPS1" s="367"/>
      <c r="CPT1" s="367"/>
      <c r="CPU1" s="367"/>
      <c r="CPV1" s="24"/>
      <c r="CPW1" s="24"/>
      <c r="CPX1" s="360"/>
      <c r="CPY1" s="361"/>
      <c r="CPZ1" s="26"/>
      <c r="CQA1" s="375"/>
      <c r="CQB1" s="375"/>
      <c r="CQC1" s="375"/>
      <c r="CQD1" s="375"/>
      <c r="CQE1" s="376"/>
      <c r="CQF1" s="377"/>
      <c r="CQG1" s="378"/>
      <c r="CQH1" s="378"/>
      <c r="CQI1" s="378"/>
      <c r="CQJ1" s="378"/>
      <c r="CQK1" s="378"/>
      <c r="CQL1" s="378"/>
      <c r="CQM1" s="378"/>
      <c r="CQN1" s="378"/>
      <c r="CQO1" s="378"/>
      <c r="CQP1" s="378"/>
      <c r="CQQ1" s="379"/>
      <c r="CQR1" s="375"/>
      <c r="CQS1" s="377"/>
      <c r="CQT1" s="378"/>
      <c r="CQU1" s="378"/>
      <c r="CQV1" s="378"/>
      <c r="CQW1" s="378"/>
      <c r="CQX1" s="378"/>
      <c r="CQY1" s="378"/>
      <c r="CQZ1" s="379"/>
      <c r="CRA1" s="375"/>
      <c r="CRB1" s="375"/>
      <c r="CRC1" s="375"/>
      <c r="CRD1" s="375"/>
      <c r="CRE1" s="375"/>
      <c r="CRF1" s="375"/>
      <c r="CRG1" s="375"/>
      <c r="CRH1" s="368"/>
      <c r="CRI1" s="369"/>
      <c r="CRJ1" s="369"/>
      <c r="CRK1" s="369"/>
      <c r="CRL1" s="369"/>
      <c r="CRM1" s="369"/>
      <c r="CRN1" s="369"/>
      <c r="CRO1" s="369"/>
      <c r="CRP1" s="369"/>
      <c r="CRQ1" s="370"/>
      <c r="CRR1" s="368"/>
      <c r="CRS1" s="369"/>
      <c r="CRT1" s="369"/>
      <c r="CRU1" s="370"/>
      <c r="CRV1" s="368"/>
      <c r="CRW1" s="369"/>
      <c r="CRX1" s="369"/>
      <c r="CRY1" s="369"/>
      <c r="CRZ1" s="369"/>
      <c r="CSA1" s="369"/>
      <c r="CSB1" s="369"/>
      <c r="CSC1" s="369"/>
      <c r="CSD1" s="369"/>
      <c r="CSE1" s="369"/>
      <c r="CSF1" s="369"/>
      <c r="CSG1" s="369"/>
      <c r="CSH1" s="369"/>
      <c r="CSI1" s="369"/>
      <c r="CSJ1" s="369"/>
      <c r="CSK1" s="369"/>
      <c r="CSL1" s="369"/>
      <c r="CSM1" s="369"/>
      <c r="CSN1" s="369"/>
      <c r="CSO1" s="370"/>
      <c r="CSP1" s="368"/>
      <c r="CSQ1" s="369"/>
      <c r="CSR1" s="369"/>
      <c r="CSS1" s="370"/>
      <c r="CST1" s="368"/>
      <c r="CSU1" s="369"/>
      <c r="CSV1" s="369"/>
      <c r="CSW1" s="369"/>
      <c r="CSX1" s="369"/>
      <c r="CSY1" s="369"/>
      <c r="CSZ1" s="369"/>
      <c r="CTA1" s="369"/>
      <c r="CTB1" s="369"/>
      <c r="CTC1" s="369"/>
      <c r="CTD1" s="369"/>
      <c r="CTE1" s="369"/>
      <c r="CTF1" s="370"/>
      <c r="CTG1" s="368"/>
      <c r="CTH1" s="369"/>
      <c r="CTI1" s="369"/>
      <c r="CTJ1" s="369"/>
      <c r="CTK1" s="369"/>
      <c r="CTL1" s="369"/>
      <c r="CTM1" s="369"/>
      <c r="CTN1" s="369"/>
      <c r="CTO1" s="369"/>
      <c r="CTP1" s="369"/>
      <c r="CTQ1" s="370"/>
      <c r="CTR1" s="368"/>
      <c r="CTS1" s="369"/>
      <c r="CTT1" s="369"/>
      <c r="CTU1" s="370"/>
      <c r="CTV1" s="371"/>
      <c r="CTW1" s="371"/>
      <c r="CTX1" s="371"/>
      <c r="CTY1" s="371"/>
      <c r="CTZ1" s="371"/>
      <c r="CUA1" s="371"/>
      <c r="CUB1" s="371"/>
      <c r="CUC1" s="371"/>
      <c r="CUD1" s="360"/>
      <c r="CUE1" s="368"/>
      <c r="CUF1" s="370"/>
      <c r="CUG1" s="372"/>
      <c r="CUH1" s="373"/>
      <c r="CUI1" s="373"/>
      <c r="CUJ1" s="374"/>
      <c r="CUK1" s="367"/>
      <c r="CUL1" s="367"/>
      <c r="CUM1" s="372"/>
      <c r="CUN1" s="373"/>
      <c r="CUO1" s="373"/>
      <c r="CUP1" s="373"/>
      <c r="CUQ1" s="373"/>
      <c r="CUR1" s="374"/>
      <c r="CUS1" s="367"/>
      <c r="CUT1" s="367"/>
      <c r="CUU1" s="367"/>
      <c r="CUV1" s="24"/>
      <c r="CUW1" s="24"/>
      <c r="CUX1" s="360"/>
      <c r="CUY1" s="361"/>
      <c r="CUZ1" s="26"/>
      <c r="CVA1" s="375"/>
      <c r="CVB1" s="375"/>
      <c r="CVC1" s="375"/>
      <c r="CVD1" s="375"/>
      <c r="CVE1" s="376"/>
      <c r="CVF1" s="377"/>
      <c r="CVG1" s="378"/>
      <c r="CVH1" s="378"/>
      <c r="CVI1" s="378"/>
      <c r="CVJ1" s="378"/>
      <c r="CVK1" s="378"/>
      <c r="CVL1" s="378"/>
      <c r="CVM1" s="378"/>
      <c r="CVN1" s="378"/>
      <c r="CVO1" s="378"/>
      <c r="CVP1" s="378"/>
      <c r="CVQ1" s="379"/>
      <c r="CVR1" s="375"/>
      <c r="CVS1" s="377"/>
      <c r="CVT1" s="378"/>
      <c r="CVU1" s="378"/>
      <c r="CVV1" s="378"/>
      <c r="CVW1" s="378"/>
      <c r="CVX1" s="378"/>
      <c r="CVY1" s="378"/>
      <c r="CVZ1" s="379"/>
      <c r="CWA1" s="375"/>
      <c r="CWB1" s="375"/>
      <c r="CWC1" s="375"/>
      <c r="CWD1" s="375"/>
      <c r="CWE1" s="375"/>
      <c r="CWF1" s="375"/>
      <c r="CWG1" s="375"/>
      <c r="CWH1" s="368"/>
      <c r="CWI1" s="369"/>
      <c r="CWJ1" s="369"/>
      <c r="CWK1" s="369"/>
      <c r="CWL1" s="369"/>
      <c r="CWM1" s="369"/>
      <c r="CWN1" s="369"/>
      <c r="CWO1" s="369"/>
      <c r="CWP1" s="369"/>
      <c r="CWQ1" s="370"/>
      <c r="CWR1" s="368"/>
      <c r="CWS1" s="369"/>
      <c r="CWT1" s="369"/>
      <c r="CWU1" s="370"/>
      <c r="CWV1" s="368"/>
      <c r="CWW1" s="369"/>
      <c r="CWX1" s="369"/>
      <c r="CWY1" s="369"/>
      <c r="CWZ1" s="369"/>
      <c r="CXA1" s="369"/>
      <c r="CXB1" s="369"/>
      <c r="CXC1" s="369"/>
      <c r="CXD1" s="369"/>
      <c r="CXE1" s="369"/>
      <c r="CXF1" s="369"/>
      <c r="CXG1" s="369"/>
      <c r="CXH1" s="369"/>
      <c r="CXI1" s="369"/>
      <c r="CXJ1" s="369"/>
      <c r="CXK1" s="369"/>
      <c r="CXL1" s="369"/>
      <c r="CXM1" s="369"/>
      <c r="CXN1" s="369"/>
      <c r="CXO1" s="370"/>
      <c r="CXP1" s="368"/>
      <c r="CXQ1" s="369"/>
      <c r="CXR1" s="369"/>
      <c r="CXS1" s="370"/>
      <c r="CXT1" s="368"/>
      <c r="CXU1" s="369"/>
      <c r="CXV1" s="369"/>
      <c r="CXW1" s="369"/>
      <c r="CXX1" s="369"/>
      <c r="CXY1" s="369"/>
      <c r="CXZ1" s="369"/>
      <c r="CYA1" s="369"/>
      <c r="CYB1" s="369"/>
      <c r="CYC1" s="369"/>
      <c r="CYD1" s="369"/>
      <c r="CYE1" s="369"/>
      <c r="CYF1" s="370"/>
      <c r="CYG1" s="368"/>
      <c r="CYH1" s="369"/>
      <c r="CYI1" s="369"/>
      <c r="CYJ1" s="369"/>
      <c r="CYK1" s="369"/>
      <c r="CYL1" s="369"/>
      <c r="CYM1" s="369"/>
      <c r="CYN1" s="369"/>
      <c r="CYO1" s="369"/>
      <c r="CYP1" s="369"/>
      <c r="CYQ1" s="370"/>
      <c r="CYR1" s="368"/>
      <c r="CYS1" s="369"/>
      <c r="CYT1" s="369"/>
      <c r="CYU1" s="370"/>
      <c r="CYV1" s="371"/>
      <c r="CYW1" s="371"/>
      <c r="CYX1" s="371"/>
      <c r="CYY1" s="371"/>
      <c r="CYZ1" s="371"/>
      <c r="CZA1" s="371"/>
      <c r="CZB1" s="371"/>
      <c r="CZC1" s="371"/>
      <c r="CZD1" s="360"/>
      <c r="CZE1" s="368"/>
      <c r="CZF1" s="370"/>
      <c r="CZG1" s="372"/>
      <c r="CZH1" s="373"/>
      <c r="CZI1" s="373"/>
      <c r="CZJ1" s="374"/>
      <c r="CZK1" s="367"/>
      <c r="CZL1" s="367"/>
      <c r="CZM1" s="372"/>
      <c r="CZN1" s="373"/>
      <c r="CZO1" s="373"/>
      <c r="CZP1" s="373"/>
      <c r="CZQ1" s="373"/>
      <c r="CZR1" s="374"/>
      <c r="CZS1" s="367"/>
      <c r="CZT1" s="367"/>
      <c r="CZU1" s="367"/>
      <c r="CZV1" s="24"/>
      <c r="CZW1" s="24"/>
      <c r="CZX1" s="360"/>
      <c r="CZY1" s="361"/>
      <c r="CZZ1" s="26"/>
      <c r="DAA1" s="375"/>
      <c r="DAB1" s="375"/>
      <c r="DAC1" s="375"/>
      <c r="DAD1" s="375"/>
      <c r="DAE1" s="376"/>
      <c r="DAF1" s="377"/>
      <c r="DAG1" s="378"/>
      <c r="DAH1" s="378"/>
      <c r="DAI1" s="378"/>
      <c r="DAJ1" s="378"/>
      <c r="DAK1" s="378"/>
      <c r="DAL1" s="378"/>
      <c r="DAM1" s="378"/>
      <c r="DAN1" s="378"/>
      <c r="DAO1" s="378"/>
      <c r="DAP1" s="378"/>
      <c r="DAQ1" s="379"/>
      <c r="DAR1" s="375"/>
      <c r="DAS1" s="377"/>
      <c r="DAT1" s="378"/>
      <c r="DAU1" s="378"/>
      <c r="DAV1" s="378"/>
      <c r="DAW1" s="378"/>
      <c r="DAX1" s="378"/>
      <c r="DAY1" s="378"/>
      <c r="DAZ1" s="379"/>
      <c r="DBA1" s="375"/>
      <c r="DBB1" s="375"/>
      <c r="DBC1" s="375"/>
      <c r="DBD1" s="375"/>
      <c r="DBE1" s="375"/>
      <c r="DBF1" s="375"/>
      <c r="DBG1" s="375"/>
      <c r="DBH1" s="368"/>
      <c r="DBI1" s="369"/>
      <c r="DBJ1" s="369"/>
      <c r="DBK1" s="369"/>
      <c r="DBL1" s="369"/>
      <c r="DBM1" s="369"/>
      <c r="DBN1" s="369"/>
      <c r="DBO1" s="369"/>
      <c r="DBP1" s="369"/>
      <c r="DBQ1" s="370"/>
      <c r="DBR1" s="368"/>
      <c r="DBS1" s="369"/>
      <c r="DBT1" s="369"/>
      <c r="DBU1" s="370"/>
      <c r="DBV1" s="368"/>
      <c r="DBW1" s="369"/>
      <c r="DBX1" s="369"/>
      <c r="DBY1" s="369"/>
      <c r="DBZ1" s="369"/>
      <c r="DCA1" s="369"/>
      <c r="DCB1" s="369"/>
      <c r="DCC1" s="369"/>
      <c r="DCD1" s="369"/>
      <c r="DCE1" s="369"/>
      <c r="DCF1" s="369"/>
      <c r="DCG1" s="369"/>
      <c r="DCH1" s="369"/>
      <c r="DCI1" s="369"/>
      <c r="DCJ1" s="369"/>
      <c r="DCK1" s="369"/>
      <c r="DCL1" s="369"/>
      <c r="DCM1" s="369"/>
      <c r="DCN1" s="369"/>
      <c r="DCO1" s="370"/>
      <c r="DCP1" s="368"/>
      <c r="DCQ1" s="369"/>
      <c r="DCR1" s="369"/>
      <c r="DCS1" s="370"/>
      <c r="DCT1" s="368"/>
      <c r="DCU1" s="369"/>
      <c r="DCV1" s="369"/>
      <c r="DCW1" s="369"/>
      <c r="DCX1" s="369"/>
      <c r="DCY1" s="369"/>
      <c r="DCZ1" s="369"/>
      <c r="DDA1" s="369"/>
      <c r="DDB1" s="369"/>
      <c r="DDC1" s="369"/>
      <c r="DDD1" s="369"/>
      <c r="DDE1" s="369"/>
      <c r="DDF1" s="370"/>
      <c r="DDG1" s="368"/>
      <c r="DDH1" s="369"/>
      <c r="DDI1" s="369"/>
      <c r="DDJ1" s="369"/>
      <c r="DDK1" s="369"/>
      <c r="DDL1" s="369"/>
      <c r="DDM1" s="369"/>
      <c r="DDN1" s="369"/>
      <c r="DDO1" s="369"/>
      <c r="DDP1" s="369"/>
      <c r="DDQ1" s="370"/>
      <c r="DDR1" s="368"/>
      <c r="DDS1" s="369"/>
      <c r="DDT1" s="369"/>
      <c r="DDU1" s="370"/>
      <c r="DDV1" s="371"/>
      <c r="DDW1" s="371"/>
      <c r="DDX1" s="371"/>
      <c r="DDY1" s="371"/>
      <c r="DDZ1" s="371"/>
      <c r="DEA1" s="371"/>
      <c r="DEB1" s="371"/>
      <c r="DEC1" s="371"/>
      <c r="DED1" s="360"/>
      <c r="DEE1" s="368"/>
      <c r="DEF1" s="370"/>
      <c r="DEG1" s="372"/>
      <c r="DEH1" s="373"/>
      <c r="DEI1" s="373"/>
      <c r="DEJ1" s="374"/>
      <c r="DEK1" s="367"/>
      <c r="DEL1" s="367"/>
      <c r="DEM1" s="372"/>
      <c r="DEN1" s="373"/>
      <c r="DEO1" s="373"/>
      <c r="DEP1" s="373"/>
      <c r="DEQ1" s="373"/>
      <c r="DER1" s="374"/>
      <c r="DES1" s="367"/>
      <c r="DET1" s="367"/>
      <c r="DEU1" s="367"/>
      <c r="DEV1" s="24"/>
      <c r="DEW1" s="24"/>
      <c r="DEX1" s="360"/>
      <c r="DEY1" s="361"/>
      <c r="DEZ1" s="26"/>
      <c r="DFA1" s="375"/>
      <c r="DFB1" s="375"/>
      <c r="DFC1" s="375"/>
      <c r="DFD1" s="375"/>
      <c r="DFE1" s="376"/>
      <c r="DFF1" s="377"/>
      <c r="DFG1" s="378"/>
      <c r="DFH1" s="378"/>
      <c r="DFI1" s="378"/>
      <c r="DFJ1" s="378"/>
      <c r="DFK1" s="378"/>
      <c r="DFL1" s="378"/>
      <c r="DFM1" s="378"/>
      <c r="DFN1" s="378"/>
      <c r="DFO1" s="378"/>
      <c r="DFP1" s="378"/>
      <c r="DFQ1" s="379"/>
      <c r="DFR1" s="375"/>
      <c r="DFS1" s="377"/>
      <c r="DFT1" s="378"/>
      <c r="DFU1" s="378"/>
      <c r="DFV1" s="378"/>
      <c r="DFW1" s="378"/>
      <c r="DFX1" s="378"/>
      <c r="DFY1" s="378"/>
      <c r="DFZ1" s="379"/>
      <c r="DGA1" s="375"/>
      <c r="DGB1" s="375"/>
      <c r="DGC1" s="375"/>
      <c r="DGD1" s="375"/>
      <c r="DGE1" s="375"/>
      <c r="DGF1" s="375"/>
      <c r="DGG1" s="375"/>
      <c r="DGH1" s="368"/>
      <c r="DGI1" s="369"/>
      <c r="DGJ1" s="369"/>
      <c r="DGK1" s="369"/>
      <c r="DGL1" s="369"/>
      <c r="DGM1" s="369"/>
      <c r="DGN1" s="369"/>
      <c r="DGO1" s="369"/>
      <c r="DGP1" s="369"/>
      <c r="DGQ1" s="370"/>
      <c r="DGR1" s="368"/>
      <c r="DGS1" s="369"/>
      <c r="DGT1" s="369"/>
      <c r="DGU1" s="370"/>
      <c r="DGV1" s="368"/>
      <c r="DGW1" s="369"/>
      <c r="DGX1" s="369"/>
      <c r="DGY1" s="369"/>
      <c r="DGZ1" s="369"/>
      <c r="DHA1" s="369"/>
      <c r="DHB1" s="369"/>
      <c r="DHC1" s="369"/>
      <c r="DHD1" s="369"/>
      <c r="DHE1" s="369"/>
      <c r="DHF1" s="369"/>
      <c r="DHG1" s="369"/>
      <c r="DHH1" s="369"/>
      <c r="DHI1" s="369"/>
      <c r="DHJ1" s="369"/>
      <c r="DHK1" s="369"/>
      <c r="DHL1" s="369"/>
      <c r="DHM1" s="369"/>
      <c r="DHN1" s="369"/>
      <c r="DHO1" s="370"/>
      <c r="DHP1" s="368"/>
      <c r="DHQ1" s="369"/>
      <c r="DHR1" s="369"/>
      <c r="DHS1" s="370"/>
      <c r="DHT1" s="368"/>
      <c r="DHU1" s="369"/>
      <c r="DHV1" s="369"/>
      <c r="DHW1" s="369"/>
      <c r="DHX1" s="369"/>
      <c r="DHY1" s="369"/>
      <c r="DHZ1" s="369"/>
      <c r="DIA1" s="369"/>
      <c r="DIB1" s="369"/>
      <c r="DIC1" s="369"/>
      <c r="DID1" s="369"/>
      <c r="DIE1" s="369"/>
      <c r="DIF1" s="370"/>
      <c r="DIG1" s="368"/>
      <c r="DIH1" s="369"/>
      <c r="DII1" s="369"/>
      <c r="DIJ1" s="369"/>
      <c r="DIK1" s="369"/>
      <c r="DIL1" s="369"/>
      <c r="DIM1" s="369"/>
      <c r="DIN1" s="369"/>
      <c r="DIO1" s="369"/>
      <c r="DIP1" s="369"/>
      <c r="DIQ1" s="370"/>
      <c r="DIR1" s="368"/>
      <c r="DIS1" s="369"/>
      <c r="DIT1" s="369"/>
      <c r="DIU1" s="370"/>
      <c r="DIV1" s="371"/>
      <c r="DIW1" s="371"/>
      <c r="DIX1" s="371"/>
      <c r="DIY1" s="371"/>
      <c r="DIZ1" s="371"/>
      <c r="DJA1" s="371"/>
      <c r="DJB1" s="371"/>
      <c r="DJC1" s="371"/>
      <c r="DJD1" s="360"/>
      <c r="DJE1" s="368"/>
      <c r="DJF1" s="370"/>
      <c r="DJG1" s="372"/>
      <c r="DJH1" s="373"/>
      <c r="DJI1" s="373"/>
      <c r="DJJ1" s="374"/>
      <c r="DJK1" s="367"/>
      <c r="DJL1" s="367"/>
      <c r="DJM1" s="372"/>
      <c r="DJN1" s="373"/>
      <c r="DJO1" s="373"/>
      <c r="DJP1" s="373"/>
      <c r="DJQ1" s="373"/>
      <c r="DJR1" s="374"/>
      <c r="DJS1" s="367"/>
      <c r="DJT1" s="367"/>
      <c r="DJU1" s="367"/>
      <c r="DJV1" s="24"/>
      <c r="DJW1" s="24"/>
      <c r="DJX1" s="360"/>
      <c r="DJY1" s="361"/>
      <c r="DJZ1" s="26"/>
      <c r="DKA1" s="375"/>
      <c r="DKB1" s="375"/>
      <c r="DKC1" s="375"/>
      <c r="DKD1" s="375"/>
      <c r="DKE1" s="376"/>
      <c r="DKF1" s="377"/>
      <c r="DKG1" s="378"/>
      <c r="DKH1" s="378"/>
      <c r="DKI1" s="378"/>
      <c r="DKJ1" s="378"/>
      <c r="DKK1" s="378"/>
      <c r="DKL1" s="378"/>
      <c r="DKM1" s="378"/>
      <c r="DKN1" s="378"/>
      <c r="DKO1" s="378"/>
      <c r="DKP1" s="378"/>
      <c r="DKQ1" s="379"/>
      <c r="DKR1" s="375"/>
      <c r="DKS1" s="377"/>
      <c r="DKT1" s="378"/>
      <c r="DKU1" s="378"/>
      <c r="DKV1" s="378"/>
      <c r="DKW1" s="378"/>
      <c r="DKX1" s="378"/>
      <c r="DKY1" s="378"/>
      <c r="DKZ1" s="379"/>
      <c r="DLA1" s="375"/>
      <c r="DLB1" s="375"/>
      <c r="DLC1" s="375"/>
      <c r="DLD1" s="375"/>
      <c r="DLE1" s="375"/>
      <c r="DLF1" s="375"/>
      <c r="DLG1" s="375"/>
      <c r="DLH1" s="368"/>
      <c r="DLI1" s="369"/>
      <c r="DLJ1" s="369"/>
      <c r="DLK1" s="369"/>
      <c r="DLL1" s="369"/>
      <c r="DLM1" s="369"/>
      <c r="DLN1" s="369"/>
      <c r="DLO1" s="369"/>
      <c r="DLP1" s="369"/>
      <c r="DLQ1" s="370"/>
      <c r="DLR1" s="368"/>
      <c r="DLS1" s="369"/>
      <c r="DLT1" s="369"/>
      <c r="DLU1" s="370"/>
      <c r="DLV1" s="368"/>
      <c r="DLW1" s="369"/>
      <c r="DLX1" s="369"/>
      <c r="DLY1" s="369"/>
      <c r="DLZ1" s="369"/>
      <c r="DMA1" s="369"/>
      <c r="DMB1" s="369"/>
      <c r="DMC1" s="369"/>
      <c r="DMD1" s="369"/>
      <c r="DME1" s="369"/>
      <c r="DMF1" s="369"/>
      <c r="DMG1" s="369"/>
      <c r="DMH1" s="369"/>
      <c r="DMI1" s="369"/>
      <c r="DMJ1" s="369"/>
      <c r="DMK1" s="369"/>
      <c r="DML1" s="369"/>
      <c r="DMM1" s="369"/>
      <c r="DMN1" s="369"/>
      <c r="DMO1" s="370"/>
      <c r="DMP1" s="368"/>
      <c r="DMQ1" s="369"/>
      <c r="DMR1" s="369"/>
      <c r="DMS1" s="370"/>
      <c r="DMT1" s="368"/>
      <c r="DMU1" s="369"/>
      <c r="DMV1" s="369"/>
      <c r="DMW1" s="369"/>
      <c r="DMX1" s="369"/>
      <c r="DMY1" s="369"/>
      <c r="DMZ1" s="369"/>
      <c r="DNA1" s="369"/>
      <c r="DNB1" s="369"/>
      <c r="DNC1" s="369"/>
      <c r="DND1" s="369"/>
      <c r="DNE1" s="369"/>
      <c r="DNF1" s="370"/>
      <c r="DNG1" s="368"/>
      <c r="DNH1" s="369"/>
      <c r="DNI1" s="369"/>
      <c r="DNJ1" s="369"/>
      <c r="DNK1" s="369"/>
      <c r="DNL1" s="369"/>
      <c r="DNM1" s="369"/>
      <c r="DNN1" s="369"/>
      <c r="DNO1" s="369"/>
      <c r="DNP1" s="369"/>
      <c r="DNQ1" s="370"/>
      <c r="DNR1" s="368"/>
      <c r="DNS1" s="369"/>
      <c r="DNT1" s="369"/>
      <c r="DNU1" s="370"/>
      <c r="DNV1" s="371"/>
      <c r="DNW1" s="371"/>
      <c r="DNX1" s="371"/>
      <c r="DNY1" s="371"/>
      <c r="DNZ1" s="371"/>
      <c r="DOA1" s="371"/>
      <c r="DOB1" s="371"/>
      <c r="DOC1" s="371"/>
      <c r="DOD1" s="360"/>
      <c r="DOE1" s="368"/>
      <c r="DOF1" s="370"/>
      <c r="DOG1" s="372"/>
      <c r="DOH1" s="373"/>
      <c r="DOI1" s="373"/>
      <c r="DOJ1" s="374"/>
      <c r="DOK1" s="367"/>
      <c r="DOL1" s="367"/>
      <c r="DOM1" s="372"/>
      <c r="DON1" s="373"/>
      <c r="DOO1" s="373"/>
      <c r="DOP1" s="373"/>
      <c r="DOQ1" s="373"/>
      <c r="DOR1" s="374"/>
      <c r="DOS1" s="367"/>
      <c r="DOT1" s="367"/>
      <c r="DOU1" s="367"/>
      <c r="DOV1" s="24"/>
      <c r="DOW1" s="24"/>
      <c r="DOX1" s="360"/>
      <c r="DOY1" s="361"/>
      <c r="DOZ1" s="26"/>
      <c r="DPA1" s="375"/>
      <c r="DPB1" s="375"/>
      <c r="DPC1" s="375"/>
      <c r="DPD1" s="375"/>
      <c r="DPE1" s="376"/>
      <c r="DPF1" s="377"/>
      <c r="DPG1" s="378"/>
      <c r="DPH1" s="378"/>
      <c r="DPI1" s="378"/>
      <c r="DPJ1" s="378"/>
      <c r="DPK1" s="378"/>
      <c r="DPL1" s="378"/>
      <c r="DPM1" s="378"/>
      <c r="DPN1" s="378"/>
      <c r="DPO1" s="378"/>
      <c r="DPP1" s="378"/>
      <c r="DPQ1" s="379"/>
      <c r="DPR1" s="375"/>
      <c r="DPS1" s="377"/>
      <c r="DPT1" s="378"/>
      <c r="DPU1" s="378"/>
      <c r="DPV1" s="378"/>
      <c r="DPW1" s="378"/>
      <c r="DPX1" s="378"/>
      <c r="DPY1" s="378"/>
      <c r="DPZ1" s="379"/>
      <c r="DQA1" s="375"/>
      <c r="DQB1" s="375"/>
      <c r="DQC1" s="375"/>
      <c r="DQD1" s="375"/>
      <c r="DQE1" s="375"/>
      <c r="DQF1" s="375"/>
      <c r="DQG1" s="375"/>
      <c r="DQH1" s="368"/>
      <c r="DQI1" s="369"/>
      <c r="DQJ1" s="369"/>
      <c r="DQK1" s="369"/>
      <c r="DQL1" s="369"/>
      <c r="DQM1" s="369"/>
      <c r="DQN1" s="369"/>
      <c r="DQO1" s="369"/>
      <c r="DQP1" s="369"/>
      <c r="DQQ1" s="370"/>
      <c r="DQR1" s="368"/>
      <c r="DQS1" s="369"/>
      <c r="DQT1" s="369"/>
      <c r="DQU1" s="370"/>
      <c r="DQV1" s="368"/>
      <c r="DQW1" s="369"/>
      <c r="DQX1" s="369"/>
      <c r="DQY1" s="369"/>
      <c r="DQZ1" s="369"/>
      <c r="DRA1" s="369"/>
      <c r="DRB1" s="369"/>
      <c r="DRC1" s="369"/>
      <c r="DRD1" s="369"/>
      <c r="DRE1" s="369"/>
      <c r="DRF1" s="369"/>
      <c r="DRG1" s="369"/>
      <c r="DRH1" s="369"/>
      <c r="DRI1" s="369"/>
      <c r="DRJ1" s="369"/>
      <c r="DRK1" s="369"/>
      <c r="DRL1" s="369"/>
      <c r="DRM1" s="369"/>
      <c r="DRN1" s="369"/>
      <c r="DRO1" s="370"/>
      <c r="DRP1" s="368"/>
      <c r="DRQ1" s="369"/>
      <c r="DRR1" s="369"/>
      <c r="DRS1" s="370"/>
      <c r="DRT1" s="368"/>
      <c r="DRU1" s="369"/>
      <c r="DRV1" s="369"/>
      <c r="DRW1" s="369"/>
      <c r="DRX1" s="369"/>
      <c r="DRY1" s="369"/>
      <c r="DRZ1" s="369"/>
      <c r="DSA1" s="369"/>
      <c r="DSB1" s="369"/>
      <c r="DSC1" s="369"/>
      <c r="DSD1" s="369"/>
      <c r="DSE1" s="369"/>
      <c r="DSF1" s="370"/>
      <c r="DSG1" s="368"/>
      <c r="DSH1" s="369"/>
      <c r="DSI1" s="369"/>
      <c r="DSJ1" s="369"/>
      <c r="DSK1" s="369"/>
      <c r="DSL1" s="369"/>
      <c r="DSM1" s="369"/>
      <c r="DSN1" s="369"/>
      <c r="DSO1" s="369"/>
      <c r="DSP1" s="369"/>
      <c r="DSQ1" s="370"/>
      <c r="DSR1" s="368"/>
      <c r="DSS1" s="369"/>
      <c r="DST1" s="369"/>
      <c r="DSU1" s="370"/>
      <c r="DSV1" s="371"/>
      <c r="DSW1" s="371"/>
      <c r="DSX1" s="371"/>
      <c r="DSY1" s="371"/>
      <c r="DSZ1" s="371"/>
      <c r="DTA1" s="371"/>
      <c r="DTB1" s="371"/>
      <c r="DTC1" s="371"/>
      <c r="DTD1" s="360"/>
      <c r="DTE1" s="368"/>
      <c r="DTF1" s="370"/>
      <c r="DTG1" s="372"/>
      <c r="DTH1" s="373"/>
      <c r="DTI1" s="373"/>
      <c r="DTJ1" s="374"/>
      <c r="DTK1" s="367"/>
      <c r="DTL1" s="367"/>
      <c r="DTM1" s="372"/>
      <c r="DTN1" s="373"/>
      <c r="DTO1" s="373"/>
      <c r="DTP1" s="373"/>
      <c r="DTQ1" s="373"/>
      <c r="DTR1" s="374"/>
      <c r="DTS1" s="367"/>
      <c r="DTT1" s="367"/>
      <c r="DTU1" s="367"/>
      <c r="DTV1" s="24"/>
      <c r="DTW1" s="24"/>
      <c r="DTX1" s="360"/>
      <c r="DTY1" s="361"/>
      <c r="DTZ1" s="26"/>
      <c r="DUA1" s="375"/>
      <c r="DUB1" s="375"/>
      <c r="DUC1" s="375"/>
      <c r="DUD1" s="375"/>
      <c r="DUE1" s="376"/>
      <c r="DUF1" s="377"/>
      <c r="DUG1" s="378"/>
      <c r="DUH1" s="378"/>
      <c r="DUI1" s="378"/>
      <c r="DUJ1" s="378"/>
      <c r="DUK1" s="378"/>
      <c r="DUL1" s="378"/>
      <c r="DUM1" s="378"/>
      <c r="DUN1" s="378"/>
      <c r="DUO1" s="378"/>
      <c r="DUP1" s="378"/>
      <c r="DUQ1" s="379"/>
      <c r="DUR1" s="375"/>
      <c r="DUS1" s="377"/>
      <c r="DUT1" s="378"/>
      <c r="DUU1" s="378"/>
      <c r="DUV1" s="378"/>
      <c r="DUW1" s="378"/>
      <c r="DUX1" s="378"/>
      <c r="DUY1" s="378"/>
      <c r="DUZ1" s="379"/>
      <c r="DVA1" s="375"/>
      <c r="DVB1" s="375"/>
      <c r="DVC1" s="375"/>
      <c r="DVD1" s="375"/>
      <c r="DVE1" s="375"/>
      <c r="DVF1" s="375"/>
      <c r="DVG1" s="375"/>
      <c r="DVH1" s="368"/>
      <c r="DVI1" s="369"/>
      <c r="DVJ1" s="369"/>
      <c r="DVK1" s="369"/>
      <c r="DVL1" s="369"/>
      <c r="DVM1" s="369"/>
      <c r="DVN1" s="369"/>
      <c r="DVO1" s="369"/>
      <c r="DVP1" s="369"/>
      <c r="DVQ1" s="370"/>
      <c r="DVR1" s="368"/>
      <c r="DVS1" s="369"/>
      <c r="DVT1" s="369"/>
      <c r="DVU1" s="370"/>
      <c r="DVV1" s="368"/>
      <c r="DVW1" s="369"/>
      <c r="DVX1" s="369"/>
      <c r="DVY1" s="369"/>
      <c r="DVZ1" s="369"/>
      <c r="DWA1" s="369"/>
      <c r="DWB1" s="369"/>
      <c r="DWC1" s="369"/>
      <c r="DWD1" s="369"/>
      <c r="DWE1" s="369"/>
      <c r="DWF1" s="369"/>
      <c r="DWG1" s="369"/>
      <c r="DWH1" s="369"/>
      <c r="DWI1" s="369"/>
      <c r="DWJ1" s="369"/>
      <c r="DWK1" s="369"/>
      <c r="DWL1" s="369"/>
      <c r="DWM1" s="369"/>
      <c r="DWN1" s="369"/>
      <c r="DWO1" s="370"/>
      <c r="DWP1" s="368"/>
      <c r="DWQ1" s="369"/>
      <c r="DWR1" s="369"/>
      <c r="DWS1" s="370"/>
      <c r="DWT1" s="368"/>
      <c r="DWU1" s="369"/>
      <c r="DWV1" s="369"/>
      <c r="DWW1" s="369"/>
      <c r="DWX1" s="369"/>
      <c r="DWY1" s="369"/>
      <c r="DWZ1" s="369"/>
      <c r="DXA1" s="369"/>
      <c r="DXB1" s="369"/>
      <c r="DXC1" s="369"/>
      <c r="DXD1" s="369"/>
      <c r="DXE1" s="369"/>
      <c r="DXF1" s="370"/>
      <c r="DXG1" s="368"/>
      <c r="DXH1" s="369"/>
      <c r="DXI1" s="369"/>
      <c r="DXJ1" s="369"/>
      <c r="DXK1" s="369"/>
      <c r="DXL1" s="369"/>
      <c r="DXM1" s="369"/>
      <c r="DXN1" s="369"/>
      <c r="DXO1" s="369"/>
      <c r="DXP1" s="369"/>
      <c r="DXQ1" s="370"/>
      <c r="DXR1" s="368"/>
      <c r="DXS1" s="369"/>
      <c r="DXT1" s="369"/>
      <c r="DXU1" s="370"/>
      <c r="DXV1" s="371"/>
      <c r="DXW1" s="371"/>
      <c r="DXX1" s="371"/>
      <c r="DXY1" s="371"/>
      <c r="DXZ1" s="371"/>
      <c r="DYA1" s="371"/>
      <c r="DYB1" s="371"/>
      <c r="DYC1" s="371"/>
      <c r="DYD1" s="360"/>
      <c r="DYE1" s="368"/>
      <c r="DYF1" s="370"/>
      <c r="DYG1" s="372"/>
      <c r="DYH1" s="373"/>
      <c r="DYI1" s="373"/>
      <c r="DYJ1" s="374"/>
      <c r="DYK1" s="367"/>
      <c r="DYL1" s="367"/>
      <c r="DYM1" s="372"/>
      <c r="DYN1" s="373"/>
      <c r="DYO1" s="373"/>
      <c r="DYP1" s="373"/>
      <c r="DYQ1" s="373"/>
      <c r="DYR1" s="374"/>
      <c r="DYS1" s="367"/>
      <c r="DYT1" s="367"/>
      <c r="DYU1" s="367"/>
      <c r="DYV1" s="24"/>
      <c r="DYW1" s="24"/>
      <c r="DYX1" s="360"/>
      <c r="DYY1" s="361"/>
      <c r="DYZ1" s="26"/>
      <c r="DZA1" s="375"/>
      <c r="DZB1" s="375"/>
      <c r="DZC1" s="375"/>
      <c r="DZD1" s="375"/>
      <c r="DZE1" s="376"/>
      <c r="DZF1" s="377"/>
      <c r="DZG1" s="378"/>
      <c r="DZH1" s="378"/>
      <c r="DZI1" s="378"/>
      <c r="DZJ1" s="378"/>
      <c r="DZK1" s="378"/>
      <c r="DZL1" s="378"/>
      <c r="DZM1" s="378"/>
      <c r="DZN1" s="378"/>
      <c r="DZO1" s="378"/>
      <c r="DZP1" s="378"/>
      <c r="DZQ1" s="379"/>
      <c r="DZR1" s="375"/>
      <c r="DZS1" s="377"/>
      <c r="DZT1" s="378"/>
      <c r="DZU1" s="378"/>
      <c r="DZV1" s="378"/>
      <c r="DZW1" s="378"/>
      <c r="DZX1" s="378"/>
      <c r="DZY1" s="378"/>
      <c r="DZZ1" s="379"/>
      <c r="EAA1" s="375"/>
      <c r="EAB1" s="375"/>
      <c r="EAC1" s="375"/>
      <c r="EAD1" s="375"/>
      <c r="EAE1" s="375"/>
      <c r="EAF1" s="375"/>
      <c r="EAG1" s="375"/>
      <c r="EAH1" s="368"/>
      <c r="EAI1" s="369"/>
      <c r="EAJ1" s="369"/>
      <c r="EAK1" s="369"/>
      <c r="EAL1" s="369"/>
      <c r="EAM1" s="369"/>
      <c r="EAN1" s="369"/>
      <c r="EAO1" s="369"/>
      <c r="EAP1" s="369"/>
      <c r="EAQ1" s="370"/>
      <c r="EAR1" s="368"/>
      <c r="EAS1" s="369"/>
      <c r="EAT1" s="369"/>
      <c r="EAU1" s="370"/>
      <c r="EAV1" s="368"/>
      <c r="EAW1" s="369"/>
      <c r="EAX1" s="369"/>
      <c r="EAY1" s="369"/>
      <c r="EAZ1" s="369"/>
      <c r="EBA1" s="369"/>
      <c r="EBB1" s="369"/>
      <c r="EBC1" s="369"/>
      <c r="EBD1" s="369"/>
      <c r="EBE1" s="369"/>
      <c r="EBF1" s="369"/>
      <c r="EBG1" s="369"/>
      <c r="EBH1" s="369"/>
      <c r="EBI1" s="369"/>
      <c r="EBJ1" s="369"/>
      <c r="EBK1" s="369"/>
      <c r="EBL1" s="369"/>
      <c r="EBM1" s="369"/>
      <c r="EBN1" s="369"/>
      <c r="EBO1" s="370"/>
      <c r="EBP1" s="368"/>
      <c r="EBQ1" s="369"/>
      <c r="EBR1" s="369"/>
      <c r="EBS1" s="370"/>
      <c r="EBT1" s="368"/>
      <c r="EBU1" s="369"/>
      <c r="EBV1" s="369"/>
      <c r="EBW1" s="369"/>
      <c r="EBX1" s="369"/>
      <c r="EBY1" s="369"/>
      <c r="EBZ1" s="369"/>
      <c r="ECA1" s="369"/>
      <c r="ECB1" s="369"/>
      <c r="ECC1" s="369"/>
      <c r="ECD1" s="369"/>
      <c r="ECE1" s="369"/>
      <c r="ECF1" s="370"/>
      <c r="ECG1" s="368"/>
      <c r="ECH1" s="369"/>
      <c r="ECI1" s="369"/>
      <c r="ECJ1" s="369"/>
      <c r="ECK1" s="369"/>
      <c r="ECL1" s="369"/>
      <c r="ECM1" s="369"/>
      <c r="ECN1" s="369"/>
      <c r="ECO1" s="369"/>
      <c r="ECP1" s="369"/>
      <c r="ECQ1" s="370"/>
      <c r="ECR1" s="368"/>
      <c r="ECS1" s="369"/>
      <c r="ECT1" s="369"/>
      <c r="ECU1" s="370"/>
      <c r="ECV1" s="371"/>
      <c r="ECW1" s="371"/>
      <c r="ECX1" s="371"/>
      <c r="ECY1" s="371"/>
      <c r="ECZ1" s="371"/>
      <c r="EDA1" s="371"/>
      <c r="EDB1" s="371"/>
      <c r="EDC1" s="371"/>
      <c r="EDD1" s="360"/>
      <c r="EDE1" s="368"/>
      <c r="EDF1" s="370"/>
      <c r="EDG1" s="372"/>
      <c r="EDH1" s="373"/>
      <c r="EDI1" s="373"/>
      <c r="EDJ1" s="374"/>
      <c r="EDK1" s="367"/>
      <c r="EDL1" s="367"/>
      <c r="EDM1" s="372"/>
      <c r="EDN1" s="373"/>
      <c r="EDO1" s="373"/>
      <c r="EDP1" s="373"/>
      <c r="EDQ1" s="373"/>
      <c r="EDR1" s="374"/>
      <c r="EDS1" s="367"/>
      <c r="EDT1" s="367"/>
      <c r="EDU1" s="367"/>
      <c r="EDV1" s="24"/>
      <c r="EDW1" s="24"/>
      <c r="EDX1" s="360"/>
      <c r="EDY1" s="361"/>
      <c r="EDZ1" s="26"/>
      <c r="EEA1" s="375"/>
      <c r="EEB1" s="375"/>
      <c r="EEC1" s="375"/>
      <c r="EED1" s="375"/>
      <c r="EEE1" s="376"/>
      <c r="EEF1" s="377"/>
      <c r="EEG1" s="378"/>
      <c r="EEH1" s="378"/>
      <c r="EEI1" s="378"/>
      <c r="EEJ1" s="378"/>
      <c r="EEK1" s="378"/>
      <c r="EEL1" s="378"/>
      <c r="EEM1" s="378"/>
      <c r="EEN1" s="378"/>
      <c r="EEO1" s="378"/>
      <c r="EEP1" s="378"/>
      <c r="EEQ1" s="379"/>
      <c r="EER1" s="375"/>
      <c r="EES1" s="377"/>
      <c r="EET1" s="378"/>
      <c r="EEU1" s="378"/>
      <c r="EEV1" s="378"/>
      <c r="EEW1" s="378"/>
      <c r="EEX1" s="378"/>
      <c r="EEY1" s="378"/>
      <c r="EEZ1" s="379"/>
      <c r="EFA1" s="375"/>
      <c r="EFB1" s="375"/>
      <c r="EFC1" s="375"/>
      <c r="EFD1" s="375"/>
      <c r="EFE1" s="375"/>
      <c r="EFF1" s="375"/>
      <c r="EFG1" s="375"/>
      <c r="EFH1" s="368"/>
      <c r="EFI1" s="369"/>
      <c r="EFJ1" s="369"/>
      <c r="EFK1" s="369"/>
      <c r="EFL1" s="369"/>
      <c r="EFM1" s="369"/>
      <c r="EFN1" s="369"/>
      <c r="EFO1" s="369"/>
      <c r="EFP1" s="369"/>
      <c r="EFQ1" s="370"/>
      <c r="EFR1" s="368"/>
      <c r="EFS1" s="369"/>
      <c r="EFT1" s="369"/>
      <c r="EFU1" s="370"/>
      <c r="EFV1" s="368"/>
      <c r="EFW1" s="369"/>
      <c r="EFX1" s="369"/>
      <c r="EFY1" s="369"/>
      <c r="EFZ1" s="369"/>
      <c r="EGA1" s="369"/>
      <c r="EGB1" s="369"/>
      <c r="EGC1" s="369"/>
      <c r="EGD1" s="369"/>
      <c r="EGE1" s="369"/>
      <c r="EGF1" s="369"/>
      <c r="EGG1" s="369"/>
      <c r="EGH1" s="369"/>
      <c r="EGI1" s="369"/>
      <c r="EGJ1" s="369"/>
      <c r="EGK1" s="369"/>
      <c r="EGL1" s="369"/>
      <c r="EGM1" s="369"/>
      <c r="EGN1" s="369"/>
      <c r="EGO1" s="370"/>
      <c r="EGP1" s="368"/>
      <c r="EGQ1" s="369"/>
      <c r="EGR1" s="369"/>
      <c r="EGS1" s="370"/>
      <c r="EGT1" s="368"/>
      <c r="EGU1" s="369"/>
      <c r="EGV1" s="369"/>
      <c r="EGW1" s="369"/>
      <c r="EGX1" s="369"/>
      <c r="EGY1" s="369"/>
      <c r="EGZ1" s="369"/>
      <c r="EHA1" s="369"/>
      <c r="EHB1" s="369"/>
      <c r="EHC1" s="369"/>
      <c r="EHD1" s="369"/>
      <c r="EHE1" s="369"/>
      <c r="EHF1" s="370"/>
      <c r="EHG1" s="368"/>
      <c r="EHH1" s="369"/>
      <c r="EHI1" s="369"/>
      <c r="EHJ1" s="369"/>
      <c r="EHK1" s="369"/>
      <c r="EHL1" s="369"/>
      <c r="EHM1" s="369"/>
      <c r="EHN1" s="369"/>
      <c r="EHO1" s="369"/>
      <c r="EHP1" s="369"/>
      <c r="EHQ1" s="370"/>
      <c r="EHR1" s="368"/>
      <c r="EHS1" s="369"/>
      <c r="EHT1" s="369"/>
      <c r="EHU1" s="370"/>
      <c r="EHV1" s="371"/>
      <c r="EHW1" s="371"/>
      <c r="EHX1" s="371"/>
      <c r="EHY1" s="371"/>
      <c r="EHZ1" s="371"/>
      <c r="EIA1" s="371"/>
      <c r="EIB1" s="371"/>
      <c r="EIC1" s="371"/>
      <c r="EID1" s="360"/>
      <c r="EIE1" s="368"/>
      <c r="EIF1" s="370"/>
      <c r="EIG1" s="372"/>
      <c r="EIH1" s="373"/>
      <c r="EII1" s="373"/>
      <c r="EIJ1" s="374"/>
      <c r="EIK1" s="367"/>
      <c r="EIL1" s="367"/>
      <c r="EIM1" s="372"/>
      <c r="EIN1" s="373"/>
      <c r="EIO1" s="373"/>
      <c r="EIP1" s="373"/>
      <c r="EIQ1" s="373"/>
      <c r="EIR1" s="374"/>
      <c r="EIS1" s="367"/>
      <c r="EIT1" s="367"/>
      <c r="EIU1" s="367"/>
      <c r="EIV1" s="24"/>
      <c r="EIW1" s="24"/>
      <c r="EIX1" s="360"/>
      <c r="EIY1" s="361"/>
      <c r="EIZ1" s="26"/>
      <c r="EJA1" s="375"/>
      <c r="EJB1" s="375"/>
      <c r="EJC1" s="375"/>
      <c r="EJD1" s="375"/>
      <c r="EJE1" s="376"/>
      <c r="EJF1" s="377"/>
      <c r="EJG1" s="378"/>
      <c r="EJH1" s="378"/>
      <c r="EJI1" s="378"/>
      <c r="EJJ1" s="378"/>
      <c r="EJK1" s="378"/>
      <c r="EJL1" s="378"/>
      <c r="EJM1" s="378"/>
      <c r="EJN1" s="378"/>
      <c r="EJO1" s="378"/>
      <c r="EJP1" s="378"/>
      <c r="EJQ1" s="379"/>
      <c r="EJR1" s="375"/>
      <c r="EJS1" s="377"/>
      <c r="EJT1" s="378"/>
      <c r="EJU1" s="378"/>
      <c r="EJV1" s="378"/>
      <c r="EJW1" s="378"/>
      <c r="EJX1" s="378"/>
      <c r="EJY1" s="378"/>
      <c r="EJZ1" s="379"/>
      <c r="EKA1" s="375"/>
      <c r="EKB1" s="375"/>
      <c r="EKC1" s="375"/>
      <c r="EKD1" s="375"/>
      <c r="EKE1" s="375"/>
      <c r="EKF1" s="375"/>
      <c r="EKG1" s="375"/>
      <c r="EKH1" s="368"/>
      <c r="EKI1" s="369"/>
      <c r="EKJ1" s="369"/>
      <c r="EKK1" s="369"/>
      <c r="EKL1" s="369"/>
      <c r="EKM1" s="369"/>
      <c r="EKN1" s="369"/>
      <c r="EKO1" s="369"/>
      <c r="EKP1" s="369"/>
      <c r="EKQ1" s="370"/>
      <c r="EKR1" s="368"/>
      <c r="EKS1" s="369"/>
      <c r="EKT1" s="369"/>
      <c r="EKU1" s="370"/>
      <c r="EKV1" s="368"/>
      <c r="EKW1" s="369"/>
      <c r="EKX1" s="369"/>
      <c r="EKY1" s="369"/>
      <c r="EKZ1" s="369"/>
      <c r="ELA1" s="369"/>
      <c r="ELB1" s="369"/>
      <c r="ELC1" s="369"/>
      <c r="ELD1" s="369"/>
      <c r="ELE1" s="369"/>
      <c r="ELF1" s="369"/>
      <c r="ELG1" s="369"/>
      <c r="ELH1" s="369"/>
      <c r="ELI1" s="369"/>
      <c r="ELJ1" s="369"/>
      <c r="ELK1" s="369"/>
      <c r="ELL1" s="369"/>
      <c r="ELM1" s="369"/>
      <c r="ELN1" s="369"/>
      <c r="ELO1" s="370"/>
      <c r="ELP1" s="368"/>
      <c r="ELQ1" s="369"/>
      <c r="ELR1" s="369"/>
      <c r="ELS1" s="370"/>
      <c r="ELT1" s="368"/>
      <c r="ELU1" s="369"/>
      <c r="ELV1" s="369"/>
      <c r="ELW1" s="369"/>
      <c r="ELX1" s="369"/>
      <c r="ELY1" s="369"/>
      <c r="ELZ1" s="369"/>
      <c r="EMA1" s="369"/>
      <c r="EMB1" s="369"/>
      <c r="EMC1" s="369"/>
      <c r="EMD1" s="369"/>
      <c r="EME1" s="369"/>
      <c r="EMF1" s="370"/>
      <c r="EMG1" s="368"/>
      <c r="EMH1" s="369"/>
      <c r="EMI1" s="369"/>
      <c r="EMJ1" s="369"/>
      <c r="EMK1" s="369"/>
      <c r="EML1" s="369"/>
      <c r="EMM1" s="369"/>
      <c r="EMN1" s="369"/>
      <c r="EMO1" s="369"/>
      <c r="EMP1" s="369"/>
      <c r="EMQ1" s="370"/>
      <c r="EMR1" s="368"/>
      <c r="EMS1" s="369"/>
      <c r="EMT1" s="369"/>
      <c r="EMU1" s="370"/>
      <c r="EMV1" s="371"/>
      <c r="EMW1" s="371"/>
      <c r="EMX1" s="371"/>
      <c r="EMY1" s="371"/>
      <c r="EMZ1" s="371"/>
      <c r="ENA1" s="371"/>
      <c r="ENB1" s="371"/>
      <c r="ENC1" s="371"/>
      <c r="END1" s="360"/>
      <c r="ENE1" s="368"/>
      <c r="ENF1" s="370"/>
      <c r="ENG1" s="372"/>
      <c r="ENH1" s="373"/>
      <c r="ENI1" s="373"/>
      <c r="ENJ1" s="374"/>
      <c r="ENK1" s="367"/>
      <c r="ENL1" s="367"/>
      <c r="ENM1" s="372"/>
      <c r="ENN1" s="373"/>
      <c r="ENO1" s="373"/>
      <c r="ENP1" s="373"/>
      <c r="ENQ1" s="373"/>
      <c r="ENR1" s="374"/>
      <c r="ENS1" s="367"/>
      <c r="ENT1" s="367"/>
      <c r="ENU1" s="367"/>
      <c r="ENV1" s="24"/>
      <c r="ENW1" s="24"/>
      <c r="ENX1" s="360"/>
      <c r="ENY1" s="361"/>
      <c r="ENZ1" s="26"/>
      <c r="EOA1" s="375"/>
      <c r="EOB1" s="375"/>
      <c r="EOC1" s="375"/>
      <c r="EOD1" s="375"/>
      <c r="EOE1" s="376"/>
      <c r="EOF1" s="377"/>
      <c r="EOG1" s="378"/>
      <c r="EOH1" s="378"/>
      <c r="EOI1" s="378"/>
      <c r="EOJ1" s="378"/>
      <c r="EOK1" s="378"/>
      <c r="EOL1" s="378"/>
      <c r="EOM1" s="378"/>
      <c r="EON1" s="378"/>
      <c r="EOO1" s="378"/>
      <c r="EOP1" s="378"/>
      <c r="EOQ1" s="379"/>
      <c r="EOR1" s="375"/>
      <c r="EOS1" s="377"/>
      <c r="EOT1" s="378"/>
      <c r="EOU1" s="378"/>
      <c r="EOV1" s="378"/>
      <c r="EOW1" s="378"/>
      <c r="EOX1" s="378"/>
      <c r="EOY1" s="378"/>
      <c r="EOZ1" s="379"/>
      <c r="EPA1" s="375"/>
      <c r="EPB1" s="375"/>
      <c r="EPC1" s="375"/>
      <c r="EPD1" s="375"/>
      <c r="EPE1" s="375"/>
      <c r="EPF1" s="375"/>
      <c r="EPG1" s="375"/>
      <c r="EPH1" s="368"/>
      <c r="EPI1" s="369"/>
      <c r="EPJ1" s="369"/>
      <c r="EPK1" s="369"/>
      <c r="EPL1" s="369"/>
      <c r="EPM1" s="369"/>
      <c r="EPN1" s="369"/>
      <c r="EPO1" s="369"/>
      <c r="EPP1" s="369"/>
      <c r="EPQ1" s="370"/>
      <c r="EPR1" s="368"/>
      <c r="EPS1" s="369"/>
      <c r="EPT1" s="369"/>
      <c r="EPU1" s="370"/>
      <c r="EPV1" s="368"/>
      <c r="EPW1" s="369"/>
      <c r="EPX1" s="369"/>
      <c r="EPY1" s="369"/>
      <c r="EPZ1" s="369"/>
      <c r="EQA1" s="369"/>
      <c r="EQB1" s="369"/>
      <c r="EQC1" s="369"/>
      <c r="EQD1" s="369"/>
      <c r="EQE1" s="369"/>
      <c r="EQF1" s="369"/>
      <c r="EQG1" s="369"/>
      <c r="EQH1" s="369"/>
      <c r="EQI1" s="369"/>
      <c r="EQJ1" s="369"/>
      <c r="EQK1" s="369"/>
      <c r="EQL1" s="369"/>
      <c r="EQM1" s="369"/>
      <c r="EQN1" s="369"/>
      <c r="EQO1" s="370"/>
      <c r="EQP1" s="368"/>
      <c r="EQQ1" s="369"/>
      <c r="EQR1" s="369"/>
      <c r="EQS1" s="370"/>
      <c r="EQT1" s="368"/>
      <c r="EQU1" s="369"/>
      <c r="EQV1" s="369"/>
      <c r="EQW1" s="369"/>
      <c r="EQX1" s="369"/>
      <c r="EQY1" s="369"/>
      <c r="EQZ1" s="369"/>
      <c r="ERA1" s="369"/>
      <c r="ERB1" s="369"/>
      <c r="ERC1" s="369"/>
      <c r="ERD1" s="369"/>
      <c r="ERE1" s="369"/>
      <c r="ERF1" s="370"/>
      <c r="ERG1" s="368"/>
      <c r="ERH1" s="369"/>
      <c r="ERI1" s="369"/>
      <c r="ERJ1" s="369"/>
      <c r="ERK1" s="369"/>
      <c r="ERL1" s="369"/>
      <c r="ERM1" s="369"/>
      <c r="ERN1" s="369"/>
      <c r="ERO1" s="369"/>
      <c r="ERP1" s="369"/>
      <c r="ERQ1" s="370"/>
      <c r="ERR1" s="368"/>
      <c r="ERS1" s="369"/>
      <c r="ERT1" s="369"/>
      <c r="ERU1" s="370"/>
      <c r="ERV1" s="371"/>
      <c r="ERW1" s="371"/>
      <c r="ERX1" s="371"/>
      <c r="ERY1" s="371"/>
      <c r="ERZ1" s="371"/>
      <c r="ESA1" s="371"/>
      <c r="ESB1" s="371"/>
      <c r="ESC1" s="371"/>
      <c r="ESD1" s="360"/>
      <c r="ESE1" s="368"/>
      <c r="ESF1" s="370"/>
      <c r="ESG1" s="372"/>
      <c r="ESH1" s="373"/>
      <c r="ESI1" s="373"/>
      <c r="ESJ1" s="374"/>
      <c r="ESK1" s="367"/>
      <c r="ESL1" s="367"/>
      <c r="ESM1" s="372"/>
      <c r="ESN1" s="373"/>
      <c r="ESO1" s="373"/>
      <c r="ESP1" s="373"/>
      <c r="ESQ1" s="373"/>
      <c r="ESR1" s="374"/>
      <c r="ESS1" s="367"/>
      <c r="EST1" s="367"/>
      <c r="ESU1" s="367"/>
      <c r="ESV1" s="24"/>
      <c r="ESW1" s="24"/>
      <c r="ESX1" s="360"/>
      <c r="ESY1" s="361"/>
      <c r="ESZ1" s="26"/>
      <c r="ETA1" s="375"/>
      <c r="ETB1" s="375"/>
      <c r="ETC1" s="375"/>
      <c r="ETD1" s="375"/>
      <c r="ETE1" s="376"/>
      <c r="ETF1" s="377"/>
      <c r="ETG1" s="378"/>
      <c r="ETH1" s="378"/>
      <c r="ETI1" s="378"/>
      <c r="ETJ1" s="378"/>
      <c r="ETK1" s="378"/>
      <c r="ETL1" s="378"/>
      <c r="ETM1" s="378"/>
      <c r="ETN1" s="378"/>
      <c r="ETO1" s="378"/>
      <c r="ETP1" s="378"/>
      <c r="ETQ1" s="379"/>
      <c r="ETR1" s="375"/>
      <c r="ETS1" s="377"/>
      <c r="ETT1" s="378"/>
      <c r="ETU1" s="378"/>
      <c r="ETV1" s="378"/>
      <c r="ETW1" s="378"/>
      <c r="ETX1" s="378"/>
      <c r="ETY1" s="378"/>
      <c r="ETZ1" s="379"/>
      <c r="EUA1" s="375"/>
      <c r="EUB1" s="375"/>
      <c r="EUC1" s="375"/>
      <c r="EUD1" s="375"/>
      <c r="EUE1" s="375"/>
      <c r="EUF1" s="375"/>
      <c r="EUG1" s="375"/>
      <c r="EUH1" s="368"/>
      <c r="EUI1" s="369"/>
      <c r="EUJ1" s="369"/>
      <c r="EUK1" s="369"/>
      <c r="EUL1" s="369"/>
      <c r="EUM1" s="369"/>
      <c r="EUN1" s="369"/>
      <c r="EUO1" s="369"/>
      <c r="EUP1" s="369"/>
      <c r="EUQ1" s="370"/>
      <c r="EUR1" s="368"/>
      <c r="EUS1" s="369"/>
      <c r="EUT1" s="369"/>
      <c r="EUU1" s="370"/>
      <c r="EUV1" s="368"/>
      <c r="EUW1" s="369"/>
      <c r="EUX1" s="369"/>
      <c r="EUY1" s="369"/>
      <c r="EUZ1" s="369"/>
      <c r="EVA1" s="369"/>
      <c r="EVB1" s="369"/>
      <c r="EVC1" s="369"/>
      <c r="EVD1" s="369"/>
      <c r="EVE1" s="369"/>
      <c r="EVF1" s="369"/>
      <c r="EVG1" s="369"/>
      <c r="EVH1" s="369"/>
      <c r="EVI1" s="369"/>
      <c r="EVJ1" s="369"/>
      <c r="EVK1" s="369"/>
      <c r="EVL1" s="369"/>
      <c r="EVM1" s="369"/>
      <c r="EVN1" s="369"/>
      <c r="EVO1" s="370"/>
      <c r="EVP1" s="368"/>
      <c r="EVQ1" s="369"/>
      <c r="EVR1" s="369"/>
      <c r="EVS1" s="370"/>
      <c r="EVT1" s="368"/>
      <c r="EVU1" s="369"/>
      <c r="EVV1" s="369"/>
      <c r="EVW1" s="369"/>
      <c r="EVX1" s="369"/>
      <c r="EVY1" s="369"/>
      <c r="EVZ1" s="369"/>
      <c r="EWA1" s="369"/>
      <c r="EWB1" s="369"/>
      <c r="EWC1" s="369"/>
      <c r="EWD1" s="369"/>
      <c r="EWE1" s="369"/>
      <c r="EWF1" s="370"/>
      <c r="EWG1" s="368"/>
      <c r="EWH1" s="369"/>
      <c r="EWI1" s="369"/>
      <c r="EWJ1" s="369"/>
      <c r="EWK1" s="369"/>
      <c r="EWL1" s="369"/>
      <c r="EWM1" s="369"/>
      <c r="EWN1" s="369"/>
      <c r="EWO1" s="369"/>
      <c r="EWP1" s="369"/>
      <c r="EWQ1" s="370"/>
      <c r="EWR1" s="368"/>
      <c r="EWS1" s="369"/>
      <c r="EWT1" s="369"/>
      <c r="EWU1" s="370"/>
      <c r="EWV1" s="371"/>
      <c r="EWW1" s="371"/>
      <c r="EWX1" s="371"/>
      <c r="EWY1" s="371"/>
      <c r="EWZ1" s="371"/>
      <c r="EXA1" s="371"/>
      <c r="EXB1" s="371"/>
      <c r="EXC1" s="371"/>
      <c r="EXD1" s="360"/>
      <c r="EXE1" s="368"/>
      <c r="EXF1" s="370"/>
      <c r="EXG1" s="372"/>
      <c r="EXH1" s="373"/>
      <c r="EXI1" s="373"/>
      <c r="EXJ1" s="374"/>
      <c r="EXK1" s="367"/>
      <c r="EXL1" s="367"/>
      <c r="EXM1" s="372"/>
      <c r="EXN1" s="373"/>
      <c r="EXO1" s="373"/>
      <c r="EXP1" s="373"/>
      <c r="EXQ1" s="373"/>
      <c r="EXR1" s="374"/>
      <c r="EXS1" s="367"/>
      <c r="EXT1" s="367"/>
      <c r="EXU1" s="367"/>
      <c r="EXV1" s="24"/>
      <c r="EXW1" s="24"/>
      <c r="EXX1" s="360"/>
      <c r="EXY1" s="361"/>
      <c r="EXZ1" s="26"/>
      <c r="EYA1" s="375"/>
      <c r="EYB1" s="375"/>
      <c r="EYC1" s="375"/>
      <c r="EYD1" s="375"/>
      <c r="EYE1" s="376"/>
      <c r="EYF1" s="377"/>
      <c r="EYG1" s="378"/>
      <c r="EYH1" s="378"/>
      <c r="EYI1" s="378"/>
      <c r="EYJ1" s="378"/>
      <c r="EYK1" s="378"/>
      <c r="EYL1" s="378"/>
      <c r="EYM1" s="378"/>
      <c r="EYN1" s="378"/>
      <c r="EYO1" s="378"/>
      <c r="EYP1" s="378"/>
      <c r="EYQ1" s="379"/>
      <c r="EYR1" s="375"/>
      <c r="EYS1" s="377"/>
      <c r="EYT1" s="378"/>
      <c r="EYU1" s="378"/>
      <c r="EYV1" s="378"/>
      <c r="EYW1" s="378"/>
      <c r="EYX1" s="378"/>
      <c r="EYY1" s="378"/>
      <c r="EYZ1" s="379"/>
      <c r="EZA1" s="375"/>
      <c r="EZB1" s="375"/>
      <c r="EZC1" s="375"/>
      <c r="EZD1" s="375"/>
      <c r="EZE1" s="375"/>
      <c r="EZF1" s="375"/>
      <c r="EZG1" s="375"/>
      <c r="EZH1" s="368"/>
      <c r="EZI1" s="369"/>
      <c r="EZJ1" s="369"/>
      <c r="EZK1" s="369"/>
      <c r="EZL1" s="369"/>
      <c r="EZM1" s="369"/>
      <c r="EZN1" s="369"/>
      <c r="EZO1" s="369"/>
      <c r="EZP1" s="369"/>
      <c r="EZQ1" s="370"/>
      <c r="EZR1" s="368"/>
      <c r="EZS1" s="369"/>
      <c r="EZT1" s="369"/>
      <c r="EZU1" s="370"/>
      <c r="EZV1" s="368"/>
      <c r="EZW1" s="369"/>
      <c r="EZX1" s="369"/>
      <c r="EZY1" s="369"/>
      <c r="EZZ1" s="369"/>
      <c r="FAA1" s="369"/>
      <c r="FAB1" s="369"/>
      <c r="FAC1" s="369"/>
      <c r="FAD1" s="369"/>
      <c r="FAE1" s="369"/>
      <c r="FAF1" s="369"/>
      <c r="FAG1" s="369"/>
      <c r="FAH1" s="369"/>
      <c r="FAI1" s="369"/>
      <c r="FAJ1" s="369"/>
      <c r="FAK1" s="369"/>
      <c r="FAL1" s="369"/>
      <c r="FAM1" s="369"/>
      <c r="FAN1" s="369"/>
      <c r="FAO1" s="370"/>
      <c r="FAP1" s="368"/>
      <c r="FAQ1" s="369"/>
      <c r="FAR1" s="369"/>
      <c r="FAS1" s="370"/>
      <c r="FAT1" s="368"/>
      <c r="FAU1" s="369"/>
      <c r="FAV1" s="369"/>
      <c r="FAW1" s="369"/>
      <c r="FAX1" s="369"/>
      <c r="FAY1" s="369"/>
      <c r="FAZ1" s="369"/>
      <c r="FBA1" s="369"/>
      <c r="FBB1" s="369"/>
      <c r="FBC1" s="369"/>
      <c r="FBD1" s="369"/>
      <c r="FBE1" s="369"/>
      <c r="FBF1" s="370"/>
      <c r="FBG1" s="368"/>
      <c r="FBH1" s="369"/>
      <c r="FBI1" s="369"/>
      <c r="FBJ1" s="369"/>
      <c r="FBK1" s="369"/>
      <c r="FBL1" s="369"/>
      <c r="FBM1" s="369"/>
      <c r="FBN1" s="369"/>
      <c r="FBO1" s="369"/>
      <c r="FBP1" s="369"/>
      <c r="FBQ1" s="370"/>
      <c r="FBR1" s="368"/>
      <c r="FBS1" s="369"/>
      <c r="FBT1" s="369"/>
      <c r="FBU1" s="370"/>
      <c r="FBV1" s="371"/>
      <c r="FBW1" s="371"/>
      <c r="FBX1" s="371"/>
      <c r="FBY1" s="371"/>
      <c r="FBZ1" s="371"/>
      <c r="FCA1" s="371"/>
      <c r="FCB1" s="371"/>
      <c r="FCC1" s="371"/>
      <c r="FCD1" s="360"/>
      <c r="FCE1" s="368"/>
      <c r="FCF1" s="370"/>
      <c r="FCG1" s="372"/>
      <c r="FCH1" s="373"/>
      <c r="FCI1" s="373"/>
      <c r="FCJ1" s="374"/>
      <c r="FCK1" s="367"/>
      <c r="FCL1" s="367"/>
      <c r="FCM1" s="372"/>
      <c r="FCN1" s="373"/>
      <c r="FCO1" s="373"/>
      <c r="FCP1" s="373"/>
      <c r="FCQ1" s="373"/>
      <c r="FCR1" s="374"/>
      <c r="FCS1" s="367"/>
      <c r="FCT1" s="367"/>
      <c r="FCU1" s="367"/>
      <c r="FCV1" s="24"/>
      <c r="FCW1" s="24"/>
      <c r="FCX1" s="360"/>
      <c r="FCY1" s="361"/>
      <c r="FCZ1" s="26"/>
      <c r="FDA1" s="375"/>
      <c r="FDB1" s="375"/>
      <c r="FDC1" s="375"/>
      <c r="FDD1" s="375"/>
      <c r="FDE1" s="376"/>
      <c r="FDF1" s="377"/>
      <c r="FDG1" s="378"/>
      <c r="FDH1" s="378"/>
      <c r="FDI1" s="378"/>
      <c r="FDJ1" s="378"/>
      <c r="FDK1" s="378"/>
      <c r="FDL1" s="378"/>
      <c r="FDM1" s="378"/>
      <c r="FDN1" s="378"/>
      <c r="FDO1" s="378"/>
      <c r="FDP1" s="378"/>
      <c r="FDQ1" s="379"/>
      <c r="FDR1" s="375"/>
      <c r="FDS1" s="377"/>
      <c r="FDT1" s="378"/>
      <c r="FDU1" s="378"/>
      <c r="FDV1" s="378"/>
      <c r="FDW1" s="378"/>
      <c r="FDX1" s="378"/>
      <c r="FDY1" s="378"/>
      <c r="FDZ1" s="379"/>
      <c r="FEA1" s="375"/>
      <c r="FEB1" s="375"/>
      <c r="FEC1" s="375"/>
      <c r="FED1" s="375"/>
      <c r="FEE1" s="375"/>
      <c r="FEF1" s="375"/>
      <c r="FEG1" s="375"/>
      <c r="FEH1" s="368"/>
      <c r="FEI1" s="369"/>
      <c r="FEJ1" s="369"/>
      <c r="FEK1" s="369"/>
      <c r="FEL1" s="369"/>
      <c r="FEM1" s="369"/>
      <c r="FEN1" s="369"/>
      <c r="FEO1" s="369"/>
      <c r="FEP1" s="369"/>
      <c r="FEQ1" s="370"/>
      <c r="FER1" s="368"/>
      <c r="FES1" s="369"/>
      <c r="FET1" s="369"/>
      <c r="FEU1" s="370"/>
      <c r="FEV1" s="368"/>
      <c r="FEW1" s="369"/>
      <c r="FEX1" s="369"/>
      <c r="FEY1" s="369"/>
      <c r="FEZ1" s="369"/>
      <c r="FFA1" s="369"/>
      <c r="FFB1" s="369"/>
      <c r="FFC1" s="369"/>
      <c r="FFD1" s="369"/>
      <c r="FFE1" s="369"/>
      <c r="FFF1" s="369"/>
      <c r="FFG1" s="369"/>
      <c r="FFH1" s="369"/>
      <c r="FFI1" s="369"/>
      <c r="FFJ1" s="369"/>
      <c r="FFK1" s="369"/>
      <c r="FFL1" s="369"/>
      <c r="FFM1" s="369"/>
      <c r="FFN1" s="369"/>
      <c r="FFO1" s="370"/>
      <c r="FFP1" s="368"/>
      <c r="FFQ1" s="369"/>
      <c r="FFR1" s="369"/>
      <c r="FFS1" s="370"/>
      <c r="FFT1" s="368"/>
      <c r="FFU1" s="369"/>
      <c r="FFV1" s="369"/>
      <c r="FFW1" s="369"/>
      <c r="FFX1" s="369"/>
      <c r="FFY1" s="369"/>
      <c r="FFZ1" s="369"/>
      <c r="FGA1" s="369"/>
      <c r="FGB1" s="369"/>
      <c r="FGC1" s="369"/>
      <c r="FGD1" s="369"/>
      <c r="FGE1" s="369"/>
      <c r="FGF1" s="370"/>
      <c r="FGG1" s="368"/>
      <c r="FGH1" s="369"/>
      <c r="FGI1" s="369"/>
      <c r="FGJ1" s="369"/>
      <c r="FGK1" s="369"/>
      <c r="FGL1" s="369"/>
      <c r="FGM1" s="369"/>
      <c r="FGN1" s="369"/>
      <c r="FGO1" s="369"/>
      <c r="FGP1" s="369"/>
      <c r="FGQ1" s="370"/>
      <c r="FGR1" s="368"/>
      <c r="FGS1" s="369"/>
      <c r="FGT1" s="369"/>
      <c r="FGU1" s="370"/>
      <c r="FGV1" s="371"/>
      <c r="FGW1" s="371"/>
      <c r="FGX1" s="371"/>
      <c r="FGY1" s="371"/>
      <c r="FGZ1" s="371"/>
      <c r="FHA1" s="371"/>
      <c r="FHB1" s="371"/>
      <c r="FHC1" s="371"/>
      <c r="FHD1" s="360"/>
      <c r="FHE1" s="368"/>
      <c r="FHF1" s="370"/>
      <c r="FHG1" s="372"/>
      <c r="FHH1" s="373"/>
      <c r="FHI1" s="373"/>
      <c r="FHJ1" s="374"/>
      <c r="FHK1" s="367"/>
      <c r="FHL1" s="367"/>
      <c r="FHM1" s="372"/>
      <c r="FHN1" s="373"/>
      <c r="FHO1" s="373"/>
      <c r="FHP1" s="373"/>
      <c r="FHQ1" s="373"/>
      <c r="FHR1" s="374"/>
      <c r="FHS1" s="367"/>
      <c r="FHT1" s="367"/>
      <c r="FHU1" s="367"/>
      <c r="FHV1" s="24"/>
      <c r="FHW1" s="24"/>
      <c r="FHX1" s="360"/>
      <c r="FHY1" s="361"/>
      <c r="FHZ1" s="26"/>
      <c r="FIA1" s="375"/>
      <c r="FIB1" s="375"/>
      <c r="FIC1" s="375"/>
      <c r="FID1" s="375"/>
      <c r="FIE1" s="376"/>
      <c r="FIF1" s="377"/>
      <c r="FIG1" s="378"/>
      <c r="FIH1" s="378"/>
      <c r="FII1" s="378"/>
      <c r="FIJ1" s="378"/>
      <c r="FIK1" s="378"/>
      <c r="FIL1" s="378"/>
      <c r="FIM1" s="378"/>
      <c r="FIN1" s="378"/>
      <c r="FIO1" s="378"/>
      <c r="FIP1" s="378"/>
      <c r="FIQ1" s="379"/>
      <c r="FIR1" s="375"/>
      <c r="FIS1" s="377"/>
      <c r="FIT1" s="378"/>
      <c r="FIU1" s="378"/>
      <c r="FIV1" s="378"/>
      <c r="FIW1" s="378"/>
      <c r="FIX1" s="378"/>
      <c r="FIY1" s="378"/>
      <c r="FIZ1" s="379"/>
      <c r="FJA1" s="375"/>
      <c r="FJB1" s="375"/>
      <c r="FJC1" s="375"/>
      <c r="FJD1" s="375"/>
      <c r="FJE1" s="375"/>
      <c r="FJF1" s="375"/>
      <c r="FJG1" s="375"/>
      <c r="FJH1" s="368"/>
      <c r="FJI1" s="369"/>
      <c r="FJJ1" s="369"/>
      <c r="FJK1" s="369"/>
      <c r="FJL1" s="369"/>
      <c r="FJM1" s="369"/>
      <c r="FJN1" s="369"/>
      <c r="FJO1" s="369"/>
      <c r="FJP1" s="369"/>
      <c r="FJQ1" s="370"/>
      <c r="FJR1" s="368"/>
      <c r="FJS1" s="369"/>
      <c r="FJT1" s="369"/>
      <c r="FJU1" s="370"/>
      <c r="FJV1" s="368"/>
      <c r="FJW1" s="369"/>
      <c r="FJX1" s="369"/>
      <c r="FJY1" s="369"/>
      <c r="FJZ1" s="369"/>
      <c r="FKA1" s="369"/>
      <c r="FKB1" s="369"/>
      <c r="FKC1" s="369"/>
      <c r="FKD1" s="369"/>
      <c r="FKE1" s="369"/>
      <c r="FKF1" s="369"/>
      <c r="FKG1" s="369"/>
      <c r="FKH1" s="369"/>
      <c r="FKI1" s="369"/>
      <c r="FKJ1" s="369"/>
      <c r="FKK1" s="369"/>
      <c r="FKL1" s="369"/>
      <c r="FKM1" s="369"/>
      <c r="FKN1" s="369"/>
      <c r="FKO1" s="370"/>
      <c r="FKP1" s="368"/>
      <c r="FKQ1" s="369"/>
      <c r="FKR1" s="369"/>
      <c r="FKS1" s="370"/>
      <c r="FKT1" s="368"/>
      <c r="FKU1" s="369"/>
      <c r="FKV1" s="369"/>
      <c r="FKW1" s="369"/>
      <c r="FKX1" s="369"/>
      <c r="FKY1" s="369"/>
      <c r="FKZ1" s="369"/>
      <c r="FLA1" s="369"/>
      <c r="FLB1" s="369"/>
      <c r="FLC1" s="369"/>
      <c r="FLD1" s="369"/>
      <c r="FLE1" s="369"/>
      <c r="FLF1" s="370"/>
      <c r="FLG1" s="368"/>
      <c r="FLH1" s="369"/>
      <c r="FLI1" s="369"/>
      <c r="FLJ1" s="369"/>
      <c r="FLK1" s="369"/>
      <c r="FLL1" s="369"/>
      <c r="FLM1" s="369"/>
      <c r="FLN1" s="369"/>
      <c r="FLO1" s="369"/>
      <c r="FLP1" s="369"/>
      <c r="FLQ1" s="370"/>
      <c r="FLR1" s="368"/>
      <c r="FLS1" s="369"/>
      <c r="FLT1" s="369"/>
      <c r="FLU1" s="370"/>
      <c r="FLV1" s="371"/>
      <c r="FLW1" s="371"/>
      <c r="FLX1" s="371"/>
      <c r="FLY1" s="371"/>
      <c r="FLZ1" s="371"/>
      <c r="FMA1" s="371"/>
      <c r="FMB1" s="371"/>
      <c r="FMC1" s="371"/>
      <c r="FMD1" s="360"/>
      <c r="FME1" s="368"/>
      <c r="FMF1" s="370"/>
      <c r="FMG1" s="372"/>
      <c r="FMH1" s="373"/>
      <c r="FMI1" s="373"/>
      <c r="FMJ1" s="374"/>
      <c r="FMK1" s="367"/>
      <c r="FML1" s="367"/>
      <c r="FMM1" s="372"/>
      <c r="FMN1" s="373"/>
      <c r="FMO1" s="373"/>
      <c r="FMP1" s="373"/>
      <c r="FMQ1" s="373"/>
      <c r="FMR1" s="374"/>
      <c r="FMS1" s="367"/>
      <c r="FMT1" s="367"/>
      <c r="FMU1" s="367"/>
      <c r="FMV1" s="24"/>
      <c r="FMW1" s="24"/>
      <c r="FMX1" s="360"/>
      <c r="FMY1" s="361"/>
      <c r="FMZ1" s="26"/>
      <c r="FNA1" s="375"/>
      <c r="FNB1" s="375"/>
      <c r="FNC1" s="375"/>
      <c r="FND1" s="375"/>
      <c r="FNE1" s="376"/>
      <c r="FNF1" s="377"/>
      <c r="FNG1" s="378"/>
      <c r="FNH1" s="378"/>
      <c r="FNI1" s="378"/>
      <c r="FNJ1" s="378"/>
      <c r="FNK1" s="378"/>
      <c r="FNL1" s="378"/>
      <c r="FNM1" s="378"/>
      <c r="FNN1" s="378"/>
      <c r="FNO1" s="378"/>
      <c r="FNP1" s="378"/>
      <c r="FNQ1" s="379"/>
      <c r="FNR1" s="375"/>
      <c r="FNS1" s="377"/>
      <c r="FNT1" s="378"/>
      <c r="FNU1" s="378"/>
      <c r="FNV1" s="378"/>
      <c r="FNW1" s="378"/>
      <c r="FNX1" s="378"/>
      <c r="FNY1" s="378"/>
      <c r="FNZ1" s="379"/>
      <c r="FOA1" s="375"/>
      <c r="FOB1" s="375"/>
      <c r="FOC1" s="375"/>
      <c r="FOD1" s="375"/>
      <c r="FOE1" s="375"/>
      <c r="FOF1" s="375"/>
      <c r="FOG1" s="375"/>
      <c r="FOH1" s="368"/>
      <c r="FOI1" s="369"/>
      <c r="FOJ1" s="369"/>
      <c r="FOK1" s="369"/>
      <c r="FOL1" s="369"/>
      <c r="FOM1" s="369"/>
      <c r="FON1" s="369"/>
      <c r="FOO1" s="369"/>
      <c r="FOP1" s="369"/>
      <c r="FOQ1" s="370"/>
      <c r="FOR1" s="368"/>
      <c r="FOS1" s="369"/>
      <c r="FOT1" s="369"/>
      <c r="FOU1" s="370"/>
      <c r="FOV1" s="368"/>
      <c r="FOW1" s="369"/>
      <c r="FOX1" s="369"/>
      <c r="FOY1" s="369"/>
      <c r="FOZ1" s="369"/>
      <c r="FPA1" s="369"/>
      <c r="FPB1" s="369"/>
      <c r="FPC1" s="369"/>
      <c r="FPD1" s="369"/>
      <c r="FPE1" s="369"/>
      <c r="FPF1" s="369"/>
      <c r="FPG1" s="369"/>
      <c r="FPH1" s="369"/>
      <c r="FPI1" s="369"/>
      <c r="FPJ1" s="369"/>
      <c r="FPK1" s="369"/>
      <c r="FPL1" s="369"/>
      <c r="FPM1" s="369"/>
      <c r="FPN1" s="369"/>
      <c r="FPO1" s="370"/>
      <c r="FPP1" s="368"/>
      <c r="FPQ1" s="369"/>
      <c r="FPR1" s="369"/>
      <c r="FPS1" s="370"/>
      <c r="FPT1" s="368"/>
      <c r="FPU1" s="369"/>
      <c r="FPV1" s="369"/>
      <c r="FPW1" s="369"/>
      <c r="FPX1" s="369"/>
      <c r="FPY1" s="369"/>
      <c r="FPZ1" s="369"/>
      <c r="FQA1" s="369"/>
      <c r="FQB1" s="369"/>
      <c r="FQC1" s="369"/>
      <c r="FQD1" s="369"/>
      <c r="FQE1" s="369"/>
      <c r="FQF1" s="370"/>
      <c r="FQG1" s="368"/>
      <c r="FQH1" s="369"/>
      <c r="FQI1" s="369"/>
      <c r="FQJ1" s="369"/>
      <c r="FQK1" s="369"/>
      <c r="FQL1" s="369"/>
      <c r="FQM1" s="369"/>
      <c r="FQN1" s="369"/>
      <c r="FQO1" s="369"/>
      <c r="FQP1" s="369"/>
      <c r="FQQ1" s="370"/>
      <c r="FQR1" s="368"/>
      <c r="FQS1" s="369"/>
      <c r="FQT1" s="369"/>
      <c r="FQU1" s="370"/>
      <c r="FQV1" s="371"/>
      <c r="FQW1" s="371"/>
      <c r="FQX1" s="371"/>
      <c r="FQY1" s="371"/>
      <c r="FQZ1" s="371"/>
      <c r="FRA1" s="371"/>
      <c r="FRB1" s="371"/>
      <c r="FRC1" s="371"/>
      <c r="FRD1" s="360"/>
      <c r="FRE1" s="368"/>
      <c r="FRF1" s="370"/>
      <c r="FRG1" s="372"/>
      <c r="FRH1" s="373"/>
      <c r="FRI1" s="373"/>
      <c r="FRJ1" s="374"/>
      <c r="FRK1" s="367"/>
      <c r="FRL1" s="367"/>
      <c r="FRM1" s="372"/>
      <c r="FRN1" s="373"/>
      <c r="FRO1" s="373"/>
      <c r="FRP1" s="373"/>
      <c r="FRQ1" s="373"/>
      <c r="FRR1" s="374"/>
      <c r="FRS1" s="367"/>
      <c r="FRT1" s="367"/>
      <c r="FRU1" s="367"/>
      <c r="FRV1" s="24"/>
      <c r="FRW1" s="24"/>
      <c r="FRX1" s="360"/>
      <c r="FRY1" s="361"/>
      <c r="FRZ1" s="26"/>
      <c r="FSA1" s="375"/>
      <c r="FSB1" s="375"/>
      <c r="FSC1" s="375"/>
      <c r="FSD1" s="375"/>
      <c r="FSE1" s="376"/>
      <c r="FSF1" s="377"/>
      <c r="FSG1" s="378"/>
      <c r="FSH1" s="378"/>
      <c r="FSI1" s="378"/>
      <c r="FSJ1" s="378"/>
      <c r="FSK1" s="378"/>
      <c r="FSL1" s="378"/>
      <c r="FSM1" s="378"/>
      <c r="FSN1" s="378"/>
      <c r="FSO1" s="378"/>
      <c r="FSP1" s="378"/>
      <c r="FSQ1" s="379"/>
      <c r="FSR1" s="375"/>
      <c r="FSS1" s="377"/>
      <c r="FST1" s="378"/>
      <c r="FSU1" s="378"/>
      <c r="FSV1" s="378"/>
      <c r="FSW1" s="378"/>
      <c r="FSX1" s="378"/>
      <c r="FSY1" s="378"/>
      <c r="FSZ1" s="379"/>
      <c r="FTA1" s="375"/>
      <c r="FTB1" s="375"/>
      <c r="FTC1" s="375"/>
      <c r="FTD1" s="375"/>
      <c r="FTE1" s="375"/>
      <c r="FTF1" s="375"/>
      <c r="FTG1" s="375"/>
      <c r="FTH1" s="368"/>
      <c r="FTI1" s="369"/>
      <c r="FTJ1" s="369"/>
      <c r="FTK1" s="369"/>
      <c r="FTL1" s="369"/>
      <c r="FTM1" s="369"/>
      <c r="FTN1" s="369"/>
      <c r="FTO1" s="369"/>
      <c r="FTP1" s="369"/>
      <c r="FTQ1" s="370"/>
      <c r="FTR1" s="368"/>
      <c r="FTS1" s="369"/>
      <c r="FTT1" s="369"/>
      <c r="FTU1" s="370"/>
      <c r="FTV1" s="368"/>
      <c r="FTW1" s="369"/>
      <c r="FTX1" s="369"/>
      <c r="FTY1" s="369"/>
      <c r="FTZ1" s="369"/>
      <c r="FUA1" s="369"/>
      <c r="FUB1" s="369"/>
      <c r="FUC1" s="369"/>
      <c r="FUD1" s="369"/>
      <c r="FUE1" s="369"/>
      <c r="FUF1" s="369"/>
      <c r="FUG1" s="369"/>
      <c r="FUH1" s="369"/>
      <c r="FUI1" s="369"/>
      <c r="FUJ1" s="369"/>
      <c r="FUK1" s="369"/>
      <c r="FUL1" s="369"/>
      <c r="FUM1" s="369"/>
      <c r="FUN1" s="369"/>
      <c r="FUO1" s="370"/>
      <c r="FUP1" s="368"/>
      <c r="FUQ1" s="369"/>
      <c r="FUR1" s="369"/>
      <c r="FUS1" s="370"/>
      <c r="FUT1" s="368"/>
      <c r="FUU1" s="369"/>
      <c r="FUV1" s="369"/>
      <c r="FUW1" s="369"/>
      <c r="FUX1" s="369"/>
      <c r="FUY1" s="369"/>
      <c r="FUZ1" s="369"/>
      <c r="FVA1" s="369"/>
      <c r="FVB1" s="369"/>
      <c r="FVC1" s="369"/>
      <c r="FVD1" s="369"/>
      <c r="FVE1" s="369"/>
      <c r="FVF1" s="370"/>
      <c r="FVG1" s="368"/>
      <c r="FVH1" s="369"/>
      <c r="FVI1" s="369"/>
      <c r="FVJ1" s="369"/>
      <c r="FVK1" s="369"/>
      <c r="FVL1" s="369"/>
      <c r="FVM1" s="369"/>
      <c r="FVN1" s="369"/>
      <c r="FVO1" s="369"/>
      <c r="FVP1" s="369"/>
      <c r="FVQ1" s="370"/>
      <c r="FVR1" s="368"/>
      <c r="FVS1" s="369"/>
      <c r="FVT1" s="369"/>
      <c r="FVU1" s="370"/>
      <c r="FVV1" s="371"/>
      <c r="FVW1" s="371"/>
      <c r="FVX1" s="371"/>
      <c r="FVY1" s="371"/>
      <c r="FVZ1" s="371"/>
      <c r="FWA1" s="371"/>
      <c r="FWB1" s="371"/>
      <c r="FWC1" s="371"/>
      <c r="FWD1" s="360"/>
      <c r="FWE1" s="368"/>
      <c r="FWF1" s="370"/>
      <c r="FWG1" s="372"/>
      <c r="FWH1" s="373"/>
      <c r="FWI1" s="373"/>
      <c r="FWJ1" s="374"/>
      <c r="FWK1" s="367"/>
      <c r="FWL1" s="367"/>
      <c r="FWM1" s="372"/>
      <c r="FWN1" s="373"/>
      <c r="FWO1" s="373"/>
      <c r="FWP1" s="373"/>
      <c r="FWQ1" s="373"/>
      <c r="FWR1" s="374"/>
      <c r="FWS1" s="367"/>
      <c r="FWT1" s="367"/>
      <c r="FWU1" s="367"/>
      <c r="FWV1" s="24"/>
      <c r="FWW1" s="24"/>
      <c r="FWX1" s="360"/>
      <c r="FWY1" s="361"/>
      <c r="FWZ1" s="26"/>
      <c r="FXA1" s="375"/>
      <c r="FXB1" s="375"/>
      <c r="FXC1" s="375"/>
      <c r="FXD1" s="375"/>
      <c r="FXE1" s="376"/>
      <c r="FXF1" s="377"/>
      <c r="FXG1" s="378"/>
      <c r="FXH1" s="378"/>
      <c r="FXI1" s="378"/>
      <c r="FXJ1" s="378"/>
      <c r="FXK1" s="378"/>
      <c r="FXL1" s="378"/>
      <c r="FXM1" s="378"/>
      <c r="FXN1" s="378"/>
      <c r="FXO1" s="378"/>
      <c r="FXP1" s="378"/>
      <c r="FXQ1" s="379"/>
      <c r="FXR1" s="375"/>
      <c r="FXS1" s="377"/>
      <c r="FXT1" s="378"/>
      <c r="FXU1" s="378"/>
      <c r="FXV1" s="378"/>
      <c r="FXW1" s="378"/>
      <c r="FXX1" s="378"/>
      <c r="FXY1" s="378"/>
      <c r="FXZ1" s="379"/>
      <c r="FYA1" s="375"/>
      <c r="FYB1" s="375"/>
      <c r="FYC1" s="375"/>
      <c r="FYD1" s="375"/>
      <c r="FYE1" s="375"/>
      <c r="FYF1" s="375"/>
      <c r="FYG1" s="375"/>
      <c r="FYH1" s="368"/>
      <c r="FYI1" s="369"/>
      <c r="FYJ1" s="369"/>
      <c r="FYK1" s="369"/>
      <c r="FYL1" s="369"/>
      <c r="FYM1" s="369"/>
      <c r="FYN1" s="369"/>
      <c r="FYO1" s="369"/>
      <c r="FYP1" s="369"/>
      <c r="FYQ1" s="370"/>
      <c r="FYR1" s="368"/>
      <c r="FYS1" s="369"/>
      <c r="FYT1" s="369"/>
      <c r="FYU1" s="370"/>
      <c r="FYV1" s="368"/>
      <c r="FYW1" s="369"/>
      <c r="FYX1" s="369"/>
      <c r="FYY1" s="369"/>
      <c r="FYZ1" s="369"/>
      <c r="FZA1" s="369"/>
      <c r="FZB1" s="369"/>
      <c r="FZC1" s="369"/>
      <c r="FZD1" s="369"/>
      <c r="FZE1" s="369"/>
      <c r="FZF1" s="369"/>
      <c r="FZG1" s="369"/>
      <c r="FZH1" s="369"/>
      <c r="FZI1" s="369"/>
      <c r="FZJ1" s="369"/>
      <c r="FZK1" s="369"/>
      <c r="FZL1" s="369"/>
      <c r="FZM1" s="369"/>
      <c r="FZN1" s="369"/>
      <c r="FZO1" s="370"/>
      <c r="FZP1" s="368"/>
      <c r="FZQ1" s="369"/>
      <c r="FZR1" s="369"/>
      <c r="FZS1" s="370"/>
      <c r="FZT1" s="368"/>
      <c r="FZU1" s="369"/>
      <c r="FZV1" s="369"/>
      <c r="FZW1" s="369"/>
      <c r="FZX1" s="369"/>
      <c r="FZY1" s="369"/>
      <c r="FZZ1" s="369"/>
      <c r="GAA1" s="369"/>
      <c r="GAB1" s="369"/>
      <c r="GAC1" s="369"/>
      <c r="GAD1" s="369"/>
      <c r="GAE1" s="369"/>
      <c r="GAF1" s="370"/>
      <c r="GAG1" s="368"/>
      <c r="GAH1" s="369"/>
      <c r="GAI1" s="369"/>
      <c r="GAJ1" s="369"/>
      <c r="GAK1" s="369"/>
      <c r="GAL1" s="369"/>
      <c r="GAM1" s="369"/>
      <c r="GAN1" s="369"/>
      <c r="GAO1" s="369"/>
      <c r="GAP1" s="369"/>
      <c r="GAQ1" s="370"/>
      <c r="GAR1" s="368"/>
      <c r="GAS1" s="369"/>
      <c r="GAT1" s="369"/>
      <c r="GAU1" s="370"/>
      <c r="GAV1" s="371"/>
      <c r="GAW1" s="371"/>
      <c r="GAX1" s="371"/>
      <c r="GAY1" s="371"/>
      <c r="GAZ1" s="371"/>
      <c r="GBA1" s="371"/>
      <c r="GBB1" s="371"/>
      <c r="GBC1" s="371"/>
      <c r="GBD1" s="360"/>
      <c r="GBE1" s="368"/>
      <c r="GBF1" s="370"/>
      <c r="GBG1" s="372"/>
      <c r="GBH1" s="373"/>
      <c r="GBI1" s="373"/>
      <c r="GBJ1" s="374"/>
      <c r="GBK1" s="367"/>
      <c r="GBL1" s="367"/>
      <c r="GBM1" s="372"/>
      <c r="GBN1" s="373"/>
      <c r="GBO1" s="373"/>
      <c r="GBP1" s="373"/>
      <c r="GBQ1" s="373"/>
      <c r="GBR1" s="374"/>
      <c r="GBS1" s="367"/>
      <c r="GBT1" s="367"/>
      <c r="GBU1" s="367"/>
      <c r="GBV1" s="24"/>
      <c r="GBW1" s="24"/>
      <c r="GBX1" s="360"/>
      <c r="GBY1" s="361"/>
      <c r="GBZ1" s="26"/>
      <c r="GCA1" s="375"/>
      <c r="GCB1" s="375"/>
      <c r="GCC1" s="375"/>
      <c r="GCD1" s="375"/>
      <c r="GCE1" s="376"/>
      <c r="GCF1" s="377"/>
      <c r="GCG1" s="378"/>
      <c r="GCH1" s="378"/>
      <c r="GCI1" s="378"/>
      <c r="GCJ1" s="378"/>
      <c r="GCK1" s="378"/>
      <c r="GCL1" s="378"/>
      <c r="GCM1" s="378"/>
      <c r="GCN1" s="378"/>
      <c r="GCO1" s="378"/>
      <c r="GCP1" s="378"/>
      <c r="GCQ1" s="379"/>
      <c r="GCR1" s="375"/>
      <c r="GCS1" s="377"/>
      <c r="GCT1" s="378"/>
      <c r="GCU1" s="378"/>
      <c r="GCV1" s="378"/>
      <c r="GCW1" s="378"/>
      <c r="GCX1" s="378"/>
      <c r="GCY1" s="378"/>
      <c r="GCZ1" s="379"/>
      <c r="GDA1" s="375"/>
      <c r="GDB1" s="375"/>
      <c r="GDC1" s="375"/>
      <c r="GDD1" s="375"/>
      <c r="GDE1" s="375"/>
      <c r="GDF1" s="375"/>
      <c r="GDG1" s="375"/>
      <c r="GDH1" s="368"/>
      <c r="GDI1" s="369"/>
      <c r="GDJ1" s="369"/>
      <c r="GDK1" s="369"/>
      <c r="GDL1" s="369"/>
      <c r="GDM1" s="369"/>
      <c r="GDN1" s="369"/>
      <c r="GDO1" s="369"/>
      <c r="GDP1" s="369"/>
      <c r="GDQ1" s="370"/>
      <c r="GDR1" s="368"/>
      <c r="GDS1" s="369"/>
      <c r="GDT1" s="369"/>
      <c r="GDU1" s="370"/>
      <c r="GDV1" s="368"/>
      <c r="GDW1" s="369"/>
      <c r="GDX1" s="369"/>
      <c r="GDY1" s="369"/>
      <c r="GDZ1" s="369"/>
      <c r="GEA1" s="369"/>
      <c r="GEB1" s="369"/>
      <c r="GEC1" s="369"/>
      <c r="GED1" s="369"/>
      <c r="GEE1" s="369"/>
      <c r="GEF1" s="369"/>
      <c r="GEG1" s="369"/>
      <c r="GEH1" s="369"/>
      <c r="GEI1" s="369"/>
      <c r="GEJ1" s="369"/>
      <c r="GEK1" s="369"/>
      <c r="GEL1" s="369"/>
      <c r="GEM1" s="369"/>
      <c r="GEN1" s="369"/>
      <c r="GEO1" s="370"/>
      <c r="GEP1" s="368"/>
      <c r="GEQ1" s="369"/>
      <c r="GER1" s="369"/>
      <c r="GES1" s="370"/>
      <c r="GET1" s="368"/>
      <c r="GEU1" s="369"/>
      <c r="GEV1" s="369"/>
      <c r="GEW1" s="369"/>
      <c r="GEX1" s="369"/>
      <c r="GEY1" s="369"/>
      <c r="GEZ1" s="369"/>
      <c r="GFA1" s="369"/>
      <c r="GFB1" s="369"/>
      <c r="GFC1" s="369"/>
      <c r="GFD1" s="369"/>
      <c r="GFE1" s="369"/>
      <c r="GFF1" s="370"/>
      <c r="GFG1" s="368"/>
      <c r="GFH1" s="369"/>
      <c r="GFI1" s="369"/>
      <c r="GFJ1" s="369"/>
      <c r="GFK1" s="369"/>
      <c r="GFL1" s="369"/>
      <c r="GFM1" s="369"/>
      <c r="GFN1" s="369"/>
      <c r="GFO1" s="369"/>
      <c r="GFP1" s="369"/>
      <c r="GFQ1" s="370"/>
      <c r="GFR1" s="368"/>
      <c r="GFS1" s="369"/>
      <c r="GFT1" s="369"/>
      <c r="GFU1" s="370"/>
      <c r="GFV1" s="371"/>
      <c r="GFW1" s="371"/>
      <c r="GFX1" s="371"/>
      <c r="GFY1" s="371"/>
      <c r="GFZ1" s="371"/>
      <c r="GGA1" s="371"/>
      <c r="GGB1" s="371"/>
      <c r="GGC1" s="371"/>
      <c r="GGD1" s="360"/>
      <c r="GGE1" s="368"/>
      <c r="GGF1" s="370"/>
      <c r="GGG1" s="372"/>
      <c r="GGH1" s="373"/>
      <c r="GGI1" s="373"/>
      <c r="GGJ1" s="374"/>
      <c r="GGK1" s="367"/>
      <c r="GGL1" s="367"/>
      <c r="GGM1" s="372"/>
      <c r="GGN1" s="373"/>
      <c r="GGO1" s="373"/>
      <c r="GGP1" s="373"/>
      <c r="GGQ1" s="373"/>
      <c r="GGR1" s="374"/>
      <c r="GGS1" s="367"/>
      <c r="GGT1" s="367"/>
      <c r="GGU1" s="367"/>
      <c r="GGV1" s="24"/>
      <c r="GGW1" s="24"/>
      <c r="GGX1" s="360"/>
      <c r="GGY1" s="361"/>
      <c r="GGZ1" s="26"/>
      <c r="GHA1" s="375"/>
      <c r="GHB1" s="375"/>
      <c r="GHC1" s="375"/>
      <c r="GHD1" s="375"/>
      <c r="GHE1" s="376"/>
      <c r="GHF1" s="377"/>
      <c r="GHG1" s="378"/>
      <c r="GHH1" s="378"/>
      <c r="GHI1" s="378"/>
      <c r="GHJ1" s="378"/>
      <c r="GHK1" s="378"/>
      <c r="GHL1" s="378"/>
      <c r="GHM1" s="378"/>
      <c r="GHN1" s="378"/>
      <c r="GHO1" s="378"/>
      <c r="GHP1" s="378"/>
      <c r="GHQ1" s="379"/>
      <c r="GHR1" s="375"/>
      <c r="GHS1" s="377"/>
      <c r="GHT1" s="378"/>
      <c r="GHU1" s="378"/>
      <c r="GHV1" s="378"/>
      <c r="GHW1" s="378"/>
      <c r="GHX1" s="378"/>
      <c r="GHY1" s="378"/>
      <c r="GHZ1" s="379"/>
      <c r="GIA1" s="375"/>
      <c r="GIB1" s="375"/>
      <c r="GIC1" s="375"/>
      <c r="GID1" s="375"/>
      <c r="GIE1" s="375"/>
      <c r="GIF1" s="375"/>
      <c r="GIG1" s="375"/>
      <c r="GIH1" s="368"/>
      <c r="GII1" s="369"/>
      <c r="GIJ1" s="369"/>
      <c r="GIK1" s="369"/>
      <c r="GIL1" s="369"/>
      <c r="GIM1" s="369"/>
      <c r="GIN1" s="369"/>
      <c r="GIO1" s="369"/>
      <c r="GIP1" s="369"/>
      <c r="GIQ1" s="370"/>
      <c r="GIR1" s="368"/>
      <c r="GIS1" s="369"/>
      <c r="GIT1" s="369"/>
      <c r="GIU1" s="370"/>
      <c r="GIV1" s="368"/>
      <c r="GIW1" s="369"/>
      <c r="GIX1" s="369"/>
      <c r="GIY1" s="369"/>
      <c r="GIZ1" s="369"/>
      <c r="GJA1" s="369"/>
      <c r="GJB1" s="369"/>
      <c r="GJC1" s="369"/>
      <c r="GJD1" s="369"/>
      <c r="GJE1" s="369"/>
      <c r="GJF1" s="369"/>
      <c r="GJG1" s="369"/>
      <c r="GJH1" s="369"/>
      <c r="GJI1" s="369"/>
      <c r="GJJ1" s="369"/>
      <c r="GJK1" s="369"/>
      <c r="GJL1" s="369"/>
      <c r="GJM1" s="369"/>
      <c r="GJN1" s="369"/>
      <c r="GJO1" s="370"/>
      <c r="GJP1" s="368"/>
      <c r="GJQ1" s="369"/>
      <c r="GJR1" s="369"/>
      <c r="GJS1" s="370"/>
      <c r="GJT1" s="368"/>
      <c r="GJU1" s="369"/>
      <c r="GJV1" s="369"/>
      <c r="GJW1" s="369"/>
      <c r="GJX1" s="369"/>
      <c r="GJY1" s="369"/>
      <c r="GJZ1" s="369"/>
      <c r="GKA1" s="369"/>
      <c r="GKB1" s="369"/>
      <c r="GKC1" s="369"/>
      <c r="GKD1" s="369"/>
      <c r="GKE1" s="369"/>
      <c r="GKF1" s="370"/>
      <c r="GKG1" s="368"/>
      <c r="GKH1" s="369"/>
      <c r="GKI1" s="369"/>
      <c r="GKJ1" s="369"/>
      <c r="GKK1" s="369"/>
      <c r="GKL1" s="369"/>
      <c r="GKM1" s="369"/>
      <c r="GKN1" s="369"/>
      <c r="GKO1" s="369"/>
      <c r="GKP1" s="369"/>
      <c r="GKQ1" s="370"/>
      <c r="GKR1" s="368"/>
      <c r="GKS1" s="369"/>
      <c r="GKT1" s="369"/>
      <c r="GKU1" s="370"/>
      <c r="GKV1" s="371"/>
      <c r="GKW1" s="371"/>
      <c r="GKX1" s="371"/>
      <c r="GKY1" s="371"/>
      <c r="GKZ1" s="371"/>
      <c r="GLA1" s="371"/>
      <c r="GLB1" s="371"/>
      <c r="GLC1" s="371"/>
      <c r="GLD1" s="360"/>
      <c r="GLE1" s="368"/>
      <c r="GLF1" s="370"/>
      <c r="GLG1" s="372"/>
      <c r="GLH1" s="373"/>
      <c r="GLI1" s="373"/>
      <c r="GLJ1" s="374"/>
      <c r="GLK1" s="367"/>
      <c r="GLL1" s="367"/>
      <c r="GLM1" s="372"/>
      <c r="GLN1" s="373"/>
      <c r="GLO1" s="373"/>
      <c r="GLP1" s="373"/>
      <c r="GLQ1" s="373"/>
      <c r="GLR1" s="374"/>
      <c r="GLS1" s="367"/>
      <c r="GLT1" s="367"/>
      <c r="GLU1" s="367"/>
      <c r="GLV1" s="24"/>
      <c r="GLW1" s="24"/>
      <c r="GLX1" s="360"/>
      <c r="GLY1" s="361"/>
      <c r="GLZ1" s="26"/>
      <c r="GMA1" s="375"/>
      <c r="GMB1" s="375"/>
      <c r="GMC1" s="375"/>
      <c r="GMD1" s="375"/>
      <c r="GME1" s="376"/>
      <c r="GMF1" s="377"/>
      <c r="GMG1" s="378"/>
      <c r="GMH1" s="378"/>
      <c r="GMI1" s="378"/>
      <c r="GMJ1" s="378"/>
      <c r="GMK1" s="378"/>
      <c r="GML1" s="378"/>
      <c r="GMM1" s="378"/>
      <c r="GMN1" s="378"/>
      <c r="GMO1" s="378"/>
      <c r="GMP1" s="378"/>
      <c r="GMQ1" s="379"/>
      <c r="GMR1" s="375"/>
      <c r="GMS1" s="377"/>
      <c r="GMT1" s="378"/>
      <c r="GMU1" s="378"/>
      <c r="GMV1" s="378"/>
      <c r="GMW1" s="378"/>
      <c r="GMX1" s="378"/>
      <c r="GMY1" s="378"/>
      <c r="GMZ1" s="379"/>
      <c r="GNA1" s="375"/>
      <c r="GNB1" s="375"/>
      <c r="GNC1" s="375"/>
      <c r="GND1" s="375"/>
      <c r="GNE1" s="375"/>
      <c r="GNF1" s="375"/>
      <c r="GNG1" s="375"/>
      <c r="GNH1" s="368"/>
      <c r="GNI1" s="369"/>
      <c r="GNJ1" s="369"/>
      <c r="GNK1" s="369"/>
      <c r="GNL1" s="369"/>
      <c r="GNM1" s="369"/>
      <c r="GNN1" s="369"/>
      <c r="GNO1" s="369"/>
      <c r="GNP1" s="369"/>
      <c r="GNQ1" s="370"/>
      <c r="GNR1" s="368"/>
      <c r="GNS1" s="369"/>
      <c r="GNT1" s="369"/>
      <c r="GNU1" s="370"/>
      <c r="GNV1" s="368"/>
      <c r="GNW1" s="369"/>
      <c r="GNX1" s="369"/>
      <c r="GNY1" s="369"/>
      <c r="GNZ1" s="369"/>
      <c r="GOA1" s="369"/>
      <c r="GOB1" s="369"/>
      <c r="GOC1" s="369"/>
      <c r="GOD1" s="369"/>
      <c r="GOE1" s="369"/>
      <c r="GOF1" s="369"/>
      <c r="GOG1" s="369"/>
      <c r="GOH1" s="369"/>
      <c r="GOI1" s="369"/>
      <c r="GOJ1" s="369"/>
      <c r="GOK1" s="369"/>
      <c r="GOL1" s="369"/>
      <c r="GOM1" s="369"/>
      <c r="GON1" s="369"/>
      <c r="GOO1" s="370"/>
      <c r="GOP1" s="368"/>
      <c r="GOQ1" s="369"/>
      <c r="GOR1" s="369"/>
      <c r="GOS1" s="370"/>
      <c r="GOT1" s="368"/>
      <c r="GOU1" s="369"/>
      <c r="GOV1" s="369"/>
      <c r="GOW1" s="369"/>
      <c r="GOX1" s="369"/>
      <c r="GOY1" s="369"/>
      <c r="GOZ1" s="369"/>
      <c r="GPA1" s="369"/>
      <c r="GPB1" s="369"/>
      <c r="GPC1" s="369"/>
      <c r="GPD1" s="369"/>
      <c r="GPE1" s="369"/>
      <c r="GPF1" s="370"/>
      <c r="GPG1" s="368"/>
      <c r="GPH1" s="369"/>
      <c r="GPI1" s="369"/>
      <c r="GPJ1" s="369"/>
      <c r="GPK1" s="369"/>
      <c r="GPL1" s="369"/>
      <c r="GPM1" s="369"/>
      <c r="GPN1" s="369"/>
      <c r="GPO1" s="369"/>
      <c r="GPP1" s="369"/>
      <c r="GPQ1" s="370"/>
      <c r="GPR1" s="368"/>
      <c r="GPS1" s="369"/>
      <c r="GPT1" s="369"/>
      <c r="GPU1" s="370"/>
      <c r="GPV1" s="371"/>
      <c r="GPW1" s="371"/>
      <c r="GPX1" s="371"/>
      <c r="GPY1" s="371"/>
      <c r="GPZ1" s="371"/>
      <c r="GQA1" s="371"/>
      <c r="GQB1" s="371"/>
      <c r="GQC1" s="371"/>
      <c r="GQD1" s="360"/>
      <c r="GQE1" s="368"/>
      <c r="GQF1" s="370"/>
      <c r="GQG1" s="372"/>
      <c r="GQH1" s="373"/>
      <c r="GQI1" s="373"/>
      <c r="GQJ1" s="374"/>
      <c r="GQK1" s="367"/>
      <c r="GQL1" s="367"/>
      <c r="GQM1" s="372"/>
      <c r="GQN1" s="373"/>
      <c r="GQO1" s="373"/>
      <c r="GQP1" s="373"/>
      <c r="GQQ1" s="373"/>
      <c r="GQR1" s="374"/>
      <c r="GQS1" s="367"/>
      <c r="GQT1" s="367"/>
      <c r="GQU1" s="367"/>
      <c r="GQV1" s="24"/>
      <c r="GQW1" s="24"/>
      <c r="GQX1" s="360"/>
      <c r="GQY1" s="361"/>
      <c r="GQZ1" s="26"/>
      <c r="GRA1" s="375"/>
      <c r="GRB1" s="375"/>
      <c r="GRC1" s="375"/>
      <c r="GRD1" s="375"/>
      <c r="GRE1" s="376"/>
      <c r="GRF1" s="377"/>
      <c r="GRG1" s="378"/>
      <c r="GRH1" s="378"/>
      <c r="GRI1" s="378"/>
      <c r="GRJ1" s="378"/>
      <c r="GRK1" s="378"/>
      <c r="GRL1" s="378"/>
      <c r="GRM1" s="378"/>
      <c r="GRN1" s="378"/>
      <c r="GRO1" s="378"/>
      <c r="GRP1" s="378"/>
      <c r="GRQ1" s="379"/>
      <c r="GRR1" s="375"/>
      <c r="GRS1" s="377"/>
      <c r="GRT1" s="378"/>
      <c r="GRU1" s="378"/>
      <c r="GRV1" s="378"/>
      <c r="GRW1" s="378"/>
      <c r="GRX1" s="378"/>
      <c r="GRY1" s="378"/>
      <c r="GRZ1" s="379"/>
      <c r="GSA1" s="375"/>
      <c r="GSB1" s="375"/>
      <c r="GSC1" s="375"/>
      <c r="GSD1" s="375"/>
      <c r="GSE1" s="375"/>
      <c r="GSF1" s="375"/>
      <c r="GSG1" s="375"/>
      <c r="GSH1" s="368"/>
      <c r="GSI1" s="369"/>
      <c r="GSJ1" s="369"/>
      <c r="GSK1" s="369"/>
      <c r="GSL1" s="369"/>
      <c r="GSM1" s="369"/>
      <c r="GSN1" s="369"/>
      <c r="GSO1" s="369"/>
      <c r="GSP1" s="369"/>
      <c r="GSQ1" s="370"/>
      <c r="GSR1" s="368"/>
      <c r="GSS1" s="369"/>
      <c r="GST1" s="369"/>
      <c r="GSU1" s="370"/>
      <c r="GSV1" s="368"/>
      <c r="GSW1" s="369"/>
      <c r="GSX1" s="369"/>
      <c r="GSY1" s="369"/>
      <c r="GSZ1" s="369"/>
      <c r="GTA1" s="369"/>
      <c r="GTB1" s="369"/>
      <c r="GTC1" s="369"/>
      <c r="GTD1" s="369"/>
      <c r="GTE1" s="369"/>
      <c r="GTF1" s="369"/>
      <c r="GTG1" s="369"/>
      <c r="GTH1" s="369"/>
      <c r="GTI1" s="369"/>
      <c r="GTJ1" s="369"/>
      <c r="GTK1" s="369"/>
      <c r="GTL1" s="369"/>
      <c r="GTM1" s="369"/>
      <c r="GTN1" s="369"/>
      <c r="GTO1" s="370"/>
      <c r="GTP1" s="368"/>
      <c r="GTQ1" s="369"/>
      <c r="GTR1" s="369"/>
      <c r="GTS1" s="370"/>
      <c r="GTT1" s="368"/>
      <c r="GTU1" s="369"/>
      <c r="GTV1" s="369"/>
      <c r="GTW1" s="369"/>
      <c r="GTX1" s="369"/>
      <c r="GTY1" s="369"/>
      <c r="GTZ1" s="369"/>
      <c r="GUA1" s="369"/>
      <c r="GUB1" s="369"/>
      <c r="GUC1" s="369"/>
      <c r="GUD1" s="369"/>
      <c r="GUE1" s="369"/>
      <c r="GUF1" s="370"/>
      <c r="GUG1" s="368"/>
      <c r="GUH1" s="369"/>
      <c r="GUI1" s="369"/>
      <c r="GUJ1" s="369"/>
      <c r="GUK1" s="369"/>
      <c r="GUL1" s="369"/>
      <c r="GUM1" s="369"/>
      <c r="GUN1" s="369"/>
      <c r="GUO1" s="369"/>
      <c r="GUP1" s="369"/>
      <c r="GUQ1" s="370"/>
      <c r="GUR1" s="368"/>
      <c r="GUS1" s="369"/>
      <c r="GUT1" s="369"/>
      <c r="GUU1" s="370"/>
      <c r="GUV1" s="371"/>
      <c r="GUW1" s="371"/>
      <c r="GUX1" s="371"/>
      <c r="GUY1" s="371"/>
      <c r="GUZ1" s="371"/>
      <c r="GVA1" s="371"/>
      <c r="GVB1" s="371"/>
      <c r="GVC1" s="371"/>
      <c r="GVD1" s="360"/>
      <c r="GVE1" s="368"/>
      <c r="GVF1" s="370"/>
      <c r="GVG1" s="372"/>
      <c r="GVH1" s="373"/>
      <c r="GVI1" s="373"/>
      <c r="GVJ1" s="374"/>
      <c r="GVK1" s="367"/>
      <c r="GVL1" s="367"/>
      <c r="GVM1" s="372"/>
      <c r="GVN1" s="373"/>
      <c r="GVO1" s="373"/>
      <c r="GVP1" s="373"/>
      <c r="GVQ1" s="373"/>
      <c r="GVR1" s="374"/>
      <c r="GVS1" s="367"/>
      <c r="GVT1" s="367"/>
      <c r="GVU1" s="367"/>
      <c r="GVV1" s="24"/>
      <c r="GVW1" s="24"/>
      <c r="GVX1" s="360"/>
      <c r="GVY1" s="361"/>
      <c r="GVZ1" s="26"/>
      <c r="GWA1" s="375"/>
      <c r="GWB1" s="375"/>
      <c r="GWC1" s="375"/>
      <c r="GWD1" s="375"/>
      <c r="GWE1" s="376"/>
      <c r="GWF1" s="377"/>
      <c r="GWG1" s="378"/>
      <c r="GWH1" s="378"/>
      <c r="GWI1" s="378"/>
      <c r="GWJ1" s="378"/>
      <c r="GWK1" s="378"/>
      <c r="GWL1" s="378"/>
      <c r="GWM1" s="378"/>
      <c r="GWN1" s="378"/>
      <c r="GWO1" s="378"/>
      <c r="GWP1" s="378"/>
      <c r="GWQ1" s="379"/>
      <c r="GWR1" s="375"/>
      <c r="GWS1" s="377"/>
      <c r="GWT1" s="378"/>
      <c r="GWU1" s="378"/>
      <c r="GWV1" s="378"/>
      <c r="GWW1" s="378"/>
      <c r="GWX1" s="378"/>
      <c r="GWY1" s="378"/>
      <c r="GWZ1" s="379"/>
      <c r="GXA1" s="375"/>
      <c r="GXB1" s="375"/>
      <c r="GXC1" s="375"/>
      <c r="GXD1" s="375"/>
      <c r="GXE1" s="375"/>
      <c r="GXF1" s="375"/>
      <c r="GXG1" s="375"/>
      <c r="GXH1" s="368"/>
      <c r="GXI1" s="369"/>
      <c r="GXJ1" s="369"/>
      <c r="GXK1" s="369"/>
      <c r="GXL1" s="369"/>
      <c r="GXM1" s="369"/>
      <c r="GXN1" s="369"/>
      <c r="GXO1" s="369"/>
      <c r="GXP1" s="369"/>
      <c r="GXQ1" s="370"/>
      <c r="GXR1" s="368"/>
      <c r="GXS1" s="369"/>
      <c r="GXT1" s="369"/>
      <c r="GXU1" s="370"/>
      <c r="GXV1" s="368"/>
      <c r="GXW1" s="369"/>
      <c r="GXX1" s="369"/>
      <c r="GXY1" s="369"/>
      <c r="GXZ1" s="369"/>
      <c r="GYA1" s="369"/>
      <c r="GYB1" s="369"/>
      <c r="GYC1" s="369"/>
      <c r="GYD1" s="369"/>
      <c r="GYE1" s="369"/>
      <c r="GYF1" s="369"/>
      <c r="GYG1" s="369"/>
      <c r="GYH1" s="369"/>
      <c r="GYI1" s="369"/>
      <c r="GYJ1" s="369"/>
      <c r="GYK1" s="369"/>
      <c r="GYL1" s="369"/>
      <c r="GYM1" s="369"/>
      <c r="GYN1" s="369"/>
      <c r="GYO1" s="370"/>
      <c r="GYP1" s="368"/>
      <c r="GYQ1" s="369"/>
      <c r="GYR1" s="369"/>
      <c r="GYS1" s="370"/>
      <c r="GYT1" s="368"/>
      <c r="GYU1" s="369"/>
      <c r="GYV1" s="369"/>
      <c r="GYW1" s="369"/>
      <c r="GYX1" s="369"/>
      <c r="GYY1" s="369"/>
      <c r="GYZ1" s="369"/>
      <c r="GZA1" s="369"/>
      <c r="GZB1" s="369"/>
      <c r="GZC1" s="369"/>
      <c r="GZD1" s="369"/>
      <c r="GZE1" s="369"/>
      <c r="GZF1" s="370"/>
      <c r="GZG1" s="368"/>
      <c r="GZH1" s="369"/>
      <c r="GZI1" s="369"/>
      <c r="GZJ1" s="369"/>
      <c r="GZK1" s="369"/>
      <c r="GZL1" s="369"/>
      <c r="GZM1" s="369"/>
      <c r="GZN1" s="369"/>
      <c r="GZO1" s="369"/>
      <c r="GZP1" s="369"/>
      <c r="GZQ1" s="370"/>
      <c r="GZR1" s="368"/>
      <c r="GZS1" s="369"/>
      <c r="GZT1" s="369"/>
      <c r="GZU1" s="370"/>
      <c r="GZV1" s="371"/>
      <c r="GZW1" s="371"/>
      <c r="GZX1" s="371"/>
      <c r="GZY1" s="371"/>
      <c r="GZZ1" s="371"/>
      <c r="HAA1" s="371"/>
      <c r="HAB1" s="371"/>
      <c r="HAC1" s="371"/>
      <c r="HAD1" s="360"/>
      <c r="HAE1" s="368"/>
      <c r="HAF1" s="370"/>
      <c r="HAG1" s="372"/>
      <c r="HAH1" s="373"/>
      <c r="HAI1" s="373"/>
      <c r="HAJ1" s="374"/>
      <c r="HAK1" s="367"/>
      <c r="HAL1" s="367"/>
      <c r="HAM1" s="372"/>
      <c r="HAN1" s="373"/>
      <c r="HAO1" s="373"/>
      <c r="HAP1" s="373"/>
      <c r="HAQ1" s="373"/>
      <c r="HAR1" s="374"/>
      <c r="HAS1" s="367"/>
      <c r="HAT1" s="367"/>
      <c r="HAU1" s="367"/>
      <c r="HAV1" s="24"/>
      <c r="HAW1" s="24"/>
      <c r="HAX1" s="360"/>
      <c r="HAY1" s="361"/>
      <c r="HAZ1" s="26"/>
      <c r="HBA1" s="375"/>
      <c r="HBB1" s="375"/>
      <c r="HBC1" s="375"/>
      <c r="HBD1" s="375"/>
      <c r="HBE1" s="376"/>
      <c r="HBF1" s="377"/>
      <c r="HBG1" s="378"/>
      <c r="HBH1" s="378"/>
      <c r="HBI1" s="378"/>
      <c r="HBJ1" s="378"/>
      <c r="HBK1" s="378"/>
      <c r="HBL1" s="378"/>
      <c r="HBM1" s="378"/>
      <c r="HBN1" s="378"/>
      <c r="HBO1" s="378"/>
      <c r="HBP1" s="378"/>
      <c r="HBQ1" s="379"/>
      <c r="HBR1" s="375"/>
      <c r="HBS1" s="377"/>
      <c r="HBT1" s="378"/>
      <c r="HBU1" s="378"/>
      <c r="HBV1" s="378"/>
      <c r="HBW1" s="378"/>
      <c r="HBX1" s="378"/>
      <c r="HBY1" s="378"/>
      <c r="HBZ1" s="379"/>
      <c r="HCA1" s="375"/>
      <c r="HCB1" s="375"/>
      <c r="HCC1" s="375"/>
      <c r="HCD1" s="375"/>
      <c r="HCE1" s="375"/>
      <c r="HCF1" s="375"/>
      <c r="HCG1" s="375"/>
      <c r="HCH1" s="368"/>
      <c r="HCI1" s="369"/>
      <c r="HCJ1" s="369"/>
      <c r="HCK1" s="369"/>
      <c r="HCL1" s="369"/>
      <c r="HCM1" s="369"/>
      <c r="HCN1" s="369"/>
      <c r="HCO1" s="369"/>
      <c r="HCP1" s="369"/>
      <c r="HCQ1" s="370"/>
      <c r="HCR1" s="368"/>
      <c r="HCS1" s="369"/>
      <c r="HCT1" s="369"/>
      <c r="HCU1" s="370"/>
      <c r="HCV1" s="368"/>
      <c r="HCW1" s="369"/>
      <c r="HCX1" s="369"/>
      <c r="HCY1" s="369"/>
      <c r="HCZ1" s="369"/>
      <c r="HDA1" s="369"/>
      <c r="HDB1" s="369"/>
      <c r="HDC1" s="369"/>
      <c r="HDD1" s="369"/>
      <c r="HDE1" s="369"/>
      <c r="HDF1" s="369"/>
      <c r="HDG1" s="369"/>
      <c r="HDH1" s="369"/>
      <c r="HDI1" s="369"/>
      <c r="HDJ1" s="369"/>
      <c r="HDK1" s="369"/>
      <c r="HDL1" s="369"/>
      <c r="HDM1" s="369"/>
      <c r="HDN1" s="369"/>
      <c r="HDO1" s="370"/>
      <c r="HDP1" s="368"/>
      <c r="HDQ1" s="369"/>
      <c r="HDR1" s="369"/>
      <c r="HDS1" s="370"/>
      <c r="HDT1" s="368"/>
      <c r="HDU1" s="369"/>
      <c r="HDV1" s="369"/>
      <c r="HDW1" s="369"/>
      <c r="HDX1" s="369"/>
      <c r="HDY1" s="369"/>
      <c r="HDZ1" s="369"/>
      <c r="HEA1" s="369"/>
      <c r="HEB1" s="369"/>
      <c r="HEC1" s="369"/>
      <c r="HED1" s="369"/>
      <c r="HEE1" s="369"/>
      <c r="HEF1" s="370"/>
      <c r="HEG1" s="368"/>
      <c r="HEH1" s="369"/>
      <c r="HEI1" s="369"/>
      <c r="HEJ1" s="369"/>
      <c r="HEK1" s="369"/>
      <c r="HEL1" s="369"/>
      <c r="HEM1" s="369"/>
      <c r="HEN1" s="369"/>
      <c r="HEO1" s="369"/>
      <c r="HEP1" s="369"/>
      <c r="HEQ1" s="370"/>
      <c r="HER1" s="368"/>
      <c r="HES1" s="369"/>
      <c r="HET1" s="369"/>
      <c r="HEU1" s="370"/>
      <c r="HEV1" s="371"/>
      <c r="HEW1" s="371"/>
      <c r="HEX1" s="371"/>
      <c r="HEY1" s="371"/>
      <c r="HEZ1" s="371"/>
      <c r="HFA1" s="371"/>
      <c r="HFB1" s="371"/>
      <c r="HFC1" s="371"/>
      <c r="HFD1" s="360"/>
      <c r="HFE1" s="368"/>
      <c r="HFF1" s="370"/>
      <c r="HFG1" s="372"/>
      <c r="HFH1" s="373"/>
      <c r="HFI1" s="373"/>
      <c r="HFJ1" s="374"/>
      <c r="HFK1" s="367"/>
      <c r="HFL1" s="367"/>
      <c r="HFM1" s="372"/>
      <c r="HFN1" s="373"/>
      <c r="HFO1" s="373"/>
      <c r="HFP1" s="373"/>
      <c r="HFQ1" s="373"/>
      <c r="HFR1" s="374"/>
      <c r="HFS1" s="367"/>
      <c r="HFT1" s="367"/>
      <c r="HFU1" s="367"/>
      <c r="HFV1" s="24"/>
      <c r="HFW1" s="24"/>
      <c r="HFX1" s="360"/>
      <c r="HFY1" s="361"/>
      <c r="HFZ1" s="26"/>
      <c r="HGA1" s="375"/>
      <c r="HGB1" s="375"/>
      <c r="HGC1" s="375"/>
      <c r="HGD1" s="375"/>
      <c r="HGE1" s="376"/>
      <c r="HGF1" s="377"/>
      <c r="HGG1" s="378"/>
      <c r="HGH1" s="378"/>
      <c r="HGI1" s="378"/>
      <c r="HGJ1" s="378"/>
      <c r="HGK1" s="378"/>
      <c r="HGL1" s="378"/>
      <c r="HGM1" s="378"/>
      <c r="HGN1" s="378"/>
      <c r="HGO1" s="378"/>
      <c r="HGP1" s="378"/>
      <c r="HGQ1" s="379"/>
      <c r="HGR1" s="375"/>
      <c r="HGS1" s="377"/>
      <c r="HGT1" s="378"/>
      <c r="HGU1" s="378"/>
      <c r="HGV1" s="378"/>
      <c r="HGW1" s="378"/>
      <c r="HGX1" s="378"/>
      <c r="HGY1" s="378"/>
      <c r="HGZ1" s="379"/>
      <c r="HHA1" s="375"/>
      <c r="HHB1" s="375"/>
      <c r="HHC1" s="375"/>
      <c r="HHD1" s="375"/>
      <c r="HHE1" s="375"/>
      <c r="HHF1" s="375"/>
      <c r="HHG1" s="375"/>
      <c r="HHH1" s="368"/>
      <c r="HHI1" s="369"/>
      <c r="HHJ1" s="369"/>
      <c r="HHK1" s="369"/>
      <c r="HHL1" s="369"/>
      <c r="HHM1" s="369"/>
      <c r="HHN1" s="369"/>
      <c r="HHO1" s="369"/>
      <c r="HHP1" s="369"/>
      <c r="HHQ1" s="370"/>
      <c r="HHR1" s="368"/>
      <c r="HHS1" s="369"/>
      <c r="HHT1" s="369"/>
      <c r="HHU1" s="370"/>
      <c r="HHV1" s="368"/>
      <c r="HHW1" s="369"/>
      <c r="HHX1" s="369"/>
      <c r="HHY1" s="369"/>
      <c r="HHZ1" s="369"/>
      <c r="HIA1" s="369"/>
      <c r="HIB1" s="369"/>
      <c r="HIC1" s="369"/>
      <c r="HID1" s="369"/>
      <c r="HIE1" s="369"/>
      <c r="HIF1" s="369"/>
      <c r="HIG1" s="369"/>
      <c r="HIH1" s="369"/>
      <c r="HII1" s="369"/>
      <c r="HIJ1" s="369"/>
      <c r="HIK1" s="369"/>
      <c r="HIL1" s="369"/>
      <c r="HIM1" s="369"/>
      <c r="HIN1" s="369"/>
      <c r="HIO1" s="370"/>
      <c r="HIP1" s="368"/>
      <c r="HIQ1" s="369"/>
      <c r="HIR1" s="369"/>
      <c r="HIS1" s="370"/>
      <c r="HIT1" s="368"/>
      <c r="HIU1" s="369"/>
      <c r="HIV1" s="369"/>
      <c r="HIW1" s="369"/>
      <c r="HIX1" s="369"/>
      <c r="HIY1" s="369"/>
      <c r="HIZ1" s="369"/>
      <c r="HJA1" s="369"/>
      <c r="HJB1" s="369"/>
      <c r="HJC1" s="369"/>
      <c r="HJD1" s="369"/>
      <c r="HJE1" s="369"/>
      <c r="HJF1" s="370"/>
      <c r="HJG1" s="368"/>
      <c r="HJH1" s="369"/>
      <c r="HJI1" s="369"/>
      <c r="HJJ1" s="369"/>
      <c r="HJK1" s="369"/>
      <c r="HJL1" s="369"/>
      <c r="HJM1" s="369"/>
      <c r="HJN1" s="369"/>
      <c r="HJO1" s="369"/>
      <c r="HJP1" s="369"/>
      <c r="HJQ1" s="370"/>
      <c r="HJR1" s="368"/>
      <c r="HJS1" s="369"/>
      <c r="HJT1" s="369"/>
      <c r="HJU1" s="370"/>
      <c r="HJV1" s="371"/>
      <c r="HJW1" s="371"/>
      <c r="HJX1" s="371"/>
      <c r="HJY1" s="371"/>
      <c r="HJZ1" s="371"/>
      <c r="HKA1" s="371"/>
      <c r="HKB1" s="371"/>
      <c r="HKC1" s="371"/>
      <c r="HKD1" s="360"/>
      <c r="HKE1" s="368"/>
      <c r="HKF1" s="370"/>
      <c r="HKG1" s="372"/>
      <c r="HKH1" s="373"/>
      <c r="HKI1" s="373"/>
      <c r="HKJ1" s="374"/>
      <c r="HKK1" s="367"/>
      <c r="HKL1" s="367"/>
      <c r="HKM1" s="372"/>
      <c r="HKN1" s="373"/>
      <c r="HKO1" s="373"/>
      <c r="HKP1" s="373"/>
      <c r="HKQ1" s="373"/>
      <c r="HKR1" s="374"/>
      <c r="HKS1" s="367"/>
      <c r="HKT1" s="367"/>
      <c r="HKU1" s="367"/>
      <c r="HKV1" s="24"/>
      <c r="HKW1" s="24"/>
      <c r="HKX1" s="360"/>
      <c r="HKY1" s="361"/>
      <c r="HKZ1" s="26"/>
      <c r="HLA1" s="375"/>
      <c r="HLB1" s="375"/>
      <c r="HLC1" s="375"/>
      <c r="HLD1" s="375"/>
      <c r="HLE1" s="376"/>
      <c r="HLF1" s="377"/>
      <c r="HLG1" s="378"/>
      <c r="HLH1" s="378"/>
      <c r="HLI1" s="378"/>
      <c r="HLJ1" s="378"/>
      <c r="HLK1" s="378"/>
      <c r="HLL1" s="378"/>
      <c r="HLM1" s="378"/>
      <c r="HLN1" s="378"/>
      <c r="HLO1" s="378"/>
      <c r="HLP1" s="378"/>
      <c r="HLQ1" s="379"/>
      <c r="HLR1" s="375"/>
      <c r="HLS1" s="377"/>
      <c r="HLT1" s="378"/>
      <c r="HLU1" s="378"/>
      <c r="HLV1" s="378"/>
      <c r="HLW1" s="378"/>
      <c r="HLX1" s="378"/>
      <c r="HLY1" s="378"/>
      <c r="HLZ1" s="379"/>
      <c r="HMA1" s="375"/>
      <c r="HMB1" s="375"/>
      <c r="HMC1" s="375"/>
      <c r="HMD1" s="375"/>
      <c r="HME1" s="375"/>
      <c r="HMF1" s="375"/>
      <c r="HMG1" s="375"/>
      <c r="HMH1" s="368"/>
      <c r="HMI1" s="369"/>
      <c r="HMJ1" s="369"/>
      <c r="HMK1" s="369"/>
      <c r="HML1" s="369"/>
      <c r="HMM1" s="369"/>
      <c r="HMN1" s="369"/>
      <c r="HMO1" s="369"/>
      <c r="HMP1" s="369"/>
      <c r="HMQ1" s="370"/>
      <c r="HMR1" s="368"/>
      <c r="HMS1" s="369"/>
      <c r="HMT1" s="369"/>
      <c r="HMU1" s="370"/>
      <c r="HMV1" s="368"/>
      <c r="HMW1" s="369"/>
      <c r="HMX1" s="369"/>
      <c r="HMY1" s="369"/>
      <c r="HMZ1" s="369"/>
      <c r="HNA1" s="369"/>
      <c r="HNB1" s="369"/>
      <c r="HNC1" s="369"/>
      <c r="HND1" s="369"/>
      <c r="HNE1" s="369"/>
      <c r="HNF1" s="369"/>
      <c r="HNG1" s="369"/>
      <c r="HNH1" s="369"/>
      <c r="HNI1" s="369"/>
      <c r="HNJ1" s="369"/>
      <c r="HNK1" s="369"/>
      <c r="HNL1" s="369"/>
      <c r="HNM1" s="369"/>
      <c r="HNN1" s="369"/>
      <c r="HNO1" s="370"/>
      <c r="HNP1" s="368"/>
      <c r="HNQ1" s="369"/>
      <c r="HNR1" s="369"/>
      <c r="HNS1" s="370"/>
      <c r="HNT1" s="368"/>
      <c r="HNU1" s="369"/>
      <c r="HNV1" s="369"/>
      <c r="HNW1" s="369"/>
      <c r="HNX1" s="369"/>
      <c r="HNY1" s="369"/>
      <c r="HNZ1" s="369"/>
      <c r="HOA1" s="369"/>
      <c r="HOB1" s="369"/>
      <c r="HOC1" s="369"/>
      <c r="HOD1" s="369"/>
      <c r="HOE1" s="369"/>
      <c r="HOF1" s="370"/>
      <c r="HOG1" s="368"/>
      <c r="HOH1" s="369"/>
      <c r="HOI1" s="369"/>
      <c r="HOJ1" s="369"/>
      <c r="HOK1" s="369"/>
      <c r="HOL1" s="369"/>
      <c r="HOM1" s="369"/>
      <c r="HON1" s="369"/>
      <c r="HOO1" s="369"/>
      <c r="HOP1" s="369"/>
      <c r="HOQ1" s="370"/>
      <c r="HOR1" s="368"/>
      <c r="HOS1" s="369"/>
      <c r="HOT1" s="369"/>
      <c r="HOU1" s="370"/>
      <c r="HOV1" s="371"/>
      <c r="HOW1" s="371"/>
      <c r="HOX1" s="371"/>
      <c r="HOY1" s="371"/>
      <c r="HOZ1" s="371"/>
      <c r="HPA1" s="371"/>
      <c r="HPB1" s="371"/>
      <c r="HPC1" s="371"/>
      <c r="HPD1" s="360"/>
      <c r="HPE1" s="368"/>
      <c r="HPF1" s="370"/>
      <c r="HPG1" s="372"/>
      <c r="HPH1" s="373"/>
      <c r="HPI1" s="373"/>
      <c r="HPJ1" s="374"/>
      <c r="HPK1" s="367"/>
      <c r="HPL1" s="367"/>
      <c r="HPM1" s="372"/>
      <c r="HPN1" s="373"/>
      <c r="HPO1" s="373"/>
      <c r="HPP1" s="373"/>
      <c r="HPQ1" s="373"/>
      <c r="HPR1" s="374"/>
      <c r="HPS1" s="367"/>
      <c r="HPT1" s="367"/>
      <c r="HPU1" s="367"/>
      <c r="HPV1" s="24"/>
      <c r="HPW1" s="24"/>
      <c r="HPX1" s="360"/>
      <c r="HPY1" s="361"/>
      <c r="HPZ1" s="26"/>
      <c r="HQA1" s="375"/>
      <c r="HQB1" s="375"/>
      <c r="HQC1" s="375"/>
      <c r="HQD1" s="375"/>
      <c r="HQE1" s="376"/>
      <c r="HQF1" s="377"/>
      <c r="HQG1" s="378"/>
      <c r="HQH1" s="378"/>
      <c r="HQI1" s="378"/>
      <c r="HQJ1" s="378"/>
      <c r="HQK1" s="378"/>
      <c r="HQL1" s="378"/>
      <c r="HQM1" s="378"/>
      <c r="HQN1" s="378"/>
      <c r="HQO1" s="378"/>
      <c r="HQP1" s="378"/>
      <c r="HQQ1" s="379"/>
      <c r="HQR1" s="375"/>
      <c r="HQS1" s="377"/>
      <c r="HQT1" s="378"/>
      <c r="HQU1" s="378"/>
      <c r="HQV1" s="378"/>
      <c r="HQW1" s="378"/>
      <c r="HQX1" s="378"/>
      <c r="HQY1" s="378"/>
      <c r="HQZ1" s="379"/>
      <c r="HRA1" s="375"/>
      <c r="HRB1" s="375"/>
      <c r="HRC1" s="375"/>
      <c r="HRD1" s="375"/>
      <c r="HRE1" s="375"/>
      <c r="HRF1" s="375"/>
      <c r="HRG1" s="375"/>
      <c r="HRH1" s="368"/>
      <c r="HRI1" s="369"/>
      <c r="HRJ1" s="369"/>
      <c r="HRK1" s="369"/>
      <c r="HRL1" s="369"/>
      <c r="HRM1" s="369"/>
      <c r="HRN1" s="369"/>
      <c r="HRO1" s="369"/>
      <c r="HRP1" s="369"/>
      <c r="HRQ1" s="370"/>
      <c r="HRR1" s="368"/>
      <c r="HRS1" s="369"/>
      <c r="HRT1" s="369"/>
      <c r="HRU1" s="370"/>
      <c r="HRV1" s="368"/>
      <c r="HRW1" s="369"/>
      <c r="HRX1" s="369"/>
      <c r="HRY1" s="369"/>
      <c r="HRZ1" s="369"/>
      <c r="HSA1" s="369"/>
      <c r="HSB1" s="369"/>
      <c r="HSC1" s="369"/>
      <c r="HSD1" s="369"/>
      <c r="HSE1" s="369"/>
      <c r="HSF1" s="369"/>
      <c r="HSG1" s="369"/>
      <c r="HSH1" s="369"/>
      <c r="HSI1" s="369"/>
      <c r="HSJ1" s="369"/>
      <c r="HSK1" s="369"/>
      <c r="HSL1" s="369"/>
      <c r="HSM1" s="369"/>
      <c r="HSN1" s="369"/>
      <c r="HSO1" s="370"/>
      <c r="HSP1" s="368"/>
      <c r="HSQ1" s="369"/>
      <c r="HSR1" s="369"/>
      <c r="HSS1" s="370"/>
      <c r="HST1" s="368"/>
      <c r="HSU1" s="369"/>
      <c r="HSV1" s="369"/>
      <c r="HSW1" s="369"/>
      <c r="HSX1" s="369"/>
      <c r="HSY1" s="369"/>
      <c r="HSZ1" s="369"/>
      <c r="HTA1" s="369"/>
      <c r="HTB1" s="369"/>
      <c r="HTC1" s="369"/>
      <c r="HTD1" s="369"/>
      <c r="HTE1" s="369"/>
      <c r="HTF1" s="370"/>
      <c r="HTG1" s="368"/>
      <c r="HTH1" s="369"/>
      <c r="HTI1" s="369"/>
      <c r="HTJ1" s="369"/>
      <c r="HTK1" s="369"/>
      <c r="HTL1" s="369"/>
      <c r="HTM1" s="369"/>
      <c r="HTN1" s="369"/>
      <c r="HTO1" s="369"/>
      <c r="HTP1" s="369"/>
      <c r="HTQ1" s="370"/>
      <c r="HTR1" s="368"/>
      <c r="HTS1" s="369"/>
      <c r="HTT1" s="369"/>
      <c r="HTU1" s="370"/>
      <c r="HTV1" s="371"/>
      <c r="HTW1" s="371"/>
      <c r="HTX1" s="371"/>
      <c r="HTY1" s="371"/>
      <c r="HTZ1" s="371"/>
      <c r="HUA1" s="371"/>
      <c r="HUB1" s="371"/>
      <c r="HUC1" s="371"/>
      <c r="HUD1" s="360"/>
      <c r="HUE1" s="368"/>
      <c r="HUF1" s="370"/>
      <c r="HUG1" s="372"/>
      <c r="HUH1" s="373"/>
      <c r="HUI1" s="373"/>
      <c r="HUJ1" s="374"/>
      <c r="HUK1" s="367"/>
      <c r="HUL1" s="367"/>
      <c r="HUM1" s="372"/>
      <c r="HUN1" s="373"/>
      <c r="HUO1" s="373"/>
      <c r="HUP1" s="373"/>
      <c r="HUQ1" s="373"/>
      <c r="HUR1" s="374"/>
      <c r="HUS1" s="367"/>
      <c r="HUT1" s="367"/>
      <c r="HUU1" s="367"/>
      <c r="HUV1" s="24"/>
      <c r="HUW1" s="24"/>
      <c r="HUX1" s="360"/>
      <c r="HUY1" s="361"/>
      <c r="HUZ1" s="26"/>
      <c r="HVA1" s="375"/>
      <c r="HVB1" s="375"/>
      <c r="HVC1" s="375"/>
      <c r="HVD1" s="375"/>
      <c r="HVE1" s="376"/>
      <c r="HVF1" s="377"/>
      <c r="HVG1" s="378"/>
      <c r="HVH1" s="378"/>
      <c r="HVI1" s="378"/>
      <c r="HVJ1" s="378"/>
      <c r="HVK1" s="378"/>
      <c r="HVL1" s="378"/>
      <c r="HVM1" s="378"/>
      <c r="HVN1" s="378"/>
      <c r="HVO1" s="378"/>
      <c r="HVP1" s="378"/>
      <c r="HVQ1" s="379"/>
      <c r="HVR1" s="375"/>
      <c r="HVS1" s="377"/>
      <c r="HVT1" s="378"/>
      <c r="HVU1" s="378"/>
      <c r="HVV1" s="378"/>
      <c r="HVW1" s="378"/>
      <c r="HVX1" s="378"/>
      <c r="HVY1" s="378"/>
      <c r="HVZ1" s="379"/>
      <c r="HWA1" s="375"/>
      <c r="HWB1" s="375"/>
      <c r="HWC1" s="375"/>
      <c r="HWD1" s="375"/>
      <c r="HWE1" s="375"/>
      <c r="HWF1" s="375"/>
      <c r="HWG1" s="375"/>
      <c r="HWH1" s="368"/>
      <c r="HWI1" s="369"/>
      <c r="HWJ1" s="369"/>
      <c r="HWK1" s="369"/>
      <c r="HWL1" s="369"/>
      <c r="HWM1" s="369"/>
      <c r="HWN1" s="369"/>
      <c r="HWO1" s="369"/>
      <c r="HWP1" s="369"/>
      <c r="HWQ1" s="370"/>
      <c r="HWR1" s="368"/>
      <c r="HWS1" s="369"/>
      <c r="HWT1" s="369"/>
      <c r="HWU1" s="370"/>
      <c r="HWV1" s="368"/>
      <c r="HWW1" s="369"/>
      <c r="HWX1" s="369"/>
      <c r="HWY1" s="369"/>
      <c r="HWZ1" s="369"/>
      <c r="HXA1" s="369"/>
      <c r="HXB1" s="369"/>
      <c r="HXC1" s="369"/>
      <c r="HXD1" s="369"/>
      <c r="HXE1" s="369"/>
      <c r="HXF1" s="369"/>
      <c r="HXG1" s="369"/>
      <c r="HXH1" s="369"/>
      <c r="HXI1" s="369"/>
      <c r="HXJ1" s="369"/>
      <c r="HXK1" s="369"/>
      <c r="HXL1" s="369"/>
      <c r="HXM1" s="369"/>
      <c r="HXN1" s="369"/>
      <c r="HXO1" s="370"/>
      <c r="HXP1" s="368"/>
      <c r="HXQ1" s="369"/>
      <c r="HXR1" s="369"/>
      <c r="HXS1" s="370"/>
      <c r="HXT1" s="368"/>
      <c r="HXU1" s="369"/>
      <c r="HXV1" s="369"/>
      <c r="HXW1" s="369"/>
      <c r="HXX1" s="369"/>
      <c r="HXY1" s="369"/>
      <c r="HXZ1" s="369"/>
      <c r="HYA1" s="369"/>
      <c r="HYB1" s="369"/>
      <c r="HYC1" s="369"/>
      <c r="HYD1" s="369"/>
      <c r="HYE1" s="369"/>
      <c r="HYF1" s="370"/>
      <c r="HYG1" s="368"/>
      <c r="HYH1" s="369"/>
      <c r="HYI1" s="369"/>
      <c r="HYJ1" s="369"/>
      <c r="HYK1" s="369"/>
      <c r="HYL1" s="369"/>
      <c r="HYM1" s="369"/>
      <c r="HYN1" s="369"/>
      <c r="HYO1" s="369"/>
      <c r="HYP1" s="369"/>
      <c r="HYQ1" s="370"/>
      <c r="HYR1" s="368"/>
      <c r="HYS1" s="369"/>
      <c r="HYT1" s="369"/>
      <c r="HYU1" s="370"/>
      <c r="HYV1" s="371"/>
      <c r="HYW1" s="371"/>
      <c r="HYX1" s="371"/>
      <c r="HYY1" s="371"/>
      <c r="HYZ1" s="371"/>
      <c r="HZA1" s="371"/>
      <c r="HZB1" s="371"/>
      <c r="HZC1" s="371"/>
      <c r="HZD1" s="360"/>
      <c r="HZE1" s="368"/>
      <c r="HZF1" s="370"/>
      <c r="HZG1" s="372"/>
      <c r="HZH1" s="373"/>
      <c r="HZI1" s="373"/>
      <c r="HZJ1" s="374"/>
      <c r="HZK1" s="367"/>
      <c r="HZL1" s="367"/>
      <c r="HZM1" s="372"/>
      <c r="HZN1" s="373"/>
      <c r="HZO1" s="373"/>
      <c r="HZP1" s="373"/>
      <c r="HZQ1" s="373"/>
      <c r="HZR1" s="374"/>
      <c r="HZS1" s="367"/>
      <c r="HZT1" s="367"/>
      <c r="HZU1" s="367"/>
      <c r="HZV1" s="24"/>
      <c r="HZW1" s="24"/>
      <c r="HZX1" s="360"/>
      <c r="HZY1" s="361"/>
      <c r="HZZ1" s="26"/>
      <c r="IAA1" s="375"/>
      <c r="IAB1" s="375"/>
      <c r="IAC1" s="375"/>
      <c r="IAD1" s="375"/>
      <c r="IAE1" s="376"/>
      <c r="IAF1" s="377"/>
      <c r="IAG1" s="378"/>
      <c r="IAH1" s="378"/>
      <c r="IAI1" s="378"/>
      <c r="IAJ1" s="378"/>
      <c r="IAK1" s="378"/>
      <c r="IAL1" s="378"/>
      <c r="IAM1" s="378"/>
      <c r="IAN1" s="378"/>
      <c r="IAO1" s="378"/>
      <c r="IAP1" s="378"/>
      <c r="IAQ1" s="379"/>
      <c r="IAR1" s="375"/>
      <c r="IAS1" s="377"/>
      <c r="IAT1" s="378"/>
      <c r="IAU1" s="378"/>
      <c r="IAV1" s="378"/>
      <c r="IAW1" s="378"/>
      <c r="IAX1" s="378"/>
      <c r="IAY1" s="378"/>
      <c r="IAZ1" s="379"/>
      <c r="IBA1" s="375"/>
      <c r="IBB1" s="375"/>
      <c r="IBC1" s="375"/>
      <c r="IBD1" s="375"/>
      <c r="IBE1" s="375"/>
      <c r="IBF1" s="375"/>
      <c r="IBG1" s="375"/>
      <c r="IBH1" s="368"/>
      <c r="IBI1" s="369"/>
      <c r="IBJ1" s="369"/>
      <c r="IBK1" s="369"/>
      <c r="IBL1" s="369"/>
      <c r="IBM1" s="369"/>
      <c r="IBN1" s="369"/>
      <c r="IBO1" s="369"/>
      <c r="IBP1" s="369"/>
      <c r="IBQ1" s="370"/>
      <c r="IBR1" s="368"/>
      <c r="IBS1" s="369"/>
      <c r="IBT1" s="369"/>
      <c r="IBU1" s="370"/>
      <c r="IBV1" s="368"/>
      <c r="IBW1" s="369"/>
      <c r="IBX1" s="369"/>
      <c r="IBY1" s="369"/>
      <c r="IBZ1" s="369"/>
      <c r="ICA1" s="369"/>
      <c r="ICB1" s="369"/>
      <c r="ICC1" s="369"/>
      <c r="ICD1" s="369"/>
      <c r="ICE1" s="369"/>
      <c r="ICF1" s="369"/>
      <c r="ICG1" s="369"/>
      <c r="ICH1" s="369"/>
      <c r="ICI1" s="369"/>
      <c r="ICJ1" s="369"/>
      <c r="ICK1" s="369"/>
      <c r="ICL1" s="369"/>
      <c r="ICM1" s="369"/>
      <c r="ICN1" s="369"/>
      <c r="ICO1" s="370"/>
      <c r="ICP1" s="368"/>
      <c r="ICQ1" s="369"/>
      <c r="ICR1" s="369"/>
      <c r="ICS1" s="370"/>
      <c r="ICT1" s="368"/>
      <c r="ICU1" s="369"/>
      <c r="ICV1" s="369"/>
      <c r="ICW1" s="369"/>
      <c r="ICX1" s="369"/>
      <c r="ICY1" s="369"/>
      <c r="ICZ1" s="369"/>
      <c r="IDA1" s="369"/>
      <c r="IDB1" s="369"/>
      <c r="IDC1" s="369"/>
      <c r="IDD1" s="369"/>
      <c r="IDE1" s="369"/>
      <c r="IDF1" s="370"/>
      <c r="IDG1" s="368"/>
      <c r="IDH1" s="369"/>
      <c r="IDI1" s="369"/>
      <c r="IDJ1" s="369"/>
      <c r="IDK1" s="369"/>
      <c r="IDL1" s="369"/>
      <c r="IDM1" s="369"/>
      <c r="IDN1" s="369"/>
      <c r="IDO1" s="369"/>
      <c r="IDP1" s="369"/>
      <c r="IDQ1" s="370"/>
      <c r="IDR1" s="368"/>
      <c r="IDS1" s="369"/>
      <c r="IDT1" s="369"/>
      <c r="IDU1" s="370"/>
      <c r="IDV1" s="371"/>
      <c r="IDW1" s="371"/>
      <c r="IDX1" s="371"/>
      <c r="IDY1" s="371"/>
      <c r="IDZ1" s="371"/>
      <c r="IEA1" s="371"/>
      <c r="IEB1" s="371"/>
      <c r="IEC1" s="371"/>
      <c r="IED1" s="360"/>
      <c r="IEE1" s="368"/>
      <c r="IEF1" s="370"/>
      <c r="IEG1" s="372"/>
      <c r="IEH1" s="373"/>
      <c r="IEI1" s="373"/>
      <c r="IEJ1" s="374"/>
      <c r="IEK1" s="367"/>
      <c r="IEL1" s="367"/>
      <c r="IEM1" s="372"/>
      <c r="IEN1" s="373"/>
      <c r="IEO1" s="373"/>
      <c r="IEP1" s="373"/>
      <c r="IEQ1" s="373"/>
      <c r="IER1" s="374"/>
      <c r="IES1" s="367"/>
      <c r="IET1" s="367"/>
      <c r="IEU1" s="367"/>
      <c r="IEV1" s="24"/>
      <c r="IEW1" s="24"/>
      <c r="IEX1" s="360"/>
      <c r="IEY1" s="361"/>
      <c r="IEZ1" s="26"/>
      <c r="IFA1" s="375"/>
      <c r="IFB1" s="375"/>
      <c r="IFC1" s="375"/>
      <c r="IFD1" s="375"/>
      <c r="IFE1" s="376"/>
      <c r="IFF1" s="377"/>
      <c r="IFG1" s="378"/>
      <c r="IFH1" s="378"/>
      <c r="IFI1" s="378"/>
      <c r="IFJ1" s="378"/>
      <c r="IFK1" s="378"/>
      <c r="IFL1" s="378"/>
      <c r="IFM1" s="378"/>
      <c r="IFN1" s="378"/>
      <c r="IFO1" s="378"/>
      <c r="IFP1" s="378"/>
      <c r="IFQ1" s="379"/>
      <c r="IFR1" s="375"/>
      <c r="IFS1" s="377"/>
      <c r="IFT1" s="378"/>
      <c r="IFU1" s="378"/>
      <c r="IFV1" s="378"/>
      <c r="IFW1" s="378"/>
      <c r="IFX1" s="378"/>
      <c r="IFY1" s="378"/>
      <c r="IFZ1" s="379"/>
      <c r="IGA1" s="375"/>
      <c r="IGB1" s="375"/>
      <c r="IGC1" s="375"/>
      <c r="IGD1" s="375"/>
      <c r="IGE1" s="375"/>
      <c r="IGF1" s="375"/>
      <c r="IGG1" s="375"/>
      <c r="IGH1" s="368"/>
      <c r="IGI1" s="369"/>
      <c r="IGJ1" s="369"/>
      <c r="IGK1" s="369"/>
      <c r="IGL1" s="369"/>
      <c r="IGM1" s="369"/>
      <c r="IGN1" s="369"/>
      <c r="IGO1" s="369"/>
      <c r="IGP1" s="369"/>
      <c r="IGQ1" s="370"/>
      <c r="IGR1" s="368"/>
      <c r="IGS1" s="369"/>
      <c r="IGT1" s="369"/>
      <c r="IGU1" s="370"/>
      <c r="IGV1" s="368"/>
      <c r="IGW1" s="369"/>
      <c r="IGX1" s="369"/>
      <c r="IGY1" s="369"/>
      <c r="IGZ1" s="369"/>
      <c r="IHA1" s="369"/>
      <c r="IHB1" s="369"/>
      <c r="IHC1" s="369"/>
      <c r="IHD1" s="369"/>
      <c r="IHE1" s="369"/>
      <c r="IHF1" s="369"/>
      <c r="IHG1" s="369"/>
      <c r="IHH1" s="369"/>
      <c r="IHI1" s="369"/>
      <c r="IHJ1" s="369"/>
      <c r="IHK1" s="369"/>
      <c r="IHL1" s="369"/>
      <c r="IHM1" s="369"/>
      <c r="IHN1" s="369"/>
      <c r="IHO1" s="370"/>
      <c r="IHP1" s="368"/>
      <c r="IHQ1" s="369"/>
      <c r="IHR1" s="369"/>
      <c r="IHS1" s="370"/>
      <c r="IHT1" s="368"/>
      <c r="IHU1" s="369"/>
      <c r="IHV1" s="369"/>
      <c r="IHW1" s="369"/>
      <c r="IHX1" s="369"/>
      <c r="IHY1" s="369"/>
      <c r="IHZ1" s="369"/>
      <c r="IIA1" s="369"/>
      <c r="IIB1" s="369"/>
      <c r="IIC1" s="369"/>
      <c r="IID1" s="369"/>
      <c r="IIE1" s="369"/>
      <c r="IIF1" s="370"/>
      <c r="IIG1" s="368"/>
      <c r="IIH1" s="369"/>
      <c r="III1" s="369"/>
      <c r="IIJ1" s="369"/>
      <c r="IIK1" s="369"/>
      <c r="IIL1" s="369"/>
      <c r="IIM1" s="369"/>
      <c r="IIN1" s="369"/>
      <c r="IIO1" s="369"/>
      <c r="IIP1" s="369"/>
      <c r="IIQ1" s="370"/>
      <c r="IIR1" s="368"/>
      <c r="IIS1" s="369"/>
      <c r="IIT1" s="369"/>
      <c r="IIU1" s="370"/>
      <c r="IIV1" s="371"/>
      <c r="IIW1" s="371"/>
      <c r="IIX1" s="371"/>
      <c r="IIY1" s="371"/>
      <c r="IIZ1" s="371"/>
      <c r="IJA1" s="371"/>
      <c r="IJB1" s="371"/>
      <c r="IJC1" s="371"/>
      <c r="IJD1" s="360"/>
      <c r="IJE1" s="368"/>
      <c r="IJF1" s="370"/>
      <c r="IJG1" s="372"/>
      <c r="IJH1" s="373"/>
      <c r="IJI1" s="373"/>
      <c r="IJJ1" s="374"/>
      <c r="IJK1" s="367"/>
      <c r="IJL1" s="367"/>
      <c r="IJM1" s="372"/>
      <c r="IJN1" s="373"/>
      <c r="IJO1" s="373"/>
      <c r="IJP1" s="373"/>
      <c r="IJQ1" s="373"/>
      <c r="IJR1" s="374"/>
      <c r="IJS1" s="367"/>
      <c r="IJT1" s="367"/>
      <c r="IJU1" s="367"/>
      <c r="IJV1" s="24"/>
      <c r="IJW1" s="24"/>
      <c r="IJX1" s="360"/>
      <c r="IJY1" s="361"/>
      <c r="IJZ1" s="26"/>
      <c r="IKA1" s="375"/>
      <c r="IKB1" s="375"/>
      <c r="IKC1" s="375"/>
      <c r="IKD1" s="375"/>
      <c r="IKE1" s="376"/>
      <c r="IKF1" s="377"/>
      <c r="IKG1" s="378"/>
      <c r="IKH1" s="378"/>
      <c r="IKI1" s="378"/>
      <c r="IKJ1" s="378"/>
      <c r="IKK1" s="378"/>
      <c r="IKL1" s="378"/>
      <c r="IKM1" s="378"/>
      <c r="IKN1" s="378"/>
      <c r="IKO1" s="378"/>
      <c r="IKP1" s="378"/>
      <c r="IKQ1" s="379"/>
      <c r="IKR1" s="375"/>
      <c r="IKS1" s="377"/>
      <c r="IKT1" s="378"/>
      <c r="IKU1" s="378"/>
      <c r="IKV1" s="378"/>
      <c r="IKW1" s="378"/>
      <c r="IKX1" s="378"/>
      <c r="IKY1" s="378"/>
      <c r="IKZ1" s="379"/>
      <c r="ILA1" s="375"/>
      <c r="ILB1" s="375"/>
      <c r="ILC1" s="375"/>
      <c r="ILD1" s="375"/>
      <c r="ILE1" s="375"/>
      <c r="ILF1" s="375"/>
      <c r="ILG1" s="375"/>
      <c r="ILH1" s="368"/>
      <c r="ILI1" s="369"/>
      <c r="ILJ1" s="369"/>
      <c r="ILK1" s="369"/>
      <c r="ILL1" s="369"/>
      <c r="ILM1" s="369"/>
      <c r="ILN1" s="369"/>
      <c r="ILO1" s="369"/>
      <c r="ILP1" s="369"/>
      <c r="ILQ1" s="370"/>
      <c r="ILR1" s="368"/>
      <c r="ILS1" s="369"/>
      <c r="ILT1" s="369"/>
      <c r="ILU1" s="370"/>
      <c r="ILV1" s="368"/>
      <c r="ILW1" s="369"/>
      <c r="ILX1" s="369"/>
      <c r="ILY1" s="369"/>
      <c r="ILZ1" s="369"/>
      <c r="IMA1" s="369"/>
      <c r="IMB1" s="369"/>
      <c r="IMC1" s="369"/>
      <c r="IMD1" s="369"/>
      <c r="IME1" s="369"/>
      <c r="IMF1" s="369"/>
      <c r="IMG1" s="369"/>
      <c r="IMH1" s="369"/>
      <c r="IMI1" s="369"/>
      <c r="IMJ1" s="369"/>
      <c r="IMK1" s="369"/>
      <c r="IML1" s="369"/>
      <c r="IMM1" s="369"/>
      <c r="IMN1" s="369"/>
      <c r="IMO1" s="370"/>
      <c r="IMP1" s="368"/>
      <c r="IMQ1" s="369"/>
      <c r="IMR1" s="369"/>
      <c r="IMS1" s="370"/>
      <c r="IMT1" s="368"/>
      <c r="IMU1" s="369"/>
      <c r="IMV1" s="369"/>
      <c r="IMW1" s="369"/>
      <c r="IMX1" s="369"/>
      <c r="IMY1" s="369"/>
      <c r="IMZ1" s="369"/>
      <c r="INA1" s="369"/>
      <c r="INB1" s="369"/>
      <c r="INC1" s="369"/>
      <c r="IND1" s="369"/>
      <c r="INE1" s="369"/>
      <c r="INF1" s="370"/>
      <c r="ING1" s="368"/>
      <c r="INH1" s="369"/>
      <c r="INI1" s="369"/>
      <c r="INJ1" s="369"/>
      <c r="INK1" s="369"/>
      <c r="INL1" s="369"/>
      <c r="INM1" s="369"/>
      <c r="INN1" s="369"/>
      <c r="INO1" s="369"/>
      <c r="INP1" s="369"/>
      <c r="INQ1" s="370"/>
      <c r="INR1" s="368"/>
      <c r="INS1" s="369"/>
      <c r="INT1" s="369"/>
      <c r="INU1" s="370"/>
      <c r="INV1" s="371"/>
      <c r="INW1" s="371"/>
      <c r="INX1" s="371"/>
      <c r="INY1" s="371"/>
      <c r="INZ1" s="371"/>
      <c r="IOA1" s="371"/>
      <c r="IOB1" s="371"/>
      <c r="IOC1" s="371"/>
      <c r="IOD1" s="360"/>
      <c r="IOE1" s="368"/>
      <c r="IOF1" s="370"/>
      <c r="IOG1" s="372"/>
      <c r="IOH1" s="373"/>
      <c r="IOI1" s="373"/>
      <c r="IOJ1" s="374"/>
      <c r="IOK1" s="367"/>
      <c r="IOL1" s="367"/>
      <c r="IOM1" s="372"/>
      <c r="ION1" s="373"/>
      <c r="IOO1" s="373"/>
      <c r="IOP1" s="373"/>
      <c r="IOQ1" s="373"/>
      <c r="IOR1" s="374"/>
      <c r="IOS1" s="367"/>
      <c r="IOT1" s="367"/>
      <c r="IOU1" s="367"/>
      <c r="IOV1" s="24"/>
      <c r="IOW1" s="24"/>
      <c r="IOX1" s="360"/>
      <c r="IOY1" s="361"/>
      <c r="IOZ1" s="26"/>
      <c r="IPA1" s="375"/>
      <c r="IPB1" s="375"/>
      <c r="IPC1" s="375"/>
      <c r="IPD1" s="375"/>
      <c r="IPE1" s="376"/>
      <c r="IPF1" s="377"/>
      <c r="IPG1" s="378"/>
      <c r="IPH1" s="378"/>
      <c r="IPI1" s="378"/>
      <c r="IPJ1" s="378"/>
      <c r="IPK1" s="378"/>
      <c r="IPL1" s="378"/>
      <c r="IPM1" s="378"/>
      <c r="IPN1" s="378"/>
      <c r="IPO1" s="378"/>
      <c r="IPP1" s="378"/>
      <c r="IPQ1" s="379"/>
      <c r="IPR1" s="375"/>
      <c r="IPS1" s="377"/>
      <c r="IPT1" s="378"/>
      <c r="IPU1" s="378"/>
      <c r="IPV1" s="378"/>
      <c r="IPW1" s="378"/>
      <c r="IPX1" s="378"/>
      <c r="IPY1" s="378"/>
      <c r="IPZ1" s="379"/>
      <c r="IQA1" s="375"/>
      <c r="IQB1" s="375"/>
      <c r="IQC1" s="375"/>
      <c r="IQD1" s="375"/>
      <c r="IQE1" s="375"/>
      <c r="IQF1" s="375"/>
      <c r="IQG1" s="375"/>
      <c r="IQH1" s="368"/>
      <c r="IQI1" s="369"/>
      <c r="IQJ1" s="369"/>
      <c r="IQK1" s="369"/>
      <c r="IQL1" s="369"/>
      <c r="IQM1" s="369"/>
      <c r="IQN1" s="369"/>
      <c r="IQO1" s="369"/>
      <c r="IQP1" s="369"/>
      <c r="IQQ1" s="370"/>
      <c r="IQR1" s="368"/>
      <c r="IQS1" s="369"/>
      <c r="IQT1" s="369"/>
      <c r="IQU1" s="370"/>
      <c r="IQV1" s="368"/>
      <c r="IQW1" s="369"/>
      <c r="IQX1" s="369"/>
      <c r="IQY1" s="369"/>
      <c r="IQZ1" s="369"/>
      <c r="IRA1" s="369"/>
      <c r="IRB1" s="369"/>
      <c r="IRC1" s="369"/>
      <c r="IRD1" s="369"/>
      <c r="IRE1" s="369"/>
      <c r="IRF1" s="369"/>
      <c r="IRG1" s="369"/>
      <c r="IRH1" s="369"/>
      <c r="IRI1" s="369"/>
      <c r="IRJ1" s="369"/>
      <c r="IRK1" s="369"/>
      <c r="IRL1" s="369"/>
      <c r="IRM1" s="369"/>
      <c r="IRN1" s="369"/>
      <c r="IRO1" s="370"/>
      <c r="IRP1" s="368"/>
      <c r="IRQ1" s="369"/>
      <c r="IRR1" s="369"/>
      <c r="IRS1" s="370"/>
      <c r="IRT1" s="368"/>
      <c r="IRU1" s="369"/>
      <c r="IRV1" s="369"/>
      <c r="IRW1" s="369"/>
      <c r="IRX1" s="369"/>
      <c r="IRY1" s="369"/>
      <c r="IRZ1" s="369"/>
      <c r="ISA1" s="369"/>
      <c r="ISB1" s="369"/>
      <c r="ISC1" s="369"/>
      <c r="ISD1" s="369"/>
      <c r="ISE1" s="369"/>
      <c r="ISF1" s="370"/>
      <c r="ISG1" s="368"/>
      <c r="ISH1" s="369"/>
      <c r="ISI1" s="369"/>
      <c r="ISJ1" s="369"/>
      <c r="ISK1" s="369"/>
      <c r="ISL1" s="369"/>
      <c r="ISM1" s="369"/>
      <c r="ISN1" s="369"/>
      <c r="ISO1" s="369"/>
      <c r="ISP1" s="369"/>
      <c r="ISQ1" s="370"/>
      <c r="ISR1" s="368"/>
      <c r="ISS1" s="369"/>
      <c r="IST1" s="369"/>
      <c r="ISU1" s="370"/>
      <c r="ISV1" s="371"/>
      <c r="ISW1" s="371"/>
      <c r="ISX1" s="371"/>
      <c r="ISY1" s="371"/>
      <c r="ISZ1" s="371"/>
      <c r="ITA1" s="371"/>
      <c r="ITB1" s="371"/>
      <c r="ITC1" s="371"/>
      <c r="ITD1" s="360"/>
      <c r="ITE1" s="368"/>
      <c r="ITF1" s="370"/>
      <c r="ITG1" s="372"/>
      <c r="ITH1" s="373"/>
      <c r="ITI1" s="373"/>
      <c r="ITJ1" s="374"/>
      <c r="ITK1" s="367"/>
      <c r="ITL1" s="367"/>
      <c r="ITM1" s="372"/>
      <c r="ITN1" s="373"/>
      <c r="ITO1" s="373"/>
      <c r="ITP1" s="373"/>
      <c r="ITQ1" s="373"/>
      <c r="ITR1" s="374"/>
      <c r="ITS1" s="367"/>
      <c r="ITT1" s="367"/>
      <c r="ITU1" s="367"/>
      <c r="ITV1" s="24"/>
      <c r="ITW1" s="24"/>
      <c r="ITX1" s="360"/>
      <c r="ITY1" s="361"/>
      <c r="ITZ1" s="26"/>
      <c r="IUA1" s="375"/>
      <c r="IUB1" s="375"/>
      <c r="IUC1" s="375"/>
      <c r="IUD1" s="375"/>
      <c r="IUE1" s="376"/>
      <c r="IUF1" s="377"/>
      <c r="IUG1" s="378"/>
      <c r="IUH1" s="378"/>
      <c r="IUI1" s="378"/>
      <c r="IUJ1" s="378"/>
      <c r="IUK1" s="378"/>
      <c r="IUL1" s="378"/>
      <c r="IUM1" s="378"/>
      <c r="IUN1" s="378"/>
      <c r="IUO1" s="378"/>
      <c r="IUP1" s="378"/>
      <c r="IUQ1" s="379"/>
      <c r="IUR1" s="375"/>
      <c r="IUS1" s="377"/>
      <c r="IUT1" s="378"/>
      <c r="IUU1" s="378"/>
      <c r="IUV1" s="378"/>
      <c r="IUW1" s="378"/>
      <c r="IUX1" s="378"/>
      <c r="IUY1" s="378"/>
      <c r="IUZ1" s="379"/>
      <c r="IVA1" s="375"/>
      <c r="IVB1" s="375"/>
      <c r="IVC1" s="375"/>
      <c r="IVD1" s="375"/>
      <c r="IVE1" s="375"/>
      <c r="IVF1" s="375"/>
      <c r="IVG1" s="375"/>
      <c r="IVH1" s="368"/>
      <c r="IVI1" s="369"/>
      <c r="IVJ1" s="369"/>
      <c r="IVK1" s="369"/>
      <c r="IVL1" s="369"/>
      <c r="IVM1" s="369"/>
      <c r="IVN1" s="369"/>
      <c r="IVO1" s="369"/>
      <c r="IVP1" s="369"/>
      <c r="IVQ1" s="370"/>
      <c r="IVR1" s="368"/>
      <c r="IVS1" s="369"/>
      <c r="IVT1" s="369"/>
      <c r="IVU1" s="370"/>
      <c r="IVV1" s="368"/>
      <c r="IVW1" s="369"/>
      <c r="IVX1" s="369"/>
      <c r="IVY1" s="369"/>
      <c r="IVZ1" s="369"/>
      <c r="IWA1" s="369"/>
      <c r="IWB1" s="369"/>
      <c r="IWC1" s="369"/>
      <c r="IWD1" s="369"/>
      <c r="IWE1" s="369"/>
      <c r="IWF1" s="369"/>
      <c r="IWG1" s="369"/>
      <c r="IWH1" s="369"/>
      <c r="IWI1" s="369"/>
      <c r="IWJ1" s="369"/>
      <c r="IWK1" s="369"/>
      <c r="IWL1" s="369"/>
      <c r="IWM1" s="369"/>
      <c r="IWN1" s="369"/>
      <c r="IWO1" s="370"/>
      <c r="IWP1" s="368"/>
      <c r="IWQ1" s="369"/>
      <c r="IWR1" s="369"/>
      <c r="IWS1" s="370"/>
      <c r="IWT1" s="368"/>
      <c r="IWU1" s="369"/>
      <c r="IWV1" s="369"/>
      <c r="IWW1" s="369"/>
      <c r="IWX1" s="369"/>
      <c r="IWY1" s="369"/>
      <c r="IWZ1" s="369"/>
      <c r="IXA1" s="369"/>
      <c r="IXB1" s="369"/>
      <c r="IXC1" s="369"/>
      <c r="IXD1" s="369"/>
      <c r="IXE1" s="369"/>
      <c r="IXF1" s="370"/>
      <c r="IXG1" s="368"/>
      <c r="IXH1" s="369"/>
      <c r="IXI1" s="369"/>
      <c r="IXJ1" s="369"/>
      <c r="IXK1" s="369"/>
      <c r="IXL1" s="369"/>
      <c r="IXM1" s="369"/>
      <c r="IXN1" s="369"/>
      <c r="IXO1" s="369"/>
      <c r="IXP1" s="369"/>
      <c r="IXQ1" s="370"/>
      <c r="IXR1" s="368"/>
      <c r="IXS1" s="369"/>
      <c r="IXT1" s="369"/>
      <c r="IXU1" s="370"/>
      <c r="IXV1" s="371"/>
      <c r="IXW1" s="371"/>
      <c r="IXX1" s="371"/>
      <c r="IXY1" s="371"/>
      <c r="IXZ1" s="371"/>
      <c r="IYA1" s="371"/>
      <c r="IYB1" s="371"/>
      <c r="IYC1" s="371"/>
      <c r="IYD1" s="360"/>
      <c r="IYE1" s="368"/>
      <c r="IYF1" s="370"/>
      <c r="IYG1" s="372"/>
      <c r="IYH1" s="373"/>
      <c r="IYI1" s="373"/>
      <c r="IYJ1" s="374"/>
      <c r="IYK1" s="367"/>
      <c r="IYL1" s="367"/>
      <c r="IYM1" s="372"/>
      <c r="IYN1" s="373"/>
      <c r="IYO1" s="373"/>
      <c r="IYP1" s="373"/>
      <c r="IYQ1" s="373"/>
      <c r="IYR1" s="374"/>
      <c r="IYS1" s="367"/>
      <c r="IYT1" s="367"/>
      <c r="IYU1" s="367"/>
      <c r="IYV1" s="24"/>
      <c r="IYW1" s="24"/>
      <c r="IYX1" s="360"/>
      <c r="IYY1" s="361"/>
      <c r="IYZ1" s="26"/>
      <c r="IZA1" s="375"/>
      <c r="IZB1" s="375"/>
      <c r="IZC1" s="375"/>
      <c r="IZD1" s="375"/>
      <c r="IZE1" s="376"/>
      <c r="IZF1" s="377"/>
      <c r="IZG1" s="378"/>
      <c r="IZH1" s="378"/>
      <c r="IZI1" s="378"/>
      <c r="IZJ1" s="378"/>
      <c r="IZK1" s="378"/>
      <c r="IZL1" s="378"/>
      <c r="IZM1" s="378"/>
      <c r="IZN1" s="378"/>
      <c r="IZO1" s="378"/>
      <c r="IZP1" s="378"/>
      <c r="IZQ1" s="379"/>
      <c r="IZR1" s="375"/>
      <c r="IZS1" s="377"/>
      <c r="IZT1" s="378"/>
      <c r="IZU1" s="378"/>
      <c r="IZV1" s="378"/>
      <c r="IZW1" s="378"/>
      <c r="IZX1" s="378"/>
      <c r="IZY1" s="378"/>
      <c r="IZZ1" s="379"/>
      <c r="JAA1" s="375"/>
      <c r="JAB1" s="375"/>
      <c r="JAC1" s="375"/>
      <c r="JAD1" s="375"/>
      <c r="JAE1" s="375"/>
      <c r="JAF1" s="375"/>
      <c r="JAG1" s="375"/>
      <c r="JAH1" s="368"/>
      <c r="JAI1" s="369"/>
      <c r="JAJ1" s="369"/>
      <c r="JAK1" s="369"/>
      <c r="JAL1" s="369"/>
      <c r="JAM1" s="369"/>
      <c r="JAN1" s="369"/>
      <c r="JAO1" s="369"/>
      <c r="JAP1" s="369"/>
      <c r="JAQ1" s="370"/>
      <c r="JAR1" s="368"/>
      <c r="JAS1" s="369"/>
      <c r="JAT1" s="369"/>
      <c r="JAU1" s="370"/>
      <c r="JAV1" s="368"/>
      <c r="JAW1" s="369"/>
      <c r="JAX1" s="369"/>
      <c r="JAY1" s="369"/>
      <c r="JAZ1" s="369"/>
      <c r="JBA1" s="369"/>
      <c r="JBB1" s="369"/>
      <c r="JBC1" s="369"/>
      <c r="JBD1" s="369"/>
      <c r="JBE1" s="369"/>
      <c r="JBF1" s="369"/>
      <c r="JBG1" s="369"/>
      <c r="JBH1" s="369"/>
      <c r="JBI1" s="369"/>
      <c r="JBJ1" s="369"/>
      <c r="JBK1" s="369"/>
      <c r="JBL1" s="369"/>
      <c r="JBM1" s="369"/>
      <c r="JBN1" s="369"/>
      <c r="JBO1" s="370"/>
      <c r="JBP1" s="368"/>
      <c r="JBQ1" s="369"/>
      <c r="JBR1" s="369"/>
      <c r="JBS1" s="370"/>
      <c r="JBT1" s="368"/>
      <c r="JBU1" s="369"/>
      <c r="JBV1" s="369"/>
      <c r="JBW1" s="369"/>
      <c r="JBX1" s="369"/>
      <c r="JBY1" s="369"/>
      <c r="JBZ1" s="369"/>
      <c r="JCA1" s="369"/>
      <c r="JCB1" s="369"/>
      <c r="JCC1" s="369"/>
      <c r="JCD1" s="369"/>
      <c r="JCE1" s="369"/>
      <c r="JCF1" s="370"/>
      <c r="JCG1" s="368"/>
      <c r="JCH1" s="369"/>
      <c r="JCI1" s="369"/>
      <c r="JCJ1" s="369"/>
      <c r="JCK1" s="369"/>
      <c r="JCL1" s="369"/>
      <c r="JCM1" s="369"/>
      <c r="JCN1" s="369"/>
      <c r="JCO1" s="369"/>
      <c r="JCP1" s="369"/>
      <c r="JCQ1" s="370"/>
      <c r="JCR1" s="368"/>
      <c r="JCS1" s="369"/>
      <c r="JCT1" s="369"/>
      <c r="JCU1" s="370"/>
      <c r="JCV1" s="371"/>
      <c r="JCW1" s="371"/>
      <c r="JCX1" s="371"/>
      <c r="JCY1" s="371"/>
      <c r="JCZ1" s="371"/>
      <c r="JDA1" s="371"/>
      <c r="JDB1" s="371"/>
      <c r="JDC1" s="371"/>
      <c r="JDD1" s="360"/>
      <c r="JDE1" s="368"/>
      <c r="JDF1" s="370"/>
      <c r="JDG1" s="372"/>
      <c r="JDH1" s="373"/>
      <c r="JDI1" s="373"/>
      <c r="JDJ1" s="374"/>
      <c r="JDK1" s="367"/>
      <c r="JDL1" s="367"/>
      <c r="JDM1" s="372"/>
      <c r="JDN1" s="373"/>
      <c r="JDO1" s="373"/>
      <c r="JDP1" s="373"/>
      <c r="JDQ1" s="373"/>
      <c r="JDR1" s="374"/>
      <c r="JDS1" s="367"/>
      <c r="JDT1" s="367"/>
      <c r="JDU1" s="367"/>
      <c r="JDV1" s="24"/>
      <c r="JDW1" s="24"/>
      <c r="JDX1" s="360"/>
      <c r="JDY1" s="361"/>
      <c r="JDZ1" s="26"/>
      <c r="JEA1" s="375"/>
      <c r="JEB1" s="375"/>
      <c r="JEC1" s="375"/>
      <c r="JED1" s="375"/>
      <c r="JEE1" s="376"/>
      <c r="JEF1" s="377"/>
      <c r="JEG1" s="378"/>
      <c r="JEH1" s="378"/>
      <c r="JEI1" s="378"/>
      <c r="JEJ1" s="378"/>
      <c r="JEK1" s="378"/>
      <c r="JEL1" s="378"/>
      <c r="JEM1" s="378"/>
      <c r="JEN1" s="378"/>
      <c r="JEO1" s="378"/>
      <c r="JEP1" s="378"/>
      <c r="JEQ1" s="379"/>
      <c r="JER1" s="375"/>
      <c r="JES1" s="377"/>
      <c r="JET1" s="378"/>
      <c r="JEU1" s="378"/>
      <c r="JEV1" s="378"/>
      <c r="JEW1" s="378"/>
      <c r="JEX1" s="378"/>
      <c r="JEY1" s="378"/>
      <c r="JEZ1" s="379"/>
      <c r="JFA1" s="375"/>
      <c r="JFB1" s="375"/>
      <c r="JFC1" s="375"/>
      <c r="JFD1" s="375"/>
      <c r="JFE1" s="375"/>
      <c r="JFF1" s="375"/>
      <c r="JFG1" s="375"/>
      <c r="JFH1" s="368"/>
      <c r="JFI1" s="369"/>
      <c r="JFJ1" s="369"/>
      <c r="JFK1" s="369"/>
      <c r="JFL1" s="369"/>
      <c r="JFM1" s="369"/>
      <c r="JFN1" s="369"/>
      <c r="JFO1" s="369"/>
      <c r="JFP1" s="369"/>
      <c r="JFQ1" s="370"/>
      <c r="JFR1" s="368"/>
      <c r="JFS1" s="369"/>
      <c r="JFT1" s="369"/>
      <c r="JFU1" s="370"/>
      <c r="JFV1" s="368"/>
      <c r="JFW1" s="369"/>
      <c r="JFX1" s="369"/>
      <c r="JFY1" s="369"/>
      <c r="JFZ1" s="369"/>
      <c r="JGA1" s="369"/>
      <c r="JGB1" s="369"/>
      <c r="JGC1" s="369"/>
      <c r="JGD1" s="369"/>
      <c r="JGE1" s="369"/>
      <c r="JGF1" s="369"/>
      <c r="JGG1" s="369"/>
      <c r="JGH1" s="369"/>
      <c r="JGI1" s="369"/>
      <c r="JGJ1" s="369"/>
      <c r="JGK1" s="369"/>
      <c r="JGL1" s="369"/>
      <c r="JGM1" s="369"/>
      <c r="JGN1" s="369"/>
      <c r="JGO1" s="370"/>
      <c r="JGP1" s="368"/>
      <c r="JGQ1" s="369"/>
      <c r="JGR1" s="369"/>
      <c r="JGS1" s="370"/>
      <c r="JGT1" s="368"/>
      <c r="JGU1" s="369"/>
      <c r="JGV1" s="369"/>
      <c r="JGW1" s="369"/>
      <c r="JGX1" s="369"/>
      <c r="JGY1" s="369"/>
      <c r="JGZ1" s="369"/>
      <c r="JHA1" s="369"/>
      <c r="JHB1" s="369"/>
      <c r="JHC1" s="369"/>
      <c r="JHD1" s="369"/>
      <c r="JHE1" s="369"/>
      <c r="JHF1" s="370"/>
      <c r="JHG1" s="368"/>
      <c r="JHH1" s="369"/>
      <c r="JHI1" s="369"/>
      <c r="JHJ1" s="369"/>
      <c r="JHK1" s="369"/>
      <c r="JHL1" s="369"/>
      <c r="JHM1" s="369"/>
      <c r="JHN1" s="369"/>
      <c r="JHO1" s="369"/>
      <c r="JHP1" s="369"/>
      <c r="JHQ1" s="370"/>
      <c r="JHR1" s="368"/>
      <c r="JHS1" s="369"/>
      <c r="JHT1" s="369"/>
      <c r="JHU1" s="370"/>
      <c r="JHV1" s="371"/>
      <c r="JHW1" s="371"/>
      <c r="JHX1" s="371"/>
      <c r="JHY1" s="371"/>
      <c r="JHZ1" s="371"/>
      <c r="JIA1" s="371"/>
      <c r="JIB1" s="371"/>
      <c r="JIC1" s="371"/>
      <c r="JID1" s="360"/>
      <c r="JIE1" s="368"/>
      <c r="JIF1" s="370"/>
      <c r="JIG1" s="372"/>
      <c r="JIH1" s="373"/>
      <c r="JII1" s="373"/>
      <c r="JIJ1" s="374"/>
      <c r="JIK1" s="367"/>
      <c r="JIL1" s="367"/>
      <c r="JIM1" s="372"/>
      <c r="JIN1" s="373"/>
      <c r="JIO1" s="373"/>
      <c r="JIP1" s="373"/>
      <c r="JIQ1" s="373"/>
      <c r="JIR1" s="374"/>
      <c r="JIS1" s="367"/>
      <c r="JIT1" s="367"/>
      <c r="JIU1" s="367"/>
      <c r="JIV1" s="24"/>
      <c r="JIW1" s="24"/>
      <c r="JIX1" s="360"/>
      <c r="JIY1" s="361"/>
      <c r="JIZ1" s="26"/>
      <c r="JJA1" s="375"/>
      <c r="JJB1" s="375"/>
      <c r="JJC1" s="375"/>
      <c r="JJD1" s="375"/>
      <c r="JJE1" s="376"/>
      <c r="JJF1" s="377"/>
      <c r="JJG1" s="378"/>
      <c r="JJH1" s="378"/>
      <c r="JJI1" s="378"/>
      <c r="JJJ1" s="378"/>
      <c r="JJK1" s="378"/>
      <c r="JJL1" s="378"/>
      <c r="JJM1" s="378"/>
      <c r="JJN1" s="378"/>
      <c r="JJO1" s="378"/>
      <c r="JJP1" s="378"/>
      <c r="JJQ1" s="379"/>
      <c r="JJR1" s="375"/>
      <c r="JJS1" s="377"/>
      <c r="JJT1" s="378"/>
      <c r="JJU1" s="378"/>
      <c r="JJV1" s="378"/>
      <c r="JJW1" s="378"/>
      <c r="JJX1" s="378"/>
      <c r="JJY1" s="378"/>
      <c r="JJZ1" s="379"/>
      <c r="JKA1" s="375"/>
      <c r="JKB1" s="375"/>
      <c r="JKC1" s="375"/>
      <c r="JKD1" s="375"/>
      <c r="JKE1" s="375"/>
      <c r="JKF1" s="375"/>
      <c r="JKG1" s="375"/>
      <c r="JKH1" s="368"/>
      <c r="JKI1" s="369"/>
      <c r="JKJ1" s="369"/>
      <c r="JKK1" s="369"/>
      <c r="JKL1" s="369"/>
      <c r="JKM1" s="369"/>
      <c r="JKN1" s="369"/>
      <c r="JKO1" s="369"/>
      <c r="JKP1" s="369"/>
      <c r="JKQ1" s="370"/>
      <c r="JKR1" s="368"/>
      <c r="JKS1" s="369"/>
      <c r="JKT1" s="369"/>
      <c r="JKU1" s="370"/>
      <c r="JKV1" s="368"/>
      <c r="JKW1" s="369"/>
      <c r="JKX1" s="369"/>
      <c r="JKY1" s="369"/>
      <c r="JKZ1" s="369"/>
      <c r="JLA1" s="369"/>
      <c r="JLB1" s="369"/>
      <c r="JLC1" s="369"/>
      <c r="JLD1" s="369"/>
      <c r="JLE1" s="369"/>
      <c r="JLF1" s="369"/>
      <c r="JLG1" s="369"/>
      <c r="JLH1" s="369"/>
      <c r="JLI1" s="369"/>
      <c r="JLJ1" s="369"/>
      <c r="JLK1" s="369"/>
      <c r="JLL1" s="369"/>
      <c r="JLM1" s="369"/>
      <c r="JLN1" s="369"/>
      <c r="JLO1" s="370"/>
      <c r="JLP1" s="368"/>
      <c r="JLQ1" s="369"/>
      <c r="JLR1" s="369"/>
      <c r="JLS1" s="370"/>
      <c r="JLT1" s="368"/>
      <c r="JLU1" s="369"/>
      <c r="JLV1" s="369"/>
      <c r="JLW1" s="369"/>
      <c r="JLX1" s="369"/>
      <c r="JLY1" s="369"/>
      <c r="JLZ1" s="369"/>
      <c r="JMA1" s="369"/>
      <c r="JMB1" s="369"/>
      <c r="JMC1" s="369"/>
      <c r="JMD1" s="369"/>
      <c r="JME1" s="369"/>
      <c r="JMF1" s="370"/>
      <c r="JMG1" s="368"/>
      <c r="JMH1" s="369"/>
      <c r="JMI1" s="369"/>
      <c r="JMJ1" s="369"/>
      <c r="JMK1" s="369"/>
      <c r="JML1" s="369"/>
      <c r="JMM1" s="369"/>
      <c r="JMN1" s="369"/>
      <c r="JMO1" s="369"/>
      <c r="JMP1" s="369"/>
      <c r="JMQ1" s="370"/>
      <c r="JMR1" s="368"/>
      <c r="JMS1" s="369"/>
      <c r="JMT1" s="369"/>
      <c r="JMU1" s="370"/>
      <c r="JMV1" s="371"/>
      <c r="JMW1" s="371"/>
      <c r="JMX1" s="371"/>
      <c r="JMY1" s="371"/>
      <c r="JMZ1" s="371"/>
      <c r="JNA1" s="371"/>
      <c r="JNB1" s="371"/>
      <c r="JNC1" s="371"/>
      <c r="JND1" s="360"/>
      <c r="JNE1" s="368"/>
      <c r="JNF1" s="370"/>
      <c r="JNG1" s="372"/>
      <c r="JNH1" s="373"/>
      <c r="JNI1" s="373"/>
      <c r="JNJ1" s="374"/>
      <c r="JNK1" s="367"/>
      <c r="JNL1" s="367"/>
      <c r="JNM1" s="372"/>
      <c r="JNN1" s="373"/>
      <c r="JNO1" s="373"/>
      <c r="JNP1" s="373"/>
      <c r="JNQ1" s="373"/>
      <c r="JNR1" s="374"/>
      <c r="JNS1" s="367"/>
      <c r="JNT1" s="367"/>
      <c r="JNU1" s="367"/>
      <c r="JNV1" s="24"/>
      <c r="JNW1" s="24"/>
      <c r="JNX1" s="360"/>
      <c r="JNY1" s="361"/>
      <c r="JNZ1" s="26"/>
      <c r="JOA1" s="375"/>
      <c r="JOB1" s="375"/>
      <c r="JOC1" s="375"/>
      <c r="JOD1" s="375"/>
      <c r="JOE1" s="376"/>
      <c r="JOF1" s="377"/>
      <c r="JOG1" s="378"/>
      <c r="JOH1" s="378"/>
      <c r="JOI1" s="378"/>
      <c r="JOJ1" s="378"/>
      <c r="JOK1" s="378"/>
      <c r="JOL1" s="378"/>
      <c r="JOM1" s="378"/>
      <c r="JON1" s="378"/>
      <c r="JOO1" s="378"/>
      <c r="JOP1" s="378"/>
      <c r="JOQ1" s="379"/>
      <c r="JOR1" s="375"/>
      <c r="JOS1" s="377"/>
      <c r="JOT1" s="378"/>
      <c r="JOU1" s="378"/>
      <c r="JOV1" s="378"/>
      <c r="JOW1" s="378"/>
      <c r="JOX1" s="378"/>
      <c r="JOY1" s="378"/>
      <c r="JOZ1" s="379"/>
      <c r="JPA1" s="375"/>
      <c r="JPB1" s="375"/>
      <c r="JPC1" s="375"/>
      <c r="JPD1" s="375"/>
      <c r="JPE1" s="375"/>
      <c r="JPF1" s="375"/>
      <c r="JPG1" s="375"/>
      <c r="JPH1" s="368"/>
      <c r="JPI1" s="369"/>
      <c r="JPJ1" s="369"/>
      <c r="JPK1" s="369"/>
      <c r="JPL1" s="369"/>
      <c r="JPM1" s="369"/>
      <c r="JPN1" s="369"/>
      <c r="JPO1" s="369"/>
      <c r="JPP1" s="369"/>
      <c r="JPQ1" s="370"/>
      <c r="JPR1" s="368"/>
      <c r="JPS1" s="369"/>
      <c r="JPT1" s="369"/>
      <c r="JPU1" s="370"/>
      <c r="JPV1" s="368"/>
      <c r="JPW1" s="369"/>
      <c r="JPX1" s="369"/>
      <c r="JPY1" s="369"/>
      <c r="JPZ1" s="369"/>
      <c r="JQA1" s="369"/>
      <c r="JQB1" s="369"/>
      <c r="JQC1" s="369"/>
      <c r="JQD1" s="369"/>
      <c r="JQE1" s="369"/>
      <c r="JQF1" s="369"/>
      <c r="JQG1" s="369"/>
      <c r="JQH1" s="369"/>
      <c r="JQI1" s="369"/>
      <c r="JQJ1" s="369"/>
      <c r="JQK1" s="369"/>
      <c r="JQL1" s="369"/>
      <c r="JQM1" s="369"/>
      <c r="JQN1" s="369"/>
      <c r="JQO1" s="370"/>
      <c r="JQP1" s="368"/>
      <c r="JQQ1" s="369"/>
      <c r="JQR1" s="369"/>
      <c r="JQS1" s="370"/>
      <c r="JQT1" s="368"/>
      <c r="JQU1" s="369"/>
      <c r="JQV1" s="369"/>
      <c r="JQW1" s="369"/>
      <c r="JQX1" s="369"/>
      <c r="JQY1" s="369"/>
      <c r="JQZ1" s="369"/>
      <c r="JRA1" s="369"/>
      <c r="JRB1" s="369"/>
      <c r="JRC1" s="369"/>
      <c r="JRD1" s="369"/>
      <c r="JRE1" s="369"/>
      <c r="JRF1" s="370"/>
      <c r="JRG1" s="368"/>
      <c r="JRH1" s="369"/>
      <c r="JRI1" s="369"/>
      <c r="JRJ1" s="369"/>
      <c r="JRK1" s="369"/>
      <c r="JRL1" s="369"/>
      <c r="JRM1" s="369"/>
      <c r="JRN1" s="369"/>
      <c r="JRO1" s="369"/>
      <c r="JRP1" s="369"/>
      <c r="JRQ1" s="370"/>
      <c r="JRR1" s="368"/>
      <c r="JRS1" s="369"/>
      <c r="JRT1" s="369"/>
      <c r="JRU1" s="370"/>
      <c r="JRV1" s="371"/>
      <c r="JRW1" s="371"/>
      <c r="JRX1" s="371"/>
      <c r="JRY1" s="371"/>
      <c r="JRZ1" s="371"/>
      <c r="JSA1" s="371"/>
      <c r="JSB1" s="371"/>
      <c r="JSC1" s="371"/>
      <c r="JSD1" s="360"/>
      <c r="JSE1" s="368"/>
      <c r="JSF1" s="370"/>
      <c r="JSG1" s="372"/>
      <c r="JSH1" s="373"/>
      <c r="JSI1" s="373"/>
      <c r="JSJ1" s="374"/>
      <c r="JSK1" s="367"/>
      <c r="JSL1" s="367"/>
      <c r="JSM1" s="372"/>
      <c r="JSN1" s="373"/>
      <c r="JSO1" s="373"/>
      <c r="JSP1" s="373"/>
      <c r="JSQ1" s="373"/>
      <c r="JSR1" s="374"/>
      <c r="JSS1" s="367"/>
      <c r="JST1" s="367"/>
      <c r="JSU1" s="367"/>
      <c r="JSV1" s="24"/>
      <c r="JSW1" s="24"/>
      <c r="JSX1" s="360"/>
      <c r="JSY1" s="361"/>
      <c r="JSZ1" s="26"/>
      <c r="JTA1" s="375"/>
      <c r="JTB1" s="375"/>
      <c r="JTC1" s="375"/>
      <c r="JTD1" s="375"/>
      <c r="JTE1" s="376"/>
      <c r="JTF1" s="377"/>
      <c r="JTG1" s="378"/>
      <c r="JTH1" s="378"/>
      <c r="JTI1" s="378"/>
      <c r="JTJ1" s="378"/>
      <c r="JTK1" s="378"/>
      <c r="JTL1" s="378"/>
      <c r="JTM1" s="378"/>
      <c r="JTN1" s="378"/>
      <c r="JTO1" s="378"/>
      <c r="JTP1" s="378"/>
      <c r="JTQ1" s="379"/>
      <c r="JTR1" s="375"/>
      <c r="JTS1" s="377"/>
      <c r="JTT1" s="378"/>
      <c r="JTU1" s="378"/>
      <c r="JTV1" s="378"/>
      <c r="JTW1" s="378"/>
      <c r="JTX1" s="378"/>
      <c r="JTY1" s="378"/>
      <c r="JTZ1" s="379"/>
      <c r="JUA1" s="375"/>
      <c r="JUB1" s="375"/>
      <c r="JUC1" s="375"/>
      <c r="JUD1" s="375"/>
      <c r="JUE1" s="375"/>
      <c r="JUF1" s="375"/>
      <c r="JUG1" s="375"/>
      <c r="JUH1" s="368"/>
      <c r="JUI1" s="369"/>
      <c r="JUJ1" s="369"/>
      <c r="JUK1" s="369"/>
      <c r="JUL1" s="369"/>
      <c r="JUM1" s="369"/>
      <c r="JUN1" s="369"/>
      <c r="JUO1" s="369"/>
      <c r="JUP1" s="369"/>
      <c r="JUQ1" s="370"/>
      <c r="JUR1" s="368"/>
      <c r="JUS1" s="369"/>
      <c r="JUT1" s="369"/>
      <c r="JUU1" s="370"/>
      <c r="JUV1" s="368"/>
      <c r="JUW1" s="369"/>
      <c r="JUX1" s="369"/>
      <c r="JUY1" s="369"/>
      <c r="JUZ1" s="369"/>
      <c r="JVA1" s="369"/>
      <c r="JVB1" s="369"/>
      <c r="JVC1" s="369"/>
      <c r="JVD1" s="369"/>
      <c r="JVE1" s="369"/>
      <c r="JVF1" s="369"/>
      <c r="JVG1" s="369"/>
      <c r="JVH1" s="369"/>
      <c r="JVI1" s="369"/>
      <c r="JVJ1" s="369"/>
      <c r="JVK1" s="369"/>
      <c r="JVL1" s="369"/>
      <c r="JVM1" s="369"/>
      <c r="JVN1" s="369"/>
      <c r="JVO1" s="370"/>
      <c r="JVP1" s="368"/>
      <c r="JVQ1" s="369"/>
      <c r="JVR1" s="369"/>
      <c r="JVS1" s="370"/>
      <c r="JVT1" s="368"/>
      <c r="JVU1" s="369"/>
      <c r="JVV1" s="369"/>
      <c r="JVW1" s="369"/>
      <c r="JVX1" s="369"/>
      <c r="JVY1" s="369"/>
      <c r="JVZ1" s="369"/>
      <c r="JWA1" s="369"/>
      <c r="JWB1" s="369"/>
      <c r="JWC1" s="369"/>
      <c r="JWD1" s="369"/>
      <c r="JWE1" s="369"/>
      <c r="JWF1" s="370"/>
      <c r="JWG1" s="368"/>
      <c r="JWH1" s="369"/>
      <c r="JWI1" s="369"/>
      <c r="JWJ1" s="369"/>
      <c r="JWK1" s="369"/>
      <c r="JWL1" s="369"/>
      <c r="JWM1" s="369"/>
      <c r="JWN1" s="369"/>
      <c r="JWO1" s="369"/>
      <c r="JWP1" s="369"/>
      <c r="JWQ1" s="370"/>
      <c r="JWR1" s="368"/>
      <c r="JWS1" s="369"/>
      <c r="JWT1" s="369"/>
      <c r="JWU1" s="370"/>
      <c r="JWV1" s="371"/>
      <c r="JWW1" s="371"/>
      <c r="JWX1" s="371"/>
      <c r="JWY1" s="371"/>
      <c r="JWZ1" s="371"/>
      <c r="JXA1" s="371"/>
      <c r="JXB1" s="371"/>
      <c r="JXC1" s="371"/>
      <c r="JXD1" s="360"/>
      <c r="JXE1" s="368"/>
      <c r="JXF1" s="370"/>
      <c r="JXG1" s="372"/>
      <c r="JXH1" s="373"/>
      <c r="JXI1" s="373"/>
      <c r="JXJ1" s="374"/>
      <c r="JXK1" s="367"/>
      <c r="JXL1" s="367"/>
      <c r="JXM1" s="372"/>
      <c r="JXN1" s="373"/>
      <c r="JXO1" s="373"/>
      <c r="JXP1" s="373"/>
      <c r="JXQ1" s="373"/>
      <c r="JXR1" s="374"/>
      <c r="JXS1" s="367"/>
      <c r="JXT1" s="367"/>
      <c r="JXU1" s="367"/>
      <c r="JXV1" s="24"/>
      <c r="JXW1" s="24"/>
      <c r="JXX1" s="360"/>
      <c r="JXY1" s="361"/>
      <c r="JXZ1" s="26"/>
      <c r="JYA1" s="375"/>
      <c r="JYB1" s="375"/>
      <c r="JYC1" s="375"/>
      <c r="JYD1" s="375"/>
      <c r="JYE1" s="376"/>
      <c r="JYF1" s="377"/>
      <c r="JYG1" s="378"/>
      <c r="JYH1" s="378"/>
      <c r="JYI1" s="378"/>
      <c r="JYJ1" s="378"/>
      <c r="JYK1" s="378"/>
      <c r="JYL1" s="378"/>
      <c r="JYM1" s="378"/>
      <c r="JYN1" s="378"/>
      <c r="JYO1" s="378"/>
      <c r="JYP1" s="378"/>
      <c r="JYQ1" s="379"/>
      <c r="JYR1" s="375"/>
      <c r="JYS1" s="377"/>
      <c r="JYT1" s="378"/>
      <c r="JYU1" s="378"/>
      <c r="JYV1" s="378"/>
      <c r="JYW1" s="378"/>
      <c r="JYX1" s="378"/>
      <c r="JYY1" s="378"/>
      <c r="JYZ1" s="379"/>
      <c r="JZA1" s="375"/>
      <c r="JZB1" s="375"/>
      <c r="JZC1" s="375"/>
      <c r="JZD1" s="375"/>
      <c r="JZE1" s="375"/>
      <c r="JZF1" s="375"/>
      <c r="JZG1" s="375"/>
      <c r="JZH1" s="368"/>
      <c r="JZI1" s="369"/>
      <c r="JZJ1" s="369"/>
      <c r="JZK1" s="369"/>
      <c r="JZL1" s="369"/>
      <c r="JZM1" s="369"/>
      <c r="JZN1" s="369"/>
      <c r="JZO1" s="369"/>
      <c r="JZP1" s="369"/>
      <c r="JZQ1" s="370"/>
      <c r="JZR1" s="368"/>
      <c r="JZS1" s="369"/>
      <c r="JZT1" s="369"/>
      <c r="JZU1" s="370"/>
      <c r="JZV1" s="368"/>
      <c r="JZW1" s="369"/>
      <c r="JZX1" s="369"/>
      <c r="JZY1" s="369"/>
      <c r="JZZ1" s="369"/>
      <c r="KAA1" s="369"/>
      <c r="KAB1" s="369"/>
      <c r="KAC1" s="369"/>
      <c r="KAD1" s="369"/>
      <c r="KAE1" s="369"/>
      <c r="KAF1" s="369"/>
      <c r="KAG1" s="369"/>
      <c r="KAH1" s="369"/>
      <c r="KAI1" s="369"/>
      <c r="KAJ1" s="369"/>
      <c r="KAK1" s="369"/>
      <c r="KAL1" s="369"/>
      <c r="KAM1" s="369"/>
      <c r="KAN1" s="369"/>
      <c r="KAO1" s="370"/>
      <c r="KAP1" s="368"/>
      <c r="KAQ1" s="369"/>
      <c r="KAR1" s="369"/>
      <c r="KAS1" s="370"/>
      <c r="KAT1" s="368"/>
      <c r="KAU1" s="369"/>
      <c r="KAV1" s="369"/>
      <c r="KAW1" s="369"/>
      <c r="KAX1" s="369"/>
      <c r="KAY1" s="369"/>
      <c r="KAZ1" s="369"/>
      <c r="KBA1" s="369"/>
      <c r="KBB1" s="369"/>
      <c r="KBC1" s="369"/>
      <c r="KBD1" s="369"/>
      <c r="KBE1" s="369"/>
      <c r="KBF1" s="370"/>
      <c r="KBG1" s="368"/>
      <c r="KBH1" s="369"/>
      <c r="KBI1" s="369"/>
      <c r="KBJ1" s="369"/>
      <c r="KBK1" s="369"/>
      <c r="KBL1" s="369"/>
      <c r="KBM1" s="369"/>
      <c r="KBN1" s="369"/>
      <c r="KBO1" s="369"/>
      <c r="KBP1" s="369"/>
      <c r="KBQ1" s="370"/>
      <c r="KBR1" s="368"/>
      <c r="KBS1" s="369"/>
      <c r="KBT1" s="369"/>
      <c r="KBU1" s="370"/>
      <c r="KBV1" s="371"/>
      <c r="KBW1" s="371"/>
      <c r="KBX1" s="371"/>
      <c r="KBY1" s="371"/>
      <c r="KBZ1" s="371"/>
      <c r="KCA1" s="371"/>
      <c r="KCB1" s="371"/>
      <c r="KCC1" s="371"/>
      <c r="KCD1" s="360"/>
      <c r="KCE1" s="368"/>
      <c r="KCF1" s="370"/>
      <c r="KCG1" s="372"/>
      <c r="KCH1" s="373"/>
      <c r="KCI1" s="373"/>
      <c r="KCJ1" s="374"/>
      <c r="KCK1" s="367"/>
      <c r="KCL1" s="367"/>
      <c r="KCM1" s="372"/>
      <c r="KCN1" s="373"/>
      <c r="KCO1" s="373"/>
      <c r="KCP1" s="373"/>
      <c r="KCQ1" s="373"/>
      <c r="KCR1" s="374"/>
      <c r="KCS1" s="367"/>
      <c r="KCT1" s="367"/>
      <c r="KCU1" s="367"/>
      <c r="KCV1" s="24"/>
      <c r="KCW1" s="24"/>
      <c r="KCX1" s="360"/>
      <c r="KCY1" s="361"/>
      <c r="KCZ1" s="26"/>
      <c r="KDA1" s="375"/>
      <c r="KDB1" s="375"/>
      <c r="KDC1" s="375"/>
      <c r="KDD1" s="375"/>
      <c r="KDE1" s="376"/>
      <c r="KDF1" s="377"/>
      <c r="KDG1" s="378"/>
      <c r="KDH1" s="378"/>
      <c r="KDI1" s="378"/>
      <c r="KDJ1" s="378"/>
      <c r="KDK1" s="378"/>
      <c r="KDL1" s="378"/>
      <c r="KDM1" s="378"/>
      <c r="KDN1" s="378"/>
      <c r="KDO1" s="378"/>
      <c r="KDP1" s="378"/>
      <c r="KDQ1" s="379"/>
      <c r="KDR1" s="375"/>
      <c r="KDS1" s="377"/>
      <c r="KDT1" s="378"/>
      <c r="KDU1" s="378"/>
      <c r="KDV1" s="378"/>
      <c r="KDW1" s="378"/>
      <c r="KDX1" s="378"/>
      <c r="KDY1" s="378"/>
      <c r="KDZ1" s="379"/>
      <c r="KEA1" s="375"/>
      <c r="KEB1" s="375"/>
      <c r="KEC1" s="375"/>
      <c r="KED1" s="375"/>
      <c r="KEE1" s="375"/>
      <c r="KEF1" s="375"/>
      <c r="KEG1" s="375"/>
      <c r="KEH1" s="368"/>
      <c r="KEI1" s="369"/>
      <c r="KEJ1" s="369"/>
      <c r="KEK1" s="369"/>
      <c r="KEL1" s="369"/>
      <c r="KEM1" s="369"/>
      <c r="KEN1" s="369"/>
      <c r="KEO1" s="369"/>
      <c r="KEP1" s="369"/>
      <c r="KEQ1" s="370"/>
      <c r="KER1" s="368"/>
      <c r="KES1" s="369"/>
      <c r="KET1" s="369"/>
      <c r="KEU1" s="370"/>
      <c r="KEV1" s="368"/>
      <c r="KEW1" s="369"/>
      <c r="KEX1" s="369"/>
      <c r="KEY1" s="369"/>
      <c r="KEZ1" s="369"/>
      <c r="KFA1" s="369"/>
      <c r="KFB1" s="369"/>
      <c r="KFC1" s="369"/>
      <c r="KFD1" s="369"/>
      <c r="KFE1" s="369"/>
      <c r="KFF1" s="369"/>
      <c r="KFG1" s="369"/>
      <c r="KFH1" s="369"/>
      <c r="KFI1" s="369"/>
      <c r="KFJ1" s="369"/>
      <c r="KFK1" s="369"/>
      <c r="KFL1" s="369"/>
      <c r="KFM1" s="369"/>
      <c r="KFN1" s="369"/>
      <c r="KFO1" s="370"/>
      <c r="KFP1" s="368"/>
      <c r="KFQ1" s="369"/>
      <c r="KFR1" s="369"/>
      <c r="KFS1" s="370"/>
      <c r="KFT1" s="368"/>
      <c r="KFU1" s="369"/>
      <c r="KFV1" s="369"/>
      <c r="KFW1" s="369"/>
      <c r="KFX1" s="369"/>
      <c r="KFY1" s="369"/>
      <c r="KFZ1" s="369"/>
      <c r="KGA1" s="369"/>
      <c r="KGB1" s="369"/>
      <c r="KGC1" s="369"/>
      <c r="KGD1" s="369"/>
      <c r="KGE1" s="369"/>
      <c r="KGF1" s="370"/>
      <c r="KGG1" s="368"/>
      <c r="KGH1" s="369"/>
      <c r="KGI1" s="369"/>
      <c r="KGJ1" s="369"/>
      <c r="KGK1" s="369"/>
      <c r="KGL1" s="369"/>
      <c r="KGM1" s="369"/>
      <c r="KGN1" s="369"/>
      <c r="KGO1" s="369"/>
      <c r="KGP1" s="369"/>
      <c r="KGQ1" s="370"/>
      <c r="KGR1" s="368"/>
      <c r="KGS1" s="369"/>
      <c r="KGT1" s="369"/>
      <c r="KGU1" s="370"/>
      <c r="KGV1" s="371"/>
      <c r="KGW1" s="371"/>
      <c r="KGX1" s="371"/>
      <c r="KGY1" s="371"/>
      <c r="KGZ1" s="371"/>
      <c r="KHA1" s="371"/>
      <c r="KHB1" s="371"/>
      <c r="KHC1" s="371"/>
      <c r="KHD1" s="360"/>
      <c r="KHE1" s="368"/>
      <c r="KHF1" s="370"/>
      <c r="KHG1" s="372"/>
      <c r="KHH1" s="373"/>
      <c r="KHI1" s="373"/>
      <c r="KHJ1" s="374"/>
      <c r="KHK1" s="367"/>
      <c r="KHL1" s="367"/>
      <c r="KHM1" s="372"/>
      <c r="KHN1" s="373"/>
      <c r="KHO1" s="373"/>
      <c r="KHP1" s="373"/>
      <c r="KHQ1" s="373"/>
      <c r="KHR1" s="374"/>
      <c r="KHS1" s="367"/>
      <c r="KHT1" s="367"/>
      <c r="KHU1" s="367"/>
      <c r="KHV1" s="24"/>
      <c r="KHW1" s="24"/>
      <c r="KHX1" s="360"/>
      <c r="KHY1" s="361"/>
      <c r="KHZ1" s="26"/>
      <c r="KIA1" s="375"/>
      <c r="KIB1" s="375"/>
      <c r="KIC1" s="375"/>
      <c r="KID1" s="375"/>
      <c r="KIE1" s="376"/>
      <c r="KIF1" s="377"/>
      <c r="KIG1" s="378"/>
      <c r="KIH1" s="378"/>
      <c r="KII1" s="378"/>
      <c r="KIJ1" s="378"/>
      <c r="KIK1" s="378"/>
      <c r="KIL1" s="378"/>
      <c r="KIM1" s="378"/>
      <c r="KIN1" s="378"/>
      <c r="KIO1" s="378"/>
      <c r="KIP1" s="378"/>
      <c r="KIQ1" s="379"/>
      <c r="KIR1" s="375"/>
      <c r="KIS1" s="377"/>
      <c r="KIT1" s="378"/>
      <c r="KIU1" s="378"/>
      <c r="KIV1" s="378"/>
      <c r="KIW1" s="378"/>
      <c r="KIX1" s="378"/>
      <c r="KIY1" s="378"/>
      <c r="KIZ1" s="379"/>
      <c r="KJA1" s="375"/>
      <c r="KJB1" s="375"/>
      <c r="KJC1" s="375"/>
      <c r="KJD1" s="375"/>
      <c r="KJE1" s="375"/>
      <c r="KJF1" s="375"/>
      <c r="KJG1" s="375"/>
      <c r="KJH1" s="368"/>
      <c r="KJI1" s="369"/>
      <c r="KJJ1" s="369"/>
      <c r="KJK1" s="369"/>
      <c r="KJL1" s="369"/>
      <c r="KJM1" s="369"/>
      <c r="KJN1" s="369"/>
      <c r="KJO1" s="369"/>
      <c r="KJP1" s="369"/>
      <c r="KJQ1" s="370"/>
      <c r="KJR1" s="368"/>
      <c r="KJS1" s="369"/>
      <c r="KJT1" s="369"/>
      <c r="KJU1" s="370"/>
      <c r="KJV1" s="368"/>
      <c r="KJW1" s="369"/>
      <c r="KJX1" s="369"/>
      <c r="KJY1" s="369"/>
      <c r="KJZ1" s="369"/>
      <c r="KKA1" s="369"/>
      <c r="KKB1" s="369"/>
      <c r="KKC1" s="369"/>
      <c r="KKD1" s="369"/>
      <c r="KKE1" s="369"/>
      <c r="KKF1" s="369"/>
      <c r="KKG1" s="369"/>
      <c r="KKH1" s="369"/>
      <c r="KKI1" s="369"/>
      <c r="KKJ1" s="369"/>
      <c r="KKK1" s="369"/>
      <c r="KKL1" s="369"/>
      <c r="KKM1" s="369"/>
      <c r="KKN1" s="369"/>
      <c r="KKO1" s="370"/>
      <c r="KKP1" s="368"/>
      <c r="KKQ1" s="369"/>
      <c r="KKR1" s="369"/>
      <c r="KKS1" s="370"/>
      <c r="KKT1" s="368"/>
      <c r="KKU1" s="369"/>
      <c r="KKV1" s="369"/>
      <c r="KKW1" s="369"/>
      <c r="KKX1" s="369"/>
      <c r="KKY1" s="369"/>
      <c r="KKZ1" s="369"/>
      <c r="KLA1" s="369"/>
      <c r="KLB1" s="369"/>
      <c r="KLC1" s="369"/>
      <c r="KLD1" s="369"/>
      <c r="KLE1" s="369"/>
      <c r="KLF1" s="370"/>
      <c r="KLG1" s="368"/>
      <c r="KLH1" s="369"/>
      <c r="KLI1" s="369"/>
      <c r="KLJ1" s="369"/>
      <c r="KLK1" s="369"/>
      <c r="KLL1" s="369"/>
      <c r="KLM1" s="369"/>
      <c r="KLN1" s="369"/>
      <c r="KLO1" s="369"/>
      <c r="KLP1" s="369"/>
      <c r="KLQ1" s="370"/>
      <c r="KLR1" s="368"/>
      <c r="KLS1" s="369"/>
      <c r="KLT1" s="369"/>
      <c r="KLU1" s="370"/>
      <c r="KLV1" s="371"/>
      <c r="KLW1" s="371"/>
      <c r="KLX1" s="371"/>
      <c r="KLY1" s="371"/>
      <c r="KLZ1" s="371"/>
      <c r="KMA1" s="371"/>
      <c r="KMB1" s="371"/>
      <c r="KMC1" s="371"/>
      <c r="KMD1" s="360"/>
      <c r="KME1" s="368"/>
      <c r="KMF1" s="370"/>
      <c r="KMG1" s="372"/>
      <c r="KMH1" s="373"/>
      <c r="KMI1" s="373"/>
      <c r="KMJ1" s="374"/>
      <c r="KMK1" s="367"/>
      <c r="KML1" s="367"/>
      <c r="KMM1" s="372"/>
      <c r="KMN1" s="373"/>
      <c r="KMO1" s="373"/>
      <c r="KMP1" s="373"/>
      <c r="KMQ1" s="373"/>
      <c r="KMR1" s="374"/>
      <c r="KMS1" s="367"/>
      <c r="KMT1" s="367"/>
      <c r="KMU1" s="367"/>
      <c r="KMV1" s="24"/>
      <c r="KMW1" s="24"/>
      <c r="KMX1" s="360"/>
      <c r="KMY1" s="361"/>
      <c r="KMZ1" s="26"/>
      <c r="KNA1" s="375"/>
      <c r="KNB1" s="375"/>
      <c r="KNC1" s="375"/>
      <c r="KND1" s="375"/>
      <c r="KNE1" s="376"/>
      <c r="KNF1" s="377"/>
      <c r="KNG1" s="378"/>
      <c r="KNH1" s="378"/>
      <c r="KNI1" s="378"/>
      <c r="KNJ1" s="378"/>
      <c r="KNK1" s="378"/>
      <c r="KNL1" s="378"/>
      <c r="KNM1" s="378"/>
      <c r="KNN1" s="378"/>
      <c r="KNO1" s="378"/>
      <c r="KNP1" s="378"/>
      <c r="KNQ1" s="379"/>
      <c r="KNR1" s="375"/>
      <c r="KNS1" s="377"/>
      <c r="KNT1" s="378"/>
      <c r="KNU1" s="378"/>
      <c r="KNV1" s="378"/>
      <c r="KNW1" s="378"/>
      <c r="KNX1" s="378"/>
      <c r="KNY1" s="378"/>
      <c r="KNZ1" s="379"/>
      <c r="KOA1" s="375"/>
      <c r="KOB1" s="375"/>
      <c r="KOC1" s="375"/>
      <c r="KOD1" s="375"/>
      <c r="KOE1" s="375"/>
      <c r="KOF1" s="375"/>
      <c r="KOG1" s="375"/>
      <c r="KOH1" s="368"/>
      <c r="KOI1" s="369"/>
      <c r="KOJ1" s="369"/>
      <c r="KOK1" s="369"/>
      <c r="KOL1" s="369"/>
      <c r="KOM1" s="369"/>
      <c r="KON1" s="369"/>
      <c r="KOO1" s="369"/>
      <c r="KOP1" s="369"/>
      <c r="KOQ1" s="370"/>
      <c r="KOR1" s="368"/>
      <c r="KOS1" s="369"/>
      <c r="KOT1" s="369"/>
      <c r="KOU1" s="370"/>
      <c r="KOV1" s="368"/>
      <c r="KOW1" s="369"/>
      <c r="KOX1" s="369"/>
      <c r="KOY1" s="369"/>
      <c r="KOZ1" s="369"/>
      <c r="KPA1" s="369"/>
      <c r="KPB1" s="369"/>
      <c r="KPC1" s="369"/>
      <c r="KPD1" s="369"/>
      <c r="KPE1" s="369"/>
      <c r="KPF1" s="369"/>
      <c r="KPG1" s="369"/>
      <c r="KPH1" s="369"/>
      <c r="KPI1" s="369"/>
      <c r="KPJ1" s="369"/>
      <c r="KPK1" s="369"/>
      <c r="KPL1" s="369"/>
      <c r="KPM1" s="369"/>
      <c r="KPN1" s="369"/>
      <c r="KPO1" s="370"/>
      <c r="KPP1" s="368"/>
      <c r="KPQ1" s="369"/>
      <c r="KPR1" s="369"/>
      <c r="KPS1" s="370"/>
      <c r="KPT1" s="368"/>
      <c r="KPU1" s="369"/>
      <c r="KPV1" s="369"/>
      <c r="KPW1" s="369"/>
      <c r="KPX1" s="369"/>
      <c r="KPY1" s="369"/>
      <c r="KPZ1" s="369"/>
      <c r="KQA1" s="369"/>
      <c r="KQB1" s="369"/>
      <c r="KQC1" s="369"/>
      <c r="KQD1" s="369"/>
      <c r="KQE1" s="369"/>
      <c r="KQF1" s="370"/>
      <c r="KQG1" s="368"/>
      <c r="KQH1" s="369"/>
      <c r="KQI1" s="369"/>
      <c r="KQJ1" s="369"/>
      <c r="KQK1" s="369"/>
      <c r="KQL1" s="369"/>
      <c r="KQM1" s="369"/>
      <c r="KQN1" s="369"/>
      <c r="KQO1" s="369"/>
      <c r="KQP1" s="369"/>
      <c r="KQQ1" s="370"/>
      <c r="KQR1" s="368"/>
      <c r="KQS1" s="369"/>
      <c r="KQT1" s="369"/>
      <c r="KQU1" s="370"/>
      <c r="KQV1" s="371"/>
      <c r="KQW1" s="371"/>
      <c r="KQX1" s="371"/>
      <c r="KQY1" s="371"/>
      <c r="KQZ1" s="371"/>
      <c r="KRA1" s="371"/>
      <c r="KRB1" s="371"/>
      <c r="KRC1" s="371"/>
      <c r="KRD1" s="360"/>
      <c r="KRE1" s="368"/>
      <c r="KRF1" s="370"/>
      <c r="KRG1" s="372"/>
      <c r="KRH1" s="373"/>
      <c r="KRI1" s="373"/>
      <c r="KRJ1" s="374"/>
      <c r="KRK1" s="367"/>
      <c r="KRL1" s="367"/>
      <c r="KRM1" s="372"/>
      <c r="KRN1" s="373"/>
      <c r="KRO1" s="373"/>
      <c r="KRP1" s="373"/>
      <c r="KRQ1" s="373"/>
      <c r="KRR1" s="374"/>
      <c r="KRS1" s="367"/>
      <c r="KRT1" s="367"/>
      <c r="KRU1" s="367"/>
      <c r="KRV1" s="24"/>
      <c r="KRW1" s="24"/>
      <c r="KRX1" s="360"/>
      <c r="KRY1" s="361"/>
      <c r="KRZ1" s="26"/>
      <c r="KSA1" s="375"/>
      <c r="KSB1" s="375"/>
      <c r="KSC1" s="375"/>
      <c r="KSD1" s="375"/>
      <c r="KSE1" s="376"/>
      <c r="KSF1" s="377"/>
      <c r="KSG1" s="378"/>
      <c r="KSH1" s="378"/>
      <c r="KSI1" s="378"/>
      <c r="KSJ1" s="378"/>
      <c r="KSK1" s="378"/>
      <c r="KSL1" s="378"/>
      <c r="KSM1" s="378"/>
      <c r="KSN1" s="378"/>
      <c r="KSO1" s="378"/>
      <c r="KSP1" s="378"/>
      <c r="KSQ1" s="379"/>
      <c r="KSR1" s="375"/>
      <c r="KSS1" s="377"/>
      <c r="KST1" s="378"/>
      <c r="KSU1" s="378"/>
      <c r="KSV1" s="378"/>
      <c r="KSW1" s="378"/>
      <c r="KSX1" s="378"/>
      <c r="KSY1" s="378"/>
      <c r="KSZ1" s="379"/>
      <c r="KTA1" s="375"/>
      <c r="KTB1" s="375"/>
      <c r="KTC1" s="375"/>
      <c r="KTD1" s="375"/>
      <c r="KTE1" s="375"/>
      <c r="KTF1" s="375"/>
      <c r="KTG1" s="375"/>
      <c r="KTH1" s="368"/>
      <c r="KTI1" s="369"/>
      <c r="KTJ1" s="369"/>
      <c r="KTK1" s="369"/>
      <c r="KTL1" s="369"/>
      <c r="KTM1" s="369"/>
      <c r="KTN1" s="369"/>
      <c r="KTO1" s="369"/>
      <c r="KTP1" s="369"/>
      <c r="KTQ1" s="370"/>
      <c r="KTR1" s="368"/>
      <c r="KTS1" s="369"/>
      <c r="KTT1" s="369"/>
      <c r="KTU1" s="370"/>
      <c r="KTV1" s="368"/>
      <c r="KTW1" s="369"/>
      <c r="KTX1" s="369"/>
      <c r="KTY1" s="369"/>
      <c r="KTZ1" s="369"/>
      <c r="KUA1" s="369"/>
      <c r="KUB1" s="369"/>
      <c r="KUC1" s="369"/>
      <c r="KUD1" s="369"/>
      <c r="KUE1" s="369"/>
      <c r="KUF1" s="369"/>
      <c r="KUG1" s="369"/>
      <c r="KUH1" s="369"/>
      <c r="KUI1" s="369"/>
      <c r="KUJ1" s="369"/>
      <c r="KUK1" s="369"/>
      <c r="KUL1" s="369"/>
      <c r="KUM1" s="369"/>
      <c r="KUN1" s="369"/>
      <c r="KUO1" s="370"/>
      <c r="KUP1" s="368"/>
      <c r="KUQ1" s="369"/>
      <c r="KUR1" s="369"/>
      <c r="KUS1" s="370"/>
      <c r="KUT1" s="368"/>
      <c r="KUU1" s="369"/>
      <c r="KUV1" s="369"/>
      <c r="KUW1" s="369"/>
      <c r="KUX1" s="369"/>
      <c r="KUY1" s="369"/>
      <c r="KUZ1" s="369"/>
      <c r="KVA1" s="369"/>
      <c r="KVB1" s="369"/>
      <c r="KVC1" s="369"/>
      <c r="KVD1" s="369"/>
      <c r="KVE1" s="369"/>
      <c r="KVF1" s="370"/>
      <c r="KVG1" s="368"/>
      <c r="KVH1" s="369"/>
      <c r="KVI1" s="369"/>
      <c r="KVJ1" s="369"/>
      <c r="KVK1" s="369"/>
      <c r="KVL1" s="369"/>
      <c r="KVM1" s="369"/>
      <c r="KVN1" s="369"/>
      <c r="KVO1" s="369"/>
      <c r="KVP1" s="369"/>
      <c r="KVQ1" s="370"/>
      <c r="KVR1" s="368"/>
      <c r="KVS1" s="369"/>
      <c r="KVT1" s="369"/>
      <c r="KVU1" s="370"/>
      <c r="KVV1" s="371"/>
      <c r="KVW1" s="371"/>
      <c r="KVX1" s="371"/>
      <c r="KVY1" s="371"/>
      <c r="KVZ1" s="371"/>
      <c r="KWA1" s="371"/>
      <c r="KWB1" s="371"/>
      <c r="KWC1" s="371"/>
      <c r="KWD1" s="360"/>
      <c r="KWE1" s="368"/>
      <c r="KWF1" s="370"/>
      <c r="KWG1" s="372"/>
      <c r="KWH1" s="373"/>
      <c r="KWI1" s="373"/>
      <c r="KWJ1" s="374"/>
      <c r="KWK1" s="367"/>
      <c r="KWL1" s="367"/>
      <c r="KWM1" s="372"/>
      <c r="KWN1" s="373"/>
      <c r="KWO1" s="373"/>
      <c r="KWP1" s="373"/>
      <c r="KWQ1" s="373"/>
      <c r="KWR1" s="374"/>
      <c r="KWS1" s="367"/>
      <c r="KWT1" s="367"/>
      <c r="KWU1" s="367"/>
      <c r="KWV1" s="24"/>
      <c r="KWW1" s="24"/>
      <c r="KWX1" s="360"/>
      <c r="KWY1" s="361"/>
      <c r="KWZ1" s="26"/>
      <c r="KXA1" s="375"/>
      <c r="KXB1" s="375"/>
      <c r="KXC1" s="375"/>
      <c r="KXD1" s="375"/>
      <c r="KXE1" s="376"/>
      <c r="KXF1" s="377"/>
      <c r="KXG1" s="378"/>
      <c r="KXH1" s="378"/>
      <c r="KXI1" s="378"/>
      <c r="KXJ1" s="378"/>
      <c r="KXK1" s="378"/>
      <c r="KXL1" s="378"/>
      <c r="KXM1" s="378"/>
      <c r="KXN1" s="378"/>
      <c r="KXO1" s="378"/>
      <c r="KXP1" s="378"/>
      <c r="KXQ1" s="379"/>
      <c r="KXR1" s="375"/>
      <c r="KXS1" s="377"/>
      <c r="KXT1" s="378"/>
      <c r="KXU1" s="378"/>
      <c r="KXV1" s="378"/>
      <c r="KXW1" s="378"/>
      <c r="KXX1" s="378"/>
      <c r="KXY1" s="378"/>
      <c r="KXZ1" s="379"/>
      <c r="KYA1" s="375"/>
      <c r="KYB1" s="375"/>
      <c r="KYC1" s="375"/>
      <c r="KYD1" s="375"/>
      <c r="KYE1" s="375"/>
      <c r="KYF1" s="375"/>
      <c r="KYG1" s="375"/>
      <c r="KYH1" s="368"/>
      <c r="KYI1" s="369"/>
      <c r="KYJ1" s="369"/>
      <c r="KYK1" s="369"/>
      <c r="KYL1" s="369"/>
      <c r="KYM1" s="369"/>
      <c r="KYN1" s="369"/>
      <c r="KYO1" s="369"/>
      <c r="KYP1" s="369"/>
      <c r="KYQ1" s="370"/>
      <c r="KYR1" s="368"/>
      <c r="KYS1" s="369"/>
      <c r="KYT1" s="369"/>
      <c r="KYU1" s="370"/>
      <c r="KYV1" s="368"/>
      <c r="KYW1" s="369"/>
      <c r="KYX1" s="369"/>
      <c r="KYY1" s="369"/>
      <c r="KYZ1" s="369"/>
      <c r="KZA1" s="369"/>
      <c r="KZB1" s="369"/>
      <c r="KZC1" s="369"/>
      <c r="KZD1" s="369"/>
      <c r="KZE1" s="369"/>
      <c r="KZF1" s="369"/>
      <c r="KZG1" s="369"/>
      <c r="KZH1" s="369"/>
      <c r="KZI1" s="369"/>
      <c r="KZJ1" s="369"/>
      <c r="KZK1" s="369"/>
      <c r="KZL1" s="369"/>
      <c r="KZM1" s="369"/>
      <c r="KZN1" s="369"/>
      <c r="KZO1" s="370"/>
      <c r="KZP1" s="368"/>
      <c r="KZQ1" s="369"/>
      <c r="KZR1" s="369"/>
      <c r="KZS1" s="370"/>
      <c r="KZT1" s="368"/>
      <c r="KZU1" s="369"/>
      <c r="KZV1" s="369"/>
      <c r="KZW1" s="369"/>
      <c r="KZX1" s="369"/>
      <c r="KZY1" s="369"/>
      <c r="KZZ1" s="369"/>
      <c r="LAA1" s="369"/>
      <c r="LAB1" s="369"/>
      <c r="LAC1" s="369"/>
      <c r="LAD1" s="369"/>
      <c r="LAE1" s="369"/>
      <c r="LAF1" s="370"/>
      <c r="LAG1" s="368"/>
      <c r="LAH1" s="369"/>
      <c r="LAI1" s="369"/>
      <c r="LAJ1" s="369"/>
      <c r="LAK1" s="369"/>
      <c r="LAL1" s="369"/>
      <c r="LAM1" s="369"/>
      <c r="LAN1" s="369"/>
      <c r="LAO1" s="369"/>
      <c r="LAP1" s="369"/>
      <c r="LAQ1" s="370"/>
      <c r="LAR1" s="368"/>
      <c r="LAS1" s="369"/>
      <c r="LAT1" s="369"/>
      <c r="LAU1" s="370"/>
      <c r="LAV1" s="371"/>
      <c r="LAW1" s="371"/>
      <c r="LAX1" s="371"/>
      <c r="LAY1" s="371"/>
      <c r="LAZ1" s="371"/>
      <c r="LBA1" s="371"/>
      <c r="LBB1" s="371"/>
      <c r="LBC1" s="371"/>
      <c r="LBD1" s="360"/>
      <c r="LBE1" s="368"/>
      <c r="LBF1" s="370"/>
      <c r="LBG1" s="372"/>
      <c r="LBH1" s="373"/>
      <c r="LBI1" s="373"/>
      <c r="LBJ1" s="374"/>
      <c r="LBK1" s="367"/>
      <c r="LBL1" s="367"/>
      <c r="LBM1" s="372"/>
      <c r="LBN1" s="373"/>
      <c r="LBO1" s="373"/>
      <c r="LBP1" s="373"/>
      <c r="LBQ1" s="373"/>
      <c r="LBR1" s="374"/>
      <c r="LBS1" s="367"/>
      <c r="LBT1" s="367"/>
      <c r="LBU1" s="367"/>
      <c r="LBV1" s="24"/>
      <c r="LBW1" s="24"/>
      <c r="LBX1" s="360"/>
      <c r="LBY1" s="361"/>
      <c r="LBZ1" s="26"/>
      <c r="LCA1" s="375"/>
      <c r="LCB1" s="375"/>
      <c r="LCC1" s="375"/>
      <c r="LCD1" s="375"/>
      <c r="LCE1" s="376"/>
      <c r="LCF1" s="377"/>
      <c r="LCG1" s="378"/>
      <c r="LCH1" s="378"/>
      <c r="LCI1" s="378"/>
      <c r="LCJ1" s="378"/>
      <c r="LCK1" s="378"/>
      <c r="LCL1" s="378"/>
      <c r="LCM1" s="378"/>
      <c r="LCN1" s="378"/>
      <c r="LCO1" s="378"/>
      <c r="LCP1" s="378"/>
      <c r="LCQ1" s="379"/>
      <c r="LCR1" s="375"/>
      <c r="LCS1" s="377"/>
      <c r="LCT1" s="378"/>
      <c r="LCU1" s="378"/>
      <c r="LCV1" s="378"/>
      <c r="LCW1" s="378"/>
      <c r="LCX1" s="378"/>
      <c r="LCY1" s="378"/>
      <c r="LCZ1" s="379"/>
      <c r="LDA1" s="375"/>
      <c r="LDB1" s="375"/>
      <c r="LDC1" s="375"/>
      <c r="LDD1" s="375"/>
      <c r="LDE1" s="375"/>
      <c r="LDF1" s="375"/>
      <c r="LDG1" s="375"/>
      <c r="LDH1" s="368"/>
      <c r="LDI1" s="369"/>
      <c r="LDJ1" s="369"/>
      <c r="LDK1" s="369"/>
      <c r="LDL1" s="369"/>
      <c r="LDM1" s="369"/>
      <c r="LDN1" s="369"/>
      <c r="LDO1" s="369"/>
      <c r="LDP1" s="369"/>
      <c r="LDQ1" s="370"/>
      <c r="LDR1" s="368"/>
      <c r="LDS1" s="369"/>
      <c r="LDT1" s="369"/>
      <c r="LDU1" s="370"/>
      <c r="LDV1" s="368"/>
      <c r="LDW1" s="369"/>
      <c r="LDX1" s="369"/>
      <c r="LDY1" s="369"/>
      <c r="LDZ1" s="369"/>
      <c r="LEA1" s="369"/>
      <c r="LEB1" s="369"/>
      <c r="LEC1" s="369"/>
      <c r="LED1" s="369"/>
      <c r="LEE1" s="369"/>
      <c r="LEF1" s="369"/>
      <c r="LEG1" s="369"/>
      <c r="LEH1" s="369"/>
      <c r="LEI1" s="369"/>
      <c r="LEJ1" s="369"/>
      <c r="LEK1" s="369"/>
      <c r="LEL1" s="369"/>
      <c r="LEM1" s="369"/>
      <c r="LEN1" s="369"/>
      <c r="LEO1" s="370"/>
      <c r="LEP1" s="368"/>
      <c r="LEQ1" s="369"/>
      <c r="LER1" s="369"/>
      <c r="LES1" s="370"/>
      <c r="LET1" s="368"/>
      <c r="LEU1" s="369"/>
      <c r="LEV1" s="369"/>
      <c r="LEW1" s="369"/>
      <c r="LEX1" s="369"/>
      <c r="LEY1" s="369"/>
      <c r="LEZ1" s="369"/>
      <c r="LFA1" s="369"/>
      <c r="LFB1" s="369"/>
      <c r="LFC1" s="369"/>
      <c r="LFD1" s="369"/>
      <c r="LFE1" s="369"/>
      <c r="LFF1" s="370"/>
      <c r="LFG1" s="368"/>
      <c r="LFH1" s="369"/>
      <c r="LFI1" s="369"/>
      <c r="LFJ1" s="369"/>
      <c r="LFK1" s="369"/>
      <c r="LFL1" s="369"/>
      <c r="LFM1" s="369"/>
      <c r="LFN1" s="369"/>
      <c r="LFO1" s="369"/>
      <c r="LFP1" s="369"/>
      <c r="LFQ1" s="370"/>
      <c r="LFR1" s="368"/>
      <c r="LFS1" s="369"/>
      <c r="LFT1" s="369"/>
      <c r="LFU1" s="370"/>
      <c r="LFV1" s="371"/>
      <c r="LFW1" s="371"/>
      <c r="LFX1" s="371"/>
      <c r="LFY1" s="371"/>
      <c r="LFZ1" s="371"/>
      <c r="LGA1" s="371"/>
      <c r="LGB1" s="371"/>
      <c r="LGC1" s="371"/>
      <c r="LGD1" s="360"/>
      <c r="LGE1" s="368"/>
      <c r="LGF1" s="370"/>
      <c r="LGG1" s="372"/>
      <c r="LGH1" s="373"/>
      <c r="LGI1" s="373"/>
      <c r="LGJ1" s="374"/>
      <c r="LGK1" s="367"/>
      <c r="LGL1" s="367"/>
      <c r="LGM1" s="372"/>
      <c r="LGN1" s="373"/>
      <c r="LGO1" s="373"/>
      <c r="LGP1" s="373"/>
      <c r="LGQ1" s="373"/>
      <c r="LGR1" s="374"/>
      <c r="LGS1" s="367"/>
      <c r="LGT1" s="367"/>
      <c r="LGU1" s="367"/>
      <c r="LGV1" s="24"/>
      <c r="LGW1" s="24"/>
      <c r="LGX1" s="360"/>
      <c r="LGY1" s="361"/>
      <c r="LGZ1" s="26"/>
      <c r="LHA1" s="375"/>
      <c r="LHB1" s="375"/>
      <c r="LHC1" s="375"/>
      <c r="LHD1" s="375"/>
      <c r="LHE1" s="376"/>
      <c r="LHF1" s="377"/>
      <c r="LHG1" s="378"/>
      <c r="LHH1" s="378"/>
      <c r="LHI1" s="378"/>
      <c r="LHJ1" s="378"/>
      <c r="LHK1" s="378"/>
      <c r="LHL1" s="378"/>
      <c r="LHM1" s="378"/>
      <c r="LHN1" s="378"/>
      <c r="LHO1" s="378"/>
      <c r="LHP1" s="378"/>
      <c r="LHQ1" s="379"/>
      <c r="LHR1" s="375"/>
      <c r="LHS1" s="377"/>
      <c r="LHT1" s="378"/>
      <c r="LHU1" s="378"/>
      <c r="LHV1" s="378"/>
      <c r="LHW1" s="378"/>
      <c r="LHX1" s="378"/>
      <c r="LHY1" s="378"/>
      <c r="LHZ1" s="379"/>
      <c r="LIA1" s="375"/>
      <c r="LIB1" s="375"/>
      <c r="LIC1" s="375"/>
      <c r="LID1" s="375"/>
      <c r="LIE1" s="375"/>
      <c r="LIF1" s="375"/>
      <c r="LIG1" s="375"/>
      <c r="LIH1" s="368"/>
      <c r="LII1" s="369"/>
      <c r="LIJ1" s="369"/>
      <c r="LIK1" s="369"/>
      <c r="LIL1" s="369"/>
      <c r="LIM1" s="369"/>
      <c r="LIN1" s="369"/>
      <c r="LIO1" s="369"/>
      <c r="LIP1" s="369"/>
      <c r="LIQ1" s="370"/>
      <c r="LIR1" s="368"/>
      <c r="LIS1" s="369"/>
      <c r="LIT1" s="369"/>
      <c r="LIU1" s="370"/>
      <c r="LIV1" s="368"/>
      <c r="LIW1" s="369"/>
      <c r="LIX1" s="369"/>
      <c r="LIY1" s="369"/>
      <c r="LIZ1" s="369"/>
      <c r="LJA1" s="369"/>
      <c r="LJB1" s="369"/>
      <c r="LJC1" s="369"/>
      <c r="LJD1" s="369"/>
      <c r="LJE1" s="369"/>
      <c r="LJF1" s="369"/>
      <c r="LJG1" s="369"/>
      <c r="LJH1" s="369"/>
      <c r="LJI1" s="369"/>
      <c r="LJJ1" s="369"/>
      <c r="LJK1" s="369"/>
      <c r="LJL1" s="369"/>
      <c r="LJM1" s="369"/>
      <c r="LJN1" s="369"/>
      <c r="LJO1" s="370"/>
      <c r="LJP1" s="368"/>
      <c r="LJQ1" s="369"/>
      <c r="LJR1" s="369"/>
      <c r="LJS1" s="370"/>
      <c r="LJT1" s="368"/>
      <c r="LJU1" s="369"/>
      <c r="LJV1" s="369"/>
      <c r="LJW1" s="369"/>
      <c r="LJX1" s="369"/>
      <c r="LJY1" s="369"/>
      <c r="LJZ1" s="369"/>
      <c r="LKA1" s="369"/>
      <c r="LKB1" s="369"/>
      <c r="LKC1" s="369"/>
      <c r="LKD1" s="369"/>
      <c r="LKE1" s="369"/>
      <c r="LKF1" s="370"/>
      <c r="LKG1" s="368"/>
      <c r="LKH1" s="369"/>
      <c r="LKI1" s="369"/>
      <c r="LKJ1" s="369"/>
      <c r="LKK1" s="369"/>
      <c r="LKL1" s="369"/>
      <c r="LKM1" s="369"/>
      <c r="LKN1" s="369"/>
      <c r="LKO1" s="369"/>
      <c r="LKP1" s="369"/>
      <c r="LKQ1" s="370"/>
      <c r="LKR1" s="368"/>
      <c r="LKS1" s="369"/>
      <c r="LKT1" s="369"/>
      <c r="LKU1" s="370"/>
      <c r="LKV1" s="371"/>
      <c r="LKW1" s="371"/>
      <c r="LKX1" s="371"/>
      <c r="LKY1" s="371"/>
      <c r="LKZ1" s="371"/>
      <c r="LLA1" s="371"/>
      <c r="LLB1" s="371"/>
      <c r="LLC1" s="371"/>
      <c r="LLD1" s="360"/>
      <c r="LLE1" s="368"/>
      <c r="LLF1" s="370"/>
      <c r="LLG1" s="372"/>
      <c r="LLH1" s="373"/>
      <c r="LLI1" s="373"/>
      <c r="LLJ1" s="374"/>
      <c r="LLK1" s="367"/>
      <c r="LLL1" s="367"/>
      <c r="LLM1" s="372"/>
      <c r="LLN1" s="373"/>
      <c r="LLO1" s="373"/>
      <c r="LLP1" s="373"/>
      <c r="LLQ1" s="373"/>
      <c r="LLR1" s="374"/>
      <c r="LLS1" s="367"/>
      <c r="LLT1" s="367"/>
      <c r="LLU1" s="367"/>
      <c r="LLV1" s="24"/>
      <c r="LLW1" s="24"/>
      <c r="LLX1" s="360"/>
      <c r="LLY1" s="361"/>
      <c r="LLZ1" s="26"/>
      <c r="LMA1" s="375"/>
      <c r="LMB1" s="375"/>
      <c r="LMC1" s="375"/>
      <c r="LMD1" s="375"/>
      <c r="LME1" s="376"/>
      <c r="LMF1" s="377"/>
      <c r="LMG1" s="378"/>
      <c r="LMH1" s="378"/>
      <c r="LMI1" s="378"/>
      <c r="LMJ1" s="378"/>
      <c r="LMK1" s="378"/>
      <c r="LML1" s="378"/>
      <c r="LMM1" s="378"/>
      <c r="LMN1" s="378"/>
      <c r="LMO1" s="378"/>
      <c r="LMP1" s="378"/>
      <c r="LMQ1" s="379"/>
      <c r="LMR1" s="375"/>
      <c r="LMS1" s="377"/>
      <c r="LMT1" s="378"/>
      <c r="LMU1" s="378"/>
      <c r="LMV1" s="378"/>
      <c r="LMW1" s="378"/>
      <c r="LMX1" s="378"/>
      <c r="LMY1" s="378"/>
      <c r="LMZ1" s="379"/>
      <c r="LNA1" s="375"/>
      <c r="LNB1" s="375"/>
      <c r="LNC1" s="375"/>
      <c r="LND1" s="375"/>
      <c r="LNE1" s="375"/>
      <c r="LNF1" s="375"/>
      <c r="LNG1" s="375"/>
      <c r="LNH1" s="368"/>
      <c r="LNI1" s="369"/>
      <c r="LNJ1" s="369"/>
      <c r="LNK1" s="369"/>
      <c r="LNL1" s="369"/>
      <c r="LNM1" s="369"/>
      <c r="LNN1" s="369"/>
      <c r="LNO1" s="369"/>
      <c r="LNP1" s="369"/>
      <c r="LNQ1" s="370"/>
      <c r="LNR1" s="368"/>
      <c r="LNS1" s="369"/>
      <c r="LNT1" s="369"/>
      <c r="LNU1" s="370"/>
      <c r="LNV1" s="368"/>
      <c r="LNW1" s="369"/>
      <c r="LNX1" s="369"/>
      <c r="LNY1" s="369"/>
      <c r="LNZ1" s="369"/>
      <c r="LOA1" s="369"/>
      <c r="LOB1" s="369"/>
      <c r="LOC1" s="369"/>
      <c r="LOD1" s="369"/>
      <c r="LOE1" s="369"/>
      <c r="LOF1" s="369"/>
      <c r="LOG1" s="369"/>
      <c r="LOH1" s="369"/>
      <c r="LOI1" s="369"/>
      <c r="LOJ1" s="369"/>
      <c r="LOK1" s="369"/>
      <c r="LOL1" s="369"/>
      <c r="LOM1" s="369"/>
      <c r="LON1" s="369"/>
      <c r="LOO1" s="370"/>
      <c r="LOP1" s="368"/>
      <c r="LOQ1" s="369"/>
      <c r="LOR1" s="369"/>
      <c r="LOS1" s="370"/>
      <c r="LOT1" s="368"/>
      <c r="LOU1" s="369"/>
      <c r="LOV1" s="369"/>
      <c r="LOW1" s="369"/>
      <c r="LOX1" s="369"/>
      <c r="LOY1" s="369"/>
      <c r="LOZ1" s="369"/>
      <c r="LPA1" s="369"/>
      <c r="LPB1" s="369"/>
      <c r="LPC1" s="369"/>
      <c r="LPD1" s="369"/>
      <c r="LPE1" s="369"/>
      <c r="LPF1" s="370"/>
      <c r="LPG1" s="368"/>
      <c r="LPH1" s="369"/>
      <c r="LPI1" s="369"/>
      <c r="LPJ1" s="369"/>
      <c r="LPK1" s="369"/>
      <c r="LPL1" s="369"/>
      <c r="LPM1" s="369"/>
      <c r="LPN1" s="369"/>
      <c r="LPO1" s="369"/>
      <c r="LPP1" s="369"/>
      <c r="LPQ1" s="370"/>
      <c r="LPR1" s="368"/>
      <c r="LPS1" s="369"/>
      <c r="LPT1" s="369"/>
      <c r="LPU1" s="370"/>
      <c r="LPV1" s="371"/>
      <c r="LPW1" s="371"/>
      <c r="LPX1" s="371"/>
      <c r="LPY1" s="371"/>
      <c r="LPZ1" s="371"/>
      <c r="LQA1" s="371"/>
      <c r="LQB1" s="371"/>
      <c r="LQC1" s="371"/>
      <c r="LQD1" s="360"/>
      <c r="LQE1" s="368"/>
      <c r="LQF1" s="370"/>
      <c r="LQG1" s="372"/>
      <c r="LQH1" s="373"/>
      <c r="LQI1" s="373"/>
      <c r="LQJ1" s="374"/>
      <c r="LQK1" s="367"/>
      <c r="LQL1" s="367"/>
      <c r="LQM1" s="372"/>
      <c r="LQN1" s="373"/>
      <c r="LQO1" s="373"/>
      <c r="LQP1" s="373"/>
      <c r="LQQ1" s="373"/>
      <c r="LQR1" s="374"/>
      <c r="LQS1" s="367"/>
      <c r="LQT1" s="367"/>
      <c r="LQU1" s="367"/>
      <c r="LQV1" s="24"/>
      <c r="LQW1" s="24"/>
      <c r="LQX1" s="360"/>
      <c r="LQY1" s="361"/>
      <c r="LQZ1" s="26"/>
      <c r="LRA1" s="375"/>
      <c r="LRB1" s="375"/>
      <c r="LRC1" s="375"/>
      <c r="LRD1" s="375"/>
      <c r="LRE1" s="376"/>
      <c r="LRF1" s="377"/>
      <c r="LRG1" s="378"/>
      <c r="LRH1" s="378"/>
      <c r="LRI1" s="378"/>
      <c r="LRJ1" s="378"/>
      <c r="LRK1" s="378"/>
      <c r="LRL1" s="378"/>
      <c r="LRM1" s="378"/>
      <c r="LRN1" s="378"/>
      <c r="LRO1" s="378"/>
      <c r="LRP1" s="378"/>
      <c r="LRQ1" s="379"/>
      <c r="LRR1" s="375"/>
      <c r="LRS1" s="377"/>
      <c r="LRT1" s="378"/>
      <c r="LRU1" s="378"/>
      <c r="LRV1" s="378"/>
      <c r="LRW1" s="378"/>
      <c r="LRX1" s="378"/>
      <c r="LRY1" s="378"/>
      <c r="LRZ1" s="379"/>
      <c r="LSA1" s="375"/>
      <c r="LSB1" s="375"/>
      <c r="LSC1" s="375"/>
      <c r="LSD1" s="375"/>
      <c r="LSE1" s="375"/>
      <c r="LSF1" s="375"/>
      <c r="LSG1" s="375"/>
      <c r="LSH1" s="368"/>
      <c r="LSI1" s="369"/>
      <c r="LSJ1" s="369"/>
      <c r="LSK1" s="369"/>
      <c r="LSL1" s="369"/>
      <c r="LSM1" s="369"/>
      <c r="LSN1" s="369"/>
      <c r="LSO1" s="369"/>
      <c r="LSP1" s="369"/>
      <c r="LSQ1" s="370"/>
      <c r="LSR1" s="368"/>
      <c r="LSS1" s="369"/>
      <c r="LST1" s="369"/>
      <c r="LSU1" s="370"/>
      <c r="LSV1" s="368"/>
      <c r="LSW1" s="369"/>
      <c r="LSX1" s="369"/>
      <c r="LSY1" s="369"/>
      <c r="LSZ1" s="369"/>
      <c r="LTA1" s="369"/>
      <c r="LTB1" s="369"/>
      <c r="LTC1" s="369"/>
      <c r="LTD1" s="369"/>
      <c r="LTE1" s="369"/>
      <c r="LTF1" s="369"/>
      <c r="LTG1" s="369"/>
      <c r="LTH1" s="369"/>
      <c r="LTI1" s="369"/>
      <c r="LTJ1" s="369"/>
      <c r="LTK1" s="369"/>
      <c r="LTL1" s="369"/>
      <c r="LTM1" s="369"/>
      <c r="LTN1" s="369"/>
      <c r="LTO1" s="370"/>
      <c r="LTP1" s="368"/>
      <c r="LTQ1" s="369"/>
      <c r="LTR1" s="369"/>
      <c r="LTS1" s="370"/>
      <c r="LTT1" s="368"/>
      <c r="LTU1" s="369"/>
      <c r="LTV1" s="369"/>
      <c r="LTW1" s="369"/>
      <c r="LTX1" s="369"/>
      <c r="LTY1" s="369"/>
      <c r="LTZ1" s="369"/>
      <c r="LUA1" s="369"/>
      <c r="LUB1" s="369"/>
      <c r="LUC1" s="369"/>
      <c r="LUD1" s="369"/>
      <c r="LUE1" s="369"/>
      <c r="LUF1" s="370"/>
      <c r="LUG1" s="368"/>
      <c r="LUH1" s="369"/>
      <c r="LUI1" s="369"/>
      <c r="LUJ1" s="369"/>
      <c r="LUK1" s="369"/>
      <c r="LUL1" s="369"/>
      <c r="LUM1" s="369"/>
      <c r="LUN1" s="369"/>
      <c r="LUO1" s="369"/>
      <c r="LUP1" s="369"/>
      <c r="LUQ1" s="370"/>
      <c r="LUR1" s="368"/>
      <c r="LUS1" s="369"/>
      <c r="LUT1" s="369"/>
      <c r="LUU1" s="370"/>
      <c r="LUV1" s="371"/>
      <c r="LUW1" s="371"/>
      <c r="LUX1" s="371"/>
      <c r="LUY1" s="371"/>
      <c r="LUZ1" s="371"/>
      <c r="LVA1" s="371"/>
      <c r="LVB1" s="371"/>
      <c r="LVC1" s="371"/>
      <c r="LVD1" s="360"/>
      <c r="LVE1" s="368"/>
      <c r="LVF1" s="370"/>
      <c r="LVG1" s="372"/>
      <c r="LVH1" s="373"/>
      <c r="LVI1" s="373"/>
      <c r="LVJ1" s="374"/>
      <c r="LVK1" s="367"/>
      <c r="LVL1" s="367"/>
      <c r="LVM1" s="372"/>
      <c r="LVN1" s="373"/>
      <c r="LVO1" s="373"/>
      <c r="LVP1" s="373"/>
      <c r="LVQ1" s="373"/>
      <c r="LVR1" s="374"/>
      <c r="LVS1" s="367"/>
      <c r="LVT1" s="367"/>
      <c r="LVU1" s="367"/>
      <c r="LVV1" s="24"/>
      <c r="LVW1" s="24"/>
      <c r="LVX1" s="360"/>
      <c r="LVY1" s="361"/>
      <c r="LVZ1" s="26"/>
      <c r="LWA1" s="375"/>
      <c r="LWB1" s="375"/>
      <c r="LWC1" s="375"/>
      <c r="LWD1" s="375"/>
      <c r="LWE1" s="376"/>
      <c r="LWF1" s="377"/>
      <c r="LWG1" s="378"/>
      <c r="LWH1" s="378"/>
      <c r="LWI1" s="378"/>
      <c r="LWJ1" s="378"/>
      <c r="LWK1" s="378"/>
      <c r="LWL1" s="378"/>
      <c r="LWM1" s="378"/>
      <c r="LWN1" s="378"/>
      <c r="LWO1" s="378"/>
      <c r="LWP1" s="378"/>
      <c r="LWQ1" s="379"/>
      <c r="LWR1" s="375"/>
      <c r="LWS1" s="377"/>
      <c r="LWT1" s="378"/>
      <c r="LWU1" s="378"/>
      <c r="LWV1" s="378"/>
      <c r="LWW1" s="378"/>
      <c r="LWX1" s="378"/>
      <c r="LWY1" s="378"/>
      <c r="LWZ1" s="379"/>
      <c r="LXA1" s="375"/>
      <c r="LXB1" s="375"/>
      <c r="LXC1" s="375"/>
      <c r="LXD1" s="375"/>
      <c r="LXE1" s="375"/>
      <c r="LXF1" s="375"/>
      <c r="LXG1" s="375"/>
      <c r="LXH1" s="368"/>
      <c r="LXI1" s="369"/>
      <c r="LXJ1" s="369"/>
      <c r="LXK1" s="369"/>
      <c r="LXL1" s="369"/>
      <c r="LXM1" s="369"/>
      <c r="LXN1" s="369"/>
      <c r="LXO1" s="369"/>
      <c r="LXP1" s="369"/>
      <c r="LXQ1" s="370"/>
      <c r="LXR1" s="368"/>
      <c r="LXS1" s="369"/>
      <c r="LXT1" s="369"/>
      <c r="LXU1" s="370"/>
      <c r="LXV1" s="368"/>
      <c r="LXW1" s="369"/>
      <c r="LXX1" s="369"/>
      <c r="LXY1" s="369"/>
      <c r="LXZ1" s="369"/>
      <c r="LYA1" s="369"/>
      <c r="LYB1" s="369"/>
      <c r="LYC1" s="369"/>
      <c r="LYD1" s="369"/>
      <c r="LYE1" s="369"/>
      <c r="LYF1" s="369"/>
      <c r="LYG1" s="369"/>
      <c r="LYH1" s="369"/>
      <c r="LYI1" s="369"/>
      <c r="LYJ1" s="369"/>
      <c r="LYK1" s="369"/>
      <c r="LYL1" s="369"/>
      <c r="LYM1" s="369"/>
      <c r="LYN1" s="369"/>
      <c r="LYO1" s="370"/>
      <c r="LYP1" s="368"/>
      <c r="LYQ1" s="369"/>
      <c r="LYR1" s="369"/>
      <c r="LYS1" s="370"/>
      <c r="LYT1" s="368"/>
      <c r="LYU1" s="369"/>
      <c r="LYV1" s="369"/>
      <c r="LYW1" s="369"/>
      <c r="LYX1" s="369"/>
      <c r="LYY1" s="369"/>
      <c r="LYZ1" s="369"/>
      <c r="LZA1" s="369"/>
      <c r="LZB1" s="369"/>
      <c r="LZC1" s="369"/>
      <c r="LZD1" s="369"/>
      <c r="LZE1" s="369"/>
      <c r="LZF1" s="370"/>
      <c r="LZG1" s="368"/>
      <c r="LZH1" s="369"/>
      <c r="LZI1" s="369"/>
      <c r="LZJ1" s="369"/>
      <c r="LZK1" s="369"/>
      <c r="LZL1" s="369"/>
      <c r="LZM1" s="369"/>
      <c r="LZN1" s="369"/>
      <c r="LZO1" s="369"/>
      <c r="LZP1" s="369"/>
      <c r="LZQ1" s="370"/>
      <c r="LZR1" s="368"/>
      <c r="LZS1" s="369"/>
      <c r="LZT1" s="369"/>
      <c r="LZU1" s="370"/>
      <c r="LZV1" s="371"/>
      <c r="LZW1" s="371"/>
      <c r="LZX1" s="371"/>
      <c r="LZY1" s="371"/>
      <c r="LZZ1" s="371"/>
      <c r="MAA1" s="371"/>
      <c r="MAB1" s="371"/>
      <c r="MAC1" s="371"/>
      <c r="MAD1" s="360"/>
      <c r="MAE1" s="368"/>
      <c r="MAF1" s="370"/>
      <c r="MAG1" s="372"/>
      <c r="MAH1" s="373"/>
      <c r="MAI1" s="373"/>
      <c r="MAJ1" s="374"/>
      <c r="MAK1" s="367"/>
      <c r="MAL1" s="367"/>
      <c r="MAM1" s="372"/>
      <c r="MAN1" s="373"/>
      <c r="MAO1" s="373"/>
      <c r="MAP1" s="373"/>
      <c r="MAQ1" s="373"/>
      <c r="MAR1" s="374"/>
      <c r="MAS1" s="367"/>
      <c r="MAT1" s="367"/>
      <c r="MAU1" s="367"/>
      <c r="MAV1" s="24"/>
      <c r="MAW1" s="24"/>
      <c r="MAX1" s="360"/>
      <c r="MAY1" s="361"/>
      <c r="MAZ1" s="26"/>
      <c r="MBA1" s="375"/>
      <c r="MBB1" s="375"/>
      <c r="MBC1" s="375"/>
      <c r="MBD1" s="375"/>
      <c r="MBE1" s="376"/>
      <c r="MBF1" s="377"/>
      <c r="MBG1" s="378"/>
      <c r="MBH1" s="378"/>
      <c r="MBI1" s="378"/>
      <c r="MBJ1" s="378"/>
      <c r="MBK1" s="378"/>
      <c r="MBL1" s="378"/>
      <c r="MBM1" s="378"/>
      <c r="MBN1" s="378"/>
      <c r="MBO1" s="378"/>
      <c r="MBP1" s="378"/>
      <c r="MBQ1" s="379"/>
      <c r="MBR1" s="375"/>
      <c r="MBS1" s="377"/>
      <c r="MBT1" s="378"/>
      <c r="MBU1" s="378"/>
      <c r="MBV1" s="378"/>
      <c r="MBW1" s="378"/>
      <c r="MBX1" s="378"/>
      <c r="MBY1" s="378"/>
      <c r="MBZ1" s="379"/>
      <c r="MCA1" s="375"/>
      <c r="MCB1" s="375"/>
      <c r="MCC1" s="375"/>
      <c r="MCD1" s="375"/>
      <c r="MCE1" s="375"/>
      <c r="MCF1" s="375"/>
      <c r="MCG1" s="375"/>
      <c r="MCH1" s="368"/>
      <c r="MCI1" s="369"/>
      <c r="MCJ1" s="369"/>
      <c r="MCK1" s="369"/>
      <c r="MCL1" s="369"/>
      <c r="MCM1" s="369"/>
      <c r="MCN1" s="369"/>
      <c r="MCO1" s="369"/>
      <c r="MCP1" s="369"/>
      <c r="MCQ1" s="370"/>
      <c r="MCR1" s="368"/>
      <c r="MCS1" s="369"/>
      <c r="MCT1" s="369"/>
      <c r="MCU1" s="370"/>
      <c r="MCV1" s="368"/>
      <c r="MCW1" s="369"/>
      <c r="MCX1" s="369"/>
      <c r="MCY1" s="369"/>
      <c r="MCZ1" s="369"/>
      <c r="MDA1" s="369"/>
      <c r="MDB1" s="369"/>
      <c r="MDC1" s="369"/>
      <c r="MDD1" s="369"/>
      <c r="MDE1" s="369"/>
      <c r="MDF1" s="369"/>
      <c r="MDG1" s="369"/>
      <c r="MDH1" s="369"/>
      <c r="MDI1" s="369"/>
      <c r="MDJ1" s="369"/>
      <c r="MDK1" s="369"/>
      <c r="MDL1" s="369"/>
      <c r="MDM1" s="369"/>
      <c r="MDN1" s="369"/>
      <c r="MDO1" s="370"/>
      <c r="MDP1" s="368"/>
      <c r="MDQ1" s="369"/>
      <c r="MDR1" s="369"/>
      <c r="MDS1" s="370"/>
      <c r="MDT1" s="368"/>
      <c r="MDU1" s="369"/>
      <c r="MDV1" s="369"/>
      <c r="MDW1" s="369"/>
      <c r="MDX1" s="369"/>
      <c r="MDY1" s="369"/>
      <c r="MDZ1" s="369"/>
      <c r="MEA1" s="369"/>
      <c r="MEB1" s="369"/>
      <c r="MEC1" s="369"/>
      <c r="MED1" s="369"/>
      <c r="MEE1" s="369"/>
      <c r="MEF1" s="370"/>
      <c r="MEG1" s="368"/>
      <c r="MEH1" s="369"/>
      <c r="MEI1" s="369"/>
      <c r="MEJ1" s="369"/>
      <c r="MEK1" s="369"/>
      <c r="MEL1" s="369"/>
      <c r="MEM1" s="369"/>
      <c r="MEN1" s="369"/>
      <c r="MEO1" s="369"/>
      <c r="MEP1" s="369"/>
      <c r="MEQ1" s="370"/>
      <c r="MER1" s="368"/>
      <c r="MES1" s="369"/>
      <c r="MET1" s="369"/>
      <c r="MEU1" s="370"/>
      <c r="MEV1" s="371"/>
      <c r="MEW1" s="371"/>
      <c r="MEX1" s="371"/>
      <c r="MEY1" s="371"/>
      <c r="MEZ1" s="371"/>
      <c r="MFA1" s="371"/>
      <c r="MFB1" s="371"/>
      <c r="MFC1" s="371"/>
      <c r="MFD1" s="360"/>
      <c r="MFE1" s="368"/>
      <c r="MFF1" s="370"/>
      <c r="MFG1" s="372"/>
      <c r="MFH1" s="373"/>
      <c r="MFI1" s="373"/>
      <c r="MFJ1" s="374"/>
      <c r="MFK1" s="367"/>
      <c r="MFL1" s="367"/>
      <c r="MFM1" s="372"/>
      <c r="MFN1" s="373"/>
      <c r="MFO1" s="373"/>
      <c r="MFP1" s="373"/>
      <c r="MFQ1" s="373"/>
      <c r="MFR1" s="374"/>
      <c r="MFS1" s="367"/>
      <c r="MFT1" s="367"/>
      <c r="MFU1" s="367"/>
      <c r="MFV1" s="24"/>
      <c r="MFW1" s="24"/>
      <c r="MFX1" s="360"/>
      <c r="MFY1" s="361"/>
      <c r="MFZ1" s="26"/>
      <c r="MGA1" s="375"/>
      <c r="MGB1" s="375"/>
      <c r="MGC1" s="375"/>
      <c r="MGD1" s="375"/>
      <c r="MGE1" s="376"/>
      <c r="MGF1" s="377"/>
      <c r="MGG1" s="378"/>
      <c r="MGH1" s="378"/>
      <c r="MGI1" s="378"/>
      <c r="MGJ1" s="378"/>
      <c r="MGK1" s="378"/>
      <c r="MGL1" s="378"/>
      <c r="MGM1" s="378"/>
      <c r="MGN1" s="378"/>
      <c r="MGO1" s="378"/>
      <c r="MGP1" s="378"/>
      <c r="MGQ1" s="379"/>
      <c r="MGR1" s="375"/>
      <c r="MGS1" s="377"/>
      <c r="MGT1" s="378"/>
      <c r="MGU1" s="378"/>
      <c r="MGV1" s="378"/>
      <c r="MGW1" s="378"/>
      <c r="MGX1" s="378"/>
      <c r="MGY1" s="378"/>
      <c r="MGZ1" s="379"/>
      <c r="MHA1" s="375"/>
      <c r="MHB1" s="375"/>
      <c r="MHC1" s="375"/>
      <c r="MHD1" s="375"/>
      <c r="MHE1" s="375"/>
      <c r="MHF1" s="375"/>
      <c r="MHG1" s="375"/>
      <c r="MHH1" s="368"/>
      <c r="MHI1" s="369"/>
      <c r="MHJ1" s="369"/>
      <c r="MHK1" s="369"/>
      <c r="MHL1" s="369"/>
      <c r="MHM1" s="369"/>
      <c r="MHN1" s="369"/>
      <c r="MHO1" s="369"/>
      <c r="MHP1" s="369"/>
      <c r="MHQ1" s="370"/>
      <c r="MHR1" s="368"/>
      <c r="MHS1" s="369"/>
      <c r="MHT1" s="369"/>
      <c r="MHU1" s="370"/>
      <c r="MHV1" s="368"/>
      <c r="MHW1" s="369"/>
      <c r="MHX1" s="369"/>
      <c r="MHY1" s="369"/>
      <c r="MHZ1" s="369"/>
      <c r="MIA1" s="369"/>
      <c r="MIB1" s="369"/>
      <c r="MIC1" s="369"/>
      <c r="MID1" s="369"/>
      <c r="MIE1" s="369"/>
      <c r="MIF1" s="369"/>
      <c r="MIG1" s="369"/>
      <c r="MIH1" s="369"/>
      <c r="MII1" s="369"/>
      <c r="MIJ1" s="369"/>
      <c r="MIK1" s="369"/>
      <c r="MIL1" s="369"/>
      <c r="MIM1" s="369"/>
      <c r="MIN1" s="369"/>
      <c r="MIO1" s="370"/>
      <c r="MIP1" s="368"/>
      <c r="MIQ1" s="369"/>
      <c r="MIR1" s="369"/>
      <c r="MIS1" s="370"/>
      <c r="MIT1" s="368"/>
      <c r="MIU1" s="369"/>
      <c r="MIV1" s="369"/>
      <c r="MIW1" s="369"/>
      <c r="MIX1" s="369"/>
      <c r="MIY1" s="369"/>
      <c r="MIZ1" s="369"/>
      <c r="MJA1" s="369"/>
      <c r="MJB1" s="369"/>
      <c r="MJC1" s="369"/>
      <c r="MJD1" s="369"/>
      <c r="MJE1" s="369"/>
      <c r="MJF1" s="370"/>
      <c r="MJG1" s="368"/>
      <c r="MJH1" s="369"/>
      <c r="MJI1" s="369"/>
      <c r="MJJ1" s="369"/>
      <c r="MJK1" s="369"/>
      <c r="MJL1" s="369"/>
      <c r="MJM1" s="369"/>
      <c r="MJN1" s="369"/>
      <c r="MJO1" s="369"/>
      <c r="MJP1" s="369"/>
      <c r="MJQ1" s="370"/>
      <c r="MJR1" s="368"/>
      <c r="MJS1" s="369"/>
      <c r="MJT1" s="369"/>
      <c r="MJU1" s="370"/>
      <c r="MJV1" s="371"/>
      <c r="MJW1" s="371"/>
      <c r="MJX1" s="371"/>
      <c r="MJY1" s="371"/>
      <c r="MJZ1" s="371"/>
      <c r="MKA1" s="371"/>
      <c r="MKB1" s="371"/>
      <c r="MKC1" s="371"/>
      <c r="MKD1" s="360"/>
      <c r="MKE1" s="368"/>
      <c r="MKF1" s="370"/>
      <c r="MKG1" s="372"/>
      <c r="MKH1" s="373"/>
      <c r="MKI1" s="373"/>
      <c r="MKJ1" s="374"/>
      <c r="MKK1" s="367"/>
      <c r="MKL1" s="367"/>
      <c r="MKM1" s="372"/>
      <c r="MKN1" s="373"/>
      <c r="MKO1" s="373"/>
      <c r="MKP1" s="373"/>
      <c r="MKQ1" s="373"/>
      <c r="MKR1" s="374"/>
      <c r="MKS1" s="367"/>
      <c r="MKT1" s="367"/>
      <c r="MKU1" s="367"/>
      <c r="MKV1" s="24"/>
      <c r="MKW1" s="24"/>
      <c r="MKX1" s="360"/>
      <c r="MKY1" s="361"/>
      <c r="MKZ1" s="26"/>
      <c r="MLA1" s="375"/>
      <c r="MLB1" s="375"/>
      <c r="MLC1" s="375"/>
      <c r="MLD1" s="375"/>
      <c r="MLE1" s="376"/>
      <c r="MLF1" s="377"/>
      <c r="MLG1" s="378"/>
      <c r="MLH1" s="378"/>
      <c r="MLI1" s="378"/>
      <c r="MLJ1" s="378"/>
      <c r="MLK1" s="378"/>
      <c r="MLL1" s="378"/>
      <c r="MLM1" s="378"/>
      <c r="MLN1" s="378"/>
      <c r="MLO1" s="378"/>
      <c r="MLP1" s="378"/>
      <c r="MLQ1" s="379"/>
      <c r="MLR1" s="375"/>
      <c r="MLS1" s="377"/>
      <c r="MLT1" s="378"/>
      <c r="MLU1" s="378"/>
      <c r="MLV1" s="378"/>
      <c r="MLW1" s="378"/>
      <c r="MLX1" s="378"/>
      <c r="MLY1" s="378"/>
      <c r="MLZ1" s="379"/>
      <c r="MMA1" s="375"/>
      <c r="MMB1" s="375"/>
      <c r="MMC1" s="375"/>
      <c r="MMD1" s="375"/>
      <c r="MME1" s="375"/>
      <c r="MMF1" s="375"/>
      <c r="MMG1" s="375"/>
      <c r="MMH1" s="368"/>
      <c r="MMI1" s="369"/>
      <c r="MMJ1" s="369"/>
      <c r="MMK1" s="369"/>
      <c r="MML1" s="369"/>
      <c r="MMM1" s="369"/>
      <c r="MMN1" s="369"/>
      <c r="MMO1" s="369"/>
      <c r="MMP1" s="369"/>
      <c r="MMQ1" s="370"/>
      <c r="MMR1" s="368"/>
      <c r="MMS1" s="369"/>
      <c r="MMT1" s="369"/>
      <c r="MMU1" s="370"/>
      <c r="MMV1" s="368"/>
      <c r="MMW1" s="369"/>
      <c r="MMX1" s="369"/>
      <c r="MMY1" s="369"/>
      <c r="MMZ1" s="369"/>
      <c r="MNA1" s="369"/>
      <c r="MNB1" s="369"/>
      <c r="MNC1" s="369"/>
      <c r="MND1" s="369"/>
      <c r="MNE1" s="369"/>
      <c r="MNF1" s="369"/>
      <c r="MNG1" s="369"/>
      <c r="MNH1" s="369"/>
      <c r="MNI1" s="369"/>
      <c r="MNJ1" s="369"/>
      <c r="MNK1" s="369"/>
      <c r="MNL1" s="369"/>
      <c r="MNM1" s="369"/>
      <c r="MNN1" s="369"/>
      <c r="MNO1" s="370"/>
      <c r="MNP1" s="368"/>
      <c r="MNQ1" s="369"/>
      <c r="MNR1" s="369"/>
      <c r="MNS1" s="370"/>
      <c r="MNT1" s="368"/>
      <c r="MNU1" s="369"/>
      <c r="MNV1" s="369"/>
      <c r="MNW1" s="369"/>
      <c r="MNX1" s="369"/>
      <c r="MNY1" s="369"/>
      <c r="MNZ1" s="369"/>
      <c r="MOA1" s="369"/>
      <c r="MOB1" s="369"/>
      <c r="MOC1" s="369"/>
      <c r="MOD1" s="369"/>
      <c r="MOE1" s="369"/>
      <c r="MOF1" s="370"/>
      <c r="MOG1" s="368"/>
      <c r="MOH1" s="369"/>
      <c r="MOI1" s="369"/>
      <c r="MOJ1" s="369"/>
      <c r="MOK1" s="369"/>
      <c r="MOL1" s="369"/>
      <c r="MOM1" s="369"/>
      <c r="MON1" s="369"/>
      <c r="MOO1" s="369"/>
      <c r="MOP1" s="369"/>
      <c r="MOQ1" s="370"/>
      <c r="MOR1" s="368"/>
      <c r="MOS1" s="369"/>
      <c r="MOT1" s="369"/>
      <c r="MOU1" s="370"/>
      <c r="MOV1" s="371"/>
      <c r="MOW1" s="371"/>
      <c r="MOX1" s="371"/>
      <c r="MOY1" s="371"/>
      <c r="MOZ1" s="371"/>
      <c r="MPA1" s="371"/>
      <c r="MPB1" s="371"/>
      <c r="MPC1" s="371"/>
      <c r="MPD1" s="360"/>
      <c r="MPE1" s="368"/>
      <c r="MPF1" s="370"/>
      <c r="MPG1" s="372"/>
      <c r="MPH1" s="373"/>
      <c r="MPI1" s="373"/>
      <c r="MPJ1" s="374"/>
      <c r="MPK1" s="367"/>
      <c r="MPL1" s="367"/>
      <c r="MPM1" s="372"/>
      <c r="MPN1" s="373"/>
      <c r="MPO1" s="373"/>
      <c r="MPP1" s="373"/>
      <c r="MPQ1" s="373"/>
      <c r="MPR1" s="374"/>
      <c r="MPS1" s="367"/>
      <c r="MPT1" s="367"/>
      <c r="MPU1" s="367"/>
      <c r="MPV1" s="24"/>
      <c r="MPW1" s="24"/>
      <c r="MPX1" s="360"/>
      <c r="MPY1" s="361"/>
      <c r="MPZ1" s="26"/>
      <c r="MQA1" s="375"/>
      <c r="MQB1" s="375"/>
      <c r="MQC1" s="375"/>
      <c r="MQD1" s="375"/>
      <c r="MQE1" s="376"/>
      <c r="MQF1" s="377"/>
      <c r="MQG1" s="378"/>
      <c r="MQH1" s="378"/>
      <c r="MQI1" s="378"/>
      <c r="MQJ1" s="378"/>
      <c r="MQK1" s="378"/>
      <c r="MQL1" s="378"/>
      <c r="MQM1" s="378"/>
      <c r="MQN1" s="378"/>
      <c r="MQO1" s="378"/>
      <c r="MQP1" s="378"/>
      <c r="MQQ1" s="379"/>
      <c r="MQR1" s="375"/>
      <c r="MQS1" s="377"/>
      <c r="MQT1" s="378"/>
      <c r="MQU1" s="378"/>
      <c r="MQV1" s="378"/>
      <c r="MQW1" s="378"/>
      <c r="MQX1" s="378"/>
      <c r="MQY1" s="378"/>
      <c r="MQZ1" s="379"/>
      <c r="MRA1" s="375"/>
      <c r="MRB1" s="375"/>
      <c r="MRC1" s="375"/>
      <c r="MRD1" s="375"/>
      <c r="MRE1" s="375"/>
      <c r="MRF1" s="375"/>
      <c r="MRG1" s="375"/>
      <c r="MRH1" s="368"/>
      <c r="MRI1" s="369"/>
      <c r="MRJ1" s="369"/>
      <c r="MRK1" s="369"/>
      <c r="MRL1" s="369"/>
      <c r="MRM1" s="369"/>
      <c r="MRN1" s="369"/>
      <c r="MRO1" s="369"/>
      <c r="MRP1" s="369"/>
      <c r="MRQ1" s="370"/>
      <c r="MRR1" s="368"/>
      <c r="MRS1" s="369"/>
      <c r="MRT1" s="369"/>
      <c r="MRU1" s="370"/>
      <c r="MRV1" s="368"/>
      <c r="MRW1" s="369"/>
      <c r="MRX1" s="369"/>
      <c r="MRY1" s="369"/>
      <c r="MRZ1" s="369"/>
      <c r="MSA1" s="369"/>
      <c r="MSB1" s="369"/>
      <c r="MSC1" s="369"/>
      <c r="MSD1" s="369"/>
      <c r="MSE1" s="369"/>
      <c r="MSF1" s="369"/>
      <c r="MSG1" s="369"/>
      <c r="MSH1" s="369"/>
      <c r="MSI1" s="369"/>
      <c r="MSJ1" s="369"/>
      <c r="MSK1" s="369"/>
      <c r="MSL1" s="369"/>
      <c r="MSM1" s="369"/>
      <c r="MSN1" s="369"/>
      <c r="MSO1" s="370"/>
      <c r="MSP1" s="368"/>
      <c r="MSQ1" s="369"/>
      <c r="MSR1" s="369"/>
      <c r="MSS1" s="370"/>
      <c r="MST1" s="368"/>
      <c r="MSU1" s="369"/>
      <c r="MSV1" s="369"/>
      <c r="MSW1" s="369"/>
      <c r="MSX1" s="369"/>
      <c r="MSY1" s="369"/>
      <c r="MSZ1" s="369"/>
      <c r="MTA1" s="369"/>
      <c r="MTB1" s="369"/>
      <c r="MTC1" s="369"/>
      <c r="MTD1" s="369"/>
      <c r="MTE1" s="369"/>
      <c r="MTF1" s="370"/>
      <c r="MTG1" s="368"/>
      <c r="MTH1" s="369"/>
      <c r="MTI1" s="369"/>
      <c r="MTJ1" s="369"/>
      <c r="MTK1" s="369"/>
      <c r="MTL1" s="369"/>
      <c r="MTM1" s="369"/>
      <c r="MTN1" s="369"/>
      <c r="MTO1" s="369"/>
      <c r="MTP1" s="369"/>
      <c r="MTQ1" s="370"/>
      <c r="MTR1" s="368"/>
      <c r="MTS1" s="369"/>
      <c r="MTT1" s="369"/>
      <c r="MTU1" s="370"/>
      <c r="MTV1" s="371"/>
      <c r="MTW1" s="371"/>
      <c r="MTX1" s="371"/>
      <c r="MTY1" s="371"/>
      <c r="MTZ1" s="371"/>
      <c r="MUA1" s="371"/>
      <c r="MUB1" s="371"/>
      <c r="MUC1" s="371"/>
      <c r="MUD1" s="360"/>
      <c r="MUE1" s="368"/>
      <c r="MUF1" s="370"/>
      <c r="MUG1" s="372"/>
      <c r="MUH1" s="373"/>
      <c r="MUI1" s="373"/>
      <c r="MUJ1" s="374"/>
      <c r="MUK1" s="367"/>
      <c r="MUL1" s="367"/>
      <c r="MUM1" s="372"/>
      <c r="MUN1" s="373"/>
      <c r="MUO1" s="373"/>
      <c r="MUP1" s="373"/>
      <c r="MUQ1" s="373"/>
      <c r="MUR1" s="374"/>
      <c r="MUS1" s="367"/>
      <c r="MUT1" s="367"/>
      <c r="MUU1" s="367"/>
      <c r="MUV1" s="24"/>
      <c r="MUW1" s="24"/>
      <c r="MUX1" s="360"/>
      <c r="MUY1" s="361"/>
      <c r="MUZ1" s="26"/>
      <c r="MVA1" s="375"/>
      <c r="MVB1" s="375"/>
      <c r="MVC1" s="375"/>
      <c r="MVD1" s="375"/>
      <c r="MVE1" s="376"/>
      <c r="MVF1" s="377"/>
      <c r="MVG1" s="378"/>
      <c r="MVH1" s="378"/>
      <c r="MVI1" s="378"/>
      <c r="MVJ1" s="378"/>
      <c r="MVK1" s="378"/>
      <c r="MVL1" s="378"/>
      <c r="MVM1" s="378"/>
      <c r="MVN1" s="378"/>
      <c r="MVO1" s="378"/>
      <c r="MVP1" s="378"/>
      <c r="MVQ1" s="379"/>
      <c r="MVR1" s="375"/>
      <c r="MVS1" s="377"/>
      <c r="MVT1" s="378"/>
      <c r="MVU1" s="378"/>
      <c r="MVV1" s="378"/>
      <c r="MVW1" s="378"/>
      <c r="MVX1" s="378"/>
      <c r="MVY1" s="378"/>
      <c r="MVZ1" s="379"/>
      <c r="MWA1" s="375"/>
      <c r="MWB1" s="375"/>
      <c r="MWC1" s="375"/>
      <c r="MWD1" s="375"/>
      <c r="MWE1" s="375"/>
      <c r="MWF1" s="375"/>
      <c r="MWG1" s="375"/>
      <c r="MWH1" s="368"/>
      <c r="MWI1" s="369"/>
      <c r="MWJ1" s="369"/>
      <c r="MWK1" s="369"/>
      <c r="MWL1" s="369"/>
      <c r="MWM1" s="369"/>
      <c r="MWN1" s="369"/>
      <c r="MWO1" s="369"/>
      <c r="MWP1" s="369"/>
      <c r="MWQ1" s="370"/>
      <c r="MWR1" s="368"/>
      <c r="MWS1" s="369"/>
      <c r="MWT1" s="369"/>
      <c r="MWU1" s="370"/>
      <c r="MWV1" s="368"/>
      <c r="MWW1" s="369"/>
      <c r="MWX1" s="369"/>
      <c r="MWY1" s="369"/>
      <c r="MWZ1" s="369"/>
      <c r="MXA1" s="369"/>
      <c r="MXB1" s="369"/>
      <c r="MXC1" s="369"/>
      <c r="MXD1" s="369"/>
      <c r="MXE1" s="369"/>
      <c r="MXF1" s="369"/>
      <c r="MXG1" s="369"/>
      <c r="MXH1" s="369"/>
      <c r="MXI1" s="369"/>
      <c r="MXJ1" s="369"/>
      <c r="MXK1" s="369"/>
      <c r="MXL1" s="369"/>
      <c r="MXM1" s="369"/>
      <c r="MXN1" s="369"/>
      <c r="MXO1" s="370"/>
      <c r="MXP1" s="368"/>
      <c r="MXQ1" s="369"/>
      <c r="MXR1" s="369"/>
      <c r="MXS1" s="370"/>
      <c r="MXT1" s="368"/>
      <c r="MXU1" s="369"/>
      <c r="MXV1" s="369"/>
      <c r="MXW1" s="369"/>
      <c r="MXX1" s="369"/>
      <c r="MXY1" s="369"/>
      <c r="MXZ1" s="369"/>
      <c r="MYA1" s="369"/>
      <c r="MYB1" s="369"/>
      <c r="MYC1" s="369"/>
      <c r="MYD1" s="369"/>
      <c r="MYE1" s="369"/>
      <c r="MYF1" s="370"/>
      <c r="MYG1" s="368"/>
      <c r="MYH1" s="369"/>
      <c r="MYI1" s="369"/>
      <c r="MYJ1" s="369"/>
      <c r="MYK1" s="369"/>
      <c r="MYL1" s="369"/>
      <c r="MYM1" s="369"/>
      <c r="MYN1" s="369"/>
      <c r="MYO1" s="369"/>
      <c r="MYP1" s="369"/>
      <c r="MYQ1" s="370"/>
      <c r="MYR1" s="368"/>
      <c r="MYS1" s="369"/>
      <c r="MYT1" s="369"/>
      <c r="MYU1" s="370"/>
      <c r="MYV1" s="371"/>
      <c r="MYW1" s="371"/>
      <c r="MYX1" s="371"/>
      <c r="MYY1" s="371"/>
      <c r="MYZ1" s="371"/>
      <c r="MZA1" s="371"/>
      <c r="MZB1" s="371"/>
      <c r="MZC1" s="371"/>
      <c r="MZD1" s="360"/>
      <c r="MZE1" s="368"/>
      <c r="MZF1" s="370"/>
      <c r="MZG1" s="372"/>
      <c r="MZH1" s="373"/>
      <c r="MZI1" s="373"/>
      <c r="MZJ1" s="374"/>
      <c r="MZK1" s="367"/>
      <c r="MZL1" s="367"/>
      <c r="MZM1" s="372"/>
      <c r="MZN1" s="373"/>
      <c r="MZO1" s="373"/>
      <c r="MZP1" s="373"/>
      <c r="MZQ1" s="373"/>
      <c r="MZR1" s="374"/>
      <c r="MZS1" s="367"/>
      <c r="MZT1" s="367"/>
      <c r="MZU1" s="367"/>
      <c r="MZV1" s="24"/>
      <c r="MZW1" s="24"/>
      <c r="MZX1" s="360"/>
      <c r="MZY1" s="361"/>
      <c r="MZZ1" s="26"/>
      <c r="NAA1" s="375"/>
      <c r="NAB1" s="375"/>
      <c r="NAC1" s="375"/>
      <c r="NAD1" s="375"/>
      <c r="NAE1" s="376"/>
      <c r="NAF1" s="377"/>
      <c r="NAG1" s="378"/>
      <c r="NAH1" s="378"/>
      <c r="NAI1" s="378"/>
      <c r="NAJ1" s="378"/>
      <c r="NAK1" s="378"/>
      <c r="NAL1" s="378"/>
      <c r="NAM1" s="378"/>
      <c r="NAN1" s="378"/>
      <c r="NAO1" s="378"/>
      <c r="NAP1" s="378"/>
      <c r="NAQ1" s="379"/>
      <c r="NAR1" s="375"/>
      <c r="NAS1" s="377"/>
      <c r="NAT1" s="378"/>
      <c r="NAU1" s="378"/>
      <c r="NAV1" s="378"/>
      <c r="NAW1" s="378"/>
      <c r="NAX1" s="378"/>
      <c r="NAY1" s="378"/>
      <c r="NAZ1" s="379"/>
      <c r="NBA1" s="375"/>
      <c r="NBB1" s="375"/>
      <c r="NBC1" s="375"/>
      <c r="NBD1" s="375"/>
      <c r="NBE1" s="375"/>
      <c r="NBF1" s="375"/>
      <c r="NBG1" s="375"/>
      <c r="NBH1" s="368"/>
      <c r="NBI1" s="369"/>
      <c r="NBJ1" s="369"/>
      <c r="NBK1" s="369"/>
      <c r="NBL1" s="369"/>
      <c r="NBM1" s="369"/>
      <c r="NBN1" s="369"/>
      <c r="NBO1" s="369"/>
      <c r="NBP1" s="369"/>
      <c r="NBQ1" s="370"/>
      <c r="NBR1" s="368"/>
      <c r="NBS1" s="369"/>
      <c r="NBT1" s="369"/>
      <c r="NBU1" s="370"/>
      <c r="NBV1" s="368"/>
      <c r="NBW1" s="369"/>
      <c r="NBX1" s="369"/>
      <c r="NBY1" s="369"/>
      <c r="NBZ1" s="369"/>
      <c r="NCA1" s="369"/>
      <c r="NCB1" s="369"/>
      <c r="NCC1" s="369"/>
      <c r="NCD1" s="369"/>
      <c r="NCE1" s="369"/>
      <c r="NCF1" s="369"/>
      <c r="NCG1" s="369"/>
      <c r="NCH1" s="369"/>
      <c r="NCI1" s="369"/>
      <c r="NCJ1" s="369"/>
      <c r="NCK1" s="369"/>
      <c r="NCL1" s="369"/>
      <c r="NCM1" s="369"/>
      <c r="NCN1" s="369"/>
      <c r="NCO1" s="370"/>
      <c r="NCP1" s="368"/>
      <c r="NCQ1" s="369"/>
      <c r="NCR1" s="369"/>
      <c r="NCS1" s="370"/>
      <c r="NCT1" s="368"/>
      <c r="NCU1" s="369"/>
      <c r="NCV1" s="369"/>
      <c r="NCW1" s="369"/>
      <c r="NCX1" s="369"/>
      <c r="NCY1" s="369"/>
      <c r="NCZ1" s="369"/>
      <c r="NDA1" s="369"/>
      <c r="NDB1" s="369"/>
      <c r="NDC1" s="369"/>
      <c r="NDD1" s="369"/>
      <c r="NDE1" s="369"/>
      <c r="NDF1" s="370"/>
      <c r="NDG1" s="368"/>
      <c r="NDH1" s="369"/>
      <c r="NDI1" s="369"/>
      <c r="NDJ1" s="369"/>
      <c r="NDK1" s="369"/>
      <c r="NDL1" s="369"/>
      <c r="NDM1" s="369"/>
      <c r="NDN1" s="369"/>
      <c r="NDO1" s="369"/>
      <c r="NDP1" s="369"/>
      <c r="NDQ1" s="370"/>
      <c r="NDR1" s="368"/>
      <c r="NDS1" s="369"/>
      <c r="NDT1" s="369"/>
      <c r="NDU1" s="370"/>
      <c r="NDV1" s="371"/>
      <c r="NDW1" s="371"/>
      <c r="NDX1" s="371"/>
      <c r="NDY1" s="371"/>
      <c r="NDZ1" s="371"/>
      <c r="NEA1" s="371"/>
      <c r="NEB1" s="371"/>
      <c r="NEC1" s="371"/>
      <c r="NED1" s="360"/>
      <c r="NEE1" s="368"/>
      <c r="NEF1" s="370"/>
      <c r="NEG1" s="372"/>
      <c r="NEH1" s="373"/>
      <c r="NEI1" s="373"/>
      <c r="NEJ1" s="374"/>
      <c r="NEK1" s="367"/>
      <c r="NEL1" s="367"/>
      <c r="NEM1" s="372"/>
      <c r="NEN1" s="373"/>
      <c r="NEO1" s="373"/>
      <c r="NEP1" s="373"/>
      <c r="NEQ1" s="373"/>
      <c r="NER1" s="374"/>
      <c r="NES1" s="367"/>
      <c r="NET1" s="367"/>
      <c r="NEU1" s="367"/>
      <c r="NEV1" s="24"/>
      <c r="NEW1" s="24"/>
      <c r="NEX1" s="360"/>
      <c r="NEY1" s="361"/>
      <c r="NEZ1" s="26"/>
      <c r="NFA1" s="375"/>
      <c r="NFB1" s="375"/>
      <c r="NFC1" s="375"/>
      <c r="NFD1" s="375"/>
      <c r="NFE1" s="376"/>
      <c r="NFF1" s="377"/>
      <c r="NFG1" s="378"/>
      <c r="NFH1" s="378"/>
      <c r="NFI1" s="378"/>
      <c r="NFJ1" s="378"/>
      <c r="NFK1" s="378"/>
      <c r="NFL1" s="378"/>
      <c r="NFM1" s="378"/>
      <c r="NFN1" s="378"/>
      <c r="NFO1" s="378"/>
      <c r="NFP1" s="378"/>
      <c r="NFQ1" s="379"/>
      <c r="NFR1" s="375"/>
      <c r="NFS1" s="377"/>
      <c r="NFT1" s="378"/>
      <c r="NFU1" s="378"/>
      <c r="NFV1" s="378"/>
      <c r="NFW1" s="378"/>
      <c r="NFX1" s="378"/>
      <c r="NFY1" s="378"/>
      <c r="NFZ1" s="379"/>
      <c r="NGA1" s="375"/>
      <c r="NGB1" s="375"/>
      <c r="NGC1" s="375"/>
      <c r="NGD1" s="375"/>
      <c r="NGE1" s="375"/>
      <c r="NGF1" s="375"/>
      <c r="NGG1" s="375"/>
      <c r="NGH1" s="368"/>
      <c r="NGI1" s="369"/>
      <c r="NGJ1" s="369"/>
      <c r="NGK1" s="369"/>
      <c r="NGL1" s="369"/>
      <c r="NGM1" s="369"/>
      <c r="NGN1" s="369"/>
      <c r="NGO1" s="369"/>
      <c r="NGP1" s="369"/>
      <c r="NGQ1" s="370"/>
      <c r="NGR1" s="368"/>
      <c r="NGS1" s="369"/>
      <c r="NGT1" s="369"/>
      <c r="NGU1" s="370"/>
      <c r="NGV1" s="368"/>
      <c r="NGW1" s="369"/>
      <c r="NGX1" s="369"/>
      <c r="NGY1" s="369"/>
      <c r="NGZ1" s="369"/>
      <c r="NHA1" s="369"/>
      <c r="NHB1" s="369"/>
      <c r="NHC1" s="369"/>
      <c r="NHD1" s="369"/>
      <c r="NHE1" s="369"/>
      <c r="NHF1" s="369"/>
      <c r="NHG1" s="369"/>
      <c r="NHH1" s="369"/>
      <c r="NHI1" s="369"/>
      <c r="NHJ1" s="369"/>
      <c r="NHK1" s="369"/>
      <c r="NHL1" s="369"/>
      <c r="NHM1" s="369"/>
      <c r="NHN1" s="369"/>
      <c r="NHO1" s="370"/>
      <c r="NHP1" s="368"/>
      <c r="NHQ1" s="369"/>
      <c r="NHR1" s="369"/>
      <c r="NHS1" s="370"/>
      <c r="NHT1" s="368"/>
      <c r="NHU1" s="369"/>
      <c r="NHV1" s="369"/>
      <c r="NHW1" s="369"/>
      <c r="NHX1" s="369"/>
      <c r="NHY1" s="369"/>
      <c r="NHZ1" s="369"/>
      <c r="NIA1" s="369"/>
      <c r="NIB1" s="369"/>
      <c r="NIC1" s="369"/>
      <c r="NID1" s="369"/>
      <c r="NIE1" s="369"/>
      <c r="NIF1" s="370"/>
      <c r="NIG1" s="368"/>
      <c r="NIH1" s="369"/>
      <c r="NII1" s="369"/>
      <c r="NIJ1" s="369"/>
      <c r="NIK1" s="369"/>
      <c r="NIL1" s="369"/>
      <c r="NIM1" s="369"/>
      <c r="NIN1" s="369"/>
      <c r="NIO1" s="369"/>
      <c r="NIP1" s="369"/>
      <c r="NIQ1" s="370"/>
      <c r="NIR1" s="368"/>
      <c r="NIS1" s="369"/>
      <c r="NIT1" s="369"/>
      <c r="NIU1" s="370"/>
      <c r="NIV1" s="371"/>
      <c r="NIW1" s="371"/>
      <c r="NIX1" s="371"/>
      <c r="NIY1" s="371"/>
      <c r="NIZ1" s="371"/>
      <c r="NJA1" s="371"/>
      <c r="NJB1" s="371"/>
      <c r="NJC1" s="371"/>
      <c r="NJD1" s="360"/>
      <c r="NJE1" s="368"/>
      <c r="NJF1" s="370"/>
      <c r="NJG1" s="372"/>
      <c r="NJH1" s="373"/>
      <c r="NJI1" s="373"/>
      <c r="NJJ1" s="374"/>
      <c r="NJK1" s="367"/>
      <c r="NJL1" s="367"/>
      <c r="NJM1" s="372"/>
      <c r="NJN1" s="373"/>
      <c r="NJO1" s="373"/>
      <c r="NJP1" s="373"/>
      <c r="NJQ1" s="373"/>
      <c r="NJR1" s="374"/>
      <c r="NJS1" s="367"/>
      <c r="NJT1" s="367"/>
      <c r="NJU1" s="367"/>
      <c r="NJV1" s="24"/>
      <c r="NJW1" s="24"/>
      <c r="NJX1" s="360"/>
      <c r="NJY1" s="361"/>
      <c r="NJZ1" s="26"/>
      <c r="NKA1" s="375"/>
      <c r="NKB1" s="375"/>
      <c r="NKC1" s="375"/>
      <c r="NKD1" s="375"/>
      <c r="NKE1" s="376"/>
      <c r="NKF1" s="377"/>
      <c r="NKG1" s="378"/>
      <c r="NKH1" s="378"/>
      <c r="NKI1" s="378"/>
      <c r="NKJ1" s="378"/>
      <c r="NKK1" s="378"/>
      <c r="NKL1" s="378"/>
      <c r="NKM1" s="378"/>
      <c r="NKN1" s="378"/>
      <c r="NKO1" s="378"/>
      <c r="NKP1" s="378"/>
      <c r="NKQ1" s="379"/>
      <c r="NKR1" s="375"/>
      <c r="NKS1" s="377"/>
      <c r="NKT1" s="378"/>
      <c r="NKU1" s="378"/>
      <c r="NKV1" s="378"/>
      <c r="NKW1" s="378"/>
      <c r="NKX1" s="378"/>
      <c r="NKY1" s="378"/>
      <c r="NKZ1" s="379"/>
      <c r="NLA1" s="375"/>
      <c r="NLB1" s="375"/>
      <c r="NLC1" s="375"/>
      <c r="NLD1" s="375"/>
      <c r="NLE1" s="375"/>
      <c r="NLF1" s="375"/>
      <c r="NLG1" s="375"/>
      <c r="NLH1" s="368"/>
      <c r="NLI1" s="369"/>
      <c r="NLJ1" s="369"/>
      <c r="NLK1" s="369"/>
      <c r="NLL1" s="369"/>
      <c r="NLM1" s="369"/>
      <c r="NLN1" s="369"/>
      <c r="NLO1" s="369"/>
      <c r="NLP1" s="369"/>
      <c r="NLQ1" s="370"/>
      <c r="NLR1" s="368"/>
      <c r="NLS1" s="369"/>
      <c r="NLT1" s="369"/>
      <c r="NLU1" s="370"/>
      <c r="NLV1" s="368"/>
      <c r="NLW1" s="369"/>
      <c r="NLX1" s="369"/>
      <c r="NLY1" s="369"/>
      <c r="NLZ1" s="369"/>
      <c r="NMA1" s="369"/>
      <c r="NMB1" s="369"/>
      <c r="NMC1" s="369"/>
      <c r="NMD1" s="369"/>
      <c r="NME1" s="369"/>
      <c r="NMF1" s="369"/>
      <c r="NMG1" s="369"/>
      <c r="NMH1" s="369"/>
      <c r="NMI1" s="369"/>
      <c r="NMJ1" s="369"/>
      <c r="NMK1" s="369"/>
      <c r="NML1" s="369"/>
      <c r="NMM1" s="369"/>
      <c r="NMN1" s="369"/>
      <c r="NMO1" s="370"/>
      <c r="NMP1" s="368"/>
      <c r="NMQ1" s="369"/>
      <c r="NMR1" s="369"/>
      <c r="NMS1" s="370"/>
      <c r="NMT1" s="368"/>
      <c r="NMU1" s="369"/>
      <c r="NMV1" s="369"/>
      <c r="NMW1" s="369"/>
      <c r="NMX1" s="369"/>
      <c r="NMY1" s="369"/>
      <c r="NMZ1" s="369"/>
      <c r="NNA1" s="369"/>
      <c r="NNB1" s="369"/>
      <c r="NNC1" s="369"/>
      <c r="NND1" s="369"/>
      <c r="NNE1" s="369"/>
      <c r="NNF1" s="370"/>
      <c r="NNG1" s="368"/>
      <c r="NNH1" s="369"/>
      <c r="NNI1" s="369"/>
      <c r="NNJ1" s="369"/>
      <c r="NNK1" s="369"/>
      <c r="NNL1" s="369"/>
      <c r="NNM1" s="369"/>
      <c r="NNN1" s="369"/>
      <c r="NNO1" s="369"/>
      <c r="NNP1" s="369"/>
      <c r="NNQ1" s="370"/>
      <c r="NNR1" s="368"/>
      <c r="NNS1" s="369"/>
      <c r="NNT1" s="369"/>
      <c r="NNU1" s="370"/>
      <c r="NNV1" s="371"/>
      <c r="NNW1" s="371"/>
      <c r="NNX1" s="371"/>
      <c r="NNY1" s="371"/>
      <c r="NNZ1" s="371"/>
      <c r="NOA1" s="371"/>
      <c r="NOB1" s="371"/>
      <c r="NOC1" s="371"/>
      <c r="NOD1" s="360"/>
      <c r="NOE1" s="368"/>
      <c r="NOF1" s="370"/>
      <c r="NOG1" s="372"/>
      <c r="NOH1" s="373"/>
      <c r="NOI1" s="373"/>
      <c r="NOJ1" s="374"/>
      <c r="NOK1" s="367"/>
      <c r="NOL1" s="367"/>
      <c r="NOM1" s="372"/>
      <c r="NON1" s="373"/>
      <c r="NOO1" s="373"/>
      <c r="NOP1" s="373"/>
      <c r="NOQ1" s="373"/>
      <c r="NOR1" s="374"/>
      <c r="NOS1" s="367"/>
      <c r="NOT1" s="367"/>
      <c r="NOU1" s="367"/>
      <c r="NOV1" s="24"/>
      <c r="NOW1" s="24"/>
      <c r="NOX1" s="360"/>
      <c r="NOY1" s="361"/>
      <c r="NOZ1" s="26"/>
      <c r="NPA1" s="375"/>
      <c r="NPB1" s="375"/>
      <c r="NPC1" s="375"/>
      <c r="NPD1" s="375"/>
      <c r="NPE1" s="376"/>
      <c r="NPF1" s="377"/>
      <c r="NPG1" s="378"/>
      <c r="NPH1" s="378"/>
      <c r="NPI1" s="378"/>
      <c r="NPJ1" s="378"/>
      <c r="NPK1" s="378"/>
      <c r="NPL1" s="378"/>
      <c r="NPM1" s="378"/>
      <c r="NPN1" s="378"/>
      <c r="NPO1" s="378"/>
      <c r="NPP1" s="378"/>
      <c r="NPQ1" s="379"/>
      <c r="NPR1" s="375"/>
      <c r="NPS1" s="377"/>
      <c r="NPT1" s="378"/>
      <c r="NPU1" s="378"/>
      <c r="NPV1" s="378"/>
      <c r="NPW1" s="378"/>
      <c r="NPX1" s="378"/>
      <c r="NPY1" s="378"/>
      <c r="NPZ1" s="379"/>
      <c r="NQA1" s="375"/>
      <c r="NQB1" s="375"/>
      <c r="NQC1" s="375"/>
      <c r="NQD1" s="375"/>
      <c r="NQE1" s="375"/>
      <c r="NQF1" s="375"/>
      <c r="NQG1" s="375"/>
      <c r="NQH1" s="368"/>
      <c r="NQI1" s="369"/>
      <c r="NQJ1" s="369"/>
      <c r="NQK1" s="369"/>
      <c r="NQL1" s="369"/>
      <c r="NQM1" s="369"/>
      <c r="NQN1" s="369"/>
      <c r="NQO1" s="369"/>
      <c r="NQP1" s="369"/>
      <c r="NQQ1" s="370"/>
      <c r="NQR1" s="368"/>
      <c r="NQS1" s="369"/>
      <c r="NQT1" s="369"/>
      <c r="NQU1" s="370"/>
      <c r="NQV1" s="368"/>
      <c r="NQW1" s="369"/>
      <c r="NQX1" s="369"/>
      <c r="NQY1" s="369"/>
      <c r="NQZ1" s="369"/>
      <c r="NRA1" s="369"/>
      <c r="NRB1" s="369"/>
      <c r="NRC1" s="369"/>
      <c r="NRD1" s="369"/>
      <c r="NRE1" s="369"/>
      <c r="NRF1" s="369"/>
      <c r="NRG1" s="369"/>
      <c r="NRH1" s="369"/>
      <c r="NRI1" s="369"/>
      <c r="NRJ1" s="369"/>
      <c r="NRK1" s="369"/>
      <c r="NRL1" s="369"/>
      <c r="NRM1" s="369"/>
      <c r="NRN1" s="369"/>
      <c r="NRO1" s="370"/>
      <c r="NRP1" s="368"/>
      <c r="NRQ1" s="369"/>
      <c r="NRR1" s="369"/>
      <c r="NRS1" s="370"/>
      <c r="NRT1" s="368"/>
      <c r="NRU1" s="369"/>
      <c r="NRV1" s="369"/>
      <c r="NRW1" s="369"/>
      <c r="NRX1" s="369"/>
      <c r="NRY1" s="369"/>
      <c r="NRZ1" s="369"/>
      <c r="NSA1" s="369"/>
      <c r="NSB1" s="369"/>
      <c r="NSC1" s="369"/>
      <c r="NSD1" s="369"/>
      <c r="NSE1" s="369"/>
      <c r="NSF1" s="370"/>
      <c r="NSG1" s="368"/>
      <c r="NSH1" s="369"/>
      <c r="NSI1" s="369"/>
      <c r="NSJ1" s="369"/>
      <c r="NSK1" s="369"/>
      <c r="NSL1" s="369"/>
      <c r="NSM1" s="369"/>
      <c r="NSN1" s="369"/>
      <c r="NSO1" s="369"/>
      <c r="NSP1" s="369"/>
      <c r="NSQ1" s="370"/>
      <c r="NSR1" s="368"/>
      <c r="NSS1" s="369"/>
      <c r="NST1" s="369"/>
      <c r="NSU1" s="370"/>
      <c r="NSV1" s="371"/>
      <c r="NSW1" s="371"/>
      <c r="NSX1" s="371"/>
      <c r="NSY1" s="371"/>
      <c r="NSZ1" s="371"/>
      <c r="NTA1" s="371"/>
      <c r="NTB1" s="371"/>
      <c r="NTC1" s="371"/>
      <c r="NTD1" s="360"/>
      <c r="NTE1" s="368"/>
      <c r="NTF1" s="370"/>
      <c r="NTG1" s="372"/>
      <c r="NTH1" s="373"/>
      <c r="NTI1" s="373"/>
      <c r="NTJ1" s="374"/>
      <c r="NTK1" s="367"/>
      <c r="NTL1" s="367"/>
      <c r="NTM1" s="372"/>
      <c r="NTN1" s="373"/>
      <c r="NTO1" s="373"/>
      <c r="NTP1" s="373"/>
      <c r="NTQ1" s="373"/>
      <c r="NTR1" s="374"/>
      <c r="NTS1" s="367"/>
      <c r="NTT1" s="367"/>
      <c r="NTU1" s="367"/>
      <c r="NTV1" s="24"/>
      <c r="NTW1" s="24"/>
      <c r="NTX1" s="360"/>
      <c r="NTY1" s="361"/>
      <c r="NTZ1" s="26"/>
      <c r="NUA1" s="375"/>
      <c r="NUB1" s="375"/>
      <c r="NUC1" s="375"/>
      <c r="NUD1" s="375"/>
      <c r="NUE1" s="376"/>
      <c r="NUF1" s="377"/>
      <c r="NUG1" s="378"/>
      <c r="NUH1" s="378"/>
      <c r="NUI1" s="378"/>
      <c r="NUJ1" s="378"/>
      <c r="NUK1" s="378"/>
      <c r="NUL1" s="378"/>
      <c r="NUM1" s="378"/>
      <c r="NUN1" s="378"/>
      <c r="NUO1" s="378"/>
      <c r="NUP1" s="378"/>
      <c r="NUQ1" s="379"/>
      <c r="NUR1" s="375"/>
      <c r="NUS1" s="377"/>
      <c r="NUT1" s="378"/>
      <c r="NUU1" s="378"/>
      <c r="NUV1" s="378"/>
      <c r="NUW1" s="378"/>
      <c r="NUX1" s="378"/>
      <c r="NUY1" s="378"/>
      <c r="NUZ1" s="379"/>
      <c r="NVA1" s="375"/>
      <c r="NVB1" s="375"/>
      <c r="NVC1" s="375"/>
      <c r="NVD1" s="375"/>
      <c r="NVE1" s="375"/>
      <c r="NVF1" s="375"/>
      <c r="NVG1" s="375"/>
      <c r="NVH1" s="368"/>
      <c r="NVI1" s="369"/>
      <c r="NVJ1" s="369"/>
      <c r="NVK1" s="369"/>
      <c r="NVL1" s="369"/>
      <c r="NVM1" s="369"/>
      <c r="NVN1" s="369"/>
      <c r="NVO1" s="369"/>
      <c r="NVP1" s="369"/>
      <c r="NVQ1" s="370"/>
      <c r="NVR1" s="368"/>
      <c r="NVS1" s="369"/>
      <c r="NVT1" s="369"/>
      <c r="NVU1" s="370"/>
      <c r="NVV1" s="368"/>
      <c r="NVW1" s="369"/>
      <c r="NVX1" s="369"/>
      <c r="NVY1" s="369"/>
      <c r="NVZ1" s="369"/>
      <c r="NWA1" s="369"/>
      <c r="NWB1" s="369"/>
      <c r="NWC1" s="369"/>
      <c r="NWD1" s="369"/>
      <c r="NWE1" s="369"/>
      <c r="NWF1" s="369"/>
      <c r="NWG1" s="369"/>
      <c r="NWH1" s="369"/>
      <c r="NWI1" s="369"/>
      <c r="NWJ1" s="369"/>
      <c r="NWK1" s="369"/>
      <c r="NWL1" s="369"/>
      <c r="NWM1" s="369"/>
      <c r="NWN1" s="369"/>
      <c r="NWO1" s="370"/>
      <c r="NWP1" s="368"/>
      <c r="NWQ1" s="369"/>
      <c r="NWR1" s="369"/>
      <c r="NWS1" s="370"/>
      <c r="NWT1" s="368"/>
      <c r="NWU1" s="369"/>
      <c r="NWV1" s="369"/>
      <c r="NWW1" s="369"/>
      <c r="NWX1" s="369"/>
      <c r="NWY1" s="369"/>
      <c r="NWZ1" s="369"/>
      <c r="NXA1" s="369"/>
      <c r="NXB1" s="369"/>
      <c r="NXC1" s="369"/>
      <c r="NXD1" s="369"/>
      <c r="NXE1" s="369"/>
      <c r="NXF1" s="370"/>
      <c r="NXG1" s="368"/>
      <c r="NXH1" s="369"/>
      <c r="NXI1" s="369"/>
      <c r="NXJ1" s="369"/>
      <c r="NXK1" s="369"/>
      <c r="NXL1" s="369"/>
      <c r="NXM1" s="369"/>
      <c r="NXN1" s="369"/>
      <c r="NXO1" s="369"/>
      <c r="NXP1" s="369"/>
      <c r="NXQ1" s="370"/>
      <c r="NXR1" s="368"/>
      <c r="NXS1" s="369"/>
      <c r="NXT1" s="369"/>
      <c r="NXU1" s="370"/>
      <c r="NXV1" s="371"/>
      <c r="NXW1" s="371"/>
      <c r="NXX1" s="371"/>
      <c r="NXY1" s="371"/>
      <c r="NXZ1" s="371"/>
      <c r="NYA1" s="371"/>
      <c r="NYB1" s="371"/>
      <c r="NYC1" s="371"/>
      <c r="NYD1" s="360"/>
      <c r="NYE1" s="368"/>
      <c r="NYF1" s="370"/>
      <c r="NYG1" s="372"/>
      <c r="NYH1" s="373"/>
      <c r="NYI1" s="373"/>
      <c r="NYJ1" s="374"/>
      <c r="NYK1" s="367"/>
      <c r="NYL1" s="367"/>
      <c r="NYM1" s="372"/>
      <c r="NYN1" s="373"/>
      <c r="NYO1" s="373"/>
      <c r="NYP1" s="373"/>
      <c r="NYQ1" s="373"/>
      <c r="NYR1" s="374"/>
      <c r="NYS1" s="367"/>
      <c r="NYT1" s="367"/>
      <c r="NYU1" s="367"/>
      <c r="NYV1" s="24"/>
      <c r="NYW1" s="24"/>
      <c r="NYX1" s="360"/>
      <c r="NYY1" s="361"/>
      <c r="NYZ1" s="26"/>
      <c r="NZA1" s="375"/>
      <c r="NZB1" s="375"/>
      <c r="NZC1" s="375"/>
      <c r="NZD1" s="375"/>
      <c r="NZE1" s="376"/>
      <c r="NZF1" s="377"/>
      <c r="NZG1" s="378"/>
      <c r="NZH1" s="378"/>
      <c r="NZI1" s="378"/>
      <c r="NZJ1" s="378"/>
      <c r="NZK1" s="378"/>
      <c r="NZL1" s="378"/>
      <c r="NZM1" s="378"/>
      <c r="NZN1" s="378"/>
      <c r="NZO1" s="378"/>
      <c r="NZP1" s="378"/>
      <c r="NZQ1" s="379"/>
      <c r="NZR1" s="375"/>
      <c r="NZS1" s="377"/>
      <c r="NZT1" s="378"/>
      <c r="NZU1" s="378"/>
      <c r="NZV1" s="378"/>
      <c r="NZW1" s="378"/>
      <c r="NZX1" s="378"/>
      <c r="NZY1" s="378"/>
      <c r="NZZ1" s="379"/>
      <c r="OAA1" s="375"/>
      <c r="OAB1" s="375"/>
      <c r="OAC1" s="375"/>
      <c r="OAD1" s="375"/>
      <c r="OAE1" s="375"/>
      <c r="OAF1" s="375"/>
      <c r="OAG1" s="375"/>
      <c r="OAH1" s="368"/>
      <c r="OAI1" s="369"/>
      <c r="OAJ1" s="369"/>
      <c r="OAK1" s="369"/>
      <c r="OAL1" s="369"/>
      <c r="OAM1" s="369"/>
      <c r="OAN1" s="369"/>
      <c r="OAO1" s="369"/>
      <c r="OAP1" s="369"/>
      <c r="OAQ1" s="370"/>
      <c r="OAR1" s="368"/>
      <c r="OAS1" s="369"/>
      <c r="OAT1" s="369"/>
      <c r="OAU1" s="370"/>
      <c r="OAV1" s="368"/>
      <c r="OAW1" s="369"/>
      <c r="OAX1" s="369"/>
      <c r="OAY1" s="369"/>
      <c r="OAZ1" s="369"/>
      <c r="OBA1" s="369"/>
      <c r="OBB1" s="369"/>
      <c r="OBC1" s="369"/>
      <c r="OBD1" s="369"/>
      <c r="OBE1" s="369"/>
      <c r="OBF1" s="369"/>
      <c r="OBG1" s="369"/>
      <c r="OBH1" s="369"/>
      <c r="OBI1" s="369"/>
      <c r="OBJ1" s="369"/>
      <c r="OBK1" s="369"/>
      <c r="OBL1" s="369"/>
      <c r="OBM1" s="369"/>
      <c r="OBN1" s="369"/>
      <c r="OBO1" s="370"/>
      <c r="OBP1" s="368"/>
      <c r="OBQ1" s="369"/>
      <c r="OBR1" s="369"/>
      <c r="OBS1" s="370"/>
      <c r="OBT1" s="368"/>
      <c r="OBU1" s="369"/>
      <c r="OBV1" s="369"/>
      <c r="OBW1" s="369"/>
      <c r="OBX1" s="369"/>
      <c r="OBY1" s="369"/>
      <c r="OBZ1" s="369"/>
      <c r="OCA1" s="369"/>
      <c r="OCB1" s="369"/>
      <c r="OCC1" s="369"/>
      <c r="OCD1" s="369"/>
      <c r="OCE1" s="369"/>
      <c r="OCF1" s="370"/>
      <c r="OCG1" s="368"/>
      <c r="OCH1" s="369"/>
      <c r="OCI1" s="369"/>
      <c r="OCJ1" s="369"/>
      <c r="OCK1" s="369"/>
      <c r="OCL1" s="369"/>
      <c r="OCM1" s="369"/>
      <c r="OCN1" s="369"/>
      <c r="OCO1" s="369"/>
      <c r="OCP1" s="369"/>
      <c r="OCQ1" s="370"/>
      <c r="OCR1" s="368"/>
      <c r="OCS1" s="369"/>
      <c r="OCT1" s="369"/>
      <c r="OCU1" s="370"/>
      <c r="OCV1" s="371"/>
      <c r="OCW1" s="371"/>
      <c r="OCX1" s="371"/>
      <c r="OCY1" s="371"/>
      <c r="OCZ1" s="371"/>
      <c r="ODA1" s="371"/>
      <c r="ODB1" s="371"/>
      <c r="ODC1" s="371"/>
      <c r="ODD1" s="360"/>
      <c r="ODE1" s="368"/>
      <c r="ODF1" s="370"/>
      <c r="ODG1" s="372"/>
      <c r="ODH1" s="373"/>
      <c r="ODI1" s="373"/>
      <c r="ODJ1" s="374"/>
      <c r="ODK1" s="367"/>
      <c r="ODL1" s="367"/>
      <c r="ODM1" s="372"/>
      <c r="ODN1" s="373"/>
      <c r="ODO1" s="373"/>
      <c r="ODP1" s="373"/>
      <c r="ODQ1" s="373"/>
      <c r="ODR1" s="374"/>
      <c r="ODS1" s="367"/>
      <c r="ODT1" s="367"/>
      <c r="ODU1" s="367"/>
      <c r="ODV1" s="24"/>
      <c r="ODW1" s="24"/>
      <c r="ODX1" s="360"/>
      <c r="ODY1" s="361"/>
      <c r="ODZ1" s="26"/>
      <c r="OEA1" s="375"/>
      <c r="OEB1" s="375"/>
      <c r="OEC1" s="375"/>
      <c r="OED1" s="375"/>
      <c r="OEE1" s="376"/>
      <c r="OEF1" s="377"/>
      <c r="OEG1" s="378"/>
      <c r="OEH1" s="378"/>
      <c r="OEI1" s="378"/>
      <c r="OEJ1" s="378"/>
      <c r="OEK1" s="378"/>
      <c r="OEL1" s="378"/>
      <c r="OEM1" s="378"/>
      <c r="OEN1" s="378"/>
      <c r="OEO1" s="378"/>
      <c r="OEP1" s="378"/>
      <c r="OEQ1" s="379"/>
      <c r="OER1" s="375"/>
      <c r="OES1" s="377"/>
      <c r="OET1" s="378"/>
      <c r="OEU1" s="378"/>
      <c r="OEV1" s="378"/>
      <c r="OEW1" s="378"/>
      <c r="OEX1" s="378"/>
      <c r="OEY1" s="378"/>
      <c r="OEZ1" s="379"/>
      <c r="OFA1" s="375"/>
      <c r="OFB1" s="375"/>
      <c r="OFC1" s="375"/>
      <c r="OFD1" s="375"/>
      <c r="OFE1" s="375"/>
      <c r="OFF1" s="375"/>
      <c r="OFG1" s="375"/>
      <c r="OFH1" s="368"/>
      <c r="OFI1" s="369"/>
      <c r="OFJ1" s="369"/>
      <c r="OFK1" s="369"/>
      <c r="OFL1" s="369"/>
      <c r="OFM1" s="369"/>
      <c r="OFN1" s="369"/>
      <c r="OFO1" s="369"/>
      <c r="OFP1" s="369"/>
      <c r="OFQ1" s="370"/>
      <c r="OFR1" s="368"/>
      <c r="OFS1" s="369"/>
      <c r="OFT1" s="369"/>
      <c r="OFU1" s="370"/>
      <c r="OFV1" s="368"/>
      <c r="OFW1" s="369"/>
      <c r="OFX1" s="369"/>
      <c r="OFY1" s="369"/>
      <c r="OFZ1" s="369"/>
      <c r="OGA1" s="369"/>
      <c r="OGB1" s="369"/>
      <c r="OGC1" s="369"/>
      <c r="OGD1" s="369"/>
      <c r="OGE1" s="369"/>
      <c r="OGF1" s="369"/>
      <c r="OGG1" s="369"/>
      <c r="OGH1" s="369"/>
      <c r="OGI1" s="369"/>
      <c r="OGJ1" s="369"/>
      <c r="OGK1" s="369"/>
      <c r="OGL1" s="369"/>
      <c r="OGM1" s="369"/>
      <c r="OGN1" s="369"/>
      <c r="OGO1" s="370"/>
      <c r="OGP1" s="368"/>
      <c r="OGQ1" s="369"/>
      <c r="OGR1" s="369"/>
      <c r="OGS1" s="370"/>
      <c r="OGT1" s="368"/>
      <c r="OGU1" s="369"/>
      <c r="OGV1" s="369"/>
      <c r="OGW1" s="369"/>
      <c r="OGX1" s="369"/>
      <c r="OGY1" s="369"/>
      <c r="OGZ1" s="369"/>
      <c r="OHA1" s="369"/>
      <c r="OHB1" s="369"/>
      <c r="OHC1" s="369"/>
      <c r="OHD1" s="369"/>
      <c r="OHE1" s="369"/>
      <c r="OHF1" s="370"/>
      <c r="OHG1" s="368"/>
      <c r="OHH1" s="369"/>
      <c r="OHI1" s="369"/>
      <c r="OHJ1" s="369"/>
      <c r="OHK1" s="369"/>
      <c r="OHL1" s="369"/>
      <c r="OHM1" s="369"/>
      <c r="OHN1" s="369"/>
      <c r="OHO1" s="369"/>
      <c r="OHP1" s="369"/>
      <c r="OHQ1" s="370"/>
      <c r="OHR1" s="368"/>
      <c r="OHS1" s="369"/>
      <c r="OHT1" s="369"/>
      <c r="OHU1" s="370"/>
      <c r="OHV1" s="371"/>
      <c r="OHW1" s="371"/>
      <c r="OHX1" s="371"/>
      <c r="OHY1" s="371"/>
      <c r="OHZ1" s="371"/>
      <c r="OIA1" s="371"/>
      <c r="OIB1" s="371"/>
      <c r="OIC1" s="371"/>
      <c r="OID1" s="360"/>
      <c r="OIE1" s="368"/>
      <c r="OIF1" s="370"/>
      <c r="OIG1" s="372"/>
      <c r="OIH1" s="373"/>
      <c r="OII1" s="373"/>
      <c r="OIJ1" s="374"/>
      <c r="OIK1" s="367"/>
      <c r="OIL1" s="367"/>
      <c r="OIM1" s="372"/>
      <c r="OIN1" s="373"/>
      <c r="OIO1" s="373"/>
      <c r="OIP1" s="373"/>
      <c r="OIQ1" s="373"/>
      <c r="OIR1" s="374"/>
      <c r="OIS1" s="367"/>
      <c r="OIT1" s="367"/>
      <c r="OIU1" s="367"/>
      <c r="OIV1" s="24"/>
      <c r="OIW1" s="24"/>
      <c r="OIX1" s="360"/>
      <c r="OIY1" s="361"/>
      <c r="OIZ1" s="26"/>
      <c r="OJA1" s="375"/>
      <c r="OJB1" s="375"/>
      <c r="OJC1" s="375"/>
      <c r="OJD1" s="375"/>
      <c r="OJE1" s="376"/>
      <c r="OJF1" s="377"/>
      <c r="OJG1" s="378"/>
      <c r="OJH1" s="378"/>
      <c r="OJI1" s="378"/>
      <c r="OJJ1" s="378"/>
      <c r="OJK1" s="378"/>
      <c r="OJL1" s="378"/>
      <c r="OJM1" s="378"/>
      <c r="OJN1" s="378"/>
      <c r="OJO1" s="378"/>
      <c r="OJP1" s="378"/>
      <c r="OJQ1" s="379"/>
      <c r="OJR1" s="375"/>
      <c r="OJS1" s="377"/>
      <c r="OJT1" s="378"/>
      <c r="OJU1" s="378"/>
      <c r="OJV1" s="378"/>
      <c r="OJW1" s="378"/>
      <c r="OJX1" s="378"/>
      <c r="OJY1" s="378"/>
      <c r="OJZ1" s="379"/>
      <c r="OKA1" s="375"/>
      <c r="OKB1" s="375"/>
      <c r="OKC1" s="375"/>
      <c r="OKD1" s="375"/>
      <c r="OKE1" s="375"/>
      <c r="OKF1" s="375"/>
      <c r="OKG1" s="375"/>
      <c r="OKH1" s="368"/>
      <c r="OKI1" s="369"/>
      <c r="OKJ1" s="369"/>
      <c r="OKK1" s="369"/>
      <c r="OKL1" s="369"/>
      <c r="OKM1" s="369"/>
      <c r="OKN1" s="369"/>
      <c r="OKO1" s="369"/>
      <c r="OKP1" s="369"/>
      <c r="OKQ1" s="370"/>
      <c r="OKR1" s="368"/>
      <c r="OKS1" s="369"/>
      <c r="OKT1" s="369"/>
      <c r="OKU1" s="370"/>
      <c r="OKV1" s="368"/>
      <c r="OKW1" s="369"/>
      <c r="OKX1" s="369"/>
      <c r="OKY1" s="369"/>
      <c r="OKZ1" s="369"/>
      <c r="OLA1" s="369"/>
      <c r="OLB1" s="369"/>
      <c r="OLC1" s="369"/>
      <c r="OLD1" s="369"/>
      <c r="OLE1" s="369"/>
      <c r="OLF1" s="369"/>
      <c r="OLG1" s="369"/>
      <c r="OLH1" s="369"/>
      <c r="OLI1" s="369"/>
      <c r="OLJ1" s="369"/>
      <c r="OLK1" s="369"/>
      <c r="OLL1" s="369"/>
      <c r="OLM1" s="369"/>
      <c r="OLN1" s="369"/>
      <c r="OLO1" s="370"/>
      <c r="OLP1" s="368"/>
      <c r="OLQ1" s="369"/>
      <c r="OLR1" s="369"/>
      <c r="OLS1" s="370"/>
      <c r="OLT1" s="368"/>
      <c r="OLU1" s="369"/>
      <c r="OLV1" s="369"/>
      <c r="OLW1" s="369"/>
      <c r="OLX1" s="369"/>
      <c r="OLY1" s="369"/>
      <c r="OLZ1" s="369"/>
      <c r="OMA1" s="369"/>
      <c r="OMB1" s="369"/>
      <c r="OMC1" s="369"/>
      <c r="OMD1" s="369"/>
      <c r="OME1" s="369"/>
      <c r="OMF1" s="370"/>
      <c r="OMG1" s="368"/>
      <c r="OMH1" s="369"/>
      <c r="OMI1" s="369"/>
      <c r="OMJ1" s="369"/>
      <c r="OMK1" s="369"/>
      <c r="OML1" s="369"/>
      <c r="OMM1" s="369"/>
      <c r="OMN1" s="369"/>
      <c r="OMO1" s="369"/>
      <c r="OMP1" s="369"/>
      <c r="OMQ1" s="370"/>
      <c r="OMR1" s="368"/>
      <c r="OMS1" s="369"/>
      <c r="OMT1" s="369"/>
      <c r="OMU1" s="370"/>
      <c r="OMV1" s="371"/>
      <c r="OMW1" s="371"/>
      <c r="OMX1" s="371"/>
      <c r="OMY1" s="371"/>
      <c r="OMZ1" s="371"/>
      <c r="ONA1" s="371"/>
      <c r="ONB1" s="371"/>
      <c r="ONC1" s="371"/>
      <c r="OND1" s="360"/>
      <c r="ONE1" s="368"/>
      <c r="ONF1" s="370"/>
      <c r="ONG1" s="372"/>
      <c r="ONH1" s="373"/>
      <c r="ONI1" s="373"/>
      <c r="ONJ1" s="374"/>
      <c r="ONK1" s="367"/>
      <c r="ONL1" s="367"/>
      <c r="ONM1" s="372"/>
      <c r="ONN1" s="373"/>
      <c r="ONO1" s="373"/>
      <c r="ONP1" s="373"/>
      <c r="ONQ1" s="373"/>
      <c r="ONR1" s="374"/>
      <c r="ONS1" s="367"/>
      <c r="ONT1" s="367"/>
      <c r="ONU1" s="367"/>
      <c r="ONV1" s="24"/>
      <c r="ONW1" s="24"/>
      <c r="ONX1" s="360"/>
      <c r="ONY1" s="361"/>
      <c r="ONZ1" s="26"/>
      <c r="OOA1" s="375"/>
      <c r="OOB1" s="375"/>
      <c r="OOC1" s="375"/>
      <c r="OOD1" s="375"/>
      <c r="OOE1" s="376"/>
      <c r="OOF1" s="377"/>
      <c r="OOG1" s="378"/>
      <c r="OOH1" s="378"/>
      <c r="OOI1" s="378"/>
      <c r="OOJ1" s="378"/>
      <c r="OOK1" s="378"/>
      <c r="OOL1" s="378"/>
      <c r="OOM1" s="378"/>
      <c r="OON1" s="378"/>
      <c r="OOO1" s="378"/>
      <c r="OOP1" s="378"/>
      <c r="OOQ1" s="379"/>
      <c r="OOR1" s="375"/>
      <c r="OOS1" s="377"/>
      <c r="OOT1" s="378"/>
      <c r="OOU1" s="378"/>
      <c r="OOV1" s="378"/>
      <c r="OOW1" s="378"/>
      <c r="OOX1" s="378"/>
      <c r="OOY1" s="378"/>
      <c r="OOZ1" s="379"/>
      <c r="OPA1" s="375"/>
      <c r="OPB1" s="375"/>
      <c r="OPC1" s="375"/>
      <c r="OPD1" s="375"/>
      <c r="OPE1" s="375"/>
      <c r="OPF1" s="375"/>
      <c r="OPG1" s="375"/>
      <c r="OPH1" s="368"/>
      <c r="OPI1" s="369"/>
      <c r="OPJ1" s="369"/>
      <c r="OPK1" s="369"/>
      <c r="OPL1" s="369"/>
      <c r="OPM1" s="369"/>
      <c r="OPN1" s="369"/>
      <c r="OPO1" s="369"/>
      <c r="OPP1" s="369"/>
      <c r="OPQ1" s="370"/>
      <c r="OPR1" s="368"/>
      <c r="OPS1" s="369"/>
      <c r="OPT1" s="369"/>
      <c r="OPU1" s="370"/>
      <c r="OPV1" s="368"/>
      <c r="OPW1" s="369"/>
      <c r="OPX1" s="369"/>
      <c r="OPY1" s="369"/>
      <c r="OPZ1" s="369"/>
      <c r="OQA1" s="369"/>
      <c r="OQB1" s="369"/>
      <c r="OQC1" s="369"/>
      <c r="OQD1" s="369"/>
      <c r="OQE1" s="369"/>
      <c r="OQF1" s="369"/>
      <c r="OQG1" s="369"/>
      <c r="OQH1" s="369"/>
      <c r="OQI1" s="369"/>
      <c r="OQJ1" s="369"/>
      <c r="OQK1" s="369"/>
      <c r="OQL1" s="369"/>
      <c r="OQM1" s="369"/>
      <c r="OQN1" s="369"/>
      <c r="OQO1" s="370"/>
      <c r="OQP1" s="368"/>
      <c r="OQQ1" s="369"/>
      <c r="OQR1" s="369"/>
      <c r="OQS1" s="370"/>
      <c r="OQT1" s="368"/>
      <c r="OQU1" s="369"/>
      <c r="OQV1" s="369"/>
      <c r="OQW1" s="369"/>
      <c r="OQX1" s="369"/>
      <c r="OQY1" s="369"/>
      <c r="OQZ1" s="369"/>
      <c r="ORA1" s="369"/>
      <c r="ORB1" s="369"/>
      <c r="ORC1" s="369"/>
      <c r="ORD1" s="369"/>
      <c r="ORE1" s="369"/>
      <c r="ORF1" s="370"/>
      <c r="ORG1" s="368"/>
      <c r="ORH1" s="369"/>
      <c r="ORI1" s="369"/>
      <c r="ORJ1" s="369"/>
      <c r="ORK1" s="369"/>
      <c r="ORL1" s="369"/>
      <c r="ORM1" s="369"/>
      <c r="ORN1" s="369"/>
      <c r="ORO1" s="369"/>
      <c r="ORP1" s="369"/>
      <c r="ORQ1" s="370"/>
      <c r="ORR1" s="368"/>
      <c r="ORS1" s="369"/>
      <c r="ORT1" s="369"/>
      <c r="ORU1" s="370"/>
      <c r="ORV1" s="371"/>
      <c r="ORW1" s="371"/>
      <c r="ORX1" s="371"/>
      <c r="ORY1" s="371"/>
      <c r="ORZ1" s="371"/>
      <c r="OSA1" s="371"/>
      <c r="OSB1" s="371"/>
      <c r="OSC1" s="371"/>
      <c r="OSD1" s="360"/>
      <c r="OSE1" s="368"/>
      <c r="OSF1" s="370"/>
      <c r="OSG1" s="372"/>
      <c r="OSH1" s="373"/>
      <c r="OSI1" s="373"/>
      <c r="OSJ1" s="374"/>
      <c r="OSK1" s="367"/>
      <c r="OSL1" s="367"/>
      <c r="OSM1" s="372"/>
      <c r="OSN1" s="373"/>
      <c r="OSO1" s="373"/>
      <c r="OSP1" s="373"/>
      <c r="OSQ1" s="373"/>
      <c r="OSR1" s="374"/>
      <c r="OSS1" s="367"/>
      <c r="OST1" s="367"/>
      <c r="OSU1" s="367"/>
      <c r="OSV1" s="24"/>
      <c r="OSW1" s="24"/>
      <c r="OSX1" s="360"/>
      <c r="OSY1" s="361"/>
      <c r="OSZ1" s="26"/>
      <c r="OTA1" s="375"/>
      <c r="OTB1" s="375"/>
      <c r="OTC1" s="375"/>
      <c r="OTD1" s="375"/>
      <c r="OTE1" s="376"/>
      <c r="OTF1" s="377"/>
      <c r="OTG1" s="378"/>
      <c r="OTH1" s="378"/>
      <c r="OTI1" s="378"/>
      <c r="OTJ1" s="378"/>
      <c r="OTK1" s="378"/>
      <c r="OTL1" s="378"/>
      <c r="OTM1" s="378"/>
      <c r="OTN1" s="378"/>
      <c r="OTO1" s="378"/>
      <c r="OTP1" s="378"/>
      <c r="OTQ1" s="379"/>
      <c r="OTR1" s="375"/>
      <c r="OTS1" s="377"/>
      <c r="OTT1" s="378"/>
      <c r="OTU1" s="378"/>
      <c r="OTV1" s="378"/>
      <c r="OTW1" s="378"/>
      <c r="OTX1" s="378"/>
      <c r="OTY1" s="378"/>
      <c r="OTZ1" s="379"/>
      <c r="OUA1" s="375"/>
      <c r="OUB1" s="375"/>
      <c r="OUC1" s="375"/>
      <c r="OUD1" s="375"/>
      <c r="OUE1" s="375"/>
      <c r="OUF1" s="375"/>
      <c r="OUG1" s="375"/>
      <c r="OUH1" s="368"/>
      <c r="OUI1" s="369"/>
      <c r="OUJ1" s="369"/>
      <c r="OUK1" s="369"/>
      <c r="OUL1" s="369"/>
      <c r="OUM1" s="369"/>
      <c r="OUN1" s="369"/>
      <c r="OUO1" s="369"/>
      <c r="OUP1" s="369"/>
      <c r="OUQ1" s="370"/>
      <c r="OUR1" s="368"/>
      <c r="OUS1" s="369"/>
      <c r="OUT1" s="369"/>
      <c r="OUU1" s="370"/>
      <c r="OUV1" s="368"/>
      <c r="OUW1" s="369"/>
      <c r="OUX1" s="369"/>
      <c r="OUY1" s="369"/>
      <c r="OUZ1" s="369"/>
      <c r="OVA1" s="369"/>
      <c r="OVB1" s="369"/>
      <c r="OVC1" s="369"/>
      <c r="OVD1" s="369"/>
      <c r="OVE1" s="369"/>
      <c r="OVF1" s="369"/>
      <c r="OVG1" s="369"/>
      <c r="OVH1" s="369"/>
      <c r="OVI1" s="369"/>
      <c r="OVJ1" s="369"/>
      <c r="OVK1" s="369"/>
      <c r="OVL1" s="369"/>
      <c r="OVM1" s="369"/>
      <c r="OVN1" s="369"/>
      <c r="OVO1" s="370"/>
      <c r="OVP1" s="368"/>
      <c r="OVQ1" s="369"/>
      <c r="OVR1" s="369"/>
      <c r="OVS1" s="370"/>
      <c r="OVT1" s="368"/>
      <c r="OVU1" s="369"/>
      <c r="OVV1" s="369"/>
      <c r="OVW1" s="369"/>
      <c r="OVX1" s="369"/>
      <c r="OVY1" s="369"/>
      <c r="OVZ1" s="369"/>
      <c r="OWA1" s="369"/>
      <c r="OWB1" s="369"/>
      <c r="OWC1" s="369"/>
      <c r="OWD1" s="369"/>
      <c r="OWE1" s="369"/>
      <c r="OWF1" s="370"/>
      <c r="OWG1" s="368"/>
      <c r="OWH1" s="369"/>
      <c r="OWI1" s="369"/>
      <c r="OWJ1" s="369"/>
      <c r="OWK1" s="369"/>
      <c r="OWL1" s="369"/>
      <c r="OWM1" s="369"/>
      <c r="OWN1" s="369"/>
      <c r="OWO1" s="369"/>
      <c r="OWP1" s="369"/>
      <c r="OWQ1" s="370"/>
      <c r="OWR1" s="368"/>
      <c r="OWS1" s="369"/>
      <c r="OWT1" s="369"/>
      <c r="OWU1" s="370"/>
      <c r="OWV1" s="371"/>
      <c r="OWW1" s="371"/>
      <c r="OWX1" s="371"/>
      <c r="OWY1" s="371"/>
      <c r="OWZ1" s="371"/>
      <c r="OXA1" s="371"/>
      <c r="OXB1" s="371"/>
      <c r="OXC1" s="371"/>
      <c r="OXD1" s="360"/>
      <c r="OXE1" s="368"/>
      <c r="OXF1" s="370"/>
      <c r="OXG1" s="372"/>
      <c r="OXH1" s="373"/>
      <c r="OXI1" s="373"/>
      <c r="OXJ1" s="374"/>
      <c r="OXK1" s="367"/>
      <c r="OXL1" s="367"/>
      <c r="OXM1" s="372"/>
      <c r="OXN1" s="373"/>
      <c r="OXO1" s="373"/>
      <c r="OXP1" s="373"/>
      <c r="OXQ1" s="373"/>
      <c r="OXR1" s="374"/>
      <c r="OXS1" s="367"/>
      <c r="OXT1" s="367"/>
      <c r="OXU1" s="367"/>
      <c r="OXV1" s="24"/>
      <c r="OXW1" s="24"/>
      <c r="OXX1" s="360"/>
      <c r="OXY1" s="361"/>
      <c r="OXZ1" s="26"/>
      <c r="OYA1" s="375"/>
      <c r="OYB1" s="375"/>
      <c r="OYC1" s="375"/>
      <c r="OYD1" s="375"/>
      <c r="OYE1" s="376"/>
      <c r="OYF1" s="377"/>
      <c r="OYG1" s="378"/>
      <c r="OYH1" s="378"/>
      <c r="OYI1" s="378"/>
      <c r="OYJ1" s="378"/>
      <c r="OYK1" s="378"/>
      <c r="OYL1" s="378"/>
      <c r="OYM1" s="378"/>
      <c r="OYN1" s="378"/>
      <c r="OYO1" s="378"/>
      <c r="OYP1" s="378"/>
      <c r="OYQ1" s="379"/>
      <c r="OYR1" s="375"/>
      <c r="OYS1" s="377"/>
      <c r="OYT1" s="378"/>
      <c r="OYU1" s="378"/>
      <c r="OYV1" s="378"/>
      <c r="OYW1" s="378"/>
      <c r="OYX1" s="378"/>
      <c r="OYY1" s="378"/>
      <c r="OYZ1" s="379"/>
      <c r="OZA1" s="375"/>
      <c r="OZB1" s="375"/>
      <c r="OZC1" s="375"/>
      <c r="OZD1" s="375"/>
      <c r="OZE1" s="375"/>
      <c r="OZF1" s="375"/>
      <c r="OZG1" s="375"/>
      <c r="OZH1" s="368"/>
      <c r="OZI1" s="369"/>
      <c r="OZJ1" s="369"/>
      <c r="OZK1" s="369"/>
      <c r="OZL1" s="369"/>
      <c r="OZM1" s="369"/>
      <c r="OZN1" s="369"/>
      <c r="OZO1" s="369"/>
      <c r="OZP1" s="369"/>
      <c r="OZQ1" s="370"/>
      <c r="OZR1" s="368"/>
      <c r="OZS1" s="369"/>
      <c r="OZT1" s="369"/>
      <c r="OZU1" s="370"/>
      <c r="OZV1" s="368"/>
      <c r="OZW1" s="369"/>
      <c r="OZX1" s="369"/>
      <c r="OZY1" s="369"/>
      <c r="OZZ1" s="369"/>
      <c r="PAA1" s="369"/>
      <c r="PAB1" s="369"/>
      <c r="PAC1" s="369"/>
      <c r="PAD1" s="369"/>
      <c r="PAE1" s="369"/>
      <c r="PAF1" s="369"/>
      <c r="PAG1" s="369"/>
      <c r="PAH1" s="369"/>
      <c r="PAI1" s="369"/>
      <c r="PAJ1" s="369"/>
      <c r="PAK1" s="369"/>
      <c r="PAL1" s="369"/>
      <c r="PAM1" s="369"/>
      <c r="PAN1" s="369"/>
      <c r="PAO1" s="370"/>
      <c r="PAP1" s="368"/>
      <c r="PAQ1" s="369"/>
      <c r="PAR1" s="369"/>
      <c r="PAS1" s="370"/>
      <c r="PAT1" s="368"/>
      <c r="PAU1" s="369"/>
      <c r="PAV1" s="369"/>
      <c r="PAW1" s="369"/>
      <c r="PAX1" s="369"/>
      <c r="PAY1" s="369"/>
      <c r="PAZ1" s="369"/>
      <c r="PBA1" s="369"/>
      <c r="PBB1" s="369"/>
      <c r="PBC1" s="369"/>
      <c r="PBD1" s="369"/>
      <c r="PBE1" s="369"/>
      <c r="PBF1" s="370"/>
      <c r="PBG1" s="368"/>
      <c r="PBH1" s="369"/>
      <c r="PBI1" s="369"/>
      <c r="PBJ1" s="369"/>
      <c r="PBK1" s="369"/>
      <c r="PBL1" s="369"/>
      <c r="PBM1" s="369"/>
      <c r="PBN1" s="369"/>
      <c r="PBO1" s="369"/>
      <c r="PBP1" s="369"/>
      <c r="PBQ1" s="370"/>
      <c r="PBR1" s="368"/>
      <c r="PBS1" s="369"/>
      <c r="PBT1" s="369"/>
      <c r="PBU1" s="370"/>
      <c r="PBV1" s="371"/>
      <c r="PBW1" s="371"/>
      <c r="PBX1" s="371"/>
      <c r="PBY1" s="371"/>
      <c r="PBZ1" s="371"/>
      <c r="PCA1" s="371"/>
      <c r="PCB1" s="371"/>
      <c r="PCC1" s="371"/>
      <c r="PCD1" s="360"/>
      <c r="PCE1" s="368"/>
      <c r="PCF1" s="370"/>
      <c r="PCG1" s="372"/>
      <c r="PCH1" s="373"/>
      <c r="PCI1" s="373"/>
      <c r="PCJ1" s="374"/>
      <c r="PCK1" s="367"/>
      <c r="PCL1" s="367"/>
      <c r="PCM1" s="372"/>
      <c r="PCN1" s="373"/>
      <c r="PCO1" s="373"/>
      <c r="PCP1" s="373"/>
      <c r="PCQ1" s="373"/>
      <c r="PCR1" s="374"/>
      <c r="PCS1" s="367"/>
      <c r="PCT1" s="367"/>
      <c r="PCU1" s="367"/>
      <c r="PCV1" s="24"/>
      <c r="PCW1" s="24"/>
      <c r="PCX1" s="360"/>
      <c r="PCY1" s="361"/>
      <c r="PCZ1" s="26"/>
      <c r="PDA1" s="375"/>
      <c r="PDB1" s="375"/>
      <c r="PDC1" s="375"/>
      <c r="PDD1" s="375"/>
      <c r="PDE1" s="376"/>
      <c r="PDF1" s="377"/>
      <c r="PDG1" s="378"/>
      <c r="PDH1" s="378"/>
      <c r="PDI1" s="378"/>
      <c r="PDJ1" s="378"/>
      <c r="PDK1" s="378"/>
      <c r="PDL1" s="378"/>
      <c r="PDM1" s="378"/>
      <c r="PDN1" s="378"/>
      <c r="PDO1" s="378"/>
      <c r="PDP1" s="378"/>
      <c r="PDQ1" s="379"/>
      <c r="PDR1" s="375"/>
      <c r="PDS1" s="377"/>
      <c r="PDT1" s="378"/>
      <c r="PDU1" s="378"/>
      <c r="PDV1" s="378"/>
      <c r="PDW1" s="378"/>
      <c r="PDX1" s="378"/>
      <c r="PDY1" s="378"/>
      <c r="PDZ1" s="379"/>
      <c r="PEA1" s="375"/>
      <c r="PEB1" s="375"/>
      <c r="PEC1" s="375"/>
      <c r="PED1" s="375"/>
      <c r="PEE1" s="375"/>
      <c r="PEF1" s="375"/>
      <c r="PEG1" s="375"/>
      <c r="PEH1" s="368"/>
      <c r="PEI1" s="369"/>
      <c r="PEJ1" s="369"/>
      <c r="PEK1" s="369"/>
      <c r="PEL1" s="369"/>
      <c r="PEM1" s="369"/>
      <c r="PEN1" s="369"/>
      <c r="PEO1" s="369"/>
      <c r="PEP1" s="369"/>
      <c r="PEQ1" s="370"/>
      <c r="PER1" s="368"/>
      <c r="PES1" s="369"/>
      <c r="PET1" s="369"/>
      <c r="PEU1" s="370"/>
      <c r="PEV1" s="368"/>
      <c r="PEW1" s="369"/>
      <c r="PEX1" s="369"/>
      <c r="PEY1" s="369"/>
      <c r="PEZ1" s="369"/>
      <c r="PFA1" s="369"/>
      <c r="PFB1" s="369"/>
      <c r="PFC1" s="369"/>
      <c r="PFD1" s="369"/>
      <c r="PFE1" s="369"/>
      <c r="PFF1" s="369"/>
      <c r="PFG1" s="369"/>
      <c r="PFH1" s="369"/>
      <c r="PFI1" s="369"/>
      <c r="PFJ1" s="369"/>
      <c r="PFK1" s="369"/>
      <c r="PFL1" s="369"/>
      <c r="PFM1" s="369"/>
      <c r="PFN1" s="369"/>
      <c r="PFO1" s="370"/>
      <c r="PFP1" s="368"/>
      <c r="PFQ1" s="369"/>
      <c r="PFR1" s="369"/>
      <c r="PFS1" s="370"/>
      <c r="PFT1" s="368"/>
      <c r="PFU1" s="369"/>
      <c r="PFV1" s="369"/>
      <c r="PFW1" s="369"/>
      <c r="PFX1" s="369"/>
      <c r="PFY1" s="369"/>
      <c r="PFZ1" s="369"/>
      <c r="PGA1" s="369"/>
      <c r="PGB1" s="369"/>
      <c r="PGC1" s="369"/>
      <c r="PGD1" s="369"/>
      <c r="PGE1" s="369"/>
      <c r="PGF1" s="370"/>
      <c r="PGG1" s="368"/>
      <c r="PGH1" s="369"/>
      <c r="PGI1" s="369"/>
      <c r="PGJ1" s="369"/>
      <c r="PGK1" s="369"/>
      <c r="PGL1" s="369"/>
      <c r="PGM1" s="369"/>
      <c r="PGN1" s="369"/>
      <c r="PGO1" s="369"/>
      <c r="PGP1" s="369"/>
      <c r="PGQ1" s="370"/>
      <c r="PGR1" s="368"/>
      <c r="PGS1" s="369"/>
      <c r="PGT1" s="369"/>
      <c r="PGU1" s="370"/>
      <c r="PGV1" s="371"/>
      <c r="PGW1" s="371"/>
      <c r="PGX1" s="371"/>
      <c r="PGY1" s="371"/>
      <c r="PGZ1" s="371"/>
      <c r="PHA1" s="371"/>
      <c r="PHB1" s="371"/>
      <c r="PHC1" s="371"/>
      <c r="PHD1" s="360"/>
      <c r="PHE1" s="368"/>
      <c r="PHF1" s="370"/>
      <c r="PHG1" s="372"/>
      <c r="PHH1" s="373"/>
      <c r="PHI1" s="373"/>
      <c r="PHJ1" s="374"/>
      <c r="PHK1" s="367"/>
      <c r="PHL1" s="367"/>
      <c r="PHM1" s="372"/>
      <c r="PHN1" s="373"/>
      <c r="PHO1" s="373"/>
      <c r="PHP1" s="373"/>
      <c r="PHQ1" s="373"/>
      <c r="PHR1" s="374"/>
      <c r="PHS1" s="367"/>
      <c r="PHT1" s="367"/>
      <c r="PHU1" s="367"/>
      <c r="PHV1" s="24"/>
      <c r="PHW1" s="24"/>
      <c r="PHX1" s="360"/>
      <c r="PHY1" s="361"/>
      <c r="PHZ1" s="26"/>
      <c r="PIA1" s="375"/>
      <c r="PIB1" s="375"/>
      <c r="PIC1" s="375"/>
      <c r="PID1" s="375"/>
      <c r="PIE1" s="376"/>
      <c r="PIF1" s="377"/>
      <c r="PIG1" s="378"/>
      <c r="PIH1" s="378"/>
      <c r="PII1" s="378"/>
      <c r="PIJ1" s="378"/>
      <c r="PIK1" s="378"/>
      <c r="PIL1" s="378"/>
      <c r="PIM1" s="378"/>
      <c r="PIN1" s="378"/>
      <c r="PIO1" s="378"/>
      <c r="PIP1" s="378"/>
      <c r="PIQ1" s="379"/>
      <c r="PIR1" s="375"/>
      <c r="PIS1" s="377"/>
      <c r="PIT1" s="378"/>
      <c r="PIU1" s="378"/>
      <c r="PIV1" s="378"/>
      <c r="PIW1" s="378"/>
      <c r="PIX1" s="378"/>
      <c r="PIY1" s="378"/>
      <c r="PIZ1" s="379"/>
      <c r="PJA1" s="375"/>
      <c r="PJB1" s="375"/>
      <c r="PJC1" s="375"/>
      <c r="PJD1" s="375"/>
      <c r="PJE1" s="375"/>
      <c r="PJF1" s="375"/>
      <c r="PJG1" s="375"/>
      <c r="PJH1" s="368"/>
      <c r="PJI1" s="369"/>
      <c r="PJJ1" s="369"/>
      <c r="PJK1" s="369"/>
      <c r="PJL1" s="369"/>
      <c r="PJM1" s="369"/>
      <c r="PJN1" s="369"/>
      <c r="PJO1" s="369"/>
      <c r="PJP1" s="369"/>
      <c r="PJQ1" s="370"/>
      <c r="PJR1" s="368"/>
      <c r="PJS1" s="369"/>
      <c r="PJT1" s="369"/>
      <c r="PJU1" s="370"/>
      <c r="PJV1" s="368"/>
      <c r="PJW1" s="369"/>
      <c r="PJX1" s="369"/>
      <c r="PJY1" s="369"/>
      <c r="PJZ1" s="369"/>
      <c r="PKA1" s="369"/>
      <c r="PKB1" s="369"/>
      <c r="PKC1" s="369"/>
      <c r="PKD1" s="369"/>
      <c r="PKE1" s="369"/>
      <c r="PKF1" s="369"/>
      <c r="PKG1" s="369"/>
      <c r="PKH1" s="369"/>
      <c r="PKI1" s="369"/>
      <c r="PKJ1" s="369"/>
      <c r="PKK1" s="369"/>
      <c r="PKL1" s="369"/>
      <c r="PKM1" s="369"/>
      <c r="PKN1" s="369"/>
      <c r="PKO1" s="370"/>
      <c r="PKP1" s="368"/>
      <c r="PKQ1" s="369"/>
      <c r="PKR1" s="369"/>
      <c r="PKS1" s="370"/>
      <c r="PKT1" s="368"/>
      <c r="PKU1" s="369"/>
      <c r="PKV1" s="369"/>
      <c r="PKW1" s="369"/>
      <c r="PKX1" s="369"/>
      <c r="PKY1" s="369"/>
      <c r="PKZ1" s="369"/>
      <c r="PLA1" s="369"/>
      <c r="PLB1" s="369"/>
      <c r="PLC1" s="369"/>
      <c r="PLD1" s="369"/>
      <c r="PLE1" s="369"/>
      <c r="PLF1" s="370"/>
      <c r="PLG1" s="368"/>
      <c r="PLH1" s="369"/>
      <c r="PLI1" s="369"/>
      <c r="PLJ1" s="369"/>
      <c r="PLK1" s="369"/>
      <c r="PLL1" s="369"/>
      <c r="PLM1" s="369"/>
      <c r="PLN1" s="369"/>
      <c r="PLO1" s="369"/>
      <c r="PLP1" s="369"/>
      <c r="PLQ1" s="370"/>
      <c r="PLR1" s="368"/>
      <c r="PLS1" s="369"/>
      <c r="PLT1" s="369"/>
      <c r="PLU1" s="370"/>
      <c r="PLV1" s="371"/>
      <c r="PLW1" s="371"/>
      <c r="PLX1" s="371"/>
      <c r="PLY1" s="371"/>
      <c r="PLZ1" s="371"/>
      <c r="PMA1" s="371"/>
      <c r="PMB1" s="371"/>
      <c r="PMC1" s="371"/>
      <c r="PMD1" s="360"/>
      <c r="PME1" s="368"/>
      <c r="PMF1" s="370"/>
      <c r="PMG1" s="372"/>
      <c r="PMH1" s="373"/>
      <c r="PMI1" s="373"/>
      <c r="PMJ1" s="374"/>
      <c r="PMK1" s="367"/>
      <c r="PML1" s="367"/>
      <c r="PMM1" s="372"/>
      <c r="PMN1" s="373"/>
      <c r="PMO1" s="373"/>
      <c r="PMP1" s="373"/>
      <c r="PMQ1" s="373"/>
      <c r="PMR1" s="374"/>
      <c r="PMS1" s="367"/>
      <c r="PMT1" s="367"/>
      <c r="PMU1" s="367"/>
      <c r="PMV1" s="24"/>
      <c r="PMW1" s="24"/>
      <c r="PMX1" s="360"/>
      <c r="PMY1" s="361"/>
      <c r="PMZ1" s="26"/>
      <c r="PNA1" s="375"/>
      <c r="PNB1" s="375"/>
      <c r="PNC1" s="375"/>
      <c r="PND1" s="375"/>
      <c r="PNE1" s="376"/>
      <c r="PNF1" s="377"/>
      <c r="PNG1" s="378"/>
      <c r="PNH1" s="378"/>
      <c r="PNI1" s="378"/>
      <c r="PNJ1" s="378"/>
      <c r="PNK1" s="378"/>
      <c r="PNL1" s="378"/>
      <c r="PNM1" s="378"/>
      <c r="PNN1" s="378"/>
      <c r="PNO1" s="378"/>
      <c r="PNP1" s="378"/>
      <c r="PNQ1" s="379"/>
      <c r="PNR1" s="375"/>
      <c r="PNS1" s="377"/>
      <c r="PNT1" s="378"/>
      <c r="PNU1" s="378"/>
      <c r="PNV1" s="378"/>
      <c r="PNW1" s="378"/>
      <c r="PNX1" s="378"/>
      <c r="PNY1" s="378"/>
      <c r="PNZ1" s="379"/>
      <c r="POA1" s="375"/>
      <c r="POB1" s="375"/>
      <c r="POC1" s="375"/>
      <c r="POD1" s="375"/>
      <c r="POE1" s="375"/>
      <c r="POF1" s="375"/>
      <c r="POG1" s="375"/>
      <c r="POH1" s="368"/>
      <c r="POI1" s="369"/>
      <c r="POJ1" s="369"/>
      <c r="POK1" s="369"/>
      <c r="POL1" s="369"/>
      <c r="POM1" s="369"/>
      <c r="PON1" s="369"/>
      <c r="POO1" s="369"/>
      <c r="POP1" s="369"/>
      <c r="POQ1" s="370"/>
      <c r="POR1" s="368"/>
      <c r="POS1" s="369"/>
      <c r="POT1" s="369"/>
      <c r="POU1" s="370"/>
      <c r="POV1" s="368"/>
      <c r="POW1" s="369"/>
      <c r="POX1" s="369"/>
      <c r="POY1" s="369"/>
      <c r="POZ1" s="369"/>
      <c r="PPA1" s="369"/>
      <c r="PPB1" s="369"/>
      <c r="PPC1" s="369"/>
      <c r="PPD1" s="369"/>
      <c r="PPE1" s="369"/>
      <c r="PPF1" s="369"/>
      <c r="PPG1" s="369"/>
      <c r="PPH1" s="369"/>
      <c r="PPI1" s="369"/>
      <c r="PPJ1" s="369"/>
      <c r="PPK1" s="369"/>
      <c r="PPL1" s="369"/>
      <c r="PPM1" s="369"/>
      <c r="PPN1" s="369"/>
      <c r="PPO1" s="370"/>
      <c r="PPP1" s="368"/>
      <c r="PPQ1" s="369"/>
      <c r="PPR1" s="369"/>
      <c r="PPS1" s="370"/>
      <c r="PPT1" s="368"/>
      <c r="PPU1" s="369"/>
      <c r="PPV1" s="369"/>
      <c r="PPW1" s="369"/>
      <c r="PPX1" s="369"/>
      <c r="PPY1" s="369"/>
      <c r="PPZ1" s="369"/>
      <c r="PQA1" s="369"/>
      <c r="PQB1" s="369"/>
      <c r="PQC1" s="369"/>
      <c r="PQD1" s="369"/>
      <c r="PQE1" s="369"/>
      <c r="PQF1" s="370"/>
      <c r="PQG1" s="368"/>
      <c r="PQH1" s="369"/>
      <c r="PQI1" s="369"/>
      <c r="PQJ1" s="369"/>
      <c r="PQK1" s="369"/>
      <c r="PQL1" s="369"/>
      <c r="PQM1" s="369"/>
      <c r="PQN1" s="369"/>
      <c r="PQO1" s="369"/>
      <c r="PQP1" s="369"/>
      <c r="PQQ1" s="370"/>
      <c r="PQR1" s="368"/>
      <c r="PQS1" s="369"/>
      <c r="PQT1" s="369"/>
      <c r="PQU1" s="370"/>
      <c r="PQV1" s="371"/>
      <c r="PQW1" s="371"/>
      <c r="PQX1" s="371"/>
      <c r="PQY1" s="371"/>
      <c r="PQZ1" s="371"/>
      <c r="PRA1" s="371"/>
      <c r="PRB1" s="371"/>
      <c r="PRC1" s="371"/>
      <c r="PRD1" s="360"/>
      <c r="PRE1" s="368"/>
      <c r="PRF1" s="370"/>
      <c r="PRG1" s="372"/>
      <c r="PRH1" s="373"/>
      <c r="PRI1" s="373"/>
      <c r="PRJ1" s="374"/>
      <c r="PRK1" s="367"/>
      <c r="PRL1" s="367"/>
      <c r="PRM1" s="372"/>
      <c r="PRN1" s="373"/>
      <c r="PRO1" s="373"/>
      <c r="PRP1" s="373"/>
      <c r="PRQ1" s="373"/>
      <c r="PRR1" s="374"/>
      <c r="PRS1" s="367"/>
      <c r="PRT1" s="367"/>
      <c r="PRU1" s="367"/>
      <c r="PRV1" s="24"/>
      <c r="PRW1" s="24"/>
      <c r="PRX1" s="360"/>
      <c r="PRY1" s="361"/>
      <c r="PRZ1" s="26"/>
      <c r="PSA1" s="375"/>
      <c r="PSB1" s="375"/>
      <c r="PSC1" s="375"/>
      <c r="PSD1" s="375"/>
      <c r="PSE1" s="376"/>
      <c r="PSF1" s="377"/>
      <c r="PSG1" s="378"/>
      <c r="PSH1" s="378"/>
      <c r="PSI1" s="378"/>
      <c r="PSJ1" s="378"/>
      <c r="PSK1" s="378"/>
      <c r="PSL1" s="378"/>
      <c r="PSM1" s="378"/>
      <c r="PSN1" s="378"/>
      <c r="PSO1" s="378"/>
      <c r="PSP1" s="378"/>
      <c r="PSQ1" s="379"/>
      <c r="PSR1" s="375"/>
      <c r="PSS1" s="377"/>
      <c r="PST1" s="378"/>
      <c r="PSU1" s="378"/>
      <c r="PSV1" s="378"/>
      <c r="PSW1" s="378"/>
      <c r="PSX1" s="378"/>
      <c r="PSY1" s="378"/>
      <c r="PSZ1" s="379"/>
      <c r="PTA1" s="375"/>
      <c r="PTB1" s="375"/>
      <c r="PTC1" s="375"/>
      <c r="PTD1" s="375"/>
      <c r="PTE1" s="375"/>
      <c r="PTF1" s="375"/>
      <c r="PTG1" s="375"/>
      <c r="PTH1" s="368"/>
      <c r="PTI1" s="369"/>
      <c r="PTJ1" s="369"/>
      <c r="PTK1" s="369"/>
      <c r="PTL1" s="369"/>
      <c r="PTM1" s="369"/>
      <c r="PTN1" s="369"/>
      <c r="PTO1" s="369"/>
      <c r="PTP1" s="369"/>
      <c r="PTQ1" s="370"/>
      <c r="PTR1" s="368"/>
      <c r="PTS1" s="369"/>
      <c r="PTT1" s="369"/>
      <c r="PTU1" s="370"/>
      <c r="PTV1" s="368"/>
      <c r="PTW1" s="369"/>
      <c r="PTX1" s="369"/>
      <c r="PTY1" s="369"/>
      <c r="PTZ1" s="369"/>
      <c r="PUA1" s="369"/>
      <c r="PUB1" s="369"/>
      <c r="PUC1" s="369"/>
      <c r="PUD1" s="369"/>
      <c r="PUE1" s="369"/>
      <c r="PUF1" s="369"/>
      <c r="PUG1" s="369"/>
      <c r="PUH1" s="369"/>
      <c r="PUI1" s="369"/>
      <c r="PUJ1" s="369"/>
      <c r="PUK1" s="369"/>
      <c r="PUL1" s="369"/>
      <c r="PUM1" s="369"/>
      <c r="PUN1" s="369"/>
      <c r="PUO1" s="370"/>
      <c r="PUP1" s="368"/>
      <c r="PUQ1" s="369"/>
      <c r="PUR1" s="369"/>
      <c r="PUS1" s="370"/>
      <c r="PUT1" s="368"/>
      <c r="PUU1" s="369"/>
      <c r="PUV1" s="369"/>
      <c r="PUW1" s="369"/>
      <c r="PUX1" s="369"/>
      <c r="PUY1" s="369"/>
      <c r="PUZ1" s="369"/>
      <c r="PVA1" s="369"/>
      <c r="PVB1" s="369"/>
      <c r="PVC1" s="369"/>
      <c r="PVD1" s="369"/>
      <c r="PVE1" s="369"/>
      <c r="PVF1" s="370"/>
      <c r="PVG1" s="368"/>
      <c r="PVH1" s="369"/>
      <c r="PVI1" s="369"/>
      <c r="PVJ1" s="369"/>
      <c r="PVK1" s="369"/>
      <c r="PVL1" s="369"/>
      <c r="PVM1" s="369"/>
      <c r="PVN1" s="369"/>
      <c r="PVO1" s="369"/>
      <c r="PVP1" s="369"/>
      <c r="PVQ1" s="370"/>
      <c r="PVR1" s="368"/>
      <c r="PVS1" s="369"/>
      <c r="PVT1" s="369"/>
      <c r="PVU1" s="370"/>
      <c r="PVV1" s="371"/>
      <c r="PVW1" s="371"/>
      <c r="PVX1" s="371"/>
      <c r="PVY1" s="371"/>
      <c r="PVZ1" s="371"/>
      <c r="PWA1" s="371"/>
      <c r="PWB1" s="371"/>
      <c r="PWC1" s="371"/>
      <c r="PWD1" s="360"/>
      <c r="PWE1" s="368"/>
      <c r="PWF1" s="370"/>
      <c r="PWG1" s="372"/>
      <c r="PWH1" s="373"/>
      <c r="PWI1" s="373"/>
      <c r="PWJ1" s="374"/>
      <c r="PWK1" s="367"/>
      <c r="PWL1" s="367"/>
      <c r="PWM1" s="372"/>
      <c r="PWN1" s="373"/>
      <c r="PWO1" s="373"/>
      <c r="PWP1" s="373"/>
      <c r="PWQ1" s="373"/>
      <c r="PWR1" s="374"/>
      <c r="PWS1" s="367"/>
      <c r="PWT1" s="367"/>
      <c r="PWU1" s="367"/>
      <c r="PWV1" s="24"/>
      <c r="PWW1" s="24"/>
      <c r="PWX1" s="360"/>
      <c r="PWY1" s="361"/>
      <c r="PWZ1" s="26"/>
      <c r="PXA1" s="375"/>
      <c r="PXB1" s="375"/>
      <c r="PXC1" s="375"/>
      <c r="PXD1" s="375"/>
      <c r="PXE1" s="376"/>
      <c r="PXF1" s="377"/>
      <c r="PXG1" s="378"/>
      <c r="PXH1" s="378"/>
      <c r="PXI1" s="378"/>
      <c r="PXJ1" s="378"/>
      <c r="PXK1" s="378"/>
      <c r="PXL1" s="378"/>
      <c r="PXM1" s="378"/>
      <c r="PXN1" s="378"/>
      <c r="PXO1" s="378"/>
      <c r="PXP1" s="378"/>
      <c r="PXQ1" s="379"/>
      <c r="PXR1" s="375"/>
      <c r="PXS1" s="377"/>
      <c r="PXT1" s="378"/>
      <c r="PXU1" s="378"/>
      <c r="PXV1" s="378"/>
      <c r="PXW1" s="378"/>
      <c r="PXX1" s="378"/>
      <c r="PXY1" s="378"/>
      <c r="PXZ1" s="379"/>
      <c r="PYA1" s="375"/>
      <c r="PYB1" s="375"/>
      <c r="PYC1" s="375"/>
      <c r="PYD1" s="375"/>
      <c r="PYE1" s="375"/>
      <c r="PYF1" s="375"/>
      <c r="PYG1" s="375"/>
      <c r="PYH1" s="368"/>
      <c r="PYI1" s="369"/>
      <c r="PYJ1" s="369"/>
      <c r="PYK1" s="369"/>
      <c r="PYL1" s="369"/>
      <c r="PYM1" s="369"/>
      <c r="PYN1" s="369"/>
      <c r="PYO1" s="369"/>
      <c r="PYP1" s="369"/>
      <c r="PYQ1" s="370"/>
      <c r="PYR1" s="368"/>
      <c r="PYS1" s="369"/>
      <c r="PYT1" s="369"/>
      <c r="PYU1" s="370"/>
      <c r="PYV1" s="368"/>
      <c r="PYW1" s="369"/>
      <c r="PYX1" s="369"/>
      <c r="PYY1" s="369"/>
      <c r="PYZ1" s="369"/>
      <c r="PZA1" s="369"/>
      <c r="PZB1" s="369"/>
      <c r="PZC1" s="369"/>
      <c r="PZD1" s="369"/>
      <c r="PZE1" s="369"/>
      <c r="PZF1" s="369"/>
      <c r="PZG1" s="369"/>
      <c r="PZH1" s="369"/>
      <c r="PZI1" s="369"/>
      <c r="PZJ1" s="369"/>
      <c r="PZK1" s="369"/>
      <c r="PZL1" s="369"/>
      <c r="PZM1" s="369"/>
      <c r="PZN1" s="369"/>
      <c r="PZO1" s="370"/>
      <c r="PZP1" s="368"/>
      <c r="PZQ1" s="369"/>
      <c r="PZR1" s="369"/>
      <c r="PZS1" s="370"/>
      <c r="PZT1" s="368"/>
      <c r="PZU1" s="369"/>
      <c r="PZV1" s="369"/>
      <c r="PZW1" s="369"/>
      <c r="PZX1" s="369"/>
      <c r="PZY1" s="369"/>
      <c r="PZZ1" s="369"/>
      <c r="QAA1" s="369"/>
      <c r="QAB1" s="369"/>
      <c r="QAC1" s="369"/>
      <c r="QAD1" s="369"/>
      <c r="QAE1" s="369"/>
      <c r="QAF1" s="370"/>
      <c r="QAG1" s="368"/>
      <c r="QAH1" s="369"/>
      <c r="QAI1" s="369"/>
      <c r="QAJ1" s="369"/>
      <c r="QAK1" s="369"/>
      <c r="QAL1" s="369"/>
      <c r="QAM1" s="369"/>
      <c r="QAN1" s="369"/>
      <c r="QAO1" s="369"/>
      <c r="QAP1" s="369"/>
      <c r="QAQ1" s="370"/>
      <c r="QAR1" s="368"/>
      <c r="QAS1" s="369"/>
      <c r="QAT1" s="369"/>
      <c r="QAU1" s="370"/>
      <c r="QAV1" s="371"/>
      <c r="QAW1" s="371"/>
      <c r="QAX1" s="371"/>
      <c r="QAY1" s="371"/>
      <c r="QAZ1" s="371"/>
      <c r="QBA1" s="371"/>
      <c r="QBB1" s="371"/>
      <c r="QBC1" s="371"/>
      <c r="QBD1" s="360"/>
      <c r="QBE1" s="368"/>
      <c r="QBF1" s="370"/>
      <c r="QBG1" s="372"/>
      <c r="QBH1" s="373"/>
      <c r="QBI1" s="373"/>
      <c r="QBJ1" s="374"/>
      <c r="QBK1" s="367"/>
      <c r="QBL1" s="367"/>
      <c r="QBM1" s="372"/>
      <c r="QBN1" s="373"/>
      <c r="QBO1" s="373"/>
      <c r="QBP1" s="373"/>
      <c r="QBQ1" s="373"/>
      <c r="QBR1" s="374"/>
      <c r="QBS1" s="367"/>
      <c r="QBT1" s="367"/>
      <c r="QBU1" s="367"/>
      <c r="QBV1" s="24"/>
      <c r="QBW1" s="24"/>
      <c r="QBX1" s="360"/>
      <c r="QBY1" s="361"/>
      <c r="QBZ1" s="26"/>
      <c r="QCA1" s="375"/>
      <c r="QCB1" s="375"/>
      <c r="QCC1" s="375"/>
      <c r="QCD1" s="375"/>
      <c r="QCE1" s="376"/>
      <c r="QCF1" s="377"/>
      <c r="QCG1" s="378"/>
      <c r="QCH1" s="378"/>
      <c r="QCI1" s="378"/>
      <c r="QCJ1" s="378"/>
      <c r="QCK1" s="378"/>
      <c r="QCL1" s="378"/>
      <c r="QCM1" s="378"/>
      <c r="QCN1" s="378"/>
      <c r="QCO1" s="378"/>
      <c r="QCP1" s="378"/>
      <c r="QCQ1" s="379"/>
      <c r="QCR1" s="375"/>
      <c r="QCS1" s="377"/>
      <c r="QCT1" s="378"/>
      <c r="QCU1" s="378"/>
      <c r="QCV1" s="378"/>
      <c r="QCW1" s="378"/>
      <c r="QCX1" s="378"/>
      <c r="QCY1" s="378"/>
      <c r="QCZ1" s="379"/>
      <c r="QDA1" s="375"/>
      <c r="QDB1" s="375"/>
      <c r="QDC1" s="375"/>
      <c r="QDD1" s="375"/>
      <c r="QDE1" s="375"/>
      <c r="QDF1" s="375"/>
      <c r="QDG1" s="375"/>
      <c r="QDH1" s="368"/>
      <c r="QDI1" s="369"/>
      <c r="QDJ1" s="369"/>
      <c r="QDK1" s="369"/>
      <c r="QDL1" s="369"/>
      <c r="QDM1" s="369"/>
      <c r="QDN1" s="369"/>
      <c r="QDO1" s="369"/>
      <c r="QDP1" s="369"/>
      <c r="QDQ1" s="370"/>
      <c r="QDR1" s="368"/>
      <c r="QDS1" s="369"/>
      <c r="QDT1" s="369"/>
      <c r="QDU1" s="370"/>
      <c r="QDV1" s="368"/>
      <c r="QDW1" s="369"/>
      <c r="QDX1" s="369"/>
      <c r="QDY1" s="369"/>
      <c r="QDZ1" s="369"/>
      <c r="QEA1" s="369"/>
      <c r="QEB1" s="369"/>
      <c r="QEC1" s="369"/>
      <c r="QED1" s="369"/>
      <c r="QEE1" s="369"/>
      <c r="QEF1" s="369"/>
      <c r="QEG1" s="369"/>
      <c r="QEH1" s="369"/>
      <c r="QEI1" s="369"/>
      <c r="QEJ1" s="369"/>
      <c r="QEK1" s="369"/>
      <c r="QEL1" s="369"/>
      <c r="QEM1" s="369"/>
      <c r="QEN1" s="369"/>
      <c r="QEO1" s="370"/>
      <c r="QEP1" s="368"/>
      <c r="QEQ1" s="369"/>
      <c r="QER1" s="369"/>
      <c r="QES1" s="370"/>
      <c r="QET1" s="368"/>
      <c r="QEU1" s="369"/>
      <c r="QEV1" s="369"/>
      <c r="QEW1" s="369"/>
      <c r="QEX1" s="369"/>
      <c r="QEY1" s="369"/>
      <c r="QEZ1" s="369"/>
      <c r="QFA1" s="369"/>
      <c r="QFB1" s="369"/>
      <c r="QFC1" s="369"/>
      <c r="QFD1" s="369"/>
      <c r="QFE1" s="369"/>
      <c r="QFF1" s="370"/>
      <c r="QFG1" s="368"/>
      <c r="QFH1" s="369"/>
      <c r="QFI1" s="369"/>
      <c r="QFJ1" s="369"/>
      <c r="QFK1" s="369"/>
      <c r="QFL1" s="369"/>
      <c r="QFM1" s="369"/>
      <c r="QFN1" s="369"/>
      <c r="QFO1" s="369"/>
      <c r="QFP1" s="369"/>
      <c r="QFQ1" s="370"/>
      <c r="QFR1" s="368"/>
      <c r="QFS1" s="369"/>
      <c r="QFT1" s="369"/>
      <c r="QFU1" s="370"/>
      <c r="QFV1" s="371"/>
      <c r="QFW1" s="371"/>
      <c r="QFX1" s="371"/>
      <c r="QFY1" s="371"/>
      <c r="QFZ1" s="371"/>
      <c r="QGA1" s="371"/>
      <c r="QGB1" s="371"/>
      <c r="QGC1" s="371"/>
      <c r="QGD1" s="360"/>
      <c r="QGE1" s="368"/>
      <c r="QGF1" s="370"/>
      <c r="QGG1" s="372"/>
      <c r="QGH1" s="373"/>
      <c r="QGI1" s="373"/>
      <c r="QGJ1" s="374"/>
      <c r="QGK1" s="367"/>
      <c r="QGL1" s="367"/>
      <c r="QGM1" s="372"/>
      <c r="QGN1" s="373"/>
      <c r="QGO1" s="373"/>
      <c r="QGP1" s="373"/>
      <c r="QGQ1" s="373"/>
      <c r="QGR1" s="374"/>
      <c r="QGS1" s="367"/>
      <c r="QGT1" s="367"/>
      <c r="QGU1" s="367"/>
      <c r="QGV1" s="24"/>
      <c r="QGW1" s="24"/>
      <c r="QGX1" s="360"/>
      <c r="QGY1" s="361"/>
      <c r="QGZ1" s="26"/>
      <c r="QHA1" s="375"/>
      <c r="QHB1" s="375"/>
      <c r="QHC1" s="375"/>
      <c r="QHD1" s="375"/>
      <c r="QHE1" s="376"/>
      <c r="QHF1" s="377"/>
      <c r="QHG1" s="378"/>
      <c r="QHH1" s="378"/>
      <c r="QHI1" s="378"/>
      <c r="QHJ1" s="378"/>
      <c r="QHK1" s="378"/>
      <c r="QHL1" s="378"/>
      <c r="QHM1" s="378"/>
      <c r="QHN1" s="378"/>
      <c r="QHO1" s="378"/>
      <c r="QHP1" s="378"/>
      <c r="QHQ1" s="379"/>
      <c r="QHR1" s="375"/>
      <c r="QHS1" s="377"/>
      <c r="QHT1" s="378"/>
      <c r="QHU1" s="378"/>
      <c r="QHV1" s="378"/>
      <c r="QHW1" s="378"/>
      <c r="QHX1" s="378"/>
      <c r="QHY1" s="378"/>
      <c r="QHZ1" s="379"/>
      <c r="QIA1" s="375"/>
      <c r="QIB1" s="375"/>
      <c r="QIC1" s="375"/>
      <c r="QID1" s="375"/>
      <c r="QIE1" s="375"/>
      <c r="QIF1" s="375"/>
      <c r="QIG1" s="375"/>
      <c r="QIH1" s="368"/>
      <c r="QII1" s="369"/>
      <c r="QIJ1" s="369"/>
      <c r="QIK1" s="369"/>
      <c r="QIL1" s="369"/>
      <c r="QIM1" s="369"/>
      <c r="QIN1" s="369"/>
      <c r="QIO1" s="369"/>
      <c r="QIP1" s="369"/>
      <c r="QIQ1" s="370"/>
      <c r="QIR1" s="368"/>
      <c r="QIS1" s="369"/>
      <c r="QIT1" s="369"/>
      <c r="QIU1" s="370"/>
      <c r="QIV1" s="368"/>
      <c r="QIW1" s="369"/>
      <c r="QIX1" s="369"/>
      <c r="QIY1" s="369"/>
      <c r="QIZ1" s="369"/>
      <c r="QJA1" s="369"/>
      <c r="QJB1" s="369"/>
      <c r="QJC1" s="369"/>
      <c r="QJD1" s="369"/>
      <c r="QJE1" s="369"/>
      <c r="QJF1" s="369"/>
      <c r="QJG1" s="369"/>
      <c r="QJH1" s="369"/>
      <c r="QJI1" s="369"/>
      <c r="QJJ1" s="369"/>
      <c r="QJK1" s="369"/>
      <c r="QJL1" s="369"/>
      <c r="QJM1" s="369"/>
      <c r="QJN1" s="369"/>
      <c r="QJO1" s="370"/>
      <c r="QJP1" s="368"/>
      <c r="QJQ1" s="369"/>
      <c r="QJR1" s="369"/>
      <c r="QJS1" s="370"/>
      <c r="QJT1" s="368"/>
      <c r="QJU1" s="369"/>
      <c r="QJV1" s="369"/>
      <c r="QJW1" s="369"/>
      <c r="QJX1" s="369"/>
      <c r="QJY1" s="369"/>
      <c r="QJZ1" s="369"/>
      <c r="QKA1" s="369"/>
      <c r="QKB1" s="369"/>
      <c r="QKC1" s="369"/>
      <c r="QKD1" s="369"/>
      <c r="QKE1" s="369"/>
      <c r="QKF1" s="370"/>
      <c r="QKG1" s="368"/>
      <c r="QKH1" s="369"/>
      <c r="QKI1" s="369"/>
      <c r="QKJ1" s="369"/>
      <c r="QKK1" s="369"/>
      <c r="QKL1" s="369"/>
      <c r="QKM1" s="369"/>
      <c r="QKN1" s="369"/>
      <c r="QKO1" s="369"/>
      <c r="QKP1" s="369"/>
      <c r="QKQ1" s="370"/>
      <c r="QKR1" s="368"/>
      <c r="QKS1" s="369"/>
      <c r="QKT1" s="369"/>
      <c r="QKU1" s="370"/>
      <c r="QKV1" s="371"/>
      <c r="QKW1" s="371"/>
      <c r="QKX1" s="371"/>
      <c r="QKY1" s="371"/>
      <c r="QKZ1" s="371"/>
      <c r="QLA1" s="371"/>
      <c r="QLB1" s="371"/>
      <c r="QLC1" s="371"/>
      <c r="QLD1" s="360"/>
      <c r="QLE1" s="368"/>
      <c r="QLF1" s="370"/>
      <c r="QLG1" s="372"/>
      <c r="QLH1" s="373"/>
      <c r="QLI1" s="373"/>
      <c r="QLJ1" s="374"/>
      <c r="QLK1" s="367"/>
      <c r="QLL1" s="367"/>
      <c r="QLM1" s="372"/>
      <c r="QLN1" s="373"/>
      <c r="QLO1" s="373"/>
      <c r="QLP1" s="373"/>
      <c r="QLQ1" s="373"/>
      <c r="QLR1" s="374"/>
      <c r="QLS1" s="367"/>
      <c r="QLT1" s="367"/>
      <c r="QLU1" s="367"/>
      <c r="QLV1" s="24"/>
      <c r="QLW1" s="24"/>
      <c r="QLX1" s="360"/>
      <c r="QLY1" s="361"/>
      <c r="QLZ1" s="26"/>
      <c r="QMA1" s="375"/>
      <c r="QMB1" s="375"/>
      <c r="QMC1" s="375"/>
      <c r="QMD1" s="375"/>
      <c r="QME1" s="376"/>
      <c r="QMF1" s="377"/>
      <c r="QMG1" s="378"/>
      <c r="QMH1" s="378"/>
      <c r="QMI1" s="378"/>
      <c r="QMJ1" s="378"/>
      <c r="QMK1" s="378"/>
      <c r="QML1" s="378"/>
      <c r="QMM1" s="378"/>
      <c r="QMN1" s="378"/>
      <c r="QMO1" s="378"/>
      <c r="QMP1" s="378"/>
      <c r="QMQ1" s="379"/>
      <c r="QMR1" s="375"/>
      <c r="QMS1" s="377"/>
      <c r="QMT1" s="378"/>
      <c r="QMU1" s="378"/>
      <c r="QMV1" s="378"/>
      <c r="QMW1" s="378"/>
      <c r="QMX1" s="378"/>
      <c r="QMY1" s="378"/>
      <c r="QMZ1" s="379"/>
      <c r="QNA1" s="375"/>
      <c r="QNB1" s="375"/>
      <c r="QNC1" s="375"/>
      <c r="QND1" s="375"/>
      <c r="QNE1" s="375"/>
      <c r="QNF1" s="375"/>
      <c r="QNG1" s="375"/>
      <c r="QNH1" s="368"/>
      <c r="QNI1" s="369"/>
      <c r="QNJ1" s="369"/>
      <c r="QNK1" s="369"/>
      <c r="QNL1" s="369"/>
      <c r="QNM1" s="369"/>
      <c r="QNN1" s="369"/>
      <c r="QNO1" s="369"/>
      <c r="QNP1" s="369"/>
      <c r="QNQ1" s="370"/>
      <c r="QNR1" s="368"/>
      <c r="QNS1" s="369"/>
      <c r="QNT1" s="369"/>
      <c r="QNU1" s="370"/>
      <c r="QNV1" s="368"/>
      <c r="QNW1" s="369"/>
      <c r="QNX1" s="369"/>
      <c r="QNY1" s="369"/>
      <c r="QNZ1" s="369"/>
      <c r="QOA1" s="369"/>
      <c r="QOB1" s="369"/>
      <c r="QOC1" s="369"/>
      <c r="QOD1" s="369"/>
      <c r="QOE1" s="369"/>
      <c r="QOF1" s="369"/>
      <c r="QOG1" s="369"/>
      <c r="QOH1" s="369"/>
      <c r="QOI1" s="369"/>
      <c r="QOJ1" s="369"/>
      <c r="QOK1" s="369"/>
      <c r="QOL1" s="369"/>
      <c r="QOM1" s="369"/>
      <c r="QON1" s="369"/>
      <c r="QOO1" s="370"/>
      <c r="QOP1" s="368"/>
      <c r="QOQ1" s="369"/>
      <c r="QOR1" s="369"/>
      <c r="QOS1" s="370"/>
      <c r="QOT1" s="368"/>
      <c r="QOU1" s="369"/>
      <c r="QOV1" s="369"/>
      <c r="QOW1" s="369"/>
      <c r="QOX1" s="369"/>
      <c r="QOY1" s="369"/>
      <c r="QOZ1" s="369"/>
      <c r="QPA1" s="369"/>
      <c r="QPB1" s="369"/>
      <c r="QPC1" s="369"/>
      <c r="QPD1" s="369"/>
      <c r="QPE1" s="369"/>
      <c r="QPF1" s="370"/>
      <c r="QPG1" s="368"/>
      <c r="QPH1" s="369"/>
      <c r="QPI1" s="369"/>
      <c r="QPJ1" s="369"/>
      <c r="QPK1" s="369"/>
      <c r="QPL1" s="369"/>
      <c r="QPM1" s="369"/>
      <c r="QPN1" s="369"/>
      <c r="QPO1" s="369"/>
      <c r="QPP1" s="369"/>
      <c r="QPQ1" s="370"/>
      <c r="QPR1" s="368"/>
      <c r="QPS1" s="369"/>
      <c r="QPT1" s="369"/>
      <c r="QPU1" s="370"/>
      <c r="QPV1" s="371"/>
      <c r="QPW1" s="371"/>
      <c r="QPX1" s="371"/>
      <c r="QPY1" s="371"/>
      <c r="QPZ1" s="371"/>
      <c r="QQA1" s="371"/>
      <c r="QQB1" s="371"/>
      <c r="QQC1" s="371"/>
      <c r="QQD1" s="360"/>
      <c r="QQE1" s="368"/>
      <c r="QQF1" s="370"/>
      <c r="QQG1" s="372"/>
      <c r="QQH1" s="373"/>
      <c r="QQI1" s="373"/>
      <c r="QQJ1" s="374"/>
      <c r="QQK1" s="367"/>
      <c r="QQL1" s="367"/>
      <c r="QQM1" s="372"/>
      <c r="QQN1" s="373"/>
      <c r="QQO1" s="373"/>
      <c r="QQP1" s="373"/>
      <c r="QQQ1" s="373"/>
      <c r="QQR1" s="374"/>
      <c r="QQS1" s="367"/>
      <c r="QQT1" s="367"/>
      <c r="QQU1" s="367"/>
      <c r="QQV1" s="24"/>
      <c r="QQW1" s="24"/>
      <c r="QQX1" s="360"/>
      <c r="QQY1" s="361"/>
      <c r="QQZ1" s="26"/>
      <c r="QRA1" s="375"/>
      <c r="QRB1" s="375"/>
      <c r="QRC1" s="375"/>
      <c r="QRD1" s="375"/>
      <c r="QRE1" s="376"/>
      <c r="QRF1" s="377"/>
      <c r="QRG1" s="378"/>
      <c r="QRH1" s="378"/>
      <c r="QRI1" s="378"/>
      <c r="QRJ1" s="378"/>
      <c r="QRK1" s="378"/>
      <c r="QRL1" s="378"/>
      <c r="QRM1" s="378"/>
      <c r="QRN1" s="378"/>
      <c r="QRO1" s="378"/>
      <c r="QRP1" s="378"/>
      <c r="QRQ1" s="379"/>
      <c r="QRR1" s="375"/>
      <c r="QRS1" s="377"/>
      <c r="QRT1" s="378"/>
      <c r="QRU1" s="378"/>
      <c r="QRV1" s="378"/>
      <c r="QRW1" s="378"/>
      <c r="QRX1" s="378"/>
      <c r="QRY1" s="378"/>
      <c r="QRZ1" s="379"/>
      <c r="QSA1" s="375"/>
      <c r="QSB1" s="375"/>
      <c r="QSC1" s="375"/>
      <c r="QSD1" s="375"/>
      <c r="QSE1" s="375"/>
      <c r="QSF1" s="375"/>
      <c r="QSG1" s="375"/>
      <c r="QSH1" s="368"/>
      <c r="QSI1" s="369"/>
      <c r="QSJ1" s="369"/>
      <c r="QSK1" s="369"/>
      <c r="QSL1" s="369"/>
      <c r="QSM1" s="369"/>
      <c r="QSN1" s="369"/>
      <c r="QSO1" s="369"/>
      <c r="QSP1" s="369"/>
      <c r="QSQ1" s="370"/>
      <c r="QSR1" s="368"/>
      <c r="QSS1" s="369"/>
      <c r="QST1" s="369"/>
      <c r="QSU1" s="370"/>
      <c r="QSV1" s="368"/>
      <c r="QSW1" s="369"/>
      <c r="QSX1" s="369"/>
      <c r="QSY1" s="369"/>
      <c r="QSZ1" s="369"/>
      <c r="QTA1" s="369"/>
      <c r="QTB1" s="369"/>
      <c r="QTC1" s="369"/>
      <c r="QTD1" s="369"/>
      <c r="QTE1" s="369"/>
      <c r="QTF1" s="369"/>
      <c r="QTG1" s="369"/>
      <c r="QTH1" s="369"/>
      <c r="QTI1" s="369"/>
      <c r="QTJ1" s="369"/>
      <c r="QTK1" s="369"/>
      <c r="QTL1" s="369"/>
      <c r="QTM1" s="369"/>
      <c r="QTN1" s="369"/>
      <c r="QTO1" s="370"/>
      <c r="QTP1" s="368"/>
      <c r="QTQ1" s="369"/>
      <c r="QTR1" s="369"/>
      <c r="QTS1" s="370"/>
      <c r="QTT1" s="368"/>
      <c r="QTU1" s="369"/>
      <c r="QTV1" s="369"/>
      <c r="QTW1" s="369"/>
      <c r="QTX1" s="369"/>
      <c r="QTY1" s="369"/>
      <c r="QTZ1" s="369"/>
      <c r="QUA1" s="369"/>
      <c r="QUB1" s="369"/>
      <c r="QUC1" s="369"/>
      <c r="QUD1" s="369"/>
      <c r="QUE1" s="369"/>
      <c r="QUF1" s="370"/>
      <c r="QUG1" s="368"/>
      <c r="QUH1" s="369"/>
      <c r="QUI1" s="369"/>
      <c r="QUJ1" s="369"/>
      <c r="QUK1" s="369"/>
      <c r="QUL1" s="369"/>
      <c r="QUM1" s="369"/>
      <c r="QUN1" s="369"/>
      <c r="QUO1" s="369"/>
      <c r="QUP1" s="369"/>
      <c r="QUQ1" s="370"/>
      <c r="QUR1" s="368"/>
      <c r="QUS1" s="369"/>
      <c r="QUT1" s="369"/>
      <c r="QUU1" s="370"/>
      <c r="QUV1" s="371"/>
      <c r="QUW1" s="371"/>
      <c r="QUX1" s="371"/>
      <c r="QUY1" s="371"/>
      <c r="QUZ1" s="371"/>
      <c r="QVA1" s="371"/>
      <c r="QVB1" s="371"/>
      <c r="QVC1" s="371"/>
      <c r="QVD1" s="360"/>
      <c r="QVE1" s="368"/>
      <c r="QVF1" s="370"/>
      <c r="QVG1" s="372"/>
      <c r="QVH1" s="373"/>
      <c r="QVI1" s="373"/>
      <c r="QVJ1" s="374"/>
      <c r="QVK1" s="367"/>
      <c r="QVL1" s="367"/>
      <c r="QVM1" s="372"/>
      <c r="QVN1" s="373"/>
      <c r="QVO1" s="373"/>
      <c r="QVP1" s="373"/>
      <c r="QVQ1" s="373"/>
      <c r="QVR1" s="374"/>
      <c r="QVS1" s="367"/>
      <c r="QVT1" s="367"/>
      <c r="QVU1" s="367"/>
      <c r="QVV1" s="24"/>
      <c r="QVW1" s="24"/>
      <c r="QVX1" s="360"/>
      <c r="QVY1" s="361"/>
      <c r="QVZ1" s="26"/>
      <c r="QWA1" s="375"/>
      <c r="QWB1" s="375"/>
      <c r="QWC1" s="375"/>
      <c r="QWD1" s="375"/>
      <c r="QWE1" s="376"/>
      <c r="QWF1" s="377"/>
      <c r="QWG1" s="378"/>
      <c r="QWH1" s="378"/>
      <c r="QWI1" s="378"/>
      <c r="QWJ1" s="378"/>
      <c r="QWK1" s="378"/>
      <c r="QWL1" s="378"/>
      <c r="QWM1" s="378"/>
      <c r="QWN1" s="378"/>
      <c r="QWO1" s="378"/>
      <c r="QWP1" s="378"/>
      <c r="QWQ1" s="379"/>
      <c r="QWR1" s="375"/>
      <c r="QWS1" s="377"/>
      <c r="QWT1" s="378"/>
      <c r="QWU1" s="378"/>
      <c r="QWV1" s="378"/>
      <c r="QWW1" s="378"/>
      <c r="QWX1" s="378"/>
      <c r="QWY1" s="378"/>
      <c r="QWZ1" s="379"/>
      <c r="QXA1" s="375"/>
      <c r="QXB1" s="375"/>
      <c r="QXC1" s="375"/>
      <c r="QXD1" s="375"/>
      <c r="QXE1" s="375"/>
      <c r="QXF1" s="375"/>
      <c r="QXG1" s="375"/>
      <c r="QXH1" s="368"/>
      <c r="QXI1" s="369"/>
      <c r="QXJ1" s="369"/>
      <c r="QXK1" s="369"/>
      <c r="QXL1" s="369"/>
      <c r="QXM1" s="369"/>
      <c r="QXN1" s="369"/>
      <c r="QXO1" s="369"/>
      <c r="QXP1" s="369"/>
      <c r="QXQ1" s="370"/>
      <c r="QXR1" s="368"/>
      <c r="QXS1" s="369"/>
      <c r="QXT1" s="369"/>
      <c r="QXU1" s="370"/>
      <c r="QXV1" s="368"/>
      <c r="QXW1" s="369"/>
      <c r="QXX1" s="369"/>
      <c r="QXY1" s="369"/>
      <c r="QXZ1" s="369"/>
      <c r="QYA1" s="369"/>
      <c r="QYB1" s="369"/>
      <c r="QYC1" s="369"/>
      <c r="QYD1" s="369"/>
      <c r="QYE1" s="369"/>
      <c r="QYF1" s="369"/>
      <c r="QYG1" s="369"/>
      <c r="QYH1" s="369"/>
      <c r="QYI1" s="369"/>
      <c r="QYJ1" s="369"/>
      <c r="QYK1" s="369"/>
      <c r="QYL1" s="369"/>
      <c r="QYM1" s="369"/>
      <c r="QYN1" s="369"/>
      <c r="QYO1" s="370"/>
      <c r="QYP1" s="368"/>
      <c r="QYQ1" s="369"/>
      <c r="QYR1" s="369"/>
      <c r="QYS1" s="370"/>
      <c r="QYT1" s="368"/>
      <c r="QYU1" s="369"/>
      <c r="QYV1" s="369"/>
      <c r="QYW1" s="369"/>
      <c r="QYX1" s="369"/>
      <c r="QYY1" s="369"/>
      <c r="QYZ1" s="369"/>
      <c r="QZA1" s="369"/>
      <c r="QZB1" s="369"/>
      <c r="QZC1" s="369"/>
      <c r="QZD1" s="369"/>
      <c r="QZE1" s="369"/>
      <c r="QZF1" s="370"/>
      <c r="QZG1" s="368"/>
      <c r="QZH1" s="369"/>
      <c r="QZI1" s="369"/>
      <c r="QZJ1" s="369"/>
      <c r="QZK1" s="369"/>
      <c r="QZL1" s="369"/>
      <c r="QZM1" s="369"/>
      <c r="QZN1" s="369"/>
      <c r="QZO1" s="369"/>
      <c r="QZP1" s="369"/>
      <c r="QZQ1" s="370"/>
      <c r="QZR1" s="368"/>
      <c r="QZS1" s="369"/>
      <c r="QZT1" s="369"/>
      <c r="QZU1" s="370"/>
      <c r="QZV1" s="371"/>
      <c r="QZW1" s="371"/>
      <c r="QZX1" s="371"/>
      <c r="QZY1" s="371"/>
      <c r="QZZ1" s="371"/>
      <c r="RAA1" s="371"/>
      <c r="RAB1" s="371"/>
      <c r="RAC1" s="371"/>
      <c r="RAD1" s="360"/>
      <c r="RAE1" s="368"/>
      <c r="RAF1" s="370"/>
      <c r="RAG1" s="372"/>
      <c r="RAH1" s="373"/>
      <c r="RAI1" s="373"/>
      <c r="RAJ1" s="374"/>
      <c r="RAK1" s="367"/>
      <c r="RAL1" s="367"/>
      <c r="RAM1" s="372"/>
      <c r="RAN1" s="373"/>
      <c r="RAO1" s="373"/>
      <c r="RAP1" s="373"/>
      <c r="RAQ1" s="373"/>
      <c r="RAR1" s="374"/>
      <c r="RAS1" s="367"/>
      <c r="RAT1" s="367"/>
      <c r="RAU1" s="367"/>
      <c r="RAV1" s="24"/>
      <c r="RAW1" s="24"/>
      <c r="RAX1" s="360"/>
      <c r="RAY1" s="361"/>
      <c r="RAZ1" s="26"/>
      <c r="RBA1" s="375"/>
      <c r="RBB1" s="375"/>
      <c r="RBC1" s="375"/>
      <c r="RBD1" s="375"/>
      <c r="RBE1" s="376"/>
      <c r="RBF1" s="377"/>
      <c r="RBG1" s="378"/>
      <c r="RBH1" s="378"/>
      <c r="RBI1" s="378"/>
      <c r="RBJ1" s="378"/>
      <c r="RBK1" s="378"/>
      <c r="RBL1" s="378"/>
      <c r="RBM1" s="378"/>
      <c r="RBN1" s="378"/>
      <c r="RBO1" s="378"/>
      <c r="RBP1" s="378"/>
      <c r="RBQ1" s="379"/>
      <c r="RBR1" s="375"/>
      <c r="RBS1" s="377"/>
      <c r="RBT1" s="378"/>
      <c r="RBU1" s="378"/>
      <c r="RBV1" s="378"/>
      <c r="RBW1" s="378"/>
      <c r="RBX1" s="378"/>
      <c r="RBY1" s="378"/>
      <c r="RBZ1" s="379"/>
      <c r="RCA1" s="375"/>
      <c r="RCB1" s="375"/>
      <c r="RCC1" s="375"/>
      <c r="RCD1" s="375"/>
      <c r="RCE1" s="375"/>
      <c r="RCF1" s="375"/>
      <c r="RCG1" s="375"/>
      <c r="RCH1" s="368"/>
      <c r="RCI1" s="369"/>
      <c r="RCJ1" s="369"/>
      <c r="RCK1" s="369"/>
      <c r="RCL1" s="369"/>
      <c r="RCM1" s="369"/>
      <c r="RCN1" s="369"/>
      <c r="RCO1" s="369"/>
      <c r="RCP1" s="369"/>
      <c r="RCQ1" s="370"/>
      <c r="RCR1" s="368"/>
      <c r="RCS1" s="369"/>
      <c r="RCT1" s="369"/>
      <c r="RCU1" s="370"/>
      <c r="RCV1" s="368"/>
      <c r="RCW1" s="369"/>
      <c r="RCX1" s="369"/>
      <c r="RCY1" s="369"/>
      <c r="RCZ1" s="369"/>
      <c r="RDA1" s="369"/>
      <c r="RDB1" s="369"/>
      <c r="RDC1" s="369"/>
      <c r="RDD1" s="369"/>
      <c r="RDE1" s="369"/>
      <c r="RDF1" s="369"/>
      <c r="RDG1" s="369"/>
      <c r="RDH1" s="369"/>
      <c r="RDI1" s="369"/>
      <c r="RDJ1" s="369"/>
      <c r="RDK1" s="369"/>
      <c r="RDL1" s="369"/>
      <c r="RDM1" s="369"/>
      <c r="RDN1" s="369"/>
      <c r="RDO1" s="370"/>
      <c r="RDP1" s="368"/>
      <c r="RDQ1" s="369"/>
      <c r="RDR1" s="369"/>
      <c r="RDS1" s="370"/>
      <c r="RDT1" s="368"/>
      <c r="RDU1" s="369"/>
      <c r="RDV1" s="369"/>
      <c r="RDW1" s="369"/>
      <c r="RDX1" s="369"/>
      <c r="RDY1" s="369"/>
      <c r="RDZ1" s="369"/>
      <c r="REA1" s="369"/>
      <c r="REB1" s="369"/>
      <c r="REC1" s="369"/>
      <c r="RED1" s="369"/>
      <c r="REE1" s="369"/>
      <c r="REF1" s="370"/>
      <c r="REG1" s="368"/>
      <c r="REH1" s="369"/>
      <c r="REI1" s="369"/>
      <c r="REJ1" s="369"/>
      <c r="REK1" s="369"/>
      <c r="REL1" s="369"/>
      <c r="REM1" s="369"/>
      <c r="REN1" s="369"/>
      <c r="REO1" s="369"/>
      <c r="REP1" s="369"/>
      <c r="REQ1" s="370"/>
      <c r="RER1" s="368"/>
      <c r="RES1" s="369"/>
      <c r="RET1" s="369"/>
      <c r="REU1" s="370"/>
      <c r="REV1" s="371"/>
      <c r="REW1" s="371"/>
      <c r="REX1" s="371"/>
      <c r="REY1" s="371"/>
      <c r="REZ1" s="371"/>
      <c r="RFA1" s="371"/>
      <c r="RFB1" s="371"/>
      <c r="RFC1" s="371"/>
      <c r="RFD1" s="360"/>
      <c r="RFE1" s="368"/>
      <c r="RFF1" s="370"/>
      <c r="RFG1" s="372"/>
      <c r="RFH1" s="373"/>
      <c r="RFI1" s="373"/>
      <c r="RFJ1" s="374"/>
      <c r="RFK1" s="367"/>
      <c r="RFL1" s="367"/>
      <c r="RFM1" s="372"/>
      <c r="RFN1" s="373"/>
      <c r="RFO1" s="373"/>
      <c r="RFP1" s="373"/>
      <c r="RFQ1" s="373"/>
      <c r="RFR1" s="374"/>
      <c r="RFS1" s="367"/>
      <c r="RFT1" s="367"/>
      <c r="RFU1" s="367"/>
      <c r="RFV1" s="24"/>
      <c r="RFW1" s="24"/>
      <c r="RFX1" s="360"/>
      <c r="RFY1" s="361"/>
      <c r="RFZ1" s="26"/>
      <c r="RGA1" s="375"/>
      <c r="RGB1" s="375"/>
      <c r="RGC1" s="375"/>
      <c r="RGD1" s="375"/>
      <c r="RGE1" s="376"/>
      <c r="RGF1" s="377"/>
      <c r="RGG1" s="378"/>
      <c r="RGH1" s="378"/>
      <c r="RGI1" s="378"/>
      <c r="RGJ1" s="378"/>
      <c r="RGK1" s="378"/>
      <c r="RGL1" s="378"/>
      <c r="RGM1" s="378"/>
      <c r="RGN1" s="378"/>
      <c r="RGO1" s="378"/>
      <c r="RGP1" s="378"/>
      <c r="RGQ1" s="379"/>
      <c r="RGR1" s="375"/>
      <c r="RGS1" s="377"/>
      <c r="RGT1" s="378"/>
      <c r="RGU1" s="378"/>
      <c r="RGV1" s="378"/>
      <c r="RGW1" s="378"/>
      <c r="RGX1" s="378"/>
      <c r="RGY1" s="378"/>
      <c r="RGZ1" s="379"/>
      <c r="RHA1" s="375"/>
      <c r="RHB1" s="375"/>
      <c r="RHC1" s="375"/>
      <c r="RHD1" s="375"/>
      <c r="RHE1" s="375"/>
      <c r="RHF1" s="375"/>
      <c r="RHG1" s="375"/>
      <c r="RHH1" s="368"/>
      <c r="RHI1" s="369"/>
      <c r="RHJ1" s="369"/>
      <c r="RHK1" s="369"/>
      <c r="RHL1" s="369"/>
      <c r="RHM1" s="369"/>
      <c r="RHN1" s="369"/>
      <c r="RHO1" s="369"/>
      <c r="RHP1" s="369"/>
      <c r="RHQ1" s="370"/>
      <c r="RHR1" s="368"/>
      <c r="RHS1" s="369"/>
      <c r="RHT1" s="369"/>
      <c r="RHU1" s="370"/>
      <c r="RHV1" s="368"/>
      <c r="RHW1" s="369"/>
      <c r="RHX1" s="369"/>
      <c r="RHY1" s="369"/>
      <c r="RHZ1" s="369"/>
      <c r="RIA1" s="369"/>
      <c r="RIB1" s="369"/>
      <c r="RIC1" s="369"/>
      <c r="RID1" s="369"/>
      <c r="RIE1" s="369"/>
      <c r="RIF1" s="369"/>
      <c r="RIG1" s="369"/>
      <c r="RIH1" s="369"/>
      <c r="RII1" s="369"/>
      <c r="RIJ1" s="369"/>
      <c r="RIK1" s="369"/>
      <c r="RIL1" s="369"/>
      <c r="RIM1" s="369"/>
      <c r="RIN1" s="369"/>
      <c r="RIO1" s="370"/>
      <c r="RIP1" s="368"/>
      <c r="RIQ1" s="369"/>
      <c r="RIR1" s="369"/>
      <c r="RIS1" s="370"/>
      <c r="RIT1" s="368"/>
      <c r="RIU1" s="369"/>
      <c r="RIV1" s="369"/>
      <c r="RIW1" s="369"/>
      <c r="RIX1" s="369"/>
      <c r="RIY1" s="369"/>
      <c r="RIZ1" s="369"/>
      <c r="RJA1" s="369"/>
      <c r="RJB1" s="369"/>
      <c r="RJC1" s="369"/>
      <c r="RJD1" s="369"/>
      <c r="RJE1" s="369"/>
      <c r="RJF1" s="370"/>
      <c r="RJG1" s="368"/>
      <c r="RJH1" s="369"/>
      <c r="RJI1" s="369"/>
      <c r="RJJ1" s="369"/>
      <c r="RJK1" s="369"/>
      <c r="RJL1" s="369"/>
      <c r="RJM1" s="369"/>
      <c r="RJN1" s="369"/>
      <c r="RJO1" s="369"/>
      <c r="RJP1" s="369"/>
      <c r="RJQ1" s="370"/>
      <c r="RJR1" s="368"/>
      <c r="RJS1" s="369"/>
      <c r="RJT1" s="369"/>
      <c r="RJU1" s="370"/>
      <c r="RJV1" s="371"/>
      <c r="RJW1" s="371"/>
      <c r="RJX1" s="371"/>
      <c r="RJY1" s="371"/>
      <c r="RJZ1" s="371"/>
      <c r="RKA1" s="371"/>
      <c r="RKB1" s="371"/>
      <c r="RKC1" s="371"/>
      <c r="RKD1" s="360"/>
      <c r="RKE1" s="368"/>
      <c r="RKF1" s="370"/>
      <c r="RKG1" s="372"/>
      <c r="RKH1" s="373"/>
      <c r="RKI1" s="373"/>
      <c r="RKJ1" s="374"/>
      <c r="RKK1" s="367"/>
      <c r="RKL1" s="367"/>
      <c r="RKM1" s="372"/>
      <c r="RKN1" s="373"/>
      <c r="RKO1" s="373"/>
      <c r="RKP1" s="373"/>
      <c r="RKQ1" s="373"/>
      <c r="RKR1" s="374"/>
      <c r="RKS1" s="367"/>
      <c r="RKT1" s="367"/>
      <c r="RKU1" s="367"/>
      <c r="RKV1" s="24"/>
      <c r="RKW1" s="24"/>
      <c r="RKX1" s="360"/>
      <c r="RKY1" s="361"/>
      <c r="RKZ1" s="26"/>
      <c r="RLA1" s="375"/>
      <c r="RLB1" s="375"/>
      <c r="RLC1" s="375"/>
      <c r="RLD1" s="375"/>
      <c r="RLE1" s="376"/>
      <c r="RLF1" s="377"/>
      <c r="RLG1" s="378"/>
      <c r="RLH1" s="378"/>
      <c r="RLI1" s="378"/>
      <c r="RLJ1" s="378"/>
      <c r="RLK1" s="378"/>
      <c r="RLL1" s="378"/>
      <c r="RLM1" s="378"/>
      <c r="RLN1" s="378"/>
      <c r="RLO1" s="378"/>
      <c r="RLP1" s="378"/>
      <c r="RLQ1" s="379"/>
      <c r="RLR1" s="375"/>
      <c r="RLS1" s="377"/>
      <c r="RLT1" s="378"/>
      <c r="RLU1" s="378"/>
      <c r="RLV1" s="378"/>
      <c r="RLW1" s="378"/>
      <c r="RLX1" s="378"/>
      <c r="RLY1" s="378"/>
      <c r="RLZ1" s="379"/>
      <c r="RMA1" s="375"/>
      <c r="RMB1" s="375"/>
      <c r="RMC1" s="375"/>
      <c r="RMD1" s="375"/>
      <c r="RME1" s="375"/>
      <c r="RMF1" s="375"/>
      <c r="RMG1" s="375"/>
      <c r="RMH1" s="368"/>
      <c r="RMI1" s="369"/>
      <c r="RMJ1" s="369"/>
      <c r="RMK1" s="369"/>
      <c r="RML1" s="369"/>
      <c r="RMM1" s="369"/>
      <c r="RMN1" s="369"/>
      <c r="RMO1" s="369"/>
      <c r="RMP1" s="369"/>
      <c r="RMQ1" s="370"/>
      <c r="RMR1" s="368"/>
      <c r="RMS1" s="369"/>
      <c r="RMT1" s="369"/>
      <c r="RMU1" s="370"/>
      <c r="RMV1" s="368"/>
      <c r="RMW1" s="369"/>
      <c r="RMX1" s="369"/>
      <c r="RMY1" s="369"/>
      <c r="RMZ1" s="369"/>
      <c r="RNA1" s="369"/>
      <c r="RNB1" s="369"/>
      <c r="RNC1" s="369"/>
      <c r="RND1" s="369"/>
      <c r="RNE1" s="369"/>
      <c r="RNF1" s="369"/>
      <c r="RNG1" s="369"/>
      <c r="RNH1" s="369"/>
      <c r="RNI1" s="369"/>
      <c r="RNJ1" s="369"/>
      <c r="RNK1" s="369"/>
      <c r="RNL1" s="369"/>
      <c r="RNM1" s="369"/>
      <c r="RNN1" s="369"/>
      <c r="RNO1" s="370"/>
      <c r="RNP1" s="368"/>
      <c r="RNQ1" s="369"/>
      <c r="RNR1" s="369"/>
      <c r="RNS1" s="370"/>
      <c r="RNT1" s="368"/>
      <c r="RNU1" s="369"/>
      <c r="RNV1" s="369"/>
      <c r="RNW1" s="369"/>
      <c r="RNX1" s="369"/>
      <c r="RNY1" s="369"/>
      <c r="RNZ1" s="369"/>
      <c r="ROA1" s="369"/>
      <c r="ROB1" s="369"/>
      <c r="ROC1" s="369"/>
      <c r="ROD1" s="369"/>
      <c r="ROE1" s="369"/>
      <c r="ROF1" s="370"/>
      <c r="ROG1" s="368"/>
      <c r="ROH1" s="369"/>
      <c r="ROI1" s="369"/>
      <c r="ROJ1" s="369"/>
      <c r="ROK1" s="369"/>
      <c r="ROL1" s="369"/>
      <c r="ROM1" s="369"/>
      <c r="RON1" s="369"/>
      <c r="ROO1" s="369"/>
      <c r="ROP1" s="369"/>
      <c r="ROQ1" s="370"/>
      <c r="ROR1" s="368"/>
      <c r="ROS1" s="369"/>
      <c r="ROT1" s="369"/>
      <c r="ROU1" s="370"/>
      <c r="ROV1" s="371"/>
      <c r="ROW1" s="371"/>
      <c r="ROX1" s="371"/>
      <c r="ROY1" s="371"/>
      <c r="ROZ1" s="371"/>
      <c r="RPA1" s="371"/>
      <c r="RPB1" s="371"/>
      <c r="RPC1" s="371"/>
      <c r="RPD1" s="360"/>
      <c r="RPE1" s="368"/>
      <c r="RPF1" s="370"/>
      <c r="RPG1" s="372"/>
      <c r="RPH1" s="373"/>
      <c r="RPI1" s="373"/>
      <c r="RPJ1" s="374"/>
      <c r="RPK1" s="367"/>
      <c r="RPL1" s="367"/>
      <c r="RPM1" s="372"/>
      <c r="RPN1" s="373"/>
      <c r="RPO1" s="373"/>
      <c r="RPP1" s="373"/>
      <c r="RPQ1" s="373"/>
      <c r="RPR1" s="374"/>
      <c r="RPS1" s="367"/>
      <c r="RPT1" s="367"/>
      <c r="RPU1" s="367"/>
      <c r="RPV1" s="24"/>
      <c r="RPW1" s="24"/>
      <c r="RPX1" s="360"/>
      <c r="RPY1" s="361"/>
      <c r="RPZ1" s="26"/>
      <c r="RQA1" s="375"/>
      <c r="RQB1" s="375"/>
      <c r="RQC1" s="375"/>
      <c r="RQD1" s="375"/>
      <c r="RQE1" s="376"/>
      <c r="RQF1" s="377"/>
      <c r="RQG1" s="378"/>
      <c r="RQH1" s="378"/>
      <c r="RQI1" s="378"/>
      <c r="RQJ1" s="378"/>
      <c r="RQK1" s="378"/>
      <c r="RQL1" s="378"/>
      <c r="RQM1" s="378"/>
      <c r="RQN1" s="378"/>
      <c r="RQO1" s="378"/>
      <c r="RQP1" s="378"/>
      <c r="RQQ1" s="379"/>
      <c r="RQR1" s="375"/>
      <c r="RQS1" s="377"/>
      <c r="RQT1" s="378"/>
      <c r="RQU1" s="378"/>
      <c r="RQV1" s="378"/>
      <c r="RQW1" s="378"/>
      <c r="RQX1" s="378"/>
      <c r="RQY1" s="378"/>
      <c r="RQZ1" s="379"/>
      <c r="RRA1" s="375"/>
      <c r="RRB1" s="375"/>
      <c r="RRC1" s="375"/>
      <c r="RRD1" s="375"/>
      <c r="RRE1" s="375"/>
      <c r="RRF1" s="375"/>
      <c r="RRG1" s="375"/>
      <c r="RRH1" s="368"/>
      <c r="RRI1" s="369"/>
      <c r="RRJ1" s="369"/>
      <c r="RRK1" s="369"/>
      <c r="RRL1" s="369"/>
      <c r="RRM1" s="369"/>
      <c r="RRN1" s="369"/>
      <c r="RRO1" s="369"/>
      <c r="RRP1" s="369"/>
      <c r="RRQ1" s="370"/>
      <c r="RRR1" s="368"/>
      <c r="RRS1" s="369"/>
      <c r="RRT1" s="369"/>
      <c r="RRU1" s="370"/>
      <c r="RRV1" s="368"/>
      <c r="RRW1" s="369"/>
      <c r="RRX1" s="369"/>
      <c r="RRY1" s="369"/>
      <c r="RRZ1" s="369"/>
      <c r="RSA1" s="369"/>
      <c r="RSB1" s="369"/>
      <c r="RSC1" s="369"/>
      <c r="RSD1" s="369"/>
      <c r="RSE1" s="369"/>
      <c r="RSF1" s="369"/>
      <c r="RSG1" s="369"/>
      <c r="RSH1" s="369"/>
      <c r="RSI1" s="369"/>
      <c r="RSJ1" s="369"/>
      <c r="RSK1" s="369"/>
      <c r="RSL1" s="369"/>
      <c r="RSM1" s="369"/>
      <c r="RSN1" s="369"/>
      <c r="RSO1" s="370"/>
      <c r="RSP1" s="368"/>
      <c r="RSQ1" s="369"/>
      <c r="RSR1" s="369"/>
      <c r="RSS1" s="370"/>
      <c r="RST1" s="368"/>
      <c r="RSU1" s="369"/>
      <c r="RSV1" s="369"/>
      <c r="RSW1" s="369"/>
      <c r="RSX1" s="369"/>
      <c r="RSY1" s="369"/>
      <c r="RSZ1" s="369"/>
      <c r="RTA1" s="369"/>
      <c r="RTB1" s="369"/>
      <c r="RTC1" s="369"/>
      <c r="RTD1" s="369"/>
      <c r="RTE1" s="369"/>
      <c r="RTF1" s="370"/>
      <c r="RTG1" s="368"/>
      <c r="RTH1" s="369"/>
      <c r="RTI1" s="369"/>
      <c r="RTJ1" s="369"/>
      <c r="RTK1" s="369"/>
      <c r="RTL1" s="369"/>
      <c r="RTM1" s="369"/>
      <c r="RTN1" s="369"/>
      <c r="RTO1" s="369"/>
      <c r="RTP1" s="369"/>
      <c r="RTQ1" s="370"/>
      <c r="RTR1" s="368"/>
      <c r="RTS1" s="369"/>
      <c r="RTT1" s="369"/>
      <c r="RTU1" s="370"/>
      <c r="RTV1" s="371"/>
      <c r="RTW1" s="371"/>
      <c r="RTX1" s="371"/>
      <c r="RTY1" s="371"/>
      <c r="RTZ1" s="371"/>
      <c r="RUA1" s="371"/>
      <c r="RUB1" s="371"/>
      <c r="RUC1" s="371"/>
      <c r="RUD1" s="360"/>
      <c r="RUE1" s="368"/>
      <c r="RUF1" s="370"/>
      <c r="RUG1" s="372"/>
      <c r="RUH1" s="373"/>
      <c r="RUI1" s="373"/>
      <c r="RUJ1" s="374"/>
      <c r="RUK1" s="367"/>
      <c r="RUL1" s="367"/>
      <c r="RUM1" s="372"/>
      <c r="RUN1" s="373"/>
      <c r="RUO1" s="373"/>
      <c r="RUP1" s="373"/>
      <c r="RUQ1" s="373"/>
      <c r="RUR1" s="374"/>
      <c r="RUS1" s="367"/>
      <c r="RUT1" s="367"/>
      <c r="RUU1" s="367"/>
      <c r="RUV1" s="24"/>
      <c r="RUW1" s="24"/>
      <c r="RUX1" s="360"/>
      <c r="RUY1" s="361"/>
      <c r="RUZ1" s="26"/>
      <c r="RVA1" s="375"/>
      <c r="RVB1" s="375"/>
      <c r="RVC1" s="375"/>
      <c r="RVD1" s="375"/>
      <c r="RVE1" s="376"/>
      <c r="RVF1" s="377"/>
      <c r="RVG1" s="378"/>
      <c r="RVH1" s="378"/>
      <c r="RVI1" s="378"/>
      <c r="RVJ1" s="378"/>
      <c r="RVK1" s="378"/>
      <c r="RVL1" s="378"/>
      <c r="RVM1" s="378"/>
      <c r="RVN1" s="378"/>
      <c r="RVO1" s="378"/>
      <c r="RVP1" s="378"/>
      <c r="RVQ1" s="379"/>
      <c r="RVR1" s="375"/>
      <c r="RVS1" s="377"/>
      <c r="RVT1" s="378"/>
      <c r="RVU1" s="378"/>
      <c r="RVV1" s="378"/>
      <c r="RVW1" s="378"/>
      <c r="RVX1" s="378"/>
      <c r="RVY1" s="378"/>
      <c r="RVZ1" s="379"/>
      <c r="RWA1" s="375"/>
      <c r="RWB1" s="375"/>
      <c r="RWC1" s="375"/>
      <c r="RWD1" s="375"/>
      <c r="RWE1" s="375"/>
      <c r="RWF1" s="375"/>
      <c r="RWG1" s="375"/>
      <c r="RWH1" s="368"/>
      <c r="RWI1" s="369"/>
      <c r="RWJ1" s="369"/>
      <c r="RWK1" s="369"/>
      <c r="RWL1" s="369"/>
      <c r="RWM1" s="369"/>
      <c r="RWN1" s="369"/>
      <c r="RWO1" s="369"/>
      <c r="RWP1" s="369"/>
      <c r="RWQ1" s="370"/>
      <c r="RWR1" s="368"/>
      <c r="RWS1" s="369"/>
      <c r="RWT1" s="369"/>
      <c r="RWU1" s="370"/>
      <c r="RWV1" s="368"/>
      <c r="RWW1" s="369"/>
      <c r="RWX1" s="369"/>
      <c r="RWY1" s="369"/>
      <c r="RWZ1" s="369"/>
      <c r="RXA1" s="369"/>
      <c r="RXB1" s="369"/>
      <c r="RXC1" s="369"/>
      <c r="RXD1" s="369"/>
      <c r="RXE1" s="369"/>
      <c r="RXF1" s="369"/>
      <c r="RXG1" s="369"/>
      <c r="RXH1" s="369"/>
      <c r="RXI1" s="369"/>
      <c r="RXJ1" s="369"/>
      <c r="RXK1" s="369"/>
      <c r="RXL1" s="369"/>
      <c r="RXM1" s="369"/>
      <c r="RXN1" s="369"/>
      <c r="RXO1" s="370"/>
      <c r="RXP1" s="368"/>
      <c r="RXQ1" s="369"/>
      <c r="RXR1" s="369"/>
      <c r="RXS1" s="370"/>
      <c r="RXT1" s="368"/>
      <c r="RXU1" s="369"/>
      <c r="RXV1" s="369"/>
      <c r="RXW1" s="369"/>
      <c r="RXX1" s="369"/>
      <c r="RXY1" s="369"/>
      <c r="RXZ1" s="369"/>
      <c r="RYA1" s="369"/>
      <c r="RYB1" s="369"/>
      <c r="RYC1" s="369"/>
      <c r="RYD1" s="369"/>
      <c r="RYE1" s="369"/>
      <c r="RYF1" s="370"/>
      <c r="RYG1" s="368"/>
      <c r="RYH1" s="369"/>
      <c r="RYI1" s="369"/>
      <c r="RYJ1" s="369"/>
      <c r="RYK1" s="369"/>
      <c r="RYL1" s="369"/>
      <c r="RYM1" s="369"/>
      <c r="RYN1" s="369"/>
      <c r="RYO1" s="369"/>
      <c r="RYP1" s="369"/>
      <c r="RYQ1" s="370"/>
      <c r="RYR1" s="368"/>
      <c r="RYS1" s="369"/>
      <c r="RYT1" s="369"/>
      <c r="RYU1" s="370"/>
      <c r="RYV1" s="371"/>
      <c r="RYW1" s="371"/>
      <c r="RYX1" s="371"/>
      <c r="RYY1" s="371"/>
      <c r="RYZ1" s="371"/>
      <c r="RZA1" s="371"/>
      <c r="RZB1" s="371"/>
      <c r="RZC1" s="371"/>
      <c r="RZD1" s="360"/>
      <c r="RZE1" s="368"/>
      <c r="RZF1" s="370"/>
      <c r="RZG1" s="372"/>
      <c r="RZH1" s="373"/>
      <c r="RZI1" s="373"/>
      <c r="RZJ1" s="374"/>
      <c r="RZK1" s="367"/>
      <c r="RZL1" s="367"/>
      <c r="RZM1" s="372"/>
      <c r="RZN1" s="373"/>
      <c r="RZO1" s="373"/>
      <c r="RZP1" s="373"/>
      <c r="RZQ1" s="373"/>
      <c r="RZR1" s="374"/>
      <c r="RZS1" s="367"/>
      <c r="RZT1" s="367"/>
      <c r="RZU1" s="367"/>
      <c r="RZV1" s="24"/>
      <c r="RZW1" s="24"/>
      <c r="RZX1" s="360"/>
      <c r="RZY1" s="361"/>
      <c r="RZZ1" s="26"/>
      <c r="SAA1" s="375"/>
      <c r="SAB1" s="375"/>
      <c r="SAC1" s="375"/>
      <c r="SAD1" s="375"/>
      <c r="SAE1" s="376"/>
      <c r="SAF1" s="377"/>
      <c r="SAG1" s="378"/>
      <c r="SAH1" s="378"/>
      <c r="SAI1" s="378"/>
      <c r="SAJ1" s="378"/>
      <c r="SAK1" s="378"/>
      <c r="SAL1" s="378"/>
      <c r="SAM1" s="378"/>
      <c r="SAN1" s="378"/>
      <c r="SAO1" s="378"/>
      <c r="SAP1" s="378"/>
      <c r="SAQ1" s="379"/>
      <c r="SAR1" s="375"/>
      <c r="SAS1" s="377"/>
      <c r="SAT1" s="378"/>
      <c r="SAU1" s="378"/>
      <c r="SAV1" s="378"/>
      <c r="SAW1" s="378"/>
      <c r="SAX1" s="378"/>
      <c r="SAY1" s="378"/>
      <c r="SAZ1" s="379"/>
      <c r="SBA1" s="375"/>
      <c r="SBB1" s="375"/>
      <c r="SBC1" s="375"/>
      <c r="SBD1" s="375"/>
      <c r="SBE1" s="375"/>
      <c r="SBF1" s="375"/>
      <c r="SBG1" s="375"/>
      <c r="SBH1" s="368"/>
      <c r="SBI1" s="369"/>
      <c r="SBJ1" s="369"/>
      <c r="SBK1" s="369"/>
      <c r="SBL1" s="369"/>
      <c r="SBM1" s="369"/>
      <c r="SBN1" s="369"/>
      <c r="SBO1" s="369"/>
      <c r="SBP1" s="369"/>
      <c r="SBQ1" s="370"/>
      <c r="SBR1" s="368"/>
      <c r="SBS1" s="369"/>
      <c r="SBT1" s="369"/>
      <c r="SBU1" s="370"/>
      <c r="SBV1" s="368"/>
      <c r="SBW1" s="369"/>
      <c r="SBX1" s="369"/>
      <c r="SBY1" s="369"/>
      <c r="SBZ1" s="369"/>
      <c r="SCA1" s="369"/>
      <c r="SCB1" s="369"/>
      <c r="SCC1" s="369"/>
      <c r="SCD1" s="369"/>
      <c r="SCE1" s="369"/>
      <c r="SCF1" s="369"/>
      <c r="SCG1" s="369"/>
      <c r="SCH1" s="369"/>
      <c r="SCI1" s="369"/>
      <c r="SCJ1" s="369"/>
      <c r="SCK1" s="369"/>
      <c r="SCL1" s="369"/>
      <c r="SCM1" s="369"/>
      <c r="SCN1" s="369"/>
      <c r="SCO1" s="370"/>
      <c r="SCP1" s="368"/>
      <c r="SCQ1" s="369"/>
      <c r="SCR1" s="369"/>
      <c r="SCS1" s="370"/>
      <c r="SCT1" s="368"/>
      <c r="SCU1" s="369"/>
      <c r="SCV1" s="369"/>
      <c r="SCW1" s="369"/>
      <c r="SCX1" s="369"/>
      <c r="SCY1" s="369"/>
      <c r="SCZ1" s="369"/>
      <c r="SDA1" s="369"/>
      <c r="SDB1" s="369"/>
      <c r="SDC1" s="369"/>
      <c r="SDD1" s="369"/>
      <c r="SDE1" s="369"/>
      <c r="SDF1" s="370"/>
      <c r="SDG1" s="368"/>
      <c r="SDH1" s="369"/>
      <c r="SDI1" s="369"/>
      <c r="SDJ1" s="369"/>
      <c r="SDK1" s="369"/>
      <c r="SDL1" s="369"/>
      <c r="SDM1" s="369"/>
      <c r="SDN1" s="369"/>
      <c r="SDO1" s="369"/>
      <c r="SDP1" s="369"/>
      <c r="SDQ1" s="370"/>
      <c r="SDR1" s="368"/>
      <c r="SDS1" s="369"/>
      <c r="SDT1" s="369"/>
      <c r="SDU1" s="370"/>
      <c r="SDV1" s="371"/>
      <c r="SDW1" s="371"/>
      <c r="SDX1" s="371"/>
      <c r="SDY1" s="371"/>
      <c r="SDZ1" s="371"/>
      <c r="SEA1" s="371"/>
      <c r="SEB1" s="371"/>
      <c r="SEC1" s="371"/>
      <c r="SED1" s="360"/>
      <c r="SEE1" s="368"/>
      <c r="SEF1" s="370"/>
      <c r="SEG1" s="372"/>
      <c r="SEH1" s="373"/>
      <c r="SEI1" s="373"/>
      <c r="SEJ1" s="374"/>
      <c r="SEK1" s="367"/>
      <c r="SEL1" s="367"/>
      <c r="SEM1" s="372"/>
      <c r="SEN1" s="373"/>
      <c r="SEO1" s="373"/>
      <c r="SEP1" s="373"/>
      <c r="SEQ1" s="373"/>
      <c r="SER1" s="374"/>
      <c r="SES1" s="367"/>
      <c r="SET1" s="367"/>
      <c r="SEU1" s="367"/>
      <c r="SEV1" s="24"/>
      <c r="SEW1" s="24"/>
      <c r="SEX1" s="360"/>
      <c r="SEY1" s="361"/>
      <c r="SEZ1" s="26"/>
      <c r="SFA1" s="375"/>
      <c r="SFB1" s="375"/>
      <c r="SFC1" s="375"/>
      <c r="SFD1" s="375"/>
      <c r="SFE1" s="376"/>
      <c r="SFF1" s="377"/>
      <c r="SFG1" s="378"/>
      <c r="SFH1" s="378"/>
      <c r="SFI1" s="378"/>
      <c r="SFJ1" s="378"/>
      <c r="SFK1" s="378"/>
      <c r="SFL1" s="378"/>
      <c r="SFM1" s="378"/>
      <c r="SFN1" s="378"/>
      <c r="SFO1" s="378"/>
      <c r="SFP1" s="378"/>
      <c r="SFQ1" s="379"/>
      <c r="SFR1" s="375"/>
      <c r="SFS1" s="377"/>
      <c r="SFT1" s="378"/>
      <c r="SFU1" s="378"/>
      <c r="SFV1" s="378"/>
      <c r="SFW1" s="378"/>
      <c r="SFX1" s="378"/>
      <c r="SFY1" s="378"/>
      <c r="SFZ1" s="379"/>
      <c r="SGA1" s="375"/>
      <c r="SGB1" s="375"/>
      <c r="SGC1" s="375"/>
      <c r="SGD1" s="375"/>
      <c r="SGE1" s="375"/>
      <c r="SGF1" s="375"/>
      <c r="SGG1" s="375"/>
      <c r="SGH1" s="368"/>
      <c r="SGI1" s="369"/>
      <c r="SGJ1" s="369"/>
      <c r="SGK1" s="369"/>
      <c r="SGL1" s="369"/>
      <c r="SGM1" s="369"/>
      <c r="SGN1" s="369"/>
      <c r="SGO1" s="369"/>
      <c r="SGP1" s="369"/>
      <c r="SGQ1" s="370"/>
      <c r="SGR1" s="368"/>
      <c r="SGS1" s="369"/>
      <c r="SGT1" s="369"/>
      <c r="SGU1" s="370"/>
      <c r="SGV1" s="368"/>
      <c r="SGW1" s="369"/>
      <c r="SGX1" s="369"/>
      <c r="SGY1" s="369"/>
      <c r="SGZ1" s="369"/>
      <c r="SHA1" s="369"/>
      <c r="SHB1" s="369"/>
      <c r="SHC1" s="369"/>
      <c r="SHD1" s="369"/>
      <c r="SHE1" s="369"/>
      <c r="SHF1" s="369"/>
      <c r="SHG1" s="369"/>
      <c r="SHH1" s="369"/>
      <c r="SHI1" s="369"/>
      <c r="SHJ1" s="369"/>
      <c r="SHK1" s="369"/>
      <c r="SHL1" s="369"/>
      <c r="SHM1" s="369"/>
      <c r="SHN1" s="369"/>
      <c r="SHO1" s="370"/>
      <c r="SHP1" s="368"/>
      <c r="SHQ1" s="369"/>
      <c r="SHR1" s="369"/>
      <c r="SHS1" s="370"/>
      <c r="SHT1" s="368"/>
      <c r="SHU1" s="369"/>
      <c r="SHV1" s="369"/>
      <c r="SHW1" s="369"/>
      <c r="SHX1" s="369"/>
      <c r="SHY1" s="369"/>
      <c r="SHZ1" s="369"/>
      <c r="SIA1" s="369"/>
      <c r="SIB1" s="369"/>
      <c r="SIC1" s="369"/>
      <c r="SID1" s="369"/>
      <c r="SIE1" s="369"/>
      <c r="SIF1" s="370"/>
      <c r="SIG1" s="368"/>
      <c r="SIH1" s="369"/>
      <c r="SII1" s="369"/>
      <c r="SIJ1" s="369"/>
      <c r="SIK1" s="369"/>
      <c r="SIL1" s="369"/>
      <c r="SIM1" s="369"/>
      <c r="SIN1" s="369"/>
      <c r="SIO1" s="369"/>
      <c r="SIP1" s="369"/>
      <c r="SIQ1" s="370"/>
      <c r="SIR1" s="368"/>
      <c r="SIS1" s="369"/>
      <c r="SIT1" s="369"/>
      <c r="SIU1" s="370"/>
      <c r="SIV1" s="371"/>
      <c r="SIW1" s="371"/>
      <c r="SIX1" s="371"/>
      <c r="SIY1" s="371"/>
      <c r="SIZ1" s="371"/>
      <c r="SJA1" s="371"/>
      <c r="SJB1" s="371"/>
      <c r="SJC1" s="371"/>
      <c r="SJD1" s="360"/>
      <c r="SJE1" s="368"/>
      <c r="SJF1" s="370"/>
      <c r="SJG1" s="372"/>
      <c r="SJH1" s="373"/>
      <c r="SJI1" s="373"/>
      <c r="SJJ1" s="374"/>
      <c r="SJK1" s="367"/>
      <c r="SJL1" s="367"/>
      <c r="SJM1" s="372"/>
      <c r="SJN1" s="373"/>
      <c r="SJO1" s="373"/>
      <c r="SJP1" s="373"/>
      <c r="SJQ1" s="373"/>
      <c r="SJR1" s="374"/>
      <c r="SJS1" s="367"/>
      <c r="SJT1" s="367"/>
      <c r="SJU1" s="367"/>
      <c r="SJV1" s="24"/>
      <c r="SJW1" s="24"/>
      <c r="SJX1" s="360"/>
      <c r="SJY1" s="361"/>
      <c r="SJZ1" s="26"/>
      <c r="SKA1" s="375"/>
      <c r="SKB1" s="375"/>
      <c r="SKC1" s="375"/>
      <c r="SKD1" s="375"/>
      <c r="SKE1" s="376"/>
      <c r="SKF1" s="377"/>
      <c r="SKG1" s="378"/>
      <c r="SKH1" s="378"/>
      <c r="SKI1" s="378"/>
      <c r="SKJ1" s="378"/>
      <c r="SKK1" s="378"/>
      <c r="SKL1" s="378"/>
      <c r="SKM1" s="378"/>
      <c r="SKN1" s="378"/>
      <c r="SKO1" s="378"/>
      <c r="SKP1" s="378"/>
      <c r="SKQ1" s="379"/>
      <c r="SKR1" s="375"/>
      <c r="SKS1" s="377"/>
      <c r="SKT1" s="378"/>
      <c r="SKU1" s="378"/>
      <c r="SKV1" s="378"/>
      <c r="SKW1" s="378"/>
      <c r="SKX1" s="378"/>
      <c r="SKY1" s="378"/>
      <c r="SKZ1" s="379"/>
      <c r="SLA1" s="375"/>
      <c r="SLB1" s="375"/>
      <c r="SLC1" s="375"/>
      <c r="SLD1" s="375"/>
      <c r="SLE1" s="375"/>
      <c r="SLF1" s="375"/>
      <c r="SLG1" s="375"/>
      <c r="SLH1" s="368"/>
      <c r="SLI1" s="369"/>
      <c r="SLJ1" s="369"/>
      <c r="SLK1" s="369"/>
      <c r="SLL1" s="369"/>
      <c r="SLM1" s="369"/>
      <c r="SLN1" s="369"/>
      <c r="SLO1" s="369"/>
      <c r="SLP1" s="369"/>
      <c r="SLQ1" s="370"/>
      <c r="SLR1" s="368"/>
      <c r="SLS1" s="369"/>
      <c r="SLT1" s="369"/>
      <c r="SLU1" s="370"/>
      <c r="SLV1" s="368"/>
      <c r="SLW1" s="369"/>
      <c r="SLX1" s="369"/>
      <c r="SLY1" s="369"/>
      <c r="SLZ1" s="369"/>
      <c r="SMA1" s="369"/>
      <c r="SMB1" s="369"/>
      <c r="SMC1" s="369"/>
      <c r="SMD1" s="369"/>
      <c r="SME1" s="369"/>
      <c r="SMF1" s="369"/>
      <c r="SMG1" s="369"/>
      <c r="SMH1" s="369"/>
      <c r="SMI1" s="369"/>
      <c r="SMJ1" s="369"/>
      <c r="SMK1" s="369"/>
      <c r="SML1" s="369"/>
      <c r="SMM1" s="369"/>
      <c r="SMN1" s="369"/>
      <c r="SMO1" s="370"/>
      <c r="SMP1" s="368"/>
      <c r="SMQ1" s="369"/>
      <c r="SMR1" s="369"/>
      <c r="SMS1" s="370"/>
      <c r="SMT1" s="368"/>
      <c r="SMU1" s="369"/>
      <c r="SMV1" s="369"/>
      <c r="SMW1" s="369"/>
      <c r="SMX1" s="369"/>
      <c r="SMY1" s="369"/>
      <c r="SMZ1" s="369"/>
      <c r="SNA1" s="369"/>
      <c r="SNB1" s="369"/>
      <c r="SNC1" s="369"/>
      <c r="SND1" s="369"/>
      <c r="SNE1" s="369"/>
      <c r="SNF1" s="370"/>
      <c r="SNG1" s="368"/>
      <c r="SNH1" s="369"/>
      <c r="SNI1" s="369"/>
      <c r="SNJ1" s="369"/>
      <c r="SNK1" s="369"/>
      <c r="SNL1" s="369"/>
      <c r="SNM1" s="369"/>
      <c r="SNN1" s="369"/>
      <c r="SNO1" s="369"/>
      <c r="SNP1" s="369"/>
      <c r="SNQ1" s="370"/>
      <c r="SNR1" s="368"/>
      <c r="SNS1" s="369"/>
      <c r="SNT1" s="369"/>
      <c r="SNU1" s="370"/>
      <c r="SNV1" s="371"/>
      <c r="SNW1" s="371"/>
      <c r="SNX1" s="371"/>
      <c r="SNY1" s="371"/>
      <c r="SNZ1" s="371"/>
      <c r="SOA1" s="371"/>
      <c r="SOB1" s="371"/>
      <c r="SOC1" s="371"/>
      <c r="SOD1" s="360"/>
      <c r="SOE1" s="368"/>
      <c r="SOF1" s="370"/>
      <c r="SOG1" s="372"/>
      <c r="SOH1" s="373"/>
      <c r="SOI1" s="373"/>
      <c r="SOJ1" s="374"/>
      <c r="SOK1" s="367"/>
      <c r="SOL1" s="367"/>
      <c r="SOM1" s="372"/>
      <c r="SON1" s="373"/>
      <c r="SOO1" s="373"/>
      <c r="SOP1" s="373"/>
      <c r="SOQ1" s="373"/>
      <c r="SOR1" s="374"/>
      <c r="SOS1" s="367"/>
      <c r="SOT1" s="367"/>
      <c r="SOU1" s="367"/>
      <c r="SOV1" s="24"/>
      <c r="SOW1" s="24"/>
      <c r="SOX1" s="360"/>
      <c r="SOY1" s="361"/>
      <c r="SOZ1" s="26"/>
      <c r="SPA1" s="375"/>
      <c r="SPB1" s="375"/>
      <c r="SPC1" s="375"/>
      <c r="SPD1" s="375"/>
      <c r="SPE1" s="376"/>
      <c r="SPF1" s="377"/>
      <c r="SPG1" s="378"/>
      <c r="SPH1" s="378"/>
      <c r="SPI1" s="378"/>
      <c r="SPJ1" s="378"/>
      <c r="SPK1" s="378"/>
      <c r="SPL1" s="378"/>
      <c r="SPM1" s="378"/>
      <c r="SPN1" s="378"/>
      <c r="SPO1" s="378"/>
      <c r="SPP1" s="378"/>
      <c r="SPQ1" s="379"/>
      <c r="SPR1" s="375"/>
      <c r="SPS1" s="377"/>
      <c r="SPT1" s="378"/>
      <c r="SPU1" s="378"/>
      <c r="SPV1" s="378"/>
      <c r="SPW1" s="378"/>
      <c r="SPX1" s="378"/>
      <c r="SPY1" s="378"/>
      <c r="SPZ1" s="379"/>
      <c r="SQA1" s="375"/>
      <c r="SQB1" s="375"/>
      <c r="SQC1" s="375"/>
      <c r="SQD1" s="375"/>
      <c r="SQE1" s="375"/>
      <c r="SQF1" s="375"/>
      <c r="SQG1" s="375"/>
      <c r="SQH1" s="368"/>
      <c r="SQI1" s="369"/>
      <c r="SQJ1" s="369"/>
      <c r="SQK1" s="369"/>
      <c r="SQL1" s="369"/>
      <c r="SQM1" s="369"/>
      <c r="SQN1" s="369"/>
      <c r="SQO1" s="369"/>
      <c r="SQP1" s="369"/>
      <c r="SQQ1" s="370"/>
      <c r="SQR1" s="368"/>
      <c r="SQS1" s="369"/>
      <c r="SQT1" s="369"/>
      <c r="SQU1" s="370"/>
      <c r="SQV1" s="368"/>
      <c r="SQW1" s="369"/>
      <c r="SQX1" s="369"/>
      <c r="SQY1" s="369"/>
      <c r="SQZ1" s="369"/>
      <c r="SRA1" s="369"/>
      <c r="SRB1" s="369"/>
      <c r="SRC1" s="369"/>
      <c r="SRD1" s="369"/>
      <c r="SRE1" s="369"/>
      <c r="SRF1" s="369"/>
      <c r="SRG1" s="369"/>
      <c r="SRH1" s="369"/>
      <c r="SRI1" s="369"/>
      <c r="SRJ1" s="369"/>
      <c r="SRK1" s="369"/>
      <c r="SRL1" s="369"/>
      <c r="SRM1" s="369"/>
      <c r="SRN1" s="369"/>
      <c r="SRO1" s="370"/>
      <c r="SRP1" s="368"/>
      <c r="SRQ1" s="369"/>
      <c r="SRR1" s="369"/>
      <c r="SRS1" s="370"/>
      <c r="SRT1" s="368"/>
      <c r="SRU1" s="369"/>
      <c r="SRV1" s="369"/>
      <c r="SRW1" s="369"/>
      <c r="SRX1" s="369"/>
      <c r="SRY1" s="369"/>
      <c r="SRZ1" s="369"/>
      <c r="SSA1" s="369"/>
      <c r="SSB1" s="369"/>
      <c r="SSC1" s="369"/>
      <c r="SSD1" s="369"/>
      <c r="SSE1" s="369"/>
      <c r="SSF1" s="370"/>
      <c r="SSG1" s="368"/>
      <c r="SSH1" s="369"/>
      <c r="SSI1" s="369"/>
      <c r="SSJ1" s="369"/>
      <c r="SSK1" s="369"/>
      <c r="SSL1" s="369"/>
      <c r="SSM1" s="369"/>
      <c r="SSN1" s="369"/>
      <c r="SSO1" s="369"/>
      <c r="SSP1" s="369"/>
      <c r="SSQ1" s="370"/>
      <c r="SSR1" s="368"/>
      <c r="SSS1" s="369"/>
      <c r="SST1" s="369"/>
      <c r="SSU1" s="370"/>
      <c r="SSV1" s="371"/>
      <c r="SSW1" s="371"/>
      <c r="SSX1" s="371"/>
      <c r="SSY1" s="371"/>
      <c r="SSZ1" s="371"/>
      <c r="STA1" s="371"/>
      <c r="STB1" s="371"/>
      <c r="STC1" s="371"/>
      <c r="STD1" s="360"/>
      <c r="STE1" s="368"/>
      <c r="STF1" s="370"/>
      <c r="STG1" s="372"/>
      <c r="STH1" s="373"/>
      <c r="STI1" s="373"/>
      <c r="STJ1" s="374"/>
      <c r="STK1" s="367"/>
      <c r="STL1" s="367"/>
      <c r="STM1" s="372"/>
      <c r="STN1" s="373"/>
      <c r="STO1" s="373"/>
      <c r="STP1" s="373"/>
      <c r="STQ1" s="373"/>
      <c r="STR1" s="374"/>
      <c r="STS1" s="367"/>
      <c r="STT1" s="367"/>
      <c r="STU1" s="367"/>
      <c r="STV1" s="24"/>
      <c r="STW1" s="24"/>
      <c r="STX1" s="360"/>
      <c r="STY1" s="361"/>
      <c r="STZ1" s="26"/>
      <c r="SUA1" s="375"/>
      <c r="SUB1" s="375"/>
      <c r="SUC1" s="375"/>
      <c r="SUD1" s="375"/>
      <c r="SUE1" s="376"/>
      <c r="SUF1" s="377"/>
      <c r="SUG1" s="378"/>
      <c r="SUH1" s="378"/>
      <c r="SUI1" s="378"/>
      <c r="SUJ1" s="378"/>
      <c r="SUK1" s="378"/>
      <c r="SUL1" s="378"/>
      <c r="SUM1" s="378"/>
      <c r="SUN1" s="378"/>
      <c r="SUO1" s="378"/>
      <c r="SUP1" s="378"/>
      <c r="SUQ1" s="379"/>
      <c r="SUR1" s="375"/>
      <c r="SUS1" s="377"/>
      <c r="SUT1" s="378"/>
      <c r="SUU1" s="378"/>
      <c r="SUV1" s="378"/>
      <c r="SUW1" s="378"/>
      <c r="SUX1" s="378"/>
      <c r="SUY1" s="378"/>
      <c r="SUZ1" s="379"/>
      <c r="SVA1" s="375"/>
      <c r="SVB1" s="375"/>
      <c r="SVC1" s="375"/>
      <c r="SVD1" s="375"/>
      <c r="SVE1" s="375"/>
      <c r="SVF1" s="375"/>
      <c r="SVG1" s="375"/>
      <c r="SVH1" s="368"/>
      <c r="SVI1" s="369"/>
      <c r="SVJ1" s="369"/>
      <c r="SVK1" s="369"/>
      <c r="SVL1" s="369"/>
      <c r="SVM1" s="369"/>
      <c r="SVN1" s="369"/>
      <c r="SVO1" s="369"/>
      <c r="SVP1" s="369"/>
      <c r="SVQ1" s="370"/>
      <c r="SVR1" s="368"/>
      <c r="SVS1" s="369"/>
      <c r="SVT1" s="369"/>
      <c r="SVU1" s="370"/>
      <c r="SVV1" s="368"/>
      <c r="SVW1" s="369"/>
      <c r="SVX1" s="369"/>
      <c r="SVY1" s="369"/>
      <c r="SVZ1" s="369"/>
      <c r="SWA1" s="369"/>
      <c r="SWB1" s="369"/>
      <c r="SWC1" s="369"/>
      <c r="SWD1" s="369"/>
      <c r="SWE1" s="369"/>
      <c r="SWF1" s="369"/>
      <c r="SWG1" s="369"/>
      <c r="SWH1" s="369"/>
      <c r="SWI1" s="369"/>
      <c r="SWJ1" s="369"/>
      <c r="SWK1" s="369"/>
      <c r="SWL1" s="369"/>
      <c r="SWM1" s="369"/>
      <c r="SWN1" s="369"/>
      <c r="SWO1" s="370"/>
      <c r="SWP1" s="368"/>
      <c r="SWQ1" s="369"/>
      <c r="SWR1" s="369"/>
      <c r="SWS1" s="370"/>
      <c r="SWT1" s="368"/>
      <c r="SWU1" s="369"/>
      <c r="SWV1" s="369"/>
      <c r="SWW1" s="369"/>
      <c r="SWX1" s="369"/>
      <c r="SWY1" s="369"/>
      <c r="SWZ1" s="369"/>
      <c r="SXA1" s="369"/>
      <c r="SXB1" s="369"/>
      <c r="SXC1" s="369"/>
      <c r="SXD1" s="369"/>
      <c r="SXE1" s="369"/>
      <c r="SXF1" s="370"/>
      <c r="SXG1" s="368"/>
      <c r="SXH1" s="369"/>
      <c r="SXI1" s="369"/>
      <c r="SXJ1" s="369"/>
      <c r="SXK1" s="369"/>
      <c r="SXL1" s="369"/>
      <c r="SXM1" s="369"/>
      <c r="SXN1" s="369"/>
      <c r="SXO1" s="369"/>
      <c r="SXP1" s="369"/>
      <c r="SXQ1" s="370"/>
      <c r="SXR1" s="368"/>
      <c r="SXS1" s="369"/>
      <c r="SXT1" s="369"/>
      <c r="SXU1" s="370"/>
      <c r="SXV1" s="371"/>
      <c r="SXW1" s="371"/>
      <c r="SXX1" s="371"/>
      <c r="SXY1" s="371"/>
      <c r="SXZ1" s="371"/>
      <c r="SYA1" s="371"/>
      <c r="SYB1" s="371"/>
      <c r="SYC1" s="371"/>
      <c r="SYD1" s="360"/>
      <c r="SYE1" s="368"/>
      <c r="SYF1" s="370"/>
      <c r="SYG1" s="372"/>
      <c r="SYH1" s="373"/>
      <c r="SYI1" s="373"/>
      <c r="SYJ1" s="374"/>
      <c r="SYK1" s="367"/>
      <c r="SYL1" s="367"/>
      <c r="SYM1" s="372"/>
      <c r="SYN1" s="373"/>
      <c r="SYO1" s="373"/>
      <c r="SYP1" s="373"/>
      <c r="SYQ1" s="373"/>
      <c r="SYR1" s="374"/>
      <c r="SYS1" s="367"/>
      <c r="SYT1" s="367"/>
      <c r="SYU1" s="367"/>
      <c r="SYV1" s="24"/>
      <c r="SYW1" s="24"/>
      <c r="SYX1" s="360"/>
      <c r="SYY1" s="361"/>
      <c r="SYZ1" s="26"/>
      <c r="SZA1" s="375"/>
      <c r="SZB1" s="375"/>
      <c r="SZC1" s="375"/>
      <c r="SZD1" s="375"/>
      <c r="SZE1" s="376"/>
      <c r="SZF1" s="377"/>
      <c r="SZG1" s="378"/>
      <c r="SZH1" s="378"/>
      <c r="SZI1" s="378"/>
      <c r="SZJ1" s="378"/>
      <c r="SZK1" s="378"/>
      <c r="SZL1" s="378"/>
      <c r="SZM1" s="378"/>
      <c r="SZN1" s="378"/>
      <c r="SZO1" s="378"/>
      <c r="SZP1" s="378"/>
      <c r="SZQ1" s="379"/>
      <c r="SZR1" s="375"/>
      <c r="SZS1" s="377"/>
      <c r="SZT1" s="378"/>
      <c r="SZU1" s="378"/>
      <c r="SZV1" s="378"/>
      <c r="SZW1" s="378"/>
      <c r="SZX1" s="378"/>
      <c r="SZY1" s="378"/>
      <c r="SZZ1" s="379"/>
      <c r="TAA1" s="375"/>
      <c r="TAB1" s="375"/>
      <c r="TAC1" s="375"/>
      <c r="TAD1" s="375"/>
      <c r="TAE1" s="375"/>
      <c r="TAF1" s="375"/>
      <c r="TAG1" s="375"/>
      <c r="TAH1" s="368"/>
      <c r="TAI1" s="369"/>
      <c r="TAJ1" s="369"/>
      <c r="TAK1" s="369"/>
      <c r="TAL1" s="369"/>
      <c r="TAM1" s="369"/>
      <c r="TAN1" s="369"/>
      <c r="TAO1" s="369"/>
      <c r="TAP1" s="369"/>
      <c r="TAQ1" s="370"/>
      <c r="TAR1" s="368"/>
      <c r="TAS1" s="369"/>
      <c r="TAT1" s="369"/>
      <c r="TAU1" s="370"/>
      <c r="TAV1" s="368"/>
      <c r="TAW1" s="369"/>
      <c r="TAX1" s="369"/>
      <c r="TAY1" s="369"/>
      <c r="TAZ1" s="369"/>
      <c r="TBA1" s="369"/>
      <c r="TBB1" s="369"/>
      <c r="TBC1" s="369"/>
      <c r="TBD1" s="369"/>
      <c r="TBE1" s="369"/>
      <c r="TBF1" s="369"/>
      <c r="TBG1" s="369"/>
      <c r="TBH1" s="369"/>
      <c r="TBI1" s="369"/>
      <c r="TBJ1" s="369"/>
      <c r="TBK1" s="369"/>
      <c r="TBL1" s="369"/>
      <c r="TBM1" s="369"/>
      <c r="TBN1" s="369"/>
      <c r="TBO1" s="370"/>
      <c r="TBP1" s="368"/>
      <c r="TBQ1" s="369"/>
      <c r="TBR1" s="369"/>
      <c r="TBS1" s="370"/>
      <c r="TBT1" s="368"/>
      <c r="TBU1" s="369"/>
      <c r="TBV1" s="369"/>
      <c r="TBW1" s="369"/>
      <c r="TBX1" s="369"/>
      <c r="TBY1" s="369"/>
      <c r="TBZ1" s="369"/>
      <c r="TCA1" s="369"/>
      <c r="TCB1" s="369"/>
      <c r="TCC1" s="369"/>
      <c r="TCD1" s="369"/>
      <c r="TCE1" s="369"/>
      <c r="TCF1" s="370"/>
      <c r="TCG1" s="368"/>
      <c r="TCH1" s="369"/>
      <c r="TCI1" s="369"/>
      <c r="TCJ1" s="369"/>
      <c r="TCK1" s="369"/>
      <c r="TCL1" s="369"/>
      <c r="TCM1" s="369"/>
      <c r="TCN1" s="369"/>
      <c r="TCO1" s="369"/>
      <c r="TCP1" s="369"/>
      <c r="TCQ1" s="370"/>
      <c r="TCR1" s="368"/>
      <c r="TCS1" s="369"/>
      <c r="TCT1" s="369"/>
      <c r="TCU1" s="370"/>
      <c r="TCV1" s="371"/>
      <c r="TCW1" s="371"/>
      <c r="TCX1" s="371"/>
      <c r="TCY1" s="371"/>
      <c r="TCZ1" s="371"/>
      <c r="TDA1" s="371"/>
      <c r="TDB1" s="371"/>
      <c r="TDC1" s="371"/>
      <c r="TDD1" s="360"/>
      <c r="TDE1" s="368"/>
      <c r="TDF1" s="370"/>
      <c r="TDG1" s="372"/>
      <c r="TDH1" s="373"/>
      <c r="TDI1" s="373"/>
      <c r="TDJ1" s="374"/>
      <c r="TDK1" s="367"/>
      <c r="TDL1" s="367"/>
      <c r="TDM1" s="372"/>
      <c r="TDN1" s="373"/>
      <c r="TDO1" s="373"/>
      <c r="TDP1" s="373"/>
      <c r="TDQ1" s="373"/>
      <c r="TDR1" s="374"/>
      <c r="TDS1" s="367"/>
      <c r="TDT1" s="367"/>
      <c r="TDU1" s="367"/>
      <c r="TDV1" s="24"/>
      <c r="TDW1" s="24"/>
      <c r="TDX1" s="360"/>
      <c r="TDY1" s="361"/>
      <c r="TDZ1" s="26"/>
      <c r="TEA1" s="375"/>
      <c r="TEB1" s="375"/>
      <c r="TEC1" s="375"/>
      <c r="TED1" s="375"/>
      <c r="TEE1" s="376"/>
      <c r="TEF1" s="377"/>
      <c r="TEG1" s="378"/>
      <c r="TEH1" s="378"/>
      <c r="TEI1" s="378"/>
      <c r="TEJ1" s="378"/>
      <c r="TEK1" s="378"/>
      <c r="TEL1" s="378"/>
      <c r="TEM1" s="378"/>
      <c r="TEN1" s="378"/>
      <c r="TEO1" s="378"/>
      <c r="TEP1" s="378"/>
      <c r="TEQ1" s="379"/>
      <c r="TER1" s="375"/>
      <c r="TES1" s="377"/>
      <c r="TET1" s="378"/>
      <c r="TEU1" s="378"/>
      <c r="TEV1" s="378"/>
      <c r="TEW1" s="378"/>
      <c r="TEX1" s="378"/>
      <c r="TEY1" s="378"/>
      <c r="TEZ1" s="379"/>
      <c r="TFA1" s="375"/>
      <c r="TFB1" s="375"/>
      <c r="TFC1" s="375"/>
      <c r="TFD1" s="375"/>
      <c r="TFE1" s="375"/>
      <c r="TFF1" s="375"/>
      <c r="TFG1" s="375"/>
      <c r="TFH1" s="368"/>
      <c r="TFI1" s="369"/>
      <c r="TFJ1" s="369"/>
      <c r="TFK1" s="369"/>
      <c r="TFL1" s="369"/>
      <c r="TFM1" s="369"/>
      <c r="TFN1" s="369"/>
      <c r="TFO1" s="369"/>
      <c r="TFP1" s="369"/>
      <c r="TFQ1" s="370"/>
      <c r="TFR1" s="368"/>
      <c r="TFS1" s="369"/>
      <c r="TFT1" s="369"/>
      <c r="TFU1" s="370"/>
      <c r="TFV1" s="368"/>
      <c r="TFW1" s="369"/>
      <c r="TFX1" s="369"/>
      <c r="TFY1" s="369"/>
      <c r="TFZ1" s="369"/>
      <c r="TGA1" s="369"/>
      <c r="TGB1" s="369"/>
      <c r="TGC1" s="369"/>
      <c r="TGD1" s="369"/>
      <c r="TGE1" s="369"/>
      <c r="TGF1" s="369"/>
      <c r="TGG1" s="369"/>
      <c r="TGH1" s="369"/>
      <c r="TGI1" s="369"/>
      <c r="TGJ1" s="369"/>
      <c r="TGK1" s="369"/>
      <c r="TGL1" s="369"/>
      <c r="TGM1" s="369"/>
      <c r="TGN1" s="369"/>
      <c r="TGO1" s="370"/>
      <c r="TGP1" s="368"/>
      <c r="TGQ1" s="369"/>
      <c r="TGR1" s="369"/>
      <c r="TGS1" s="370"/>
      <c r="TGT1" s="368"/>
      <c r="TGU1" s="369"/>
      <c r="TGV1" s="369"/>
      <c r="TGW1" s="369"/>
      <c r="TGX1" s="369"/>
      <c r="TGY1" s="369"/>
      <c r="TGZ1" s="369"/>
      <c r="THA1" s="369"/>
      <c r="THB1" s="369"/>
      <c r="THC1" s="369"/>
      <c r="THD1" s="369"/>
      <c r="THE1" s="369"/>
      <c r="THF1" s="370"/>
      <c r="THG1" s="368"/>
      <c r="THH1" s="369"/>
      <c r="THI1" s="369"/>
      <c r="THJ1" s="369"/>
      <c r="THK1" s="369"/>
      <c r="THL1" s="369"/>
      <c r="THM1" s="369"/>
      <c r="THN1" s="369"/>
      <c r="THO1" s="369"/>
      <c r="THP1" s="369"/>
      <c r="THQ1" s="370"/>
      <c r="THR1" s="368"/>
      <c r="THS1" s="369"/>
      <c r="THT1" s="369"/>
      <c r="THU1" s="370"/>
      <c r="THV1" s="371"/>
      <c r="THW1" s="371"/>
      <c r="THX1" s="371"/>
      <c r="THY1" s="371"/>
      <c r="THZ1" s="371"/>
      <c r="TIA1" s="371"/>
      <c r="TIB1" s="371"/>
      <c r="TIC1" s="371"/>
      <c r="TID1" s="360"/>
      <c r="TIE1" s="368"/>
      <c r="TIF1" s="370"/>
      <c r="TIG1" s="372"/>
      <c r="TIH1" s="373"/>
      <c r="TII1" s="373"/>
      <c r="TIJ1" s="374"/>
      <c r="TIK1" s="367"/>
      <c r="TIL1" s="367"/>
      <c r="TIM1" s="372"/>
      <c r="TIN1" s="373"/>
      <c r="TIO1" s="373"/>
      <c r="TIP1" s="373"/>
      <c r="TIQ1" s="373"/>
      <c r="TIR1" s="374"/>
      <c r="TIS1" s="367"/>
      <c r="TIT1" s="367"/>
      <c r="TIU1" s="367"/>
      <c r="TIV1" s="24"/>
      <c r="TIW1" s="24"/>
      <c r="TIX1" s="360"/>
      <c r="TIY1" s="361"/>
      <c r="TIZ1" s="26"/>
      <c r="TJA1" s="375"/>
      <c r="TJB1" s="375"/>
      <c r="TJC1" s="375"/>
      <c r="TJD1" s="375"/>
      <c r="TJE1" s="376"/>
      <c r="TJF1" s="377"/>
      <c r="TJG1" s="378"/>
      <c r="TJH1" s="378"/>
      <c r="TJI1" s="378"/>
      <c r="TJJ1" s="378"/>
      <c r="TJK1" s="378"/>
      <c r="TJL1" s="378"/>
      <c r="TJM1" s="378"/>
      <c r="TJN1" s="378"/>
      <c r="TJO1" s="378"/>
      <c r="TJP1" s="378"/>
      <c r="TJQ1" s="379"/>
      <c r="TJR1" s="375"/>
      <c r="TJS1" s="377"/>
      <c r="TJT1" s="378"/>
      <c r="TJU1" s="378"/>
      <c r="TJV1" s="378"/>
      <c r="TJW1" s="378"/>
      <c r="TJX1" s="378"/>
      <c r="TJY1" s="378"/>
      <c r="TJZ1" s="379"/>
      <c r="TKA1" s="375"/>
      <c r="TKB1" s="375"/>
      <c r="TKC1" s="375"/>
      <c r="TKD1" s="375"/>
      <c r="TKE1" s="375"/>
      <c r="TKF1" s="375"/>
      <c r="TKG1" s="375"/>
      <c r="TKH1" s="368"/>
      <c r="TKI1" s="369"/>
      <c r="TKJ1" s="369"/>
      <c r="TKK1" s="369"/>
      <c r="TKL1" s="369"/>
      <c r="TKM1" s="369"/>
      <c r="TKN1" s="369"/>
      <c r="TKO1" s="369"/>
      <c r="TKP1" s="369"/>
      <c r="TKQ1" s="370"/>
      <c r="TKR1" s="368"/>
      <c r="TKS1" s="369"/>
      <c r="TKT1" s="369"/>
      <c r="TKU1" s="370"/>
      <c r="TKV1" s="368"/>
      <c r="TKW1" s="369"/>
      <c r="TKX1" s="369"/>
      <c r="TKY1" s="369"/>
      <c r="TKZ1" s="369"/>
      <c r="TLA1" s="369"/>
      <c r="TLB1" s="369"/>
      <c r="TLC1" s="369"/>
      <c r="TLD1" s="369"/>
      <c r="TLE1" s="369"/>
      <c r="TLF1" s="369"/>
      <c r="TLG1" s="369"/>
      <c r="TLH1" s="369"/>
      <c r="TLI1" s="369"/>
      <c r="TLJ1" s="369"/>
      <c r="TLK1" s="369"/>
      <c r="TLL1" s="369"/>
      <c r="TLM1" s="369"/>
      <c r="TLN1" s="369"/>
      <c r="TLO1" s="370"/>
      <c r="TLP1" s="368"/>
      <c r="TLQ1" s="369"/>
      <c r="TLR1" s="369"/>
      <c r="TLS1" s="370"/>
      <c r="TLT1" s="368"/>
      <c r="TLU1" s="369"/>
      <c r="TLV1" s="369"/>
      <c r="TLW1" s="369"/>
      <c r="TLX1" s="369"/>
      <c r="TLY1" s="369"/>
      <c r="TLZ1" s="369"/>
      <c r="TMA1" s="369"/>
      <c r="TMB1" s="369"/>
      <c r="TMC1" s="369"/>
      <c r="TMD1" s="369"/>
      <c r="TME1" s="369"/>
      <c r="TMF1" s="370"/>
      <c r="TMG1" s="368"/>
      <c r="TMH1" s="369"/>
      <c r="TMI1" s="369"/>
      <c r="TMJ1" s="369"/>
      <c r="TMK1" s="369"/>
      <c r="TML1" s="369"/>
      <c r="TMM1" s="369"/>
      <c r="TMN1" s="369"/>
      <c r="TMO1" s="369"/>
      <c r="TMP1" s="369"/>
      <c r="TMQ1" s="370"/>
      <c r="TMR1" s="368"/>
      <c r="TMS1" s="369"/>
      <c r="TMT1" s="369"/>
      <c r="TMU1" s="370"/>
      <c r="TMV1" s="371"/>
      <c r="TMW1" s="371"/>
      <c r="TMX1" s="371"/>
      <c r="TMY1" s="371"/>
      <c r="TMZ1" s="371"/>
      <c r="TNA1" s="371"/>
      <c r="TNB1" s="371"/>
      <c r="TNC1" s="371"/>
      <c r="TND1" s="360"/>
      <c r="TNE1" s="368"/>
      <c r="TNF1" s="370"/>
      <c r="TNG1" s="372"/>
      <c r="TNH1" s="373"/>
      <c r="TNI1" s="373"/>
      <c r="TNJ1" s="374"/>
      <c r="TNK1" s="367"/>
      <c r="TNL1" s="367"/>
      <c r="TNM1" s="372"/>
      <c r="TNN1" s="373"/>
      <c r="TNO1" s="373"/>
      <c r="TNP1" s="373"/>
      <c r="TNQ1" s="373"/>
      <c r="TNR1" s="374"/>
      <c r="TNS1" s="367"/>
      <c r="TNT1" s="367"/>
      <c r="TNU1" s="367"/>
      <c r="TNV1" s="24"/>
      <c r="TNW1" s="24"/>
      <c r="TNX1" s="360"/>
      <c r="TNY1" s="361"/>
      <c r="TNZ1" s="26"/>
      <c r="TOA1" s="375"/>
      <c r="TOB1" s="375"/>
      <c r="TOC1" s="375"/>
      <c r="TOD1" s="375"/>
      <c r="TOE1" s="376"/>
      <c r="TOF1" s="377"/>
      <c r="TOG1" s="378"/>
      <c r="TOH1" s="378"/>
      <c r="TOI1" s="378"/>
      <c r="TOJ1" s="378"/>
      <c r="TOK1" s="378"/>
      <c r="TOL1" s="378"/>
      <c r="TOM1" s="378"/>
      <c r="TON1" s="378"/>
      <c r="TOO1" s="378"/>
      <c r="TOP1" s="378"/>
      <c r="TOQ1" s="379"/>
      <c r="TOR1" s="375"/>
      <c r="TOS1" s="377"/>
      <c r="TOT1" s="378"/>
      <c r="TOU1" s="378"/>
      <c r="TOV1" s="378"/>
      <c r="TOW1" s="378"/>
      <c r="TOX1" s="378"/>
      <c r="TOY1" s="378"/>
      <c r="TOZ1" s="379"/>
      <c r="TPA1" s="375"/>
      <c r="TPB1" s="375"/>
      <c r="TPC1" s="375"/>
      <c r="TPD1" s="375"/>
      <c r="TPE1" s="375"/>
      <c r="TPF1" s="375"/>
      <c r="TPG1" s="375"/>
      <c r="TPH1" s="368"/>
      <c r="TPI1" s="369"/>
      <c r="TPJ1" s="369"/>
      <c r="TPK1" s="369"/>
      <c r="TPL1" s="369"/>
      <c r="TPM1" s="369"/>
      <c r="TPN1" s="369"/>
      <c r="TPO1" s="369"/>
      <c r="TPP1" s="369"/>
      <c r="TPQ1" s="370"/>
      <c r="TPR1" s="368"/>
      <c r="TPS1" s="369"/>
      <c r="TPT1" s="369"/>
      <c r="TPU1" s="370"/>
      <c r="TPV1" s="368"/>
      <c r="TPW1" s="369"/>
      <c r="TPX1" s="369"/>
      <c r="TPY1" s="369"/>
      <c r="TPZ1" s="369"/>
      <c r="TQA1" s="369"/>
      <c r="TQB1" s="369"/>
      <c r="TQC1" s="369"/>
      <c r="TQD1" s="369"/>
      <c r="TQE1" s="369"/>
      <c r="TQF1" s="369"/>
      <c r="TQG1" s="369"/>
      <c r="TQH1" s="369"/>
      <c r="TQI1" s="369"/>
      <c r="TQJ1" s="369"/>
      <c r="TQK1" s="369"/>
      <c r="TQL1" s="369"/>
      <c r="TQM1" s="369"/>
      <c r="TQN1" s="369"/>
      <c r="TQO1" s="370"/>
      <c r="TQP1" s="368"/>
      <c r="TQQ1" s="369"/>
      <c r="TQR1" s="369"/>
      <c r="TQS1" s="370"/>
      <c r="TQT1" s="368"/>
      <c r="TQU1" s="369"/>
      <c r="TQV1" s="369"/>
      <c r="TQW1" s="369"/>
      <c r="TQX1" s="369"/>
      <c r="TQY1" s="369"/>
      <c r="TQZ1" s="369"/>
      <c r="TRA1" s="369"/>
      <c r="TRB1" s="369"/>
      <c r="TRC1" s="369"/>
      <c r="TRD1" s="369"/>
      <c r="TRE1" s="369"/>
      <c r="TRF1" s="370"/>
      <c r="TRG1" s="368"/>
      <c r="TRH1" s="369"/>
      <c r="TRI1" s="369"/>
      <c r="TRJ1" s="369"/>
      <c r="TRK1" s="369"/>
      <c r="TRL1" s="369"/>
      <c r="TRM1" s="369"/>
      <c r="TRN1" s="369"/>
      <c r="TRO1" s="369"/>
      <c r="TRP1" s="369"/>
      <c r="TRQ1" s="370"/>
      <c r="TRR1" s="368"/>
      <c r="TRS1" s="369"/>
      <c r="TRT1" s="369"/>
      <c r="TRU1" s="370"/>
      <c r="TRV1" s="371"/>
      <c r="TRW1" s="371"/>
      <c r="TRX1" s="371"/>
      <c r="TRY1" s="371"/>
      <c r="TRZ1" s="371"/>
      <c r="TSA1" s="371"/>
      <c r="TSB1" s="371"/>
      <c r="TSC1" s="371"/>
      <c r="TSD1" s="360"/>
      <c r="TSE1" s="368"/>
      <c r="TSF1" s="370"/>
      <c r="TSG1" s="372"/>
      <c r="TSH1" s="373"/>
      <c r="TSI1" s="373"/>
      <c r="TSJ1" s="374"/>
      <c r="TSK1" s="367"/>
      <c r="TSL1" s="367"/>
      <c r="TSM1" s="372"/>
      <c r="TSN1" s="373"/>
      <c r="TSO1" s="373"/>
      <c r="TSP1" s="373"/>
      <c r="TSQ1" s="373"/>
      <c r="TSR1" s="374"/>
      <c r="TSS1" s="367"/>
      <c r="TST1" s="367"/>
      <c r="TSU1" s="367"/>
      <c r="TSV1" s="24"/>
      <c r="TSW1" s="24"/>
      <c r="TSX1" s="360"/>
      <c r="TSY1" s="361"/>
      <c r="TSZ1" s="26"/>
      <c r="TTA1" s="375"/>
      <c r="TTB1" s="375"/>
      <c r="TTC1" s="375"/>
      <c r="TTD1" s="375"/>
      <c r="TTE1" s="376"/>
      <c r="TTF1" s="377"/>
      <c r="TTG1" s="378"/>
      <c r="TTH1" s="378"/>
      <c r="TTI1" s="378"/>
      <c r="TTJ1" s="378"/>
      <c r="TTK1" s="378"/>
      <c r="TTL1" s="378"/>
      <c r="TTM1" s="378"/>
      <c r="TTN1" s="378"/>
      <c r="TTO1" s="378"/>
      <c r="TTP1" s="378"/>
      <c r="TTQ1" s="379"/>
      <c r="TTR1" s="375"/>
      <c r="TTS1" s="377"/>
      <c r="TTT1" s="378"/>
      <c r="TTU1" s="378"/>
      <c r="TTV1" s="378"/>
      <c r="TTW1" s="378"/>
      <c r="TTX1" s="378"/>
      <c r="TTY1" s="378"/>
      <c r="TTZ1" s="379"/>
      <c r="TUA1" s="375"/>
      <c r="TUB1" s="375"/>
      <c r="TUC1" s="375"/>
      <c r="TUD1" s="375"/>
      <c r="TUE1" s="375"/>
      <c r="TUF1" s="375"/>
      <c r="TUG1" s="375"/>
      <c r="TUH1" s="368"/>
      <c r="TUI1" s="369"/>
      <c r="TUJ1" s="369"/>
      <c r="TUK1" s="369"/>
      <c r="TUL1" s="369"/>
      <c r="TUM1" s="369"/>
      <c r="TUN1" s="369"/>
      <c r="TUO1" s="369"/>
      <c r="TUP1" s="369"/>
      <c r="TUQ1" s="370"/>
      <c r="TUR1" s="368"/>
      <c r="TUS1" s="369"/>
      <c r="TUT1" s="369"/>
      <c r="TUU1" s="370"/>
      <c r="TUV1" s="368"/>
      <c r="TUW1" s="369"/>
      <c r="TUX1" s="369"/>
      <c r="TUY1" s="369"/>
      <c r="TUZ1" s="369"/>
      <c r="TVA1" s="369"/>
      <c r="TVB1" s="369"/>
      <c r="TVC1" s="369"/>
      <c r="TVD1" s="369"/>
      <c r="TVE1" s="369"/>
      <c r="TVF1" s="369"/>
      <c r="TVG1" s="369"/>
      <c r="TVH1" s="369"/>
      <c r="TVI1" s="369"/>
      <c r="TVJ1" s="369"/>
      <c r="TVK1" s="369"/>
      <c r="TVL1" s="369"/>
      <c r="TVM1" s="369"/>
      <c r="TVN1" s="369"/>
      <c r="TVO1" s="370"/>
      <c r="TVP1" s="368"/>
      <c r="TVQ1" s="369"/>
      <c r="TVR1" s="369"/>
      <c r="TVS1" s="370"/>
      <c r="TVT1" s="368"/>
      <c r="TVU1" s="369"/>
      <c r="TVV1" s="369"/>
      <c r="TVW1" s="369"/>
      <c r="TVX1" s="369"/>
      <c r="TVY1" s="369"/>
      <c r="TVZ1" s="369"/>
      <c r="TWA1" s="369"/>
      <c r="TWB1" s="369"/>
      <c r="TWC1" s="369"/>
      <c r="TWD1" s="369"/>
      <c r="TWE1" s="369"/>
      <c r="TWF1" s="370"/>
      <c r="TWG1" s="368"/>
      <c r="TWH1" s="369"/>
      <c r="TWI1" s="369"/>
      <c r="TWJ1" s="369"/>
      <c r="TWK1" s="369"/>
      <c r="TWL1" s="369"/>
      <c r="TWM1" s="369"/>
      <c r="TWN1" s="369"/>
      <c r="TWO1" s="369"/>
      <c r="TWP1" s="369"/>
      <c r="TWQ1" s="370"/>
      <c r="TWR1" s="368"/>
      <c r="TWS1" s="369"/>
      <c r="TWT1" s="369"/>
      <c r="TWU1" s="370"/>
      <c r="TWV1" s="371"/>
      <c r="TWW1" s="371"/>
      <c r="TWX1" s="371"/>
      <c r="TWY1" s="371"/>
      <c r="TWZ1" s="371"/>
      <c r="TXA1" s="371"/>
      <c r="TXB1" s="371"/>
      <c r="TXC1" s="371"/>
      <c r="TXD1" s="360"/>
      <c r="TXE1" s="368"/>
      <c r="TXF1" s="370"/>
      <c r="TXG1" s="372"/>
      <c r="TXH1" s="373"/>
      <c r="TXI1" s="373"/>
      <c r="TXJ1" s="374"/>
      <c r="TXK1" s="367"/>
      <c r="TXL1" s="367"/>
      <c r="TXM1" s="372"/>
      <c r="TXN1" s="373"/>
      <c r="TXO1" s="373"/>
      <c r="TXP1" s="373"/>
      <c r="TXQ1" s="373"/>
      <c r="TXR1" s="374"/>
      <c r="TXS1" s="367"/>
      <c r="TXT1" s="367"/>
      <c r="TXU1" s="367"/>
      <c r="TXV1" s="24"/>
      <c r="TXW1" s="24"/>
      <c r="TXX1" s="360"/>
      <c r="TXY1" s="361"/>
      <c r="TXZ1" s="26"/>
      <c r="TYA1" s="375"/>
      <c r="TYB1" s="375"/>
      <c r="TYC1" s="375"/>
      <c r="TYD1" s="375"/>
      <c r="TYE1" s="376"/>
      <c r="TYF1" s="377"/>
      <c r="TYG1" s="378"/>
      <c r="TYH1" s="378"/>
      <c r="TYI1" s="378"/>
      <c r="TYJ1" s="378"/>
      <c r="TYK1" s="378"/>
      <c r="TYL1" s="378"/>
      <c r="TYM1" s="378"/>
      <c r="TYN1" s="378"/>
      <c r="TYO1" s="378"/>
      <c r="TYP1" s="378"/>
      <c r="TYQ1" s="379"/>
      <c r="TYR1" s="375"/>
      <c r="TYS1" s="377"/>
      <c r="TYT1" s="378"/>
      <c r="TYU1" s="378"/>
      <c r="TYV1" s="378"/>
      <c r="TYW1" s="378"/>
      <c r="TYX1" s="378"/>
      <c r="TYY1" s="378"/>
      <c r="TYZ1" s="379"/>
      <c r="TZA1" s="375"/>
      <c r="TZB1" s="375"/>
      <c r="TZC1" s="375"/>
      <c r="TZD1" s="375"/>
      <c r="TZE1" s="375"/>
      <c r="TZF1" s="375"/>
      <c r="TZG1" s="375"/>
      <c r="TZH1" s="368"/>
      <c r="TZI1" s="369"/>
      <c r="TZJ1" s="369"/>
      <c r="TZK1" s="369"/>
      <c r="TZL1" s="369"/>
      <c r="TZM1" s="369"/>
      <c r="TZN1" s="369"/>
      <c r="TZO1" s="369"/>
      <c r="TZP1" s="369"/>
      <c r="TZQ1" s="370"/>
      <c r="TZR1" s="368"/>
      <c r="TZS1" s="369"/>
      <c r="TZT1" s="369"/>
      <c r="TZU1" s="370"/>
      <c r="TZV1" s="368"/>
      <c r="TZW1" s="369"/>
      <c r="TZX1" s="369"/>
      <c r="TZY1" s="369"/>
      <c r="TZZ1" s="369"/>
      <c r="UAA1" s="369"/>
      <c r="UAB1" s="369"/>
      <c r="UAC1" s="369"/>
      <c r="UAD1" s="369"/>
      <c r="UAE1" s="369"/>
      <c r="UAF1" s="369"/>
      <c r="UAG1" s="369"/>
      <c r="UAH1" s="369"/>
      <c r="UAI1" s="369"/>
      <c r="UAJ1" s="369"/>
      <c r="UAK1" s="369"/>
      <c r="UAL1" s="369"/>
      <c r="UAM1" s="369"/>
      <c r="UAN1" s="369"/>
      <c r="UAO1" s="370"/>
      <c r="UAP1" s="368"/>
      <c r="UAQ1" s="369"/>
      <c r="UAR1" s="369"/>
      <c r="UAS1" s="370"/>
      <c r="UAT1" s="368"/>
      <c r="UAU1" s="369"/>
      <c r="UAV1" s="369"/>
      <c r="UAW1" s="369"/>
      <c r="UAX1" s="369"/>
      <c r="UAY1" s="369"/>
      <c r="UAZ1" s="369"/>
      <c r="UBA1" s="369"/>
      <c r="UBB1" s="369"/>
      <c r="UBC1" s="369"/>
      <c r="UBD1" s="369"/>
      <c r="UBE1" s="369"/>
      <c r="UBF1" s="370"/>
      <c r="UBG1" s="368"/>
      <c r="UBH1" s="369"/>
      <c r="UBI1" s="369"/>
      <c r="UBJ1" s="369"/>
      <c r="UBK1" s="369"/>
      <c r="UBL1" s="369"/>
      <c r="UBM1" s="369"/>
      <c r="UBN1" s="369"/>
      <c r="UBO1" s="369"/>
      <c r="UBP1" s="369"/>
      <c r="UBQ1" s="370"/>
      <c r="UBR1" s="368"/>
      <c r="UBS1" s="369"/>
      <c r="UBT1" s="369"/>
      <c r="UBU1" s="370"/>
      <c r="UBV1" s="371"/>
      <c r="UBW1" s="371"/>
      <c r="UBX1" s="371"/>
      <c r="UBY1" s="371"/>
      <c r="UBZ1" s="371"/>
      <c r="UCA1" s="371"/>
      <c r="UCB1" s="371"/>
      <c r="UCC1" s="371"/>
      <c r="UCD1" s="360"/>
      <c r="UCE1" s="368"/>
      <c r="UCF1" s="370"/>
      <c r="UCG1" s="372"/>
      <c r="UCH1" s="373"/>
      <c r="UCI1" s="373"/>
      <c r="UCJ1" s="374"/>
      <c r="UCK1" s="367"/>
      <c r="UCL1" s="367"/>
      <c r="UCM1" s="372"/>
      <c r="UCN1" s="373"/>
      <c r="UCO1" s="373"/>
      <c r="UCP1" s="373"/>
      <c r="UCQ1" s="373"/>
      <c r="UCR1" s="374"/>
      <c r="UCS1" s="367"/>
      <c r="UCT1" s="367"/>
      <c r="UCU1" s="367"/>
      <c r="UCV1" s="24"/>
      <c r="UCW1" s="24"/>
      <c r="UCX1" s="360"/>
      <c r="UCY1" s="361"/>
      <c r="UCZ1" s="26"/>
      <c r="UDA1" s="375"/>
      <c r="UDB1" s="375"/>
      <c r="UDC1" s="375"/>
      <c r="UDD1" s="375"/>
      <c r="UDE1" s="376"/>
      <c r="UDF1" s="377"/>
      <c r="UDG1" s="378"/>
      <c r="UDH1" s="378"/>
      <c r="UDI1" s="378"/>
      <c r="UDJ1" s="378"/>
      <c r="UDK1" s="378"/>
      <c r="UDL1" s="378"/>
      <c r="UDM1" s="378"/>
      <c r="UDN1" s="378"/>
      <c r="UDO1" s="378"/>
      <c r="UDP1" s="378"/>
      <c r="UDQ1" s="379"/>
      <c r="UDR1" s="375"/>
      <c r="UDS1" s="377"/>
      <c r="UDT1" s="378"/>
      <c r="UDU1" s="378"/>
      <c r="UDV1" s="378"/>
      <c r="UDW1" s="378"/>
      <c r="UDX1" s="378"/>
      <c r="UDY1" s="378"/>
      <c r="UDZ1" s="379"/>
      <c r="UEA1" s="375"/>
      <c r="UEB1" s="375"/>
      <c r="UEC1" s="375"/>
      <c r="UED1" s="375"/>
      <c r="UEE1" s="375"/>
      <c r="UEF1" s="375"/>
      <c r="UEG1" s="375"/>
      <c r="UEH1" s="368"/>
      <c r="UEI1" s="369"/>
      <c r="UEJ1" s="369"/>
      <c r="UEK1" s="369"/>
      <c r="UEL1" s="369"/>
      <c r="UEM1" s="369"/>
      <c r="UEN1" s="369"/>
      <c r="UEO1" s="369"/>
      <c r="UEP1" s="369"/>
      <c r="UEQ1" s="370"/>
      <c r="UER1" s="368"/>
      <c r="UES1" s="369"/>
      <c r="UET1" s="369"/>
      <c r="UEU1" s="370"/>
      <c r="UEV1" s="368"/>
      <c r="UEW1" s="369"/>
      <c r="UEX1" s="369"/>
      <c r="UEY1" s="369"/>
      <c r="UEZ1" s="369"/>
      <c r="UFA1" s="369"/>
      <c r="UFB1" s="369"/>
      <c r="UFC1" s="369"/>
      <c r="UFD1" s="369"/>
      <c r="UFE1" s="369"/>
      <c r="UFF1" s="369"/>
      <c r="UFG1" s="369"/>
      <c r="UFH1" s="369"/>
      <c r="UFI1" s="369"/>
      <c r="UFJ1" s="369"/>
      <c r="UFK1" s="369"/>
      <c r="UFL1" s="369"/>
      <c r="UFM1" s="369"/>
      <c r="UFN1" s="369"/>
      <c r="UFO1" s="370"/>
      <c r="UFP1" s="368"/>
      <c r="UFQ1" s="369"/>
      <c r="UFR1" s="369"/>
      <c r="UFS1" s="370"/>
      <c r="UFT1" s="368"/>
      <c r="UFU1" s="369"/>
      <c r="UFV1" s="369"/>
      <c r="UFW1" s="369"/>
      <c r="UFX1" s="369"/>
      <c r="UFY1" s="369"/>
      <c r="UFZ1" s="369"/>
      <c r="UGA1" s="369"/>
      <c r="UGB1" s="369"/>
      <c r="UGC1" s="369"/>
      <c r="UGD1" s="369"/>
      <c r="UGE1" s="369"/>
      <c r="UGF1" s="370"/>
      <c r="UGG1" s="368"/>
      <c r="UGH1" s="369"/>
      <c r="UGI1" s="369"/>
      <c r="UGJ1" s="369"/>
      <c r="UGK1" s="369"/>
      <c r="UGL1" s="369"/>
      <c r="UGM1" s="369"/>
      <c r="UGN1" s="369"/>
      <c r="UGO1" s="369"/>
      <c r="UGP1" s="369"/>
      <c r="UGQ1" s="370"/>
      <c r="UGR1" s="368"/>
      <c r="UGS1" s="369"/>
      <c r="UGT1" s="369"/>
      <c r="UGU1" s="370"/>
      <c r="UGV1" s="371"/>
      <c r="UGW1" s="371"/>
      <c r="UGX1" s="371"/>
      <c r="UGY1" s="371"/>
      <c r="UGZ1" s="371"/>
      <c r="UHA1" s="371"/>
      <c r="UHB1" s="371"/>
      <c r="UHC1" s="371"/>
      <c r="UHD1" s="360"/>
      <c r="UHE1" s="368"/>
      <c r="UHF1" s="370"/>
      <c r="UHG1" s="372"/>
      <c r="UHH1" s="373"/>
      <c r="UHI1" s="373"/>
      <c r="UHJ1" s="374"/>
      <c r="UHK1" s="367"/>
      <c r="UHL1" s="367"/>
      <c r="UHM1" s="372"/>
      <c r="UHN1" s="373"/>
      <c r="UHO1" s="373"/>
      <c r="UHP1" s="373"/>
      <c r="UHQ1" s="373"/>
      <c r="UHR1" s="374"/>
      <c r="UHS1" s="367"/>
      <c r="UHT1" s="367"/>
      <c r="UHU1" s="367"/>
      <c r="UHV1" s="24"/>
      <c r="UHW1" s="24"/>
      <c r="UHX1" s="360"/>
      <c r="UHY1" s="361"/>
      <c r="UHZ1" s="26"/>
      <c r="UIA1" s="375"/>
      <c r="UIB1" s="375"/>
      <c r="UIC1" s="375"/>
      <c r="UID1" s="375"/>
      <c r="UIE1" s="376"/>
      <c r="UIF1" s="377"/>
      <c r="UIG1" s="378"/>
      <c r="UIH1" s="378"/>
      <c r="UII1" s="378"/>
      <c r="UIJ1" s="378"/>
      <c r="UIK1" s="378"/>
      <c r="UIL1" s="378"/>
      <c r="UIM1" s="378"/>
      <c r="UIN1" s="378"/>
      <c r="UIO1" s="378"/>
      <c r="UIP1" s="378"/>
      <c r="UIQ1" s="379"/>
      <c r="UIR1" s="375"/>
      <c r="UIS1" s="377"/>
      <c r="UIT1" s="378"/>
      <c r="UIU1" s="378"/>
      <c r="UIV1" s="378"/>
      <c r="UIW1" s="378"/>
      <c r="UIX1" s="378"/>
      <c r="UIY1" s="378"/>
      <c r="UIZ1" s="379"/>
      <c r="UJA1" s="375"/>
      <c r="UJB1" s="375"/>
      <c r="UJC1" s="375"/>
      <c r="UJD1" s="375"/>
      <c r="UJE1" s="375"/>
      <c r="UJF1" s="375"/>
      <c r="UJG1" s="375"/>
      <c r="UJH1" s="368"/>
      <c r="UJI1" s="369"/>
      <c r="UJJ1" s="369"/>
      <c r="UJK1" s="369"/>
      <c r="UJL1" s="369"/>
      <c r="UJM1" s="369"/>
      <c r="UJN1" s="369"/>
      <c r="UJO1" s="369"/>
      <c r="UJP1" s="369"/>
      <c r="UJQ1" s="370"/>
      <c r="UJR1" s="368"/>
      <c r="UJS1" s="369"/>
      <c r="UJT1" s="369"/>
      <c r="UJU1" s="370"/>
      <c r="UJV1" s="368"/>
      <c r="UJW1" s="369"/>
      <c r="UJX1" s="369"/>
      <c r="UJY1" s="369"/>
      <c r="UJZ1" s="369"/>
      <c r="UKA1" s="369"/>
      <c r="UKB1" s="369"/>
      <c r="UKC1" s="369"/>
      <c r="UKD1" s="369"/>
      <c r="UKE1" s="369"/>
      <c r="UKF1" s="369"/>
      <c r="UKG1" s="369"/>
      <c r="UKH1" s="369"/>
      <c r="UKI1" s="369"/>
      <c r="UKJ1" s="369"/>
      <c r="UKK1" s="369"/>
      <c r="UKL1" s="369"/>
      <c r="UKM1" s="369"/>
      <c r="UKN1" s="369"/>
      <c r="UKO1" s="370"/>
      <c r="UKP1" s="368"/>
      <c r="UKQ1" s="369"/>
      <c r="UKR1" s="369"/>
      <c r="UKS1" s="370"/>
      <c r="UKT1" s="368"/>
      <c r="UKU1" s="369"/>
      <c r="UKV1" s="369"/>
      <c r="UKW1" s="369"/>
      <c r="UKX1" s="369"/>
      <c r="UKY1" s="369"/>
      <c r="UKZ1" s="369"/>
      <c r="ULA1" s="369"/>
      <c r="ULB1" s="369"/>
      <c r="ULC1" s="369"/>
      <c r="ULD1" s="369"/>
      <c r="ULE1" s="369"/>
      <c r="ULF1" s="370"/>
      <c r="ULG1" s="368"/>
      <c r="ULH1" s="369"/>
      <c r="ULI1" s="369"/>
      <c r="ULJ1" s="369"/>
      <c r="ULK1" s="369"/>
      <c r="ULL1" s="369"/>
      <c r="ULM1" s="369"/>
      <c r="ULN1" s="369"/>
      <c r="ULO1" s="369"/>
      <c r="ULP1" s="369"/>
      <c r="ULQ1" s="370"/>
      <c r="ULR1" s="368"/>
      <c r="ULS1" s="369"/>
      <c r="ULT1" s="369"/>
      <c r="ULU1" s="370"/>
      <c r="ULV1" s="371"/>
      <c r="ULW1" s="371"/>
      <c r="ULX1" s="371"/>
      <c r="ULY1" s="371"/>
      <c r="ULZ1" s="371"/>
      <c r="UMA1" s="371"/>
      <c r="UMB1" s="371"/>
      <c r="UMC1" s="371"/>
      <c r="UMD1" s="360"/>
      <c r="UME1" s="368"/>
      <c r="UMF1" s="370"/>
      <c r="UMG1" s="372"/>
      <c r="UMH1" s="373"/>
      <c r="UMI1" s="373"/>
      <c r="UMJ1" s="374"/>
      <c r="UMK1" s="367"/>
      <c r="UML1" s="367"/>
      <c r="UMM1" s="372"/>
      <c r="UMN1" s="373"/>
      <c r="UMO1" s="373"/>
      <c r="UMP1" s="373"/>
      <c r="UMQ1" s="373"/>
      <c r="UMR1" s="374"/>
      <c r="UMS1" s="367"/>
      <c r="UMT1" s="367"/>
      <c r="UMU1" s="367"/>
      <c r="UMV1" s="24"/>
      <c r="UMW1" s="24"/>
      <c r="UMX1" s="360"/>
      <c r="UMY1" s="361"/>
      <c r="UMZ1" s="26"/>
      <c r="UNA1" s="375"/>
      <c r="UNB1" s="375"/>
      <c r="UNC1" s="375"/>
      <c r="UND1" s="375"/>
      <c r="UNE1" s="376"/>
      <c r="UNF1" s="377"/>
      <c r="UNG1" s="378"/>
      <c r="UNH1" s="378"/>
      <c r="UNI1" s="378"/>
      <c r="UNJ1" s="378"/>
      <c r="UNK1" s="378"/>
      <c r="UNL1" s="378"/>
      <c r="UNM1" s="378"/>
      <c r="UNN1" s="378"/>
      <c r="UNO1" s="378"/>
      <c r="UNP1" s="378"/>
      <c r="UNQ1" s="379"/>
      <c r="UNR1" s="375"/>
      <c r="UNS1" s="377"/>
      <c r="UNT1" s="378"/>
      <c r="UNU1" s="378"/>
      <c r="UNV1" s="378"/>
      <c r="UNW1" s="378"/>
      <c r="UNX1" s="378"/>
      <c r="UNY1" s="378"/>
      <c r="UNZ1" s="379"/>
      <c r="UOA1" s="375"/>
      <c r="UOB1" s="375"/>
      <c r="UOC1" s="375"/>
      <c r="UOD1" s="375"/>
      <c r="UOE1" s="375"/>
      <c r="UOF1" s="375"/>
      <c r="UOG1" s="375"/>
      <c r="UOH1" s="368"/>
      <c r="UOI1" s="369"/>
      <c r="UOJ1" s="369"/>
      <c r="UOK1" s="369"/>
      <c r="UOL1" s="369"/>
      <c r="UOM1" s="369"/>
      <c r="UON1" s="369"/>
      <c r="UOO1" s="369"/>
      <c r="UOP1" s="369"/>
      <c r="UOQ1" s="370"/>
      <c r="UOR1" s="368"/>
      <c r="UOS1" s="369"/>
      <c r="UOT1" s="369"/>
      <c r="UOU1" s="370"/>
      <c r="UOV1" s="368"/>
      <c r="UOW1" s="369"/>
      <c r="UOX1" s="369"/>
      <c r="UOY1" s="369"/>
      <c r="UOZ1" s="369"/>
      <c r="UPA1" s="369"/>
      <c r="UPB1" s="369"/>
      <c r="UPC1" s="369"/>
      <c r="UPD1" s="369"/>
      <c r="UPE1" s="369"/>
      <c r="UPF1" s="369"/>
      <c r="UPG1" s="369"/>
      <c r="UPH1" s="369"/>
      <c r="UPI1" s="369"/>
      <c r="UPJ1" s="369"/>
      <c r="UPK1" s="369"/>
      <c r="UPL1" s="369"/>
      <c r="UPM1" s="369"/>
      <c r="UPN1" s="369"/>
      <c r="UPO1" s="370"/>
      <c r="UPP1" s="368"/>
      <c r="UPQ1" s="369"/>
      <c r="UPR1" s="369"/>
      <c r="UPS1" s="370"/>
      <c r="UPT1" s="368"/>
      <c r="UPU1" s="369"/>
      <c r="UPV1" s="369"/>
      <c r="UPW1" s="369"/>
      <c r="UPX1" s="369"/>
      <c r="UPY1" s="369"/>
      <c r="UPZ1" s="369"/>
      <c r="UQA1" s="369"/>
      <c r="UQB1" s="369"/>
      <c r="UQC1" s="369"/>
      <c r="UQD1" s="369"/>
      <c r="UQE1" s="369"/>
      <c r="UQF1" s="370"/>
      <c r="UQG1" s="368"/>
      <c r="UQH1" s="369"/>
      <c r="UQI1" s="369"/>
      <c r="UQJ1" s="369"/>
      <c r="UQK1" s="369"/>
      <c r="UQL1" s="369"/>
      <c r="UQM1" s="369"/>
      <c r="UQN1" s="369"/>
      <c r="UQO1" s="369"/>
      <c r="UQP1" s="369"/>
      <c r="UQQ1" s="370"/>
      <c r="UQR1" s="368"/>
      <c r="UQS1" s="369"/>
      <c r="UQT1" s="369"/>
      <c r="UQU1" s="370"/>
      <c r="UQV1" s="371"/>
      <c r="UQW1" s="371"/>
      <c r="UQX1" s="371"/>
      <c r="UQY1" s="371"/>
      <c r="UQZ1" s="371"/>
      <c r="URA1" s="371"/>
      <c r="URB1" s="371"/>
      <c r="URC1" s="371"/>
      <c r="URD1" s="360"/>
      <c r="URE1" s="368"/>
      <c r="URF1" s="370"/>
      <c r="URG1" s="372"/>
      <c r="URH1" s="373"/>
      <c r="URI1" s="373"/>
      <c r="URJ1" s="374"/>
      <c r="URK1" s="367"/>
      <c r="URL1" s="367"/>
      <c r="URM1" s="372"/>
      <c r="URN1" s="373"/>
      <c r="URO1" s="373"/>
      <c r="URP1" s="373"/>
      <c r="URQ1" s="373"/>
      <c r="URR1" s="374"/>
      <c r="URS1" s="367"/>
      <c r="URT1" s="367"/>
      <c r="URU1" s="367"/>
      <c r="URV1" s="24"/>
      <c r="URW1" s="24"/>
      <c r="URX1" s="360"/>
      <c r="URY1" s="361"/>
      <c r="URZ1" s="26"/>
      <c r="USA1" s="375"/>
      <c r="USB1" s="375"/>
      <c r="USC1" s="375"/>
      <c r="USD1" s="375"/>
      <c r="USE1" s="376"/>
      <c r="USF1" s="377"/>
      <c r="USG1" s="378"/>
      <c r="USH1" s="378"/>
      <c r="USI1" s="378"/>
      <c r="USJ1" s="378"/>
      <c r="USK1" s="378"/>
      <c r="USL1" s="378"/>
      <c r="USM1" s="378"/>
      <c r="USN1" s="378"/>
      <c r="USO1" s="378"/>
      <c r="USP1" s="378"/>
      <c r="USQ1" s="379"/>
      <c r="USR1" s="375"/>
      <c r="USS1" s="377"/>
      <c r="UST1" s="378"/>
      <c r="USU1" s="378"/>
      <c r="USV1" s="378"/>
      <c r="USW1" s="378"/>
      <c r="USX1" s="378"/>
      <c r="USY1" s="378"/>
      <c r="USZ1" s="379"/>
      <c r="UTA1" s="375"/>
      <c r="UTB1" s="375"/>
      <c r="UTC1" s="375"/>
      <c r="UTD1" s="375"/>
      <c r="UTE1" s="375"/>
      <c r="UTF1" s="375"/>
      <c r="UTG1" s="375"/>
      <c r="UTH1" s="368"/>
      <c r="UTI1" s="369"/>
      <c r="UTJ1" s="369"/>
      <c r="UTK1" s="369"/>
      <c r="UTL1" s="369"/>
      <c r="UTM1" s="369"/>
      <c r="UTN1" s="369"/>
      <c r="UTO1" s="369"/>
      <c r="UTP1" s="369"/>
      <c r="UTQ1" s="370"/>
      <c r="UTR1" s="368"/>
      <c r="UTS1" s="369"/>
      <c r="UTT1" s="369"/>
      <c r="UTU1" s="370"/>
      <c r="UTV1" s="368"/>
      <c r="UTW1" s="369"/>
      <c r="UTX1" s="369"/>
      <c r="UTY1" s="369"/>
      <c r="UTZ1" s="369"/>
      <c r="UUA1" s="369"/>
      <c r="UUB1" s="369"/>
      <c r="UUC1" s="369"/>
      <c r="UUD1" s="369"/>
      <c r="UUE1" s="369"/>
      <c r="UUF1" s="369"/>
      <c r="UUG1" s="369"/>
      <c r="UUH1" s="369"/>
      <c r="UUI1" s="369"/>
      <c r="UUJ1" s="369"/>
      <c r="UUK1" s="369"/>
      <c r="UUL1" s="369"/>
      <c r="UUM1" s="369"/>
      <c r="UUN1" s="369"/>
      <c r="UUO1" s="370"/>
      <c r="UUP1" s="368"/>
      <c r="UUQ1" s="369"/>
      <c r="UUR1" s="369"/>
      <c r="UUS1" s="370"/>
      <c r="UUT1" s="368"/>
      <c r="UUU1" s="369"/>
      <c r="UUV1" s="369"/>
      <c r="UUW1" s="369"/>
      <c r="UUX1" s="369"/>
      <c r="UUY1" s="369"/>
      <c r="UUZ1" s="369"/>
      <c r="UVA1" s="369"/>
      <c r="UVB1" s="369"/>
      <c r="UVC1" s="369"/>
      <c r="UVD1" s="369"/>
      <c r="UVE1" s="369"/>
      <c r="UVF1" s="370"/>
      <c r="UVG1" s="368"/>
      <c r="UVH1" s="369"/>
      <c r="UVI1" s="369"/>
      <c r="UVJ1" s="369"/>
      <c r="UVK1" s="369"/>
      <c r="UVL1" s="369"/>
      <c r="UVM1" s="369"/>
      <c r="UVN1" s="369"/>
      <c r="UVO1" s="369"/>
      <c r="UVP1" s="369"/>
      <c r="UVQ1" s="370"/>
      <c r="UVR1" s="368"/>
      <c r="UVS1" s="369"/>
      <c r="UVT1" s="369"/>
      <c r="UVU1" s="370"/>
      <c r="UVV1" s="371"/>
      <c r="UVW1" s="371"/>
      <c r="UVX1" s="371"/>
      <c r="UVY1" s="371"/>
      <c r="UVZ1" s="371"/>
      <c r="UWA1" s="371"/>
      <c r="UWB1" s="371"/>
      <c r="UWC1" s="371"/>
      <c r="UWD1" s="360"/>
      <c r="UWE1" s="368"/>
      <c r="UWF1" s="370"/>
      <c r="UWG1" s="372"/>
      <c r="UWH1" s="373"/>
      <c r="UWI1" s="373"/>
      <c r="UWJ1" s="374"/>
      <c r="UWK1" s="367"/>
      <c r="UWL1" s="367"/>
      <c r="UWM1" s="372"/>
      <c r="UWN1" s="373"/>
      <c r="UWO1" s="373"/>
      <c r="UWP1" s="373"/>
      <c r="UWQ1" s="373"/>
      <c r="UWR1" s="374"/>
      <c r="UWS1" s="367"/>
      <c r="UWT1" s="367"/>
      <c r="UWU1" s="367"/>
      <c r="UWV1" s="24"/>
      <c r="UWW1" s="24"/>
      <c r="UWX1" s="360"/>
      <c r="UWY1" s="361"/>
      <c r="UWZ1" s="26"/>
      <c r="UXA1" s="375"/>
      <c r="UXB1" s="375"/>
      <c r="UXC1" s="375"/>
      <c r="UXD1" s="375"/>
      <c r="UXE1" s="376"/>
      <c r="UXF1" s="377"/>
      <c r="UXG1" s="378"/>
      <c r="UXH1" s="378"/>
      <c r="UXI1" s="378"/>
      <c r="UXJ1" s="378"/>
      <c r="UXK1" s="378"/>
      <c r="UXL1" s="378"/>
      <c r="UXM1" s="378"/>
      <c r="UXN1" s="378"/>
      <c r="UXO1" s="378"/>
      <c r="UXP1" s="378"/>
      <c r="UXQ1" s="379"/>
      <c r="UXR1" s="375"/>
      <c r="UXS1" s="377"/>
      <c r="UXT1" s="378"/>
      <c r="UXU1" s="378"/>
      <c r="UXV1" s="378"/>
      <c r="UXW1" s="378"/>
      <c r="UXX1" s="378"/>
      <c r="UXY1" s="378"/>
      <c r="UXZ1" s="379"/>
      <c r="UYA1" s="375"/>
      <c r="UYB1" s="375"/>
      <c r="UYC1" s="375"/>
      <c r="UYD1" s="375"/>
      <c r="UYE1" s="375"/>
      <c r="UYF1" s="375"/>
      <c r="UYG1" s="375"/>
      <c r="UYH1" s="368"/>
      <c r="UYI1" s="369"/>
      <c r="UYJ1" s="369"/>
      <c r="UYK1" s="369"/>
      <c r="UYL1" s="369"/>
      <c r="UYM1" s="369"/>
      <c r="UYN1" s="369"/>
      <c r="UYO1" s="369"/>
      <c r="UYP1" s="369"/>
      <c r="UYQ1" s="370"/>
      <c r="UYR1" s="368"/>
      <c r="UYS1" s="369"/>
      <c r="UYT1" s="369"/>
      <c r="UYU1" s="370"/>
      <c r="UYV1" s="368"/>
      <c r="UYW1" s="369"/>
      <c r="UYX1" s="369"/>
      <c r="UYY1" s="369"/>
      <c r="UYZ1" s="369"/>
      <c r="UZA1" s="369"/>
      <c r="UZB1" s="369"/>
      <c r="UZC1" s="369"/>
      <c r="UZD1" s="369"/>
      <c r="UZE1" s="369"/>
      <c r="UZF1" s="369"/>
      <c r="UZG1" s="369"/>
      <c r="UZH1" s="369"/>
      <c r="UZI1" s="369"/>
      <c r="UZJ1" s="369"/>
      <c r="UZK1" s="369"/>
      <c r="UZL1" s="369"/>
      <c r="UZM1" s="369"/>
      <c r="UZN1" s="369"/>
      <c r="UZO1" s="370"/>
      <c r="UZP1" s="368"/>
      <c r="UZQ1" s="369"/>
      <c r="UZR1" s="369"/>
      <c r="UZS1" s="370"/>
      <c r="UZT1" s="368"/>
      <c r="UZU1" s="369"/>
      <c r="UZV1" s="369"/>
      <c r="UZW1" s="369"/>
      <c r="UZX1" s="369"/>
      <c r="UZY1" s="369"/>
      <c r="UZZ1" s="369"/>
      <c r="VAA1" s="369"/>
      <c r="VAB1" s="369"/>
      <c r="VAC1" s="369"/>
      <c r="VAD1" s="369"/>
      <c r="VAE1" s="369"/>
      <c r="VAF1" s="370"/>
      <c r="VAG1" s="368"/>
      <c r="VAH1" s="369"/>
      <c r="VAI1" s="369"/>
      <c r="VAJ1" s="369"/>
      <c r="VAK1" s="369"/>
      <c r="VAL1" s="369"/>
      <c r="VAM1" s="369"/>
      <c r="VAN1" s="369"/>
      <c r="VAO1" s="369"/>
      <c r="VAP1" s="369"/>
      <c r="VAQ1" s="370"/>
      <c r="VAR1" s="368"/>
      <c r="VAS1" s="369"/>
      <c r="VAT1" s="369"/>
      <c r="VAU1" s="370"/>
      <c r="VAV1" s="371"/>
      <c r="VAW1" s="371"/>
      <c r="VAX1" s="371"/>
      <c r="VAY1" s="371"/>
      <c r="VAZ1" s="371"/>
      <c r="VBA1" s="371"/>
      <c r="VBB1" s="371"/>
      <c r="VBC1" s="371"/>
      <c r="VBD1" s="360"/>
      <c r="VBE1" s="368"/>
      <c r="VBF1" s="370"/>
      <c r="VBG1" s="372"/>
      <c r="VBH1" s="373"/>
      <c r="VBI1" s="373"/>
      <c r="VBJ1" s="374"/>
      <c r="VBK1" s="367"/>
      <c r="VBL1" s="367"/>
      <c r="VBM1" s="372"/>
      <c r="VBN1" s="373"/>
      <c r="VBO1" s="373"/>
      <c r="VBP1" s="373"/>
      <c r="VBQ1" s="373"/>
      <c r="VBR1" s="374"/>
      <c r="VBS1" s="367"/>
      <c r="VBT1" s="367"/>
      <c r="VBU1" s="367"/>
      <c r="VBV1" s="24"/>
      <c r="VBW1" s="24"/>
      <c r="VBX1" s="360"/>
      <c r="VBY1" s="361"/>
      <c r="VBZ1" s="26"/>
      <c r="VCA1" s="375"/>
      <c r="VCB1" s="375"/>
      <c r="VCC1" s="375"/>
      <c r="VCD1" s="375"/>
      <c r="VCE1" s="376"/>
      <c r="VCF1" s="377"/>
      <c r="VCG1" s="378"/>
      <c r="VCH1" s="378"/>
      <c r="VCI1" s="378"/>
      <c r="VCJ1" s="378"/>
      <c r="VCK1" s="378"/>
      <c r="VCL1" s="378"/>
      <c r="VCM1" s="378"/>
      <c r="VCN1" s="378"/>
      <c r="VCO1" s="378"/>
      <c r="VCP1" s="378"/>
      <c r="VCQ1" s="379"/>
      <c r="VCR1" s="375"/>
      <c r="VCS1" s="377"/>
      <c r="VCT1" s="378"/>
      <c r="VCU1" s="378"/>
      <c r="VCV1" s="378"/>
      <c r="VCW1" s="378"/>
      <c r="VCX1" s="378"/>
      <c r="VCY1" s="378"/>
      <c r="VCZ1" s="379"/>
      <c r="VDA1" s="375"/>
      <c r="VDB1" s="375"/>
      <c r="VDC1" s="375"/>
      <c r="VDD1" s="375"/>
      <c r="VDE1" s="375"/>
      <c r="VDF1" s="375"/>
      <c r="VDG1" s="375"/>
      <c r="VDH1" s="368"/>
      <c r="VDI1" s="369"/>
      <c r="VDJ1" s="369"/>
      <c r="VDK1" s="369"/>
      <c r="VDL1" s="369"/>
      <c r="VDM1" s="369"/>
      <c r="VDN1" s="369"/>
      <c r="VDO1" s="369"/>
      <c r="VDP1" s="369"/>
      <c r="VDQ1" s="370"/>
      <c r="VDR1" s="368"/>
      <c r="VDS1" s="369"/>
      <c r="VDT1" s="369"/>
      <c r="VDU1" s="370"/>
      <c r="VDV1" s="368"/>
      <c r="VDW1" s="369"/>
      <c r="VDX1" s="369"/>
      <c r="VDY1" s="369"/>
      <c r="VDZ1" s="369"/>
      <c r="VEA1" s="369"/>
      <c r="VEB1" s="369"/>
      <c r="VEC1" s="369"/>
      <c r="VED1" s="369"/>
      <c r="VEE1" s="369"/>
      <c r="VEF1" s="369"/>
      <c r="VEG1" s="369"/>
      <c r="VEH1" s="369"/>
      <c r="VEI1" s="369"/>
      <c r="VEJ1" s="369"/>
      <c r="VEK1" s="369"/>
      <c r="VEL1" s="369"/>
      <c r="VEM1" s="369"/>
      <c r="VEN1" s="369"/>
      <c r="VEO1" s="370"/>
      <c r="VEP1" s="368"/>
      <c r="VEQ1" s="369"/>
      <c r="VER1" s="369"/>
      <c r="VES1" s="370"/>
      <c r="VET1" s="368"/>
      <c r="VEU1" s="369"/>
      <c r="VEV1" s="369"/>
      <c r="VEW1" s="369"/>
      <c r="VEX1" s="369"/>
      <c r="VEY1" s="369"/>
      <c r="VEZ1" s="369"/>
      <c r="VFA1" s="369"/>
      <c r="VFB1" s="369"/>
      <c r="VFC1" s="369"/>
      <c r="VFD1" s="369"/>
      <c r="VFE1" s="369"/>
      <c r="VFF1" s="370"/>
      <c r="VFG1" s="368"/>
      <c r="VFH1" s="369"/>
      <c r="VFI1" s="369"/>
      <c r="VFJ1" s="369"/>
      <c r="VFK1" s="369"/>
      <c r="VFL1" s="369"/>
      <c r="VFM1" s="369"/>
      <c r="VFN1" s="369"/>
      <c r="VFO1" s="369"/>
      <c r="VFP1" s="369"/>
      <c r="VFQ1" s="370"/>
      <c r="VFR1" s="368"/>
      <c r="VFS1" s="369"/>
      <c r="VFT1" s="369"/>
      <c r="VFU1" s="370"/>
      <c r="VFV1" s="371"/>
      <c r="VFW1" s="371"/>
      <c r="VFX1" s="371"/>
      <c r="VFY1" s="371"/>
      <c r="VFZ1" s="371"/>
      <c r="VGA1" s="371"/>
      <c r="VGB1" s="371"/>
      <c r="VGC1" s="371"/>
      <c r="VGD1" s="360"/>
      <c r="VGE1" s="368"/>
      <c r="VGF1" s="370"/>
      <c r="VGG1" s="372"/>
      <c r="VGH1" s="373"/>
      <c r="VGI1" s="373"/>
      <c r="VGJ1" s="374"/>
      <c r="VGK1" s="367"/>
      <c r="VGL1" s="367"/>
      <c r="VGM1" s="372"/>
      <c r="VGN1" s="373"/>
      <c r="VGO1" s="373"/>
      <c r="VGP1" s="373"/>
      <c r="VGQ1" s="373"/>
      <c r="VGR1" s="374"/>
      <c r="VGS1" s="367"/>
      <c r="VGT1" s="367"/>
      <c r="VGU1" s="367"/>
      <c r="VGV1" s="24"/>
      <c r="VGW1" s="24"/>
      <c r="VGX1" s="360"/>
      <c r="VGY1" s="361"/>
      <c r="VGZ1" s="26"/>
      <c r="VHA1" s="375"/>
      <c r="VHB1" s="375"/>
      <c r="VHC1" s="375"/>
      <c r="VHD1" s="375"/>
      <c r="VHE1" s="376"/>
      <c r="VHF1" s="377"/>
      <c r="VHG1" s="378"/>
      <c r="VHH1" s="378"/>
      <c r="VHI1" s="378"/>
      <c r="VHJ1" s="378"/>
      <c r="VHK1" s="378"/>
      <c r="VHL1" s="378"/>
      <c r="VHM1" s="378"/>
      <c r="VHN1" s="378"/>
      <c r="VHO1" s="378"/>
      <c r="VHP1" s="378"/>
      <c r="VHQ1" s="379"/>
      <c r="VHR1" s="375"/>
      <c r="VHS1" s="377"/>
      <c r="VHT1" s="378"/>
      <c r="VHU1" s="378"/>
      <c r="VHV1" s="378"/>
      <c r="VHW1" s="378"/>
      <c r="VHX1" s="378"/>
      <c r="VHY1" s="378"/>
      <c r="VHZ1" s="379"/>
      <c r="VIA1" s="375"/>
      <c r="VIB1" s="375"/>
      <c r="VIC1" s="375"/>
      <c r="VID1" s="375"/>
      <c r="VIE1" s="375"/>
      <c r="VIF1" s="375"/>
      <c r="VIG1" s="375"/>
      <c r="VIH1" s="368"/>
      <c r="VII1" s="369"/>
      <c r="VIJ1" s="369"/>
      <c r="VIK1" s="369"/>
      <c r="VIL1" s="369"/>
      <c r="VIM1" s="369"/>
      <c r="VIN1" s="369"/>
      <c r="VIO1" s="369"/>
      <c r="VIP1" s="369"/>
      <c r="VIQ1" s="370"/>
      <c r="VIR1" s="368"/>
      <c r="VIS1" s="369"/>
      <c r="VIT1" s="369"/>
      <c r="VIU1" s="370"/>
      <c r="VIV1" s="368"/>
      <c r="VIW1" s="369"/>
      <c r="VIX1" s="369"/>
      <c r="VIY1" s="369"/>
      <c r="VIZ1" s="369"/>
      <c r="VJA1" s="369"/>
      <c r="VJB1" s="369"/>
      <c r="VJC1" s="369"/>
      <c r="VJD1" s="369"/>
      <c r="VJE1" s="369"/>
      <c r="VJF1" s="369"/>
      <c r="VJG1" s="369"/>
      <c r="VJH1" s="369"/>
      <c r="VJI1" s="369"/>
      <c r="VJJ1" s="369"/>
      <c r="VJK1" s="369"/>
      <c r="VJL1" s="369"/>
      <c r="VJM1" s="369"/>
      <c r="VJN1" s="369"/>
      <c r="VJO1" s="370"/>
      <c r="VJP1" s="368"/>
      <c r="VJQ1" s="369"/>
      <c r="VJR1" s="369"/>
      <c r="VJS1" s="370"/>
      <c r="VJT1" s="368"/>
      <c r="VJU1" s="369"/>
      <c r="VJV1" s="369"/>
      <c r="VJW1" s="369"/>
      <c r="VJX1" s="369"/>
      <c r="VJY1" s="369"/>
      <c r="VJZ1" s="369"/>
      <c r="VKA1" s="369"/>
      <c r="VKB1" s="369"/>
      <c r="VKC1" s="369"/>
      <c r="VKD1" s="369"/>
      <c r="VKE1" s="369"/>
      <c r="VKF1" s="370"/>
      <c r="VKG1" s="368"/>
      <c r="VKH1" s="369"/>
      <c r="VKI1" s="369"/>
      <c r="VKJ1" s="369"/>
      <c r="VKK1" s="369"/>
      <c r="VKL1" s="369"/>
      <c r="VKM1" s="369"/>
      <c r="VKN1" s="369"/>
      <c r="VKO1" s="369"/>
      <c r="VKP1" s="369"/>
      <c r="VKQ1" s="370"/>
      <c r="VKR1" s="368"/>
      <c r="VKS1" s="369"/>
      <c r="VKT1" s="369"/>
      <c r="VKU1" s="370"/>
      <c r="VKV1" s="371"/>
      <c r="VKW1" s="371"/>
      <c r="VKX1" s="371"/>
      <c r="VKY1" s="371"/>
      <c r="VKZ1" s="371"/>
      <c r="VLA1" s="371"/>
      <c r="VLB1" s="371"/>
      <c r="VLC1" s="371"/>
      <c r="VLD1" s="360"/>
      <c r="VLE1" s="368"/>
      <c r="VLF1" s="370"/>
      <c r="VLG1" s="372"/>
      <c r="VLH1" s="373"/>
      <c r="VLI1" s="373"/>
      <c r="VLJ1" s="374"/>
      <c r="VLK1" s="367"/>
      <c r="VLL1" s="367"/>
      <c r="VLM1" s="372"/>
      <c r="VLN1" s="373"/>
      <c r="VLO1" s="373"/>
      <c r="VLP1" s="373"/>
      <c r="VLQ1" s="373"/>
      <c r="VLR1" s="374"/>
      <c r="VLS1" s="367"/>
      <c r="VLT1" s="367"/>
      <c r="VLU1" s="367"/>
      <c r="VLV1" s="24"/>
      <c r="VLW1" s="24"/>
      <c r="VLX1" s="360"/>
      <c r="VLY1" s="361"/>
      <c r="VLZ1" s="26"/>
      <c r="VMA1" s="375"/>
      <c r="VMB1" s="375"/>
      <c r="VMC1" s="375"/>
      <c r="VMD1" s="375"/>
      <c r="VME1" s="376"/>
      <c r="VMF1" s="377"/>
      <c r="VMG1" s="378"/>
      <c r="VMH1" s="378"/>
      <c r="VMI1" s="378"/>
      <c r="VMJ1" s="378"/>
      <c r="VMK1" s="378"/>
      <c r="VML1" s="378"/>
      <c r="VMM1" s="378"/>
      <c r="VMN1" s="378"/>
      <c r="VMO1" s="378"/>
      <c r="VMP1" s="378"/>
      <c r="VMQ1" s="379"/>
      <c r="VMR1" s="375"/>
      <c r="VMS1" s="377"/>
      <c r="VMT1" s="378"/>
      <c r="VMU1" s="378"/>
      <c r="VMV1" s="378"/>
      <c r="VMW1" s="378"/>
      <c r="VMX1" s="378"/>
      <c r="VMY1" s="378"/>
      <c r="VMZ1" s="379"/>
      <c r="VNA1" s="375"/>
      <c r="VNB1" s="375"/>
      <c r="VNC1" s="375"/>
      <c r="VND1" s="375"/>
      <c r="VNE1" s="375"/>
      <c r="VNF1" s="375"/>
      <c r="VNG1" s="375"/>
      <c r="VNH1" s="368"/>
      <c r="VNI1" s="369"/>
      <c r="VNJ1" s="369"/>
      <c r="VNK1" s="369"/>
      <c r="VNL1" s="369"/>
      <c r="VNM1" s="369"/>
      <c r="VNN1" s="369"/>
      <c r="VNO1" s="369"/>
      <c r="VNP1" s="369"/>
      <c r="VNQ1" s="370"/>
      <c r="VNR1" s="368"/>
      <c r="VNS1" s="369"/>
      <c r="VNT1" s="369"/>
      <c r="VNU1" s="370"/>
      <c r="VNV1" s="368"/>
      <c r="VNW1" s="369"/>
      <c r="VNX1" s="369"/>
      <c r="VNY1" s="369"/>
      <c r="VNZ1" s="369"/>
      <c r="VOA1" s="369"/>
      <c r="VOB1" s="369"/>
      <c r="VOC1" s="369"/>
      <c r="VOD1" s="369"/>
      <c r="VOE1" s="369"/>
      <c r="VOF1" s="369"/>
      <c r="VOG1" s="369"/>
      <c r="VOH1" s="369"/>
      <c r="VOI1" s="369"/>
      <c r="VOJ1" s="369"/>
      <c r="VOK1" s="369"/>
      <c r="VOL1" s="369"/>
      <c r="VOM1" s="369"/>
      <c r="VON1" s="369"/>
      <c r="VOO1" s="370"/>
      <c r="VOP1" s="368"/>
      <c r="VOQ1" s="369"/>
      <c r="VOR1" s="369"/>
      <c r="VOS1" s="370"/>
      <c r="VOT1" s="368"/>
      <c r="VOU1" s="369"/>
      <c r="VOV1" s="369"/>
      <c r="VOW1" s="369"/>
      <c r="VOX1" s="369"/>
      <c r="VOY1" s="369"/>
      <c r="VOZ1" s="369"/>
      <c r="VPA1" s="369"/>
      <c r="VPB1" s="369"/>
      <c r="VPC1" s="369"/>
      <c r="VPD1" s="369"/>
      <c r="VPE1" s="369"/>
      <c r="VPF1" s="370"/>
      <c r="VPG1" s="368"/>
      <c r="VPH1" s="369"/>
      <c r="VPI1" s="369"/>
      <c r="VPJ1" s="369"/>
      <c r="VPK1" s="369"/>
      <c r="VPL1" s="369"/>
      <c r="VPM1" s="369"/>
      <c r="VPN1" s="369"/>
      <c r="VPO1" s="369"/>
      <c r="VPP1" s="369"/>
      <c r="VPQ1" s="370"/>
      <c r="VPR1" s="368"/>
      <c r="VPS1" s="369"/>
      <c r="VPT1" s="369"/>
      <c r="VPU1" s="370"/>
      <c r="VPV1" s="371"/>
      <c r="VPW1" s="371"/>
      <c r="VPX1" s="371"/>
      <c r="VPY1" s="371"/>
      <c r="VPZ1" s="371"/>
      <c r="VQA1" s="371"/>
      <c r="VQB1" s="371"/>
      <c r="VQC1" s="371"/>
      <c r="VQD1" s="360"/>
      <c r="VQE1" s="368"/>
      <c r="VQF1" s="370"/>
      <c r="VQG1" s="372"/>
      <c r="VQH1" s="373"/>
      <c r="VQI1" s="373"/>
      <c r="VQJ1" s="374"/>
      <c r="VQK1" s="367"/>
      <c r="VQL1" s="367"/>
      <c r="VQM1" s="372"/>
      <c r="VQN1" s="373"/>
      <c r="VQO1" s="373"/>
      <c r="VQP1" s="373"/>
      <c r="VQQ1" s="373"/>
      <c r="VQR1" s="374"/>
      <c r="VQS1" s="367"/>
      <c r="VQT1" s="367"/>
      <c r="VQU1" s="367"/>
      <c r="VQV1" s="24"/>
      <c r="VQW1" s="24"/>
      <c r="VQX1" s="360"/>
      <c r="VQY1" s="361"/>
      <c r="VQZ1" s="26"/>
      <c r="VRA1" s="375"/>
      <c r="VRB1" s="375"/>
      <c r="VRC1" s="375"/>
      <c r="VRD1" s="375"/>
      <c r="VRE1" s="376"/>
      <c r="VRF1" s="377"/>
      <c r="VRG1" s="378"/>
      <c r="VRH1" s="378"/>
      <c r="VRI1" s="378"/>
      <c r="VRJ1" s="378"/>
      <c r="VRK1" s="378"/>
      <c r="VRL1" s="378"/>
      <c r="VRM1" s="378"/>
      <c r="VRN1" s="378"/>
      <c r="VRO1" s="378"/>
      <c r="VRP1" s="378"/>
      <c r="VRQ1" s="379"/>
      <c r="VRR1" s="375"/>
      <c r="VRS1" s="377"/>
      <c r="VRT1" s="378"/>
      <c r="VRU1" s="378"/>
      <c r="VRV1" s="378"/>
      <c r="VRW1" s="378"/>
      <c r="VRX1" s="378"/>
      <c r="VRY1" s="378"/>
      <c r="VRZ1" s="379"/>
      <c r="VSA1" s="375"/>
      <c r="VSB1" s="375"/>
      <c r="VSC1" s="375"/>
      <c r="VSD1" s="375"/>
      <c r="VSE1" s="375"/>
      <c r="VSF1" s="375"/>
      <c r="VSG1" s="375"/>
      <c r="VSH1" s="368"/>
      <c r="VSI1" s="369"/>
      <c r="VSJ1" s="369"/>
      <c r="VSK1" s="369"/>
      <c r="VSL1" s="369"/>
      <c r="VSM1" s="369"/>
      <c r="VSN1" s="369"/>
      <c r="VSO1" s="369"/>
      <c r="VSP1" s="369"/>
      <c r="VSQ1" s="370"/>
      <c r="VSR1" s="368"/>
      <c r="VSS1" s="369"/>
      <c r="VST1" s="369"/>
      <c r="VSU1" s="370"/>
      <c r="VSV1" s="368"/>
      <c r="VSW1" s="369"/>
      <c r="VSX1" s="369"/>
      <c r="VSY1" s="369"/>
      <c r="VSZ1" s="369"/>
      <c r="VTA1" s="369"/>
      <c r="VTB1" s="369"/>
      <c r="VTC1" s="369"/>
      <c r="VTD1" s="369"/>
      <c r="VTE1" s="369"/>
      <c r="VTF1" s="369"/>
      <c r="VTG1" s="369"/>
      <c r="VTH1" s="369"/>
      <c r="VTI1" s="369"/>
      <c r="VTJ1" s="369"/>
      <c r="VTK1" s="369"/>
      <c r="VTL1" s="369"/>
      <c r="VTM1" s="369"/>
      <c r="VTN1" s="369"/>
      <c r="VTO1" s="370"/>
      <c r="VTP1" s="368"/>
      <c r="VTQ1" s="369"/>
      <c r="VTR1" s="369"/>
      <c r="VTS1" s="370"/>
      <c r="VTT1" s="368"/>
      <c r="VTU1" s="369"/>
      <c r="VTV1" s="369"/>
      <c r="VTW1" s="369"/>
      <c r="VTX1" s="369"/>
      <c r="VTY1" s="369"/>
      <c r="VTZ1" s="369"/>
      <c r="VUA1" s="369"/>
      <c r="VUB1" s="369"/>
      <c r="VUC1" s="369"/>
      <c r="VUD1" s="369"/>
      <c r="VUE1" s="369"/>
      <c r="VUF1" s="370"/>
      <c r="VUG1" s="368"/>
      <c r="VUH1" s="369"/>
      <c r="VUI1" s="369"/>
      <c r="VUJ1" s="369"/>
      <c r="VUK1" s="369"/>
      <c r="VUL1" s="369"/>
      <c r="VUM1" s="369"/>
      <c r="VUN1" s="369"/>
      <c r="VUO1" s="369"/>
      <c r="VUP1" s="369"/>
      <c r="VUQ1" s="370"/>
      <c r="VUR1" s="368"/>
      <c r="VUS1" s="369"/>
      <c r="VUT1" s="369"/>
      <c r="VUU1" s="370"/>
      <c r="VUV1" s="371"/>
      <c r="VUW1" s="371"/>
      <c r="VUX1" s="371"/>
      <c r="VUY1" s="371"/>
      <c r="VUZ1" s="371"/>
      <c r="VVA1" s="371"/>
      <c r="VVB1" s="371"/>
      <c r="VVC1" s="371"/>
      <c r="VVD1" s="360"/>
      <c r="VVE1" s="368"/>
      <c r="VVF1" s="370"/>
      <c r="VVG1" s="372"/>
      <c r="VVH1" s="373"/>
      <c r="VVI1" s="373"/>
      <c r="VVJ1" s="374"/>
      <c r="VVK1" s="367"/>
      <c r="VVL1" s="367"/>
      <c r="VVM1" s="372"/>
      <c r="VVN1" s="373"/>
      <c r="VVO1" s="373"/>
      <c r="VVP1" s="373"/>
      <c r="VVQ1" s="373"/>
      <c r="VVR1" s="374"/>
      <c r="VVS1" s="367"/>
      <c r="VVT1" s="367"/>
      <c r="VVU1" s="367"/>
      <c r="VVV1" s="24"/>
      <c r="VVW1" s="24"/>
      <c r="VVX1" s="360"/>
      <c r="VVY1" s="361"/>
      <c r="VVZ1" s="26"/>
      <c r="VWA1" s="375"/>
      <c r="VWB1" s="375"/>
      <c r="VWC1" s="375"/>
      <c r="VWD1" s="375"/>
      <c r="VWE1" s="376"/>
      <c r="VWF1" s="377"/>
      <c r="VWG1" s="378"/>
      <c r="VWH1" s="378"/>
      <c r="VWI1" s="378"/>
      <c r="VWJ1" s="378"/>
      <c r="VWK1" s="378"/>
      <c r="VWL1" s="378"/>
      <c r="VWM1" s="378"/>
      <c r="VWN1" s="378"/>
      <c r="VWO1" s="378"/>
      <c r="VWP1" s="378"/>
      <c r="VWQ1" s="379"/>
      <c r="VWR1" s="375"/>
      <c r="VWS1" s="377"/>
      <c r="VWT1" s="378"/>
      <c r="VWU1" s="378"/>
      <c r="VWV1" s="378"/>
      <c r="VWW1" s="378"/>
      <c r="VWX1" s="378"/>
      <c r="VWY1" s="378"/>
      <c r="VWZ1" s="379"/>
      <c r="VXA1" s="375"/>
      <c r="VXB1" s="375"/>
      <c r="VXC1" s="375"/>
      <c r="VXD1" s="375"/>
      <c r="VXE1" s="375"/>
      <c r="VXF1" s="375"/>
      <c r="VXG1" s="375"/>
      <c r="VXH1" s="368"/>
      <c r="VXI1" s="369"/>
      <c r="VXJ1" s="369"/>
      <c r="VXK1" s="369"/>
      <c r="VXL1" s="369"/>
      <c r="VXM1" s="369"/>
      <c r="VXN1" s="369"/>
      <c r="VXO1" s="369"/>
      <c r="VXP1" s="369"/>
      <c r="VXQ1" s="370"/>
      <c r="VXR1" s="368"/>
      <c r="VXS1" s="369"/>
      <c r="VXT1" s="369"/>
      <c r="VXU1" s="370"/>
      <c r="VXV1" s="368"/>
      <c r="VXW1" s="369"/>
      <c r="VXX1" s="369"/>
      <c r="VXY1" s="369"/>
      <c r="VXZ1" s="369"/>
      <c r="VYA1" s="369"/>
      <c r="VYB1" s="369"/>
      <c r="VYC1" s="369"/>
      <c r="VYD1" s="369"/>
      <c r="VYE1" s="369"/>
      <c r="VYF1" s="369"/>
      <c r="VYG1" s="369"/>
      <c r="VYH1" s="369"/>
      <c r="VYI1" s="369"/>
      <c r="VYJ1" s="369"/>
      <c r="VYK1" s="369"/>
      <c r="VYL1" s="369"/>
      <c r="VYM1" s="369"/>
      <c r="VYN1" s="369"/>
      <c r="VYO1" s="370"/>
      <c r="VYP1" s="368"/>
      <c r="VYQ1" s="369"/>
      <c r="VYR1" s="369"/>
      <c r="VYS1" s="370"/>
      <c r="VYT1" s="368"/>
      <c r="VYU1" s="369"/>
      <c r="VYV1" s="369"/>
      <c r="VYW1" s="369"/>
      <c r="VYX1" s="369"/>
      <c r="VYY1" s="369"/>
      <c r="VYZ1" s="369"/>
      <c r="VZA1" s="369"/>
      <c r="VZB1" s="369"/>
      <c r="VZC1" s="369"/>
      <c r="VZD1" s="369"/>
      <c r="VZE1" s="369"/>
      <c r="VZF1" s="370"/>
      <c r="VZG1" s="368"/>
      <c r="VZH1" s="369"/>
      <c r="VZI1" s="369"/>
      <c r="VZJ1" s="369"/>
      <c r="VZK1" s="369"/>
      <c r="VZL1" s="369"/>
      <c r="VZM1" s="369"/>
      <c r="VZN1" s="369"/>
      <c r="VZO1" s="369"/>
      <c r="VZP1" s="369"/>
      <c r="VZQ1" s="370"/>
      <c r="VZR1" s="368"/>
      <c r="VZS1" s="369"/>
      <c r="VZT1" s="369"/>
      <c r="VZU1" s="370"/>
      <c r="VZV1" s="371"/>
      <c r="VZW1" s="371"/>
      <c r="VZX1" s="371"/>
      <c r="VZY1" s="371"/>
      <c r="VZZ1" s="371"/>
      <c r="WAA1" s="371"/>
      <c r="WAB1" s="371"/>
      <c r="WAC1" s="371"/>
      <c r="WAD1" s="360"/>
      <c r="WAE1" s="368"/>
      <c r="WAF1" s="370"/>
      <c r="WAG1" s="372"/>
      <c r="WAH1" s="373"/>
      <c r="WAI1" s="373"/>
      <c r="WAJ1" s="374"/>
      <c r="WAK1" s="367"/>
      <c r="WAL1" s="367"/>
      <c r="WAM1" s="372"/>
      <c r="WAN1" s="373"/>
      <c r="WAO1" s="373"/>
      <c r="WAP1" s="373"/>
      <c r="WAQ1" s="373"/>
      <c r="WAR1" s="374"/>
      <c r="WAS1" s="367"/>
      <c r="WAT1" s="367"/>
      <c r="WAU1" s="367"/>
      <c r="WAV1" s="24"/>
      <c r="WAW1" s="24"/>
      <c r="WAX1" s="360"/>
      <c r="WAY1" s="361"/>
      <c r="WAZ1" s="26"/>
      <c r="WBA1" s="375"/>
      <c r="WBB1" s="375"/>
      <c r="WBC1" s="375"/>
      <c r="WBD1" s="375"/>
      <c r="WBE1" s="376"/>
      <c r="WBF1" s="377"/>
      <c r="WBG1" s="378"/>
      <c r="WBH1" s="378"/>
      <c r="WBI1" s="378"/>
      <c r="WBJ1" s="378"/>
      <c r="WBK1" s="378"/>
      <c r="WBL1" s="378"/>
      <c r="WBM1" s="378"/>
      <c r="WBN1" s="378"/>
      <c r="WBO1" s="378"/>
      <c r="WBP1" s="378"/>
      <c r="WBQ1" s="379"/>
      <c r="WBR1" s="375"/>
      <c r="WBS1" s="377"/>
      <c r="WBT1" s="378"/>
      <c r="WBU1" s="378"/>
      <c r="WBV1" s="378"/>
      <c r="WBW1" s="378"/>
      <c r="WBX1" s="378"/>
      <c r="WBY1" s="378"/>
      <c r="WBZ1" s="379"/>
      <c r="WCA1" s="375"/>
      <c r="WCB1" s="375"/>
      <c r="WCC1" s="375"/>
      <c r="WCD1" s="375"/>
      <c r="WCE1" s="375"/>
      <c r="WCF1" s="375"/>
      <c r="WCG1" s="375"/>
      <c r="WCH1" s="368"/>
      <c r="WCI1" s="369"/>
      <c r="WCJ1" s="369"/>
      <c r="WCK1" s="369"/>
      <c r="WCL1" s="369"/>
      <c r="WCM1" s="369"/>
      <c r="WCN1" s="369"/>
      <c r="WCO1" s="369"/>
      <c r="WCP1" s="369"/>
      <c r="WCQ1" s="370"/>
      <c r="WCR1" s="368"/>
      <c r="WCS1" s="369"/>
      <c r="WCT1" s="369"/>
      <c r="WCU1" s="370"/>
      <c r="WCV1" s="368"/>
      <c r="WCW1" s="369"/>
      <c r="WCX1" s="369"/>
      <c r="WCY1" s="369"/>
      <c r="WCZ1" s="369"/>
      <c r="WDA1" s="369"/>
      <c r="WDB1" s="369"/>
      <c r="WDC1" s="369"/>
      <c r="WDD1" s="369"/>
      <c r="WDE1" s="369"/>
      <c r="WDF1" s="369"/>
      <c r="WDG1" s="369"/>
      <c r="WDH1" s="369"/>
      <c r="WDI1" s="369"/>
      <c r="WDJ1" s="369"/>
      <c r="WDK1" s="369"/>
      <c r="WDL1" s="369"/>
      <c r="WDM1" s="369"/>
      <c r="WDN1" s="369"/>
      <c r="WDO1" s="370"/>
      <c r="WDP1" s="368"/>
      <c r="WDQ1" s="369"/>
      <c r="WDR1" s="369"/>
      <c r="WDS1" s="370"/>
      <c r="WDT1" s="368"/>
      <c r="WDU1" s="369"/>
      <c r="WDV1" s="369"/>
      <c r="WDW1" s="369"/>
      <c r="WDX1" s="369"/>
      <c r="WDY1" s="369"/>
      <c r="WDZ1" s="369"/>
      <c r="WEA1" s="369"/>
      <c r="WEB1" s="369"/>
      <c r="WEC1" s="369"/>
      <c r="WED1" s="369"/>
      <c r="WEE1" s="369"/>
      <c r="WEF1" s="370"/>
      <c r="WEG1" s="368"/>
      <c r="WEH1" s="369"/>
      <c r="WEI1" s="369"/>
      <c r="WEJ1" s="369"/>
      <c r="WEK1" s="369"/>
      <c r="WEL1" s="369"/>
      <c r="WEM1" s="369"/>
      <c r="WEN1" s="369"/>
      <c r="WEO1" s="369"/>
      <c r="WEP1" s="369"/>
      <c r="WEQ1" s="370"/>
      <c r="WER1" s="368"/>
      <c r="WES1" s="369"/>
      <c r="WET1" s="369"/>
      <c r="WEU1" s="370"/>
      <c r="WEV1" s="371"/>
      <c r="WEW1" s="371"/>
      <c r="WEX1" s="371"/>
      <c r="WEY1" s="371"/>
      <c r="WEZ1" s="371"/>
      <c r="WFA1" s="371"/>
      <c r="WFB1" s="371"/>
      <c r="WFC1" s="371"/>
      <c r="WFD1" s="360"/>
      <c r="WFE1" s="368"/>
      <c r="WFF1" s="370"/>
      <c r="WFG1" s="372"/>
      <c r="WFH1" s="373"/>
      <c r="WFI1" s="373"/>
      <c r="WFJ1" s="374"/>
      <c r="WFK1" s="367"/>
      <c r="WFL1" s="367"/>
      <c r="WFM1" s="372"/>
      <c r="WFN1" s="373"/>
      <c r="WFO1" s="373"/>
      <c r="WFP1" s="373"/>
      <c r="WFQ1" s="373"/>
      <c r="WFR1" s="374"/>
      <c r="WFS1" s="367"/>
      <c r="WFT1" s="367"/>
      <c r="WFU1" s="367"/>
      <c r="WFV1" s="24"/>
      <c r="WFW1" s="24"/>
      <c r="WFX1" s="360"/>
      <c r="WFY1" s="361"/>
      <c r="WFZ1" s="26"/>
      <c r="WGA1" s="375"/>
      <c r="WGB1" s="375"/>
      <c r="WGC1" s="375"/>
      <c r="WGD1" s="375"/>
      <c r="WGE1" s="376"/>
      <c r="WGF1" s="377"/>
      <c r="WGG1" s="378"/>
      <c r="WGH1" s="378"/>
      <c r="WGI1" s="378"/>
      <c r="WGJ1" s="378"/>
      <c r="WGK1" s="378"/>
      <c r="WGL1" s="378"/>
      <c r="WGM1" s="378"/>
      <c r="WGN1" s="378"/>
      <c r="WGO1" s="378"/>
      <c r="WGP1" s="378"/>
      <c r="WGQ1" s="379"/>
      <c r="WGR1" s="375"/>
      <c r="WGS1" s="377"/>
      <c r="WGT1" s="378"/>
      <c r="WGU1" s="378"/>
      <c r="WGV1" s="378"/>
      <c r="WGW1" s="378"/>
      <c r="WGX1" s="378"/>
      <c r="WGY1" s="378"/>
      <c r="WGZ1" s="379"/>
      <c r="WHA1" s="375"/>
      <c r="WHB1" s="375"/>
      <c r="WHC1" s="375"/>
      <c r="WHD1" s="375"/>
      <c r="WHE1" s="375"/>
      <c r="WHF1" s="375"/>
      <c r="WHG1" s="375"/>
      <c r="WHH1" s="368"/>
      <c r="WHI1" s="369"/>
      <c r="WHJ1" s="369"/>
      <c r="WHK1" s="369"/>
      <c r="WHL1" s="369"/>
      <c r="WHM1" s="369"/>
      <c r="WHN1" s="369"/>
      <c r="WHO1" s="369"/>
      <c r="WHP1" s="369"/>
      <c r="WHQ1" s="370"/>
      <c r="WHR1" s="368"/>
      <c r="WHS1" s="369"/>
      <c r="WHT1" s="369"/>
      <c r="WHU1" s="370"/>
      <c r="WHV1" s="368"/>
      <c r="WHW1" s="369"/>
      <c r="WHX1" s="369"/>
      <c r="WHY1" s="369"/>
      <c r="WHZ1" s="369"/>
      <c r="WIA1" s="369"/>
      <c r="WIB1" s="369"/>
      <c r="WIC1" s="369"/>
      <c r="WID1" s="369"/>
      <c r="WIE1" s="369"/>
      <c r="WIF1" s="369"/>
      <c r="WIG1" s="369"/>
      <c r="WIH1" s="369"/>
      <c r="WII1" s="369"/>
      <c r="WIJ1" s="369"/>
      <c r="WIK1" s="369"/>
      <c r="WIL1" s="369"/>
      <c r="WIM1" s="369"/>
      <c r="WIN1" s="369"/>
      <c r="WIO1" s="370"/>
      <c r="WIP1" s="368"/>
      <c r="WIQ1" s="369"/>
      <c r="WIR1" s="369"/>
      <c r="WIS1" s="370"/>
      <c r="WIT1" s="368"/>
      <c r="WIU1" s="369"/>
      <c r="WIV1" s="369"/>
      <c r="WIW1" s="369"/>
      <c r="WIX1" s="369"/>
      <c r="WIY1" s="369"/>
      <c r="WIZ1" s="369"/>
      <c r="WJA1" s="369"/>
      <c r="WJB1" s="369"/>
      <c r="WJC1" s="369"/>
      <c r="WJD1" s="369"/>
      <c r="WJE1" s="369"/>
      <c r="WJF1" s="370"/>
      <c r="WJG1" s="368"/>
      <c r="WJH1" s="369"/>
      <c r="WJI1" s="369"/>
      <c r="WJJ1" s="369"/>
      <c r="WJK1" s="369"/>
      <c r="WJL1" s="369"/>
      <c r="WJM1" s="369"/>
      <c r="WJN1" s="369"/>
      <c r="WJO1" s="369"/>
      <c r="WJP1" s="369"/>
      <c r="WJQ1" s="370"/>
      <c r="WJR1" s="368"/>
      <c r="WJS1" s="369"/>
      <c r="WJT1" s="369"/>
      <c r="WJU1" s="370"/>
      <c r="WJV1" s="371"/>
      <c r="WJW1" s="371"/>
      <c r="WJX1" s="371"/>
      <c r="WJY1" s="371"/>
      <c r="WJZ1" s="371"/>
      <c r="WKA1" s="371"/>
      <c r="WKB1" s="371"/>
      <c r="WKC1" s="371"/>
      <c r="WKD1" s="360"/>
      <c r="WKE1" s="368"/>
      <c r="WKF1" s="370"/>
      <c r="WKG1" s="372"/>
      <c r="WKH1" s="373"/>
      <c r="WKI1" s="373"/>
      <c r="WKJ1" s="374"/>
      <c r="WKK1" s="367"/>
      <c r="WKL1" s="367"/>
      <c r="WKM1" s="372"/>
      <c r="WKN1" s="373"/>
      <c r="WKO1" s="373"/>
      <c r="WKP1" s="373"/>
      <c r="WKQ1" s="373"/>
      <c r="WKR1" s="374"/>
      <c r="WKS1" s="367"/>
      <c r="WKT1" s="367"/>
      <c r="WKU1" s="367"/>
      <c r="WKV1" s="24"/>
      <c r="WKW1" s="24"/>
      <c r="WKX1" s="360"/>
      <c r="WKY1" s="361"/>
      <c r="WKZ1" s="26"/>
      <c r="WLA1" s="375"/>
      <c r="WLB1" s="375"/>
      <c r="WLC1" s="375"/>
      <c r="WLD1" s="375"/>
      <c r="WLE1" s="376"/>
      <c r="WLF1" s="377"/>
      <c r="WLG1" s="378"/>
      <c r="WLH1" s="378"/>
      <c r="WLI1" s="378"/>
      <c r="WLJ1" s="378"/>
      <c r="WLK1" s="378"/>
      <c r="WLL1" s="378"/>
      <c r="WLM1" s="378"/>
      <c r="WLN1" s="378"/>
      <c r="WLO1" s="378"/>
      <c r="WLP1" s="378"/>
      <c r="WLQ1" s="379"/>
      <c r="WLR1" s="375"/>
      <c r="WLS1" s="377"/>
      <c r="WLT1" s="378"/>
      <c r="WLU1" s="378"/>
      <c r="WLV1" s="378"/>
      <c r="WLW1" s="378"/>
      <c r="WLX1" s="378"/>
      <c r="WLY1" s="378"/>
      <c r="WLZ1" s="379"/>
      <c r="WMA1" s="375"/>
      <c r="WMB1" s="375"/>
      <c r="WMC1" s="375"/>
      <c r="WMD1" s="375"/>
      <c r="WME1" s="375"/>
      <c r="WMF1" s="375"/>
      <c r="WMG1" s="375"/>
      <c r="WMH1" s="368"/>
      <c r="WMI1" s="369"/>
      <c r="WMJ1" s="369"/>
      <c r="WMK1" s="369"/>
      <c r="WML1" s="369"/>
      <c r="WMM1" s="369"/>
      <c r="WMN1" s="369"/>
      <c r="WMO1" s="369"/>
      <c r="WMP1" s="369"/>
      <c r="WMQ1" s="370"/>
      <c r="WMR1" s="368"/>
      <c r="WMS1" s="369"/>
      <c r="WMT1" s="369"/>
      <c r="WMU1" s="370"/>
      <c r="WMV1" s="368"/>
      <c r="WMW1" s="369"/>
      <c r="WMX1" s="369"/>
      <c r="WMY1" s="369"/>
      <c r="WMZ1" s="369"/>
      <c r="WNA1" s="369"/>
      <c r="WNB1" s="369"/>
      <c r="WNC1" s="369"/>
      <c r="WND1" s="369"/>
      <c r="WNE1" s="369"/>
      <c r="WNF1" s="369"/>
      <c r="WNG1" s="369"/>
      <c r="WNH1" s="369"/>
      <c r="WNI1" s="369"/>
      <c r="WNJ1" s="369"/>
      <c r="WNK1" s="369"/>
      <c r="WNL1" s="369"/>
      <c r="WNM1" s="369"/>
      <c r="WNN1" s="369"/>
      <c r="WNO1" s="370"/>
      <c r="WNP1" s="368"/>
      <c r="WNQ1" s="369"/>
      <c r="WNR1" s="369"/>
      <c r="WNS1" s="370"/>
      <c r="WNT1" s="368"/>
      <c r="WNU1" s="369"/>
      <c r="WNV1" s="369"/>
      <c r="WNW1" s="369"/>
      <c r="WNX1" s="369"/>
      <c r="WNY1" s="369"/>
      <c r="WNZ1" s="369"/>
      <c r="WOA1" s="369"/>
      <c r="WOB1" s="369"/>
      <c r="WOC1" s="369"/>
      <c r="WOD1" s="369"/>
      <c r="WOE1" s="369"/>
      <c r="WOF1" s="370"/>
      <c r="WOG1" s="368"/>
      <c r="WOH1" s="369"/>
      <c r="WOI1" s="369"/>
      <c r="WOJ1" s="369"/>
      <c r="WOK1" s="369"/>
      <c r="WOL1" s="369"/>
      <c r="WOM1" s="369"/>
      <c r="WON1" s="369"/>
      <c r="WOO1" s="369"/>
      <c r="WOP1" s="369"/>
      <c r="WOQ1" s="370"/>
      <c r="WOR1" s="368"/>
      <c r="WOS1" s="369"/>
      <c r="WOT1" s="369"/>
      <c r="WOU1" s="370"/>
      <c r="WOV1" s="371"/>
      <c r="WOW1" s="371"/>
      <c r="WOX1" s="371"/>
      <c r="WOY1" s="371"/>
      <c r="WOZ1" s="371"/>
      <c r="WPA1" s="371"/>
      <c r="WPB1" s="371"/>
      <c r="WPC1" s="371"/>
      <c r="WPD1" s="360"/>
      <c r="WPE1" s="368"/>
      <c r="WPF1" s="370"/>
      <c r="WPG1" s="372"/>
      <c r="WPH1" s="373"/>
      <c r="WPI1" s="373"/>
      <c r="WPJ1" s="374"/>
      <c r="WPK1" s="367"/>
      <c r="WPL1" s="367"/>
      <c r="WPM1" s="372"/>
      <c r="WPN1" s="373"/>
      <c r="WPO1" s="373"/>
      <c r="WPP1" s="373"/>
      <c r="WPQ1" s="373"/>
      <c r="WPR1" s="374"/>
      <c r="WPS1" s="367"/>
      <c r="WPT1" s="367"/>
      <c r="WPU1" s="367"/>
      <c r="WPV1" s="24"/>
      <c r="WPW1" s="24"/>
      <c r="WPX1" s="360"/>
      <c r="WPY1" s="361"/>
      <c r="WPZ1" s="26"/>
      <c r="WQA1" s="375"/>
      <c r="WQB1" s="375"/>
      <c r="WQC1" s="375"/>
      <c r="WQD1" s="375"/>
      <c r="WQE1" s="376"/>
      <c r="WQF1" s="377"/>
      <c r="WQG1" s="378"/>
      <c r="WQH1" s="378"/>
      <c r="WQI1" s="378"/>
      <c r="WQJ1" s="378"/>
      <c r="WQK1" s="378"/>
      <c r="WQL1" s="378"/>
      <c r="WQM1" s="378"/>
      <c r="WQN1" s="378"/>
      <c r="WQO1" s="378"/>
      <c r="WQP1" s="378"/>
      <c r="WQQ1" s="379"/>
      <c r="WQR1" s="375"/>
      <c r="WQS1" s="377"/>
      <c r="WQT1" s="378"/>
      <c r="WQU1" s="378"/>
      <c r="WQV1" s="378"/>
      <c r="WQW1" s="378"/>
      <c r="WQX1" s="378"/>
      <c r="WQY1" s="378"/>
      <c r="WQZ1" s="379"/>
      <c r="WRA1" s="375"/>
      <c r="WRB1" s="375"/>
      <c r="WRC1" s="375"/>
      <c r="WRD1" s="375"/>
      <c r="WRE1" s="375"/>
      <c r="WRF1" s="375"/>
      <c r="WRG1" s="375"/>
      <c r="WRH1" s="368"/>
      <c r="WRI1" s="369"/>
      <c r="WRJ1" s="369"/>
      <c r="WRK1" s="369"/>
      <c r="WRL1" s="369"/>
      <c r="WRM1" s="369"/>
      <c r="WRN1" s="369"/>
      <c r="WRO1" s="369"/>
      <c r="WRP1" s="369"/>
      <c r="WRQ1" s="370"/>
      <c r="WRR1" s="368"/>
      <c r="WRS1" s="369"/>
      <c r="WRT1" s="369"/>
      <c r="WRU1" s="370"/>
      <c r="WRV1" s="368"/>
      <c r="WRW1" s="369"/>
      <c r="WRX1" s="369"/>
      <c r="WRY1" s="369"/>
      <c r="WRZ1" s="369"/>
      <c r="WSA1" s="369"/>
      <c r="WSB1" s="369"/>
      <c r="WSC1" s="369"/>
      <c r="WSD1" s="369"/>
      <c r="WSE1" s="369"/>
      <c r="WSF1" s="369"/>
      <c r="WSG1" s="369"/>
      <c r="WSH1" s="369"/>
      <c r="WSI1" s="369"/>
      <c r="WSJ1" s="369"/>
      <c r="WSK1" s="369"/>
      <c r="WSL1" s="369"/>
      <c r="WSM1" s="369"/>
      <c r="WSN1" s="369"/>
      <c r="WSO1" s="370"/>
      <c r="WSP1" s="368"/>
      <c r="WSQ1" s="369"/>
      <c r="WSR1" s="369"/>
      <c r="WSS1" s="370"/>
      <c r="WST1" s="368"/>
      <c r="WSU1" s="369"/>
      <c r="WSV1" s="369"/>
      <c r="WSW1" s="369"/>
      <c r="WSX1" s="369"/>
      <c r="WSY1" s="369"/>
      <c r="WSZ1" s="369"/>
      <c r="WTA1" s="369"/>
      <c r="WTB1" s="369"/>
      <c r="WTC1" s="369"/>
      <c r="WTD1" s="369"/>
      <c r="WTE1" s="369"/>
      <c r="WTF1" s="370"/>
      <c r="WTG1" s="368"/>
      <c r="WTH1" s="369"/>
      <c r="WTI1" s="369"/>
      <c r="WTJ1" s="369"/>
      <c r="WTK1" s="369"/>
      <c r="WTL1" s="369"/>
      <c r="WTM1" s="369"/>
      <c r="WTN1" s="369"/>
      <c r="WTO1" s="369"/>
      <c r="WTP1" s="369"/>
      <c r="WTQ1" s="370"/>
      <c r="WTR1" s="368"/>
      <c r="WTS1" s="369"/>
      <c r="WTT1" s="369"/>
      <c r="WTU1" s="370"/>
      <c r="WTV1" s="371"/>
      <c r="WTW1" s="371"/>
      <c r="WTX1" s="371"/>
      <c r="WTY1" s="371"/>
      <c r="WTZ1" s="371"/>
      <c r="WUA1" s="371"/>
      <c r="WUB1" s="371"/>
      <c r="WUC1" s="371"/>
      <c r="WUD1" s="360"/>
      <c r="WUE1" s="368"/>
      <c r="WUF1" s="370"/>
      <c r="WUG1" s="372"/>
      <c r="WUH1" s="373"/>
      <c r="WUI1" s="373"/>
      <c r="WUJ1" s="374"/>
      <c r="WUK1" s="367"/>
      <c r="WUL1" s="367"/>
      <c r="WUM1" s="372"/>
      <c r="WUN1" s="373"/>
      <c r="WUO1" s="373"/>
      <c r="WUP1" s="373"/>
      <c r="WUQ1" s="373"/>
      <c r="WUR1" s="374"/>
      <c r="WUS1" s="367"/>
      <c r="WUT1" s="367"/>
      <c r="WUU1" s="367"/>
      <c r="WUV1" s="24"/>
      <c r="WUW1" s="24"/>
      <c r="WUX1" s="360"/>
      <c r="WUY1" s="361"/>
      <c r="WUZ1" s="26"/>
      <c r="WVA1" s="375"/>
      <c r="WVB1" s="375"/>
      <c r="WVC1" s="375"/>
      <c r="WVD1" s="375"/>
      <c r="WVE1" s="376"/>
      <c r="WVF1" s="377"/>
      <c r="WVG1" s="378"/>
      <c r="WVH1" s="378"/>
      <c r="WVI1" s="378"/>
      <c r="WVJ1" s="378"/>
      <c r="WVK1" s="378"/>
      <c r="WVL1" s="378"/>
      <c r="WVM1" s="378"/>
      <c r="WVN1" s="378"/>
      <c r="WVO1" s="378"/>
      <c r="WVP1" s="378"/>
      <c r="WVQ1" s="379"/>
      <c r="WVR1" s="375"/>
      <c r="WVS1" s="377"/>
      <c r="WVT1" s="378"/>
      <c r="WVU1" s="378"/>
      <c r="WVV1" s="378"/>
      <c r="WVW1" s="378"/>
      <c r="WVX1" s="378"/>
      <c r="WVY1" s="378"/>
      <c r="WVZ1" s="379"/>
      <c r="WWA1" s="375"/>
      <c r="WWB1" s="375"/>
      <c r="WWC1" s="375"/>
      <c r="WWD1" s="375"/>
      <c r="WWE1" s="375"/>
      <c r="WWF1" s="375"/>
      <c r="WWG1" s="375"/>
      <c r="WWH1" s="368"/>
      <c r="WWI1" s="369"/>
      <c r="WWJ1" s="369"/>
      <c r="WWK1" s="369"/>
      <c r="WWL1" s="369"/>
      <c r="WWM1" s="369"/>
      <c r="WWN1" s="369"/>
      <c r="WWO1" s="369"/>
      <c r="WWP1" s="369"/>
      <c r="WWQ1" s="370"/>
      <c r="WWR1" s="368"/>
      <c r="WWS1" s="369"/>
      <c r="WWT1" s="369"/>
      <c r="WWU1" s="370"/>
      <c r="WWV1" s="368"/>
      <c r="WWW1" s="369"/>
      <c r="WWX1" s="369"/>
      <c r="WWY1" s="369"/>
      <c r="WWZ1" s="369"/>
      <c r="WXA1" s="369"/>
      <c r="WXB1" s="369"/>
      <c r="WXC1" s="369"/>
      <c r="WXD1" s="369"/>
      <c r="WXE1" s="369"/>
      <c r="WXF1" s="369"/>
      <c r="WXG1" s="369"/>
      <c r="WXH1" s="369"/>
      <c r="WXI1" s="369"/>
      <c r="WXJ1" s="369"/>
      <c r="WXK1" s="369"/>
      <c r="WXL1" s="369"/>
      <c r="WXM1" s="369"/>
      <c r="WXN1" s="369"/>
      <c r="WXO1" s="370"/>
      <c r="WXP1" s="368"/>
      <c r="WXQ1" s="369"/>
      <c r="WXR1" s="369"/>
      <c r="WXS1" s="370"/>
      <c r="WXT1" s="368"/>
      <c r="WXU1" s="369"/>
      <c r="WXV1" s="369"/>
      <c r="WXW1" s="369"/>
      <c r="WXX1" s="369"/>
      <c r="WXY1" s="369"/>
      <c r="WXZ1" s="369"/>
      <c r="WYA1" s="369"/>
      <c r="WYB1" s="369"/>
      <c r="WYC1" s="369"/>
      <c r="WYD1" s="369"/>
      <c r="WYE1" s="369"/>
      <c r="WYF1" s="370"/>
      <c r="WYG1" s="368"/>
      <c r="WYH1" s="369"/>
      <c r="WYI1" s="369"/>
      <c r="WYJ1" s="369"/>
      <c r="WYK1" s="369"/>
      <c r="WYL1" s="369"/>
      <c r="WYM1" s="369"/>
      <c r="WYN1" s="369"/>
      <c r="WYO1" s="369"/>
      <c r="WYP1" s="369"/>
      <c r="WYQ1" s="370"/>
      <c r="WYR1" s="368"/>
      <c r="WYS1" s="369"/>
      <c r="WYT1" s="369"/>
      <c r="WYU1" s="370"/>
      <c r="WYV1" s="371"/>
      <c r="WYW1" s="371"/>
      <c r="WYX1" s="371"/>
      <c r="WYY1" s="371"/>
      <c r="WYZ1" s="371"/>
      <c r="WZA1" s="371"/>
      <c r="WZB1" s="371"/>
      <c r="WZC1" s="371"/>
      <c r="WZD1" s="360"/>
      <c r="WZE1" s="368"/>
      <c r="WZF1" s="370"/>
      <c r="WZG1" s="372"/>
      <c r="WZH1" s="373"/>
      <c r="WZI1" s="373"/>
      <c r="WZJ1" s="374"/>
      <c r="WZK1" s="367"/>
      <c r="WZL1" s="367"/>
      <c r="WZM1" s="372"/>
      <c r="WZN1" s="373"/>
      <c r="WZO1" s="373"/>
      <c r="WZP1" s="373"/>
      <c r="WZQ1" s="373"/>
      <c r="WZR1" s="374"/>
      <c r="WZS1" s="367"/>
      <c r="WZT1" s="367"/>
      <c r="WZU1" s="367"/>
      <c r="WZV1" s="24"/>
      <c r="WZW1" s="24"/>
      <c r="WZX1" s="360"/>
      <c r="WZY1" s="361"/>
      <c r="WZZ1" s="26"/>
      <c r="XAA1" s="375"/>
      <c r="XAB1" s="375"/>
      <c r="XAC1" s="375"/>
      <c r="XAD1" s="375"/>
      <c r="XAE1" s="376"/>
      <c r="XAF1" s="377"/>
      <c r="XAG1" s="378"/>
      <c r="XAH1" s="378"/>
      <c r="XAI1" s="378"/>
      <c r="XAJ1" s="378"/>
      <c r="XAK1" s="378"/>
      <c r="XAL1" s="378"/>
      <c r="XAM1" s="378"/>
      <c r="XAN1" s="378"/>
      <c r="XAO1" s="378"/>
      <c r="XAP1" s="378"/>
      <c r="XAQ1" s="379"/>
      <c r="XAR1" s="375"/>
      <c r="XAS1" s="377"/>
      <c r="XAT1" s="378"/>
      <c r="XAU1" s="378"/>
      <c r="XAV1" s="378"/>
      <c r="XAW1" s="378"/>
      <c r="XAX1" s="378"/>
      <c r="XAY1" s="378"/>
      <c r="XAZ1" s="379"/>
      <c r="XBA1" s="375"/>
      <c r="XBB1" s="375"/>
      <c r="XBC1" s="375"/>
      <c r="XBD1" s="375"/>
      <c r="XBE1" s="375"/>
      <c r="XBF1" s="375"/>
      <c r="XBG1" s="375"/>
      <c r="XBH1" s="368"/>
      <c r="XBI1" s="369"/>
      <c r="XBJ1" s="369"/>
      <c r="XBK1" s="369"/>
      <c r="XBL1" s="369"/>
      <c r="XBM1" s="369"/>
      <c r="XBN1" s="369"/>
      <c r="XBO1" s="369"/>
      <c r="XBP1" s="369"/>
      <c r="XBQ1" s="370"/>
      <c r="XBR1" s="368"/>
      <c r="XBS1" s="369"/>
      <c r="XBT1" s="369"/>
      <c r="XBU1" s="370"/>
      <c r="XBV1" s="368"/>
      <c r="XBW1" s="369"/>
      <c r="XBX1" s="369"/>
      <c r="XBY1" s="369"/>
      <c r="XBZ1" s="369"/>
      <c r="XCA1" s="369"/>
      <c r="XCB1" s="369"/>
      <c r="XCC1" s="369"/>
      <c r="XCD1" s="369"/>
      <c r="XCE1" s="369"/>
      <c r="XCF1" s="369"/>
      <c r="XCG1" s="369"/>
      <c r="XCH1" s="369"/>
      <c r="XCI1" s="369"/>
      <c r="XCJ1" s="369"/>
      <c r="XCK1" s="369"/>
      <c r="XCL1" s="369"/>
      <c r="XCM1" s="369"/>
      <c r="XCN1" s="369"/>
      <c r="XCO1" s="370"/>
      <c r="XCP1" s="368"/>
      <c r="XCQ1" s="369"/>
      <c r="XCR1" s="369"/>
      <c r="XCS1" s="370"/>
      <c r="XCT1" s="368"/>
      <c r="XCU1" s="369"/>
      <c r="XCV1" s="369"/>
      <c r="XCW1" s="369"/>
      <c r="XCX1" s="369"/>
      <c r="XCY1" s="369"/>
      <c r="XCZ1" s="369"/>
      <c r="XDA1" s="369"/>
      <c r="XDB1" s="369"/>
      <c r="XDC1" s="369"/>
      <c r="XDD1" s="369"/>
      <c r="XDE1" s="369"/>
      <c r="XDF1" s="370"/>
      <c r="XDG1" s="368"/>
      <c r="XDH1" s="369"/>
      <c r="XDI1" s="369"/>
      <c r="XDJ1" s="369"/>
      <c r="XDK1" s="369"/>
      <c r="XDL1" s="369"/>
      <c r="XDM1" s="369"/>
      <c r="XDN1" s="369"/>
      <c r="XDO1" s="369"/>
      <c r="XDP1" s="369"/>
      <c r="XDQ1" s="370"/>
      <c r="XDR1" s="368"/>
      <c r="XDS1" s="369"/>
      <c r="XDT1" s="369"/>
      <c r="XDU1" s="370"/>
      <c r="XDV1" s="371"/>
      <c r="XDW1" s="371"/>
      <c r="XDX1" s="371"/>
      <c r="XDY1" s="371"/>
      <c r="XDZ1" s="371"/>
      <c r="XEA1" s="371"/>
      <c r="XEB1" s="371"/>
      <c r="XEC1" s="371"/>
      <c r="XED1" s="360"/>
      <c r="XEE1" s="368"/>
      <c r="XEF1" s="370"/>
      <c r="XEG1" s="372"/>
      <c r="XEH1" s="373"/>
      <c r="XEI1" s="373"/>
      <c r="XEJ1" s="374"/>
      <c r="XEK1" s="367"/>
      <c r="XEL1" s="367"/>
      <c r="XEM1" s="372"/>
      <c r="XEN1" s="373"/>
      <c r="XEO1" s="373"/>
      <c r="XEP1" s="373"/>
      <c r="XEQ1" s="373"/>
      <c r="XER1" s="374"/>
      <c r="XES1" s="367"/>
      <c r="XET1" s="367"/>
      <c r="XEU1" s="367"/>
      <c r="XEV1" s="24"/>
      <c r="XEW1" s="24"/>
      <c r="XEX1" s="360"/>
      <c r="XEY1" s="361"/>
      <c r="XEZ1" s="26"/>
      <c r="XFA1" s="375"/>
      <c r="XFB1" s="375"/>
      <c r="XFC1" s="375"/>
      <c r="XFD1" s="375"/>
    </row>
    <row r="2" spans="1:16384" ht="38.25">
      <c r="A2" s="375"/>
      <c r="B2" s="375"/>
      <c r="C2" s="375"/>
      <c r="D2" s="375"/>
      <c r="E2" s="376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375"/>
      <c r="S2" s="361" t="s">
        <v>290</v>
      </c>
      <c r="T2" s="361" t="s">
        <v>292</v>
      </c>
      <c r="U2" s="361" t="s">
        <v>291</v>
      </c>
      <c r="V2" s="361" t="s">
        <v>1305</v>
      </c>
      <c r="W2" s="361" t="s">
        <v>1001</v>
      </c>
      <c r="X2" s="361" t="s">
        <v>1002</v>
      </c>
      <c r="Y2" s="361" t="s">
        <v>1509</v>
      </c>
      <c r="Z2" s="361" t="s">
        <v>293</v>
      </c>
      <c r="AA2" s="375"/>
      <c r="AB2" s="375"/>
      <c r="AC2" s="375"/>
      <c r="AD2" s="375"/>
      <c r="AE2" s="361" t="s">
        <v>294</v>
      </c>
      <c r="AF2" s="361" t="s">
        <v>295</v>
      </c>
      <c r="AG2" s="361" t="s">
        <v>296</v>
      </c>
      <c r="AH2" s="360" t="s">
        <v>300</v>
      </c>
      <c r="AI2" s="360" t="s">
        <v>301</v>
      </c>
      <c r="AJ2" s="360" t="s">
        <v>302</v>
      </c>
      <c r="AK2" s="360" t="s">
        <v>298</v>
      </c>
      <c r="AL2" s="360" t="s">
        <v>297</v>
      </c>
      <c r="AM2" s="360" t="s">
        <v>299</v>
      </c>
      <c r="AN2" s="360" t="s">
        <v>303</v>
      </c>
      <c r="AO2" s="360" t="s">
        <v>304</v>
      </c>
      <c r="AP2" s="360" t="s">
        <v>306</v>
      </c>
      <c r="AQ2" s="28" t="s">
        <v>305</v>
      </c>
      <c r="AR2" s="360" t="s">
        <v>307</v>
      </c>
      <c r="AS2" s="360" t="s">
        <v>1529</v>
      </c>
      <c r="AT2" s="360" t="s">
        <v>309</v>
      </c>
      <c r="AU2" s="360" t="s">
        <v>308</v>
      </c>
      <c r="AV2" s="289" t="s">
        <v>1532</v>
      </c>
      <c r="AW2" s="289" t="s">
        <v>321</v>
      </c>
      <c r="AX2" s="289" t="s">
        <v>322</v>
      </c>
      <c r="AY2" s="289" t="s">
        <v>1530</v>
      </c>
      <c r="AZ2" s="289" t="s">
        <v>318</v>
      </c>
      <c r="BA2" s="289" t="s">
        <v>310</v>
      </c>
      <c r="BB2" s="290" t="s">
        <v>311</v>
      </c>
      <c r="BC2" s="290" t="s">
        <v>312</v>
      </c>
      <c r="BD2" s="289" t="s">
        <v>1304</v>
      </c>
      <c r="BE2" s="289" t="s">
        <v>323</v>
      </c>
      <c r="BF2" s="290" t="s">
        <v>319</v>
      </c>
      <c r="BG2" s="289" t="s">
        <v>320</v>
      </c>
      <c r="BH2" s="289" t="s">
        <v>1531</v>
      </c>
      <c r="BI2" s="290" t="s">
        <v>316</v>
      </c>
      <c r="BJ2" s="290" t="s">
        <v>315</v>
      </c>
      <c r="BK2" s="289" t="s">
        <v>313</v>
      </c>
      <c r="BL2" s="290" t="s">
        <v>314</v>
      </c>
      <c r="BM2" s="289" t="s">
        <v>1526</v>
      </c>
      <c r="BN2" s="289" t="s">
        <v>317</v>
      </c>
      <c r="BO2" s="289" t="s">
        <v>1525</v>
      </c>
      <c r="BP2" s="360" t="s">
        <v>324</v>
      </c>
      <c r="BQ2" s="360" t="s">
        <v>325</v>
      </c>
      <c r="BR2" s="360" t="s">
        <v>326</v>
      </c>
      <c r="BS2" s="360" t="s">
        <v>327</v>
      </c>
      <c r="BT2" s="360" t="s">
        <v>328</v>
      </c>
      <c r="BU2" s="360" t="s">
        <v>329</v>
      </c>
      <c r="BV2" s="360" t="s">
        <v>330</v>
      </c>
      <c r="BW2" s="360" t="s">
        <v>331</v>
      </c>
      <c r="BX2" s="360" t="s">
        <v>332</v>
      </c>
      <c r="BY2" s="360" t="s">
        <v>333</v>
      </c>
      <c r="BZ2" s="360" t="s">
        <v>334</v>
      </c>
      <c r="CA2" s="360" t="s">
        <v>335</v>
      </c>
      <c r="CB2" s="360" t="s">
        <v>336</v>
      </c>
      <c r="CC2" s="360" t="s">
        <v>337</v>
      </c>
      <c r="CD2" s="360" t="s">
        <v>338</v>
      </c>
      <c r="CE2" s="360" t="s">
        <v>339</v>
      </c>
      <c r="CF2" s="360" t="s">
        <v>535</v>
      </c>
      <c r="CG2" s="360" t="s">
        <v>340</v>
      </c>
      <c r="CH2" s="360" t="s">
        <v>341</v>
      </c>
      <c r="CI2" s="360" t="s">
        <v>342</v>
      </c>
      <c r="CJ2" s="246" t="s">
        <v>1259</v>
      </c>
      <c r="CK2" s="360" t="s">
        <v>343</v>
      </c>
      <c r="CL2" s="360" t="s">
        <v>344</v>
      </c>
      <c r="CM2" s="360" t="s">
        <v>347</v>
      </c>
      <c r="CN2" s="360" t="s">
        <v>348</v>
      </c>
      <c r="CO2" s="360" t="s">
        <v>345</v>
      </c>
      <c r="CP2" s="360" t="s">
        <v>346</v>
      </c>
      <c r="CQ2" s="360" t="s">
        <v>349</v>
      </c>
      <c r="CR2" s="360" t="s">
        <v>350</v>
      </c>
      <c r="CS2" s="360" t="s">
        <v>352</v>
      </c>
      <c r="CT2" s="360" t="s">
        <v>353</v>
      </c>
      <c r="CU2" s="360" t="s">
        <v>351</v>
      </c>
      <c r="CV2" s="360" t="s">
        <v>354</v>
      </c>
      <c r="CW2" s="360" t="s">
        <v>355</v>
      </c>
      <c r="CX2" s="28" t="s">
        <v>356</v>
      </c>
      <c r="CY2" s="28" t="s">
        <v>357</v>
      </c>
      <c r="CZ2" s="28" t="s">
        <v>1005</v>
      </c>
      <c r="DA2" s="28" t="s">
        <v>358</v>
      </c>
      <c r="DB2" s="360" t="s">
        <v>359</v>
      </c>
      <c r="DC2" s="360" t="s">
        <v>360</v>
      </c>
      <c r="DD2" s="360" t="s">
        <v>361</v>
      </c>
      <c r="DE2" s="247" t="s">
        <v>1260</v>
      </c>
      <c r="DF2" s="360" t="s">
        <v>362</v>
      </c>
      <c r="DG2" s="28" t="s">
        <v>363</v>
      </c>
      <c r="DH2" s="360" t="s">
        <v>364</v>
      </c>
      <c r="DI2" s="360" t="s">
        <v>366</v>
      </c>
      <c r="DJ2" s="360" t="s">
        <v>365</v>
      </c>
      <c r="DK2" s="360" t="s">
        <v>367</v>
      </c>
      <c r="DL2" s="360" t="s">
        <v>368</v>
      </c>
      <c r="DM2" s="360" t="s">
        <v>1533</v>
      </c>
      <c r="DN2" s="283" t="s">
        <v>370</v>
      </c>
      <c r="DO2" s="283" t="s">
        <v>369</v>
      </c>
      <c r="DP2" s="28" t="s">
        <v>372</v>
      </c>
      <c r="DQ2" s="28" t="s">
        <v>1313</v>
      </c>
      <c r="DR2" s="28" t="s">
        <v>371</v>
      </c>
      <c r="DS2" s="28" t="s">
        <v>373</v>
      </c>
      <c r="DT2" s="28" t="s">
        <v>1254</v>
      </c>
      <c r="DU2" s="360" t="s">
        <v>374</v>
      </c>
      <c r="DV2" s="24" t="s">
        <v>375</v>
      </c>
      <c r="DW2" s="24" t="s">
        <v>376</v>
      </c>
      <c r="DX2" s="360"/>
      <c r="DY2" s="361"/>
      <c r="DZ2" s="26"/>
      <c r="EA2" s="375"/>
      <c r="EB2" s="375"/>
      <c r="EC2" s="375"/>
      <c r="ED2" s="375"/>
      <c r="EE2" s="376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375"/>
      <c r="ES2" s="361"/>
      <c r="ET2" s="361"/>
      <c r="EU2" s="361"/>
      <c r="EV2" s="361"/>
      <c r="EW2" s="361"/>
      <c r="EX2" s="361"/>
      <c r="EY2" s="361"/>
      <c r="EZ2" s="361"/>
      <c r="FA2" s="375"/>
      <c r="FB2" s="375"/>
      <c r="FC2" s="375"/>
      <c r="FD2" s="375"/>
      <c r="FE2" s="361"/>
      <c r="FF2" s="361"/>
      <c r="FG2" s="361"/>
      <c r="FH2" s="360"/>
      <c r="FI2" s="360"/>
      <c r="FJ2" s="360"/>
      <c r="FK2" s="360"/>
      <c r="FL2" s="360"/>
      <c r="FM2" s="360"/>
      <c r="FN2" s="360"/>
      <c r="FO2" s="360"/>
      <c r="FP2" s="360"/>
      <c r="FQ2" s="28"/>
      <c r="FR2" s="360"/>
      <c r="FS2" s="360"/>
      <c r="FT2" s="360"/>
      <c r="FU2" s="360"/>
      <c r="FV2" s="289"/>
      <c r="FW2" s="289"/>
      <c r="FX2" s="289"/>
      <c r="FY2" s="289"/>
      <c r="FZ2" s="289"/>
      <c r="GA2" s="289"/>
      <c r="GB2" s="290"/>
      <c r="GC2" s="290"/>
      <c r="GD2" s="289"/>
      <c r="GE2" s="289"/>
      <c r="GF2" s="290"/>
      <c r="GG2" s="289"/>
      <c r="GH2" s="289"/>
      <c r="GI2" s="290"/>
      <c r="GJ2" s="290"/>
      <c r="GK2" s="289"/>
      <c r="GL2" s="290"/>
      <c r="GM2" s="289"/>
      <c r="GN2" s="289"/>
      <c r="GO2" s="289"/>
      <c r="GP2" s="360"/>
      <c r="GQ2" s="360"/>
      <c r="GR2" s="360"/>
      <c r="GS2" s="360"/>
      <c r="GT2" s="360"/>
      <c r="GU2" s="360"/>
      <c r="GV2" s="360"/>
      <c r="GW2" s="360"/>
      <c r="GX2" s="360"/>
      <c r="GY2" s="360"/>
      <c r="GZ2" s="360"/>
      <c r="HA2" s="360"/>
      <c r="HB2" s="360"/>
      <c r="HC2" s="360"/>
      <c r="HD2" s="360"/>
      <c r="HE2" s="360"/>
      <c r="HF2" s="360"/>
      <c r="HG2" s="360"/>
      <c r="HH2" s="360"/>
      <c r="HI2" s="360"/>
      <c r="HJ2" s="246"/>
      <c r="HK2" s="360"/>
      <c r="HL2" s="360"/>
      <c r="HM2" s="360"/>
      <c r="HN2" s="360"/>
      <c r="HO2" s="360"/>
      <c r="HP2" s="360"/>
      <c r="HQ2" s="360"/>
      <c r="HR2" s="360"/>
      <c r="HS2" s="360"/>
      <c r="HT2" s="360"/>
      <c r="HU2" s="360"/>
      <c r="HV2" s="360"/>
      <c r="HW2" s="360"/>
      <c r="HX2" s="28"/>
      <c r="HY2" s="28"/>
      <c r="HZ2" s="28"/>
      <c r="IA2" s="28"/>
      <c r="IB2" s="360"/>
      <c r="IC2" s="360"/>
      <c r="ID2" s="360"/>
      <c r="IE2" s="247"/>
      <c r="IF2" s="360"/>
      <c r="IG2" s="28"/>
      <c r="IH2" s="360"/>
      <c r="II2" s="360"/>
      <c r="IJ2" s="360"/>
      <c r="IK2" s="360"/>
      <c r="IL2" s="360"/>
      <c r="IM2" s="360"/>
      <c r="IN2" s="283"/>
      <c r="IO2" s="283"/>
      <c r="IP2" s="28"/>
      <c r="IQ2" s="28"/>
      <c r="IR2" s="28"/>
      <c r="IS2" s="28"/>
      <c r="IT2" s="28"/>
      <c r="IU2" s="360"/>
      <c r="IV2" s="24"/>
      <c r="IW2" s="24"/>
      <c r="IX2" s="360"/>
      <c r="IY2" s="361"/>
      <c r="IZ2" s="26"/>
      <c r="JA2" s="375"/>
      <c r="JB2" s="375"/>
      <c r="JC2" s="375"/>
      <c r="JD2" s="375"/>
      <c r="JE2" s="376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375"/>
      <c r="JS2" s="361"/>
      <c r="JT2" s="361"/>
      <c r="JU2" s="361"/>
      <c r="JV2" s="361"/>
      <c r="JW2" s="361"/>
      <c r="JX2" s="361"/>
      <c r="JY2" s="361"/>
      <c r="JZ2" s="361"/>
      <c r="KA2" s="375"/>
      <c r="KB2" s="375"/>
      <c r="KC2" s="375"/>
      <c r="KD2" s="375"/>
      <c r="KE2" s="361"/>
      <c r="KF2" s="361"/>
      <c r="KG2" s="361"/>
      <c r="KH2" s="360"/>
      <c r="KI2" s="360"/>
      <c r="KJ2" s="360"/>
      <c r="KK2" s="360"/>
      <c r="KL2" s="360"/>
      <c r="KM2" s="360"/>
      <c r="KN2" s="360"/>
      <c r="KO2" s="360"/>
      <c r="KP2" s="360"/>
      <c r="KQ2" s="28"/>
      <c r="KR2" s="360"/>
      <c r="KS2" s="360"/>
      <c r="KT2" s="360"/>
      <c r="KU2" s="360"/>
      <c r="KV2" s="289"/>
      <c r="KW2" s="289"/>
      <c r="KX2" s="289"/>
      <c r="KY2" s="289"/>
      <c r="KZ2" s="289"/>
      <c r="LA2" s="289"/>
      <c r="LB2" s="290"/>
      <c r="LC2" s="290"/>
      <c r="LD2" s="289"/>
      <c r="LE2" s="289"/>
      <c r="LF2" s="290"/>
      <c r="LG2" s="289"/>
      <c r="LH2" s="289"/>
      <c r="LI2" s="290"/>
      <c r="LJ2" s="290"/>
      <c r="LK2" s="289"/>
      <c r="LL2" s="290"/>
      <c r="LM2" s="289"/>
      <c r="LN2" s="289"/>
      <c r="LO2" s="289"/>
      <c r="LP2" s="360"/>
      <c r="LQ2" s="360"/>
      <c r="LR2" s="360"/>
      <c r="LS2" s="360"/>
      <c r="LT2" s="360"/>
      <c r="LU2" s="360"/>
      <c r="LV2" s="360"/>
      <c r="LW2" s="360"/>
      <c r="LX2" s="360"/>
      <c r="LY2" s="360"/>
      <c r="LZ2" s="360"/>
      <c r="MA2" s="360"/>
      <c r="MB2" s="360"/>
      <c r="MC2" s="360"/>
      <c r="MD2" s="360"/>
      <c r="ME2" s="360"/>
      <c r="MF2" s="360"/>
      <c r="MG2" s="360"/>
      <c r="MH2" s="360"/>
      <c r="MI2" s="360"/>
      <c r="MJ2" s="246"/>
      <c r="MK2" s="360"/>
      <c r="ML2" s="360"/>
      <c r="MM2" s="360"/>
      <c r="MN2" s="360"/>
      <c r="MO2" s="360"/>
      <c r="MP2" s="360"/>
      <c r="MQ2" s="360"/>
      <c r="MR2" s="360"/>
      <c r="MS2" s="360"/>
      <c r="MT2" s="360"/>
      <c r="MU2" s="360"/>
      <c r="MV2" s="360"/>
      <c r="MW2" s="360"/>
      <c r="MX2" s="28"/>
      <c r="MY2" s="28"/>
      <c r="MZ2" s="28"/>
      <c r="NA2" s="28"/>
      <c r="NB2" s="360"/>
      <c r="NC2" s="360"/>
      <c r="ND2" s="360"/>
      <c r="NE2" s="247"/>
      <c r="NF2" s="360"/>
      <c r="NG2" s="28"/>
      <c r="NH2" s="360"/>
      <c r="NI2" s="360"/>
      <c r="NJ2" s="360"/>
      <c r="NK2" s="360"/>
      <c r="NL2" s="360"/>
      <c r="NM2" s="360"/>
      <c r="NN2" s="283"/>
      <c r="NO2" s="283"/>
      <c r="NP2" s="28"/>
      <c r="NQ2" s="28"/>
      <c r="NR2" s="28"/>
      <c r="NS2" s="28"/>
      <c r="NT2" s="28"/>
      <c r="NU2" s="360"/>
      <c r="NV2" s="24"/>
      <c r="NW2" s="24"/>
      <c r="NX2" s="360"/>
      <c r="NY2" s="361"/>
      <c r="NZ2" s="26"/>
      <c r="OA2" s="375"/>
      <c r="OB2" s="375"/>
      <c r="OC2" s="375"/>
      <c r="OD2" s="375"/>
      <c r="OE2" s="376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375"/>
      <c r="OS2" s="361"/>
      <c r="OT2" s="361"/>
      <c r="OU2" s="361"/>
      <c r="OV2" s="361"/>
      <c r="OW2" s="361"/>
      <c r="OX2" s="361"/>
      <c r="OY2" s="361"/>
      <c r="OZ2" s="361"/>
      <c r="PA2" s="375"/>
      <c r="PB2" s="375"/>
      <c r="PC2" s="375"/>
      <c r="PD2" s="375"/>
      <c r="PE2" s="361"/>
      <c r="PF2" s="361"/>
      <c r="PG2" s="361"/>
      <c r="PH2" s="360"/>
      <c r="PI2" s="360"/>
      <c r="PJ2" s="360"/>
      <c r="PK2" s="360"/>
      <c r="PL2" s="360"/>
      <c r="PM2" s="360"/>
      <c r="PN2" s="360"/>
      <c r="PO2" s="360"/>
      <c r="PP2" s="360"/>
      <c r="PQ2" s="28"/>
      <c r="PR2" s="360"/>
      <c r="PS2" s="360"/>
      <c r="PT2" s="360"/>
      <c r="PU2" s="360"/>
      <c r="PV2" s="289"/>
      <c r="PW2" s="289"/>
      <c r="PX2" s="289"/>
      <c r="PY2" s="289"/>
      <c r="PZ2" s="289"/>
      <c r="QA2" s="289"/>
      <c r="QB2" s="290"/>
      <c r="QC2" s="290"/>
      <c r="QD2" s="289"/>
      <c r="QE2" s="289"/>
      <c r="QF2" s="290"/>
      <c r="QG2" s="289"/>
      <c r="QH2" s="289"/>
      <c r="QI2" s="290"/>
      <c r="QJ2" s="290"/>
      <c r="QK2" s="289"/>
      <c r="QL2" s="290"/>
      <c r="QM2" s="289"/>
      <c r="QN2" s="289"/>
      <c r="QO2" s="289"/>
      <c r="QP2" s="360"/>
      <c r="QQ2" s="360"/>
      <c r="QR2" s="360"/>
      <c r="QS2" s="360"/>
      <c r="QT2" s="360"/>
      <c r="QU2" s="360"/>
      <c r="QV2" s="360"/>
      <c r="QW2" s="360"/>
      <c r="QX2" s="360"/>
      <c r="QY2" s="360"/>
      <c r="QZ2" s="360"/>
      <c r="RA2" s="360"/>
      <c r="RB2" s="360"/>
      <c r="RC2" s="360"/>
      <c r="RD2" s="360"/>
      <c r="RE2" s="360"/>
      <c r="RF2" s="360"/>
      <c r="RG2" s="360"/>
      <c r="RH2" s="360"/>
      <c r="RI2" s="360"/>
      <c r="RJ2" s="246"/>
      <c r="RK2" s="360"/>
      <c r="RL2" s="360"/>
      <c r="RM2" s="360"/>
      <c r="RN2" s="360"/>
      <c r="RO2" s="360"/>
      <c r="RP2" s="360"/>
      <c r="RQ2" s="360"/>
      <c r="RR2" s="360"/>
      <c r="RS2" s="360"/>
      <c r="RT2" s="360"/>
      <c r="RU2" s="360"/>
      <c r="RV2" s="360"/>
      <c r="RW2" s="360"/>
      <c r="RX2" s="28"/>
      <c r="RY2" s="28"/>
      <c r="RZ2" s="28"/>
      <c r="SA2" s="28"/>
      <c r="SB2" s="360"/>
      <c r="SC2" s="360"/>
      <c r="SD2" s="360"/>
      <c r="SE2" s="247"/>
      <c r="SF2" s="360"/>
      <c r="SG2" s="28"/>
      <c r="SH2" s="360"/>
      <c r="SI2" s="360"/>
      <c r="SJ2" s="360"/>
      <c r="SK2" s="360"/>
      <c r="SL2" s="360"/>
      <c r="SM2" s="360"/>
      <c r="SN2" s="283"/>
      <c r="SO2" s="283"/>
      <c r="SP2" s="28"/>
      <c r="SQ2" s="28"/>
      <c r="SR2" s="28"/>
      <c r="SS2" s="28"/>
      <c r="ST2" s="28"/>
      <c r="SU2" s="360"/>
      <c r="SV2" s="24"/>
      <c r="SW2" s="24"/>
      <c r="SX2" s="360"/>
      <c r="SY2" s="361"/>
      <c r="SZ2" s="26"/>
      <c r="TA2" s="375"/>
      <c r="TB2" s="375"/>
      <c r="TC2" s="375"/>
      <c r="TD2" s="375"/>
      <c r="TE2" s="376"/>
      <c r="TF2" s="27"/>
      <c r="TG2" s="27"/>
      <c r="TH2" s="27"/>
      <c r="TI2" s="27"/>
      <c r="TJ2" s="27"/>
      <c r="TK2" s="27"/>
      <c r="TL2" s="27"/>
      <c r="TM2" s="27"/>
      <c r="TN2" s="27"/>
      <c r="TO2" s="27"/>
      <c r="TP2" s="27"/>
      <c r="TQ2" s="27"/>
      <c r="TR2" s="375"/>
      <c r="TS2" s="361"/>
      <c r="TT2" s="361"/>
      <c r="TU2" s="361"/>
      <c r="TV2" s="361"/>
      <c r="TW2" s="361"/>
      <c r="TX2" s="361"/>
      <c r="TY2" s="361"/>
      <c r="TZ2" s="361"/>
      <c r="UA2" s="375"/>
      <c r="UB2" s="375"/>
      <c r="UC2" s="375"/>
      <c r="UD2" s="375"/>
      <c r="UE2" s="361"/>
      <c r="UF2" s="361"/>
      <c r="UG2" s="361"/>
      <c r="UH2" s="360"/>
      <c r="UI2" s="360"/>
      <c r="UJ2" s="360"/>
      <c r="UK2" s="360"/>
      <c r="UL2" s="360"/>
      <c r="UM2" s="360"/>
      <c r="UN2" s="360"/>
      <c r="UO2" s="360"/>
      <c r="UP2" s="360"/>
      <c r="UQ2" s="28"/>
      <c r="UR2" s="360"/>
      <c r="US2" s="360"/>
      <c r="UT2" s="360"/>
      <c r="UU2" s="360"/>
      <c r="UV2" s="289"/>
      <c r="UW2" s="289"/>
      <c r="UX2" s="289"/>
      <c r="UY2" s="289"/>
      <c r="UZ2" s="289"/>
      <c r="VA2" s="289"/>
      <c r="VB2" s="290"/>
      <c r="VC2" s="290"/>
      <c r="VD2" s="289"/>
      <c r="VE2" s="289"/>
      <c r="VF2" s="290"/>
      <c r="VG2" s="289"/>
      <c r="VH2" s="289"/>
      <c r="VI2" s="290"/>
      <c r="VJ2" s="290"/>
      <c r="VK2" s="289"/>
      <c r="VL2" s="290"/>
      <c r="VM2" s="289"/>
      <c r="VN2" s="289"/>
      <c r="VO2" s="289"/>
      <c r="VP2" s="360"/>
      <c r="VQ2" s="360"/>
      <c r="VR2" s="360"/>
      <c r="VS2" s="360"/>
      <c r="VT2" s="360"/>
      <c r="VU2" s="360"/>
      <c r="VV2" s="360"/>
      <c r="VW2" s="360"/>
      <c r="VX2" s="360"/>
      <c r="VY2" s="360"/>
      <c r="VZ2" s="360"/>
      <c r="WA2" s="360"/>
      <c r="WB2" s="360"/>
      <c r="WC2" s="360"/>
      <c r="WD2" s="360"/>
      <c r="WE2" s="360"/>
      <c r="WF2" s="360"/>
      <c r="WG2" s="360"/>
      <c r="WH2" s="360"/>
      <c r="WI2" s="360"/>
      <c r="WJ2" s="246"/>
      <c r="WK2" s="360"/>
      <c r="WL2" s="360"/>
      <c r="WM2" s="360"/>
      <c r="WN2" s="360"/>
      <c r="WO2" s="360"/>
      <c r="WP2" s="360"/>
      <c r="WQ2" s="360"/>
      <c r="WR2" s="360"/>
      <c r="WS2" s="360"/>
      <c r="WT2" s="360"/>
      <c r="WU2" s="360"/>
      <c r="WV2" s="360"/>
      <c r="WW2" s="360"/>
      <c r="WX2" s="28"/>
      <c r="WY2" s="28"/>
      <c r="WZ2" s="28"/>
      <c r="XA2" s="28"/>
      <c r="XB2" s="360"/>
      <c r="XC2" s="360"/>
      <c r="XD2" s="360"/>
      <c r="XE2" s="247"/>
      <c r="XF2" s="360"/>
      <c r="XG2" s="28"/>
      <c r="XH2" s="360"/>
      <c r="XI2" s="360"/>
      <c r="XJ2" s="360"/>
      <c r="XK2" s="360"/>
      <c r="XL2" s="360"/>
      <c r="XM2" s="360"/>
      <c r="XN2" s="283"/>
      <c r="XO2" s="283"/>
      <c r="XP2" s="28"/>
      <c r="XQ2" s="28"/>
      <c r="XR2" s="28"/>
      <c r="XS2" s="28"/>
      <c r="XT2" s="28"/>
      <c r="XU2" s="360"/>
      <c r="XV2" s="24"/>
      <c r="XW2" s="24"/>
      <c r="XX2" s="360"/>
      <c r="XY2" s="361"/>
      <c r="XZ2" s="26"/>
      <c r="YA2" s="375"/>
      <c r="YB2" s="375"/>
      <c r="YC2" s="375"/>
      <c r="YD2" s="375"/>
      <c r="YE2" s="376"/>
      <c r="YF2" s="27"/>
      <c r="YG2" s="27"/>
      <c r="YH2" s="27"/>
      <c r="YI2" s="27"/>
      <c r="YJ2" s="27"/>
      <c r="YK2" s="27"/>
      <c r="YL2" s="27"/>
      <c r="YM2" s="27"/>
      <c r="YN2" s="27"/>
      <c r="YO2" s="27"/>
      <c r="YP2" s="27"/>
      <c r="YQ2" s="27"/>
      <c r="YR2" s="375"/>
      <c r="YS2" s="361"/>
      <c r="YT2" s="361"/>
      <c r="YU2" s="361"/>
      <c r="YV2" s="361"/>
      <c r="YW2" s="361"/>
      <c r="YX2" s="361"/>
      <c r="YY2" s="361"/>
      <c r="YZ2" s="361"/>
      <c r="ZA2" s="375"/>
      <c r="ZB2" s="375"/>
      <c r="ZC2" s="375"/>
      <c r="ZD2" s="375"/>
      <c r="ZE2" s="361"/>
      <c r="ZF2" s="361"/>
      <c r="ZG2" s="361"/>
      <c r="ZH2" s="360"/>
      <c r="ZI2" s="360"/>
      <c r="ZJ2" s="360"/>
      <c r="ZK2" s="360"/>
      <c r="ZL2" s="360"/>
      <c r="ZM2" s="360"/>
      <c r="ZN2" s="360"/>
      <c r="ZO2" s="360"/>
      <c r="ZP2" s="360"/>
      <c r="ZQ2" s="28"/>
      <c r="ZR2" s="360"/>
      <c r="ZS2" s="360"/>
      <c r="ZT2" s="360"/>
      <c r="ZU2" s="360"/>
      <c r="ZV2" s="289"/>
      <c r="ZW2" s="289"/>
      <c r="ZX2" s="289"/>
      <c r="ZY2" s="289"/>
      <c r="ZZ2" s="289"/>
      <c r="AAA2" s="289"/>
      <c r="AAB2" s="290"/>
      <c r="AAC2" s="290"/>
      <c r="AAD2" s="289"/>
      <c r="AAE2" s="289"/>
      <c r="AAF2" s="290"/>
      <c r="AAG2" s="289"/>
      <c r="AAH2" s="289"/>
      <c r="AAI2" s="290"/>
      <c r="AAJ2" s="290"/>
      <c r="AAK2" s="289"/>
      <c r="AAL2" s="290"/>
      <c r="AAM2" s="289"/>
      <c r="AAN2" s="289"/>
      <c r="AAO2" s="289"/>
      <c r="AAP2" s="360"/>
      <c r="AAQ2" s="360"/>
      <c r="AAR2" s="360"/>
      <c r="AAS2" s="360"/>
      <c r="AAT2" s="360"/>
      <c r="AAU2" s="360"/>
      <c r="AAV2" s="360"/>
      <c r="AAW2" s="360"/>
      <c r="AAX2" s="360"/>
      <c r="AAY2" s="360"/>
      <c r="AAZ2" s="360"/>
      <c r="ABA2" s="360"/>
      <c r="ABB2" s="360"/>
      <c r="ABC2" s="360"/>
      <c r="ABD2" s="360"/>
      <c r="ABE2" s="360"/>
      <c r="ABF2" s="360"/>
      <c r="ABG2" s="360"/>
      <c r="ABH2" s="360"/>
      <c r="ABI2" s="360"/>
      <c r="ABJ2" s="246"/>
      <c r="ABK2" s="360"/>
      <c r="ABL2" s="360"/>
      <c r="ABM2" s="360"/>
      <c r="ABN2" s="360"/>
      <c r="ABO2" s="360"/>
      <c r="ABP2" s="360"/>
      <c r="ABQ2" s="360"/>
      <c r="ABR2" s="360"/>
      <c r="ABS2" s="360"/>
      <c r="ABT2" s="360"/>
      <c r="ABU2" s="360"/>
      <c r="ABV2" s="360"/>
      <c r="ABW2" s="360"/>
      <c r="ABX2" s="28"/>
      <c r="ABY2" s="28"/>
      <c r="ABZ2" s="28"/>
      <c r="ACA2" s="28"/>
      <c r="ACB2" s="360"/>
      <c r="ACC2" s="360"/>
      <c r="ACD2" s="360"/>
      <c r="ACE2" s="247"/>
      <c r="ACF2" s="360"/>
      <c r="ACG2" s="28"/>
      <c r="ACH2" s="360"/>
      <c r="ACI2" s="360"/>
      <c r="ACJ2" s="360"/>
      <c r="ACK2" s="360"/>
      <c r="ACL2" s="360"/>
      <c r="ACM2" s="360"/>
      <c r="ACN2" s="283"/>
      <c r="ACO2" s="283"/>
      <c r="ACP2" s="28"/>
      <c r="ACQ2" s="28"/>
      <c r="ACR2" s="28"/>
      <c r="ACS2" s="28"/>
      <c r="ACT2" s="28"/>
      <c r="ACU2" s="360"/>
      <c r="ACV2" s="24"/>
      <c r="ACW2" s="24"/>
      <c r="ACX2" s="360"/>
      <c r="ACY2" s="361"/>
      <c r="ACZ2" s="26"/>
      <c r="ADA2" s="375"/>
      <c r="ADB2" s="375"/>
      <c r="ADC2" s="375"/>
      <c r="ADD2" s="375"/>
      <c r="ADE2" s="376"/>
      <c r="ADF2" s="27"/>
      <c r="ADG2" s="27"/>
      <c r="ADH2" s="27"/>
      <c r="ADI2" s="27"/>
      <c r="ADJ2" s="27"/>
      <c r="ADK2" s="27"/>
      <c r="ADL2" s="27"/>
      <c r="ADM2" s="27"/>
      <c r="ADN2" s="27"/>
      <c r="ADO2" s="27"/>
      <c r="ADP2" s="27"/>
      <c r="ADQ2" s="27"/>
      <c r="ADR2" s="375"/>
      <c r="ADS2" s="361"/>
      <c r="ADT2" s="361"/>
      <c r="ADU2" s="361"/>
      <c r="ADV2" s="361"/>
      <c r="ADW2" s="361"/>
      <c r="ADX2" s="361"/>
      <c r="ADY2" s="361"/>
      <c r="ADZ2" s="361"/>
      <c r="AEA2" s="375"/>
      <c r="AEB2" s="375"/>
      <c r="AEC2" s="375"/>
      <c r="AED2" s="375"/>
      <c r="AEE2" s="361"/>
      <c r="AEF2" s="361"/>
      <c r="AEG2" s="361"/>
      <c r="AEH2" s="360"/>
      <c r="AEI2" s="360"/>
      <c r="AEJ2" s="360"/>
      <c r="AEK2" s="360"/>
      <c r="AEL2" s="360"/>
      <c r="AEM2" s="360"/>
      <c r="AEN2" s="360"/>
      <c r="AEO2" s="360"/>
      <c r="AEP2" s="360"/>
      <c r="AEQ2" s="28"/>
      <c r="AER2" s="360"/>
      <c r="AES2" s="360"/>
      <c r="AET2" s="360"/>
      <c r="AEU2" s="360"/>
      <c r="AEV2" s="289"/>
      <c r="AEW2" s="289"/>
      <c r="AEX2" s="289"/>
      <c r="AEY2" s="289"/>
      <c r="AEZ2" s="289"/>
      <c r="AFA2" s="289"/>
      <c r="AFB2" s="290"/>
      <c r="AFC2" s="290"/>
      <c r="AFD2" s="289"/>
      <c r="AFE2" s="289"/>
      <c r="AFF2" s="290"/>
      <c r="AFG2" s="289"/>
      <c r="AFH2" s="289"/>
      <c r="AFI2" s="290"/>
      <c r="AFJ2" s="290"/>
      <c r="AFK2" s="289"/>
      <c r="AFL2" s="290"/>
      <c r="AFM2" s="289"/>
      <c r="AFN2" s="289"/>
      <c r="AFO2" s="289"/>
      <c r="AFP2" s="360"/>
      <c r="AFQ2" s="360"/>
      <c r="AFR2" s="360"/>
      <c r="AFS2" s="360"/>
      <c r="AFT2" s="360"/>
      <c r="AFU2" s="360"/>
      <c r="AFV2" s="360"/>
      <c r="AFW2" s="360"/>
      <c r="AFX2" s="360"/>
      <c r="AFY2" s="360"/>
      <c r="AFZ2" s="360"/>
      <c r="AGA2" s="360"/>
      <c r="AGB2" s="360"/>
      <c r="AGC2" s="360"/>
      <c r="AGD2" s="360"/>
      <c r="AGE2" s="360"/>
      <c r="AGF2" s="360"/>
      <c r="AGG2" s="360"/>
      <c r="AGH2" s="360"/>
      <c r="AGI2" s="360"/>
      <c r="AGJ2" s="246"/>
      <c r="AGK2" s="360"/>
      <c r="AGL2" s="360"/>
      <c r="AGM2" s="360"/>
      <c r="AGN2" s="360"/>
      <c r="AGO2" s="360"/>
      <c r="AGP2" s="360"/>
      <c r="AGQ2" s="360"/>
      <c r="AGR2" s="360"/>
      <c r="AGS2" s="360"/>
      <c r="AGT2" s="360"/>
      <c r="AGU2" s="360"/>
      <c r="AGV2" s="360"/>
      <c r="AGW2" s="360"/>
      <c r="AGX2" s="28"/>
      <c r="AGY2" s="28"/>
      <c r="AGZ2" s="28"/>
      <c r="AHA2" s="28"/>
      <c r="AHB2" s="360"/>
      <c r="AHC2" s="360"/>
      <c r="AHD2" s="360"/>
      <c r="AHE2" s="247"/>
      <c r="AHF2" s="360"/>
      <c r="AHG2" s="28"/>
      <c r="AHH2" s="360"/>
      <c r="AHI2" s="360"/>
      <c r="AHJ2" s="360"/>
      <c r="AHK2" s="360"/>
      <c r="AHL2" s="360"/>
      <c r="AHM2" s="360"/>
      <c r="AHN2" s="283"/>
      <c r="AHO2" s="283"/>
      <c r="AHP2" s="28"/>
      <c r="AHQ2" s="28"/>
      <c r="AHR2" s="28"/>
      <c r="AHS2" s="28"/>
      <c r="AHT2" s="28"/>
      <c r="AHU2" s="360"/>
      <c r="AHV2" s="24"/>
      <c r="AHW2" s="24"/>
      <c r="AHX2" s="360"/>
      <c r="AHY2" s="361"/>
      <c r="AHZ2" s="26"/>
      <c r="AIA2" s="375"/>
      <c r="AIB2" s="375"/>
      <c r="AIC2" s="375"/>
      <c r="AID2" s="375"/>
      <c r="AIE2" s="376"/>
      <c r="AIF2" s="27"/>
      <c r="AIG2" s="27"/>
      <c r="AIH2" s="27"/>
      <c r="AII2" s="27"/>
      <c r="AIJ2" s="27"/>
      <c r="AIK2" s="27"/>
      <c r="AIL2" s="27"/>
      <c r="AIM2" s="27"/>
      <c r="AIN2" s="27"/>
      <c r="AIO2" s="27"/>
      <c r="AIP2" s="27"/>
      <c r="AIQ2" s="27"/>
      <c r="AIR2" s="375"/>
      <c r="AIS2" s="361"/>
      <c r="AIT2" s="361"/>
      <c r="AIU2" s="361"/>
      <c r="AIV2" s="361"/>
      <c r="AIW2" s="361"/>
      <c r="AIX2" s="361"/>
      <c r="AIY2" s="361"/>
      <c r="AIZ2" s="361"/>
      <c r="AJA2" s="375"/>
      <c r="AJB2" s="375"/>
      <c r="AJC2" s="375"/>
      <c r="AJD2" s="375"/>
      <c r="AJE2" s="361"/>
      <c r="AJF2" s="361"/>
      <c r="AJG2" s="361"/>
      <c r="AJH2" s="360"/>
      <c r="AJI2" s="360"/>
      <c r="AJJ2" s="360"/>
      <c r="AJK2" s="360"/>
      <c r="AJL2" s="360"/>
      <c r="AJM2" s="360"/>
      <c r="AJN2" s="360"/>
      <c r="AJO2" s="360"/>
      <c r="AJP2" s="360"/>
      <c r="AJQ2" s="28"/>
      <c r="AJR2" s="360"/>
      <c r="AJS2" s="360"/>
      <c r="AJT2" s="360"/>
      <c r="AJU2" s="360"/>
      <c r="AJV2" s="289"/>
      <c r="AJW2" s="289"/>
      <c r="AJX2" s="289"/>
      <c r="AJY2" s="289"/>
      <c r="AJZ2" s="289"/>
      <c r="AKA2" s="289"/>
      <c r="AKB2" s="290"/>
      <c r="AKC2" s="290"/>
      <c r="AKD2" s="289"/>
      <c r="AKE2" s="289"/>
      <c r="AKF2" s="290"/>
      <c r="AKG2" s="289"/>
      <c r="AKH2" s="289"/>
      <c r="AKI2" s="290"/>
      <c r="AKJ2" s="290"/>
      <c r="AKK2" s="289"/>
      <c r="AKL2" s="290"/>
      <c r="AKM2" s="289"/>
      <c r="AKN2" s="289"/>
      <c r="AKO2" s="289"/>
      <c r="AKP2" s="360"/>
      <c r="AKQ2" s="360"/>
      <c r="AKR2" s="360"/>
      <c r="AKS2" s="360"/>
      <c r="AKT2" s="360"/>
      <c r="AKU2" s="360"/>
      <c r="AKV2" s="360"/>
      <c r="AKW2" s="360"/>
      <c r="AKX2" s="360"/>
      <c r="AKY2" s="360"/>
      <c r="AKZ2" s="360"/>
      <c r="ALA2" s="360"/>
      <c r="ALB2" s="360"/>
      <c r="ALC2" s="360"/>
      <c r="ALD2" s="360"/>
      <c r="ALE2" s="360"/>
      <c r="ALF2" s="360"/>
      <c r="ALG2" s="360"/>
      <c r="ALH2" s="360"/>
      <c r="ALI2" s="360"/>
      <c r="ALJ2" s="246"/>
      <c r="ALK2" s="360"/>
      <c r="ALL2" s="360"/>
      <c r="ALM2" s="360"/>
      <c r="ALN2" s="360"/>
      <c r="ALO2" s="360"/>
      <c r="ALP2" s="360"/>
      <c r="ALQ2" s="360"/>
      <c r="ALR2" s="360"/>
      <c r="ALS2" s="360"/>
      <c r="ALT2" s="360"/>
      <c r="ALU2" s="360"/>
      <c r="ALV2" s="360"/>
      <c r="ALW2" s="360"/>
      <c r="ALX2" s="28"/>
      <c r="ALY2" s="28"/>
      <c r="ALZ2" s="28"/>
      <c r="AMA2" s="28"/>
      <c r="AMB2" s="360"/>
      <c r="AMC2" s="360"/>
      <c r="AMD2" s="360"/>
      <c r="AME2" s="247"/>
      <c r="AMF2" s="360"/>
      <c r="AMG2" s="28"/>
      <c r="AMH2" s="360"/>
      <c r="AMI2" s="360"/>
      <c r="AMJ2" s="360"/>
      <c r="AMK2" s="360"/>
      <c r="AML2" s="360"/>
      <c r="AMM2" s="360"/>
      <c r="AMN2" s="283"/>
      <c r="AMO2" s="283"/>
      <c r="AMP2" s="28"/>
      <c r="AMQ2" s="28"/>
      <c r="AMR2" s="28"/>
      <c r="AMS2" s="28"/>
      <c r="AMT2" s="28"/>
      <c r="AMU2" s="360"/>
      <c r="AMV2" s="24"/>
      <c r="AMW2" s="24"/>
      <c r="AMX2" s="360"/>
      <c r="AMY2" s="361"/>
      <c r="AMZ2" s="26"/>
      <c r="ANA2" s="375"/>
      <c r="ANB2" s="375"/>
      <c r="ANC2" s="375"/>
      <c r="AND2" s="375"/>
      <c r="ANE2" s="376"/>
      <c r="ANF2" s="27"/>
      <c r="ANG2" s="27"/>
      <c r="ANH2" s="27"/>
      <c r="ANI2" s="27"/>
      <c r="ANJ2" s="27"/>
      <c r="ANK2" s="27"/>
      <c r="ANL2" s="27"/>
      <c r="ANM2" s="27"/>
      <c r="ANN2" s="27"/>
      <c r="ANO2" s="27"/>
      <c r="ANP2" s="27"/>
      <c r="ANQ2" s="27"/>
      <c r="ANR2" s="375"/>
      <c r="ANS2" s="361"/>
      <c r="ANT2" s="361"/>
      <c r="ANU2" s="361"/>
      <c r="ANV2" s="361"/>
      <c r="ANW2" s="361"/>
      <c r="ANX2" s="361"/>
      <c r="ANY2" s="361"/>
      <c r="ANZ2" s="361"/>
      <c r="AOA2" s="375"/>
      <c r="AOB2" s="375"/>
      <c r="AOC2" s="375"/>
      <c r="AOD2" s="375"/>
      <c r="AOE2" s="361"/>
      <c r="AOF2" s="361"/>
      <c r="AOG2" s="361"/>
      <c r="AOH2" s="360"/>
      <c r="AOI2" s="360"/>
      <c r="AOJ2" s="360"/>
      <c r="AOK2" s="360"/>
      <c r="AOL2" s="360"/>
      <c r="AOM2" s="360"/>
      <c r="AON2" s="360"/>
      <c r="AOO2" s="360"/>
      <c r="AOP2" s="360"/>
      <c r="AOQ2" s="28"/>
      <c r="AOR2" s="360"/>
      <c r="AOS2" s="360"/>
      <c r="AOT2" s="360"/>
      <c r="AOU2" s="360"/>
      <c r="AOV2" s="289"/>
      <c r="AOW2" s="289"/>
      <c r="AOX2" s="289"/>
      <c r="AOY2" s="289"/>
      <c r="AOZ2" s="289"/>
      <c r="APA2" s="289"/>
      <c r="APB2" s="290"/>
      <c r="APC2" s="290"/>
      <c r="APD2" s="289"/>
      <c r="APE2" s="289"/>
      <c r="APF2" s="290"/>
      <c r="APG2" s="289"/>
      <c r="APH2" s="289"/>
      <c r="API2" s="290"/>
      <c r="APJ2" s="290"/>
      <c r="APK2" s="289"/>
      <c r="APL2" s="290"/>
      <c r="APM2" s="289"/>
      <c r="APN2" s="289"/>
      <c r="APO2" s="289"/>
      <c r="APP2" s="360"/>
      <c r="APQ2" s="360"/>
      <c r="APR2" s="360"/>
      <c r="APS2" s="360"/>
      <c r="APT2" s="360"/>
      <c r="APU2" s="360"/>
      <c r="APV2" s="360"/>
      <c r="APW2" s="360"/>
      <c r="APX2" s="360"/>
      <c r="APY2" s="360"/>
      <c r="APZ2" s="360"/>
      <c r="AQA2" s="360"/>
      <c r="AQB2" s="360"/>
      <c r="AQC2" s="360"/>
      <c r="AQD2" s="360"/>
      <c r="AQE2" s="360"/>
      <c r="AQF2" s="360"/>
      <c r="AQG2" s="360"/>
      <c r="AQH2" s="360"/>
      <c r="AQI2" s="360"/>
      <c r="AQJ2" s="246"/>
      <c r="AQK2" s="360"/>
      <c r="AQL2" s="360"/>
      <c r="AQM2" s="360"/>
      <c r="AQN2" s="360"/>
      <c r="AQO2" s="360"/>
      <c r="AQP2" s="360"/>
      <c r="AQQ2" s="360"/>
      <c r="AQR2" s="360"/>
      <c r="AQS2" s="360"/>
      <c r="AQT2" s="360"/>
      <c r="AQU2" s="360"/>
      <c r="AQV2" s="360"/>
      <c r="AQW2" s="360"/>
      <c r="AQX2" s="28"/>
      <c r="AQY2" s="28"/>
      <c r="AQZ2" s="28"/>
      <c r="ARA2" s="28"/>
      <c r="ARB2" s="360"/>
      <c r="ARC2" s="360"/>
      <c r="ARD2" s="360"/>
      <c r="ARE2" s="247"/>
      <c r="ARF2" s="360"/>
      <c r="ARG2" s="28"/>
      <c r="ARH2" s="360"/>
      <c r="ARI2" s="360"/>
      <c r="ARJ2" s="360"/>
      <c r="ARK2" s="360"/>
      <c r="ARL2" s="360"/>
      <c r="ARM2" s="360"/>
      <c r="ARN2" s="283"/>
      <c r="ARO2" s="283"/>
      <c r="ARP2" s="28"/>
      <c r="ARQ2" s="28"/>
      <c r="ARR2" s="28"/>
      <c r="ARS2" s="28"/>
      <c r="ART2" s="28"/>
      <c r="ARU2" s="360"/>
      <c r="ARV2" s="24"/>
      <c r="ARW2" s="24"/>
      <c r="ARX2" s="360"/>
      <c r="ARY2" s="361"/>
      <c r="ARZ2" s="26"/>
      <c r="ASA2" s="375"/>
      <c r="ASB2" s="375"/>
      <c r="ASC2" s="375"/>
      <c r="ASD2" s="375"/>
      <c r="ASE2" s="376"/>
      <c r="ASF2" s="27"/>
      <c r="ASG2" s="27"/>
      <c r="ASH2" s="27"/>
      <c r="ASI2" s="27"/>
      <c r="ASJ2" s="27"/>
      <c r="ASK2" s="27"/>
      <c r="ASL2" s="27"/>
      <c r="ASM2" s="27"/>
      <c r="ASN2" s="27"/>
      <c r="ASO2" s="27"/>
      <c r="ASP2" s="27"/>
      <c r="ASQ2" s="27"/>
      <c r="ASR2" s="375"/>
      <c r="ASS2" s="361"/>
      <c r="AST2" s="361"/>
      <c r="ASU2" s="361"/>
      <c r="ASV2" s="361"/>
      <c r="ASW2" s="361"/>
      <c r="ASX2" s="361"/>
      <c r="ASY2" s="361"/>
      <c r="ASZ2" s="361"/>
      <c r="ATA2" s="375"/>
      <c r="ATB2" s="375"/>
      <c r="ATC2" s="375"/>
      <c r="ATD2" s="375"/>
      <c r="ATE2" s="361"/>
      <c r="ATF2" s="361"/>
      <c r="ATG2" s="361"/>
      <c r="ATH2" s="360"/>
      <c r="ATI2" s="360"/>
      <c r="ATJ2" s="360"/>
      <c r="ATK2" s="360"/>
      <c r="ATL2" s="360"/>
      <c r="ATM2" s="360"/>
      <c r="ATN2" s="360"/>
      <c r="ATO2" s="360"/>
      <c r="ATP2" s="360"/>
      <c r="ATQ2" s="28"/>
      <c r="ATR2" s="360"/>
      <c r="ATS2" s="360"/>
      <c r="ATT2" s="360"/>
      <c r="ATU2" s="360"/>
      <c r="ATV2" s="289"/>
      <c r="ATW2" s="289"/>
      <c r="ATX2" s="289"/>
      <c r="ATY2" s="289"/>
      <c r="ATZ2" s="289"/>
      <c r="AUA2" s="289"/>
      <c r="AUB2" s="290"/>
      <c r="AUC2" s="290"/>
      <c r="AUD2" s="289"/>
      <c r="AUE2" s="289"/>
      <c r="AUF2" s="290"/>
      <c r="AUG2" s="289"/>
      <c r="AUH2" s="289"/>
      <c r="AUI2" s="290"/>
      <c r="AUJ2" s="290"/>
      <c r="AUK2" s="289"/>
      <c r="AUL2" s="290"/>
      <c r="AUM2" s="289"/>
      <c r="AUN2" s="289"/>
      <c r="AUO2" s="289"/>
      <c r="AUP2" s="360"/>
      <c r="AUQ2" s="360"/>
      <c r="AUR2" s="360"/>
      <c r="AUS2" s="360"/>
      <c r="AUT2" s="360"/>
      <c r="AUU2" s="360"/>
      <c r="AUV2" s="360"/>
      <c r="AUW2" s="360"/>
      <c r="AUX2" s="360"/>
      <c r="AUY2" s="360"/>
      <c r="AUZ2" s="360"/>
      <c r="AVA2" s="360"/>
      <c r="AVB2" s="360"/>
      <c r="AVC2" s="360"/>
      <c r="AVD2" s="360"/>
      <c r="AVE2" s="360"/>
      <c r="AVF2" s="360"/>
      <c r="AVG2" s="360"/>
      <c r="AVH2" s="360"/>
      <c r="AVI2" s="360"/>
      <c r="AVJ2" s="246"/>
      <c r="AVK2" s="360"/>
      <c r="AVL2" s="360"/>
      <c r="AVM2" s="360"/>
      <c r="AVN2" s="360"/>
      <c r="AVO2" s="360"/>
      <c r="AVP2" s="360"/>
      <c r="AVQ2" s="360"/>
      <c r="AVR2" s="360"/>
      <c r="AVS2" s="360"/>
      <c r="AVT2" s="360"/>
      <c r="AVU2" s="360"/>
      <c r="AVV2" s="360"/>
      <c r="AVW2" s="360"/>
      <c r="AVX2" s="28"/>
      <c r="AVY2" s="28"/>
      <c r="AVZ2" s="28"/>
      <c r="AWA2" s="28"/>
      <c r="AWB2" s="360"/>
      <c r="AWC2" s="360"/>
      <c r="AWD2" s="360"/>
      <c r="AWE2" s="247"/>
      <c r="AWF2" s="360"/>
      <c r="AWG2" s="28"/>
      <c r="AWH2" s="360"/>
      <c r="AWI2" s="360"/>
      <c r="AWJ2" s="360"/>
      <c r="AWK2" s="360"/>
      <c r="AWL2" s="360"/>
      <c r="AWM2" s="360"/>
      <c r="AWN2" s="283"/>
      <c r="AWO2" s="283"/>
      <c r="AWP2" s="28"/>
      <c r="AWQ2" s="28"/>
      <c r="AWR2" s="28"/>
      <c r="AWS2" s="28"/>
      <c r="AWT2" s="28"/>
      <c r="AWU2" s="360"/>
      <c r="AWV2" s="24"/>
      <c r="AWW2" s="24"/>
      <c r="AWX2" s="360"/>
      <c r="AWY2" s="361"/>
      <c r="AWZ2" s="26"/>
      <c r="AXA2" s="375"/>
      <c r="AXB2" s="375"/>
      <c r="AXC2" s="375"/>
      <c r="AXD2" s="375"/>
      <c r="AXE2" s="376"/>
      <c r="AXF2" s="27"/>
      <c r="AXG2" s="27"/>
      <c r="AXH2" s="27"/>
      <c r="AXI2" s="27"/>
      <c r="AXJ2" s="27"/>
      <c r="AXK2" s="27"/>
      <c r="AXL2" s="27"/>
      <c r="AXM2" s="27"/>
      <c r="AXN2" s="27"/>
      <c r="AXO2" s="27"/>
      <c r="AXP2" s="27"/>
      <c r="AXQ2" s="27"/>
      <c r="AXR2" s="375"/>
      <c r="AXS2" s="361"/>
      <c r="AXT2" s="361"/>
      <c r="AXU2" s="361"/>
      <c r="AXV2" s="361"/>
      <c r="AXW2" s="361"/>
      <c r="AXX2" s="361"/>
      <c r="AXY2" s="361"/>
      <c r="AXZ2" s="361"/>
      <c r="AYA2" s="375"/>
      <c r="AYB2" s="375"/>
      <c r="AYC2" s="375"/>
      <c r="AYD2" s="375"/>
      <c r="AYE2" s="361"/>
      <c r="AYF2" s="361"/>
      <c r="AYG2" s="361"/>
      <c r="AYH2" s="360"/>
      <c r="AYI2" s="360"/>
      <c r="AYJ2" s="360"/>
      <c r="AYK2" s="360"/>
      <c r="AYL2" s="360"/>
      <c r="AYM2" s="360"/>
      <c r="AYN2" s="360"/>
      <c r="AYO2" s="360"/>
      <c r="AYP2" s="360"/>
      <c r="AYQ2" s="28"/>
      <c r="AYR2" s="360"/>
      <c r="AYS2" s="360"/>
      <c r="AYT2" s="360"/>
      <c r="AYU2" s="360"/>
      <c r="AYV2" s="289"/>
      <c r="AYW2" s="289"/>
      <c r="AYX2" s="289"/>
      <c r="AYY2" s="289"/>
      <c r="AYZ2" s="289"/>
      <c r="AZA2" s="289"/>
      <c r="AZB2" s="290"/>
      <c r="AZC2" s="290"/>
      <c r="AZD2" s="289"/>
      <c r="AZE2" s="289"/>
      <c r="AZF2" s="290"/>
      <c r="AZG2" s="289"/>
      <c r="AZH2" s="289"/>
      <c r="AZI2" s="290"/>
      <c r="AZJ2" s="290"/>
      <c r="AZK2" s="289"/>
      <c r="AZL2" s="290"/>
      <c r="AZM2" s="289"/>
      <c r="AZN2" s="289"/>
      <c r="AZO2" s="289"/>
      <c r="AZP2" s="360"/>
      <c r="AZQ2" s="360"/>
      <c r="AZR2" s="360"/>
      <c r="AZS2" s="360"/>
      <c r="AZT2" s="360"/>
      <c r="AZU2" s="360"/>
      <c r="AZV2" s="360"/>
      <c r="AZW2" s="360"/>
      <c r="AZX2" s="360"/>
      <c r="AZY2" s="360"/>
      <c r="AZZ2" s="360"/>
      <c r="BAA2" s="360"/>
      <c r="BAB2" s="360"/>
      <c r="BAC2" s="360"/>
      <c r="BAD2" s="360"/>
      <c r="BAE2" s="360"/>
      <c r="BAF2" s="360"/>
      <c r="BAG2" s="360"/>
      <c r="BAH2" s="360"/>
      <c r="BAI2" s="360"/>
      <c r="BAJ2" s="246"/>
      <c r="BAK2" s="360"/>
      <c r="BAL2" s="360"/>
      <c r="BAM2" s="360"/>
      <c r="BAN2" s="360"/>
      <c r="BAO2" s="360"/>
      <c r="BAP2" s="360"/>
      <c r="BAQ2" s="360"/>
      <c r="BAR2" s="360"/>
      <c r="BAS2" s="360"/>
      <c r="BAT2" s="360"/>
      <c r="BAU2" s="360"/>
      <c r="BAV2" s="360"/>
      <c r="BAW2" s="360"/>
      <c r="BAX2" s="28"/>
      <c r="BAY2" s="28"/>
      <c r="BAZ2" s="28"/>
      <c r="BBA2" s="28"/>
      <c r="BBB2" s="360"/>
      <c r="BBC2" s="360"/>
      <c r="BBD2" s="360"/>
      <c r="BBE2" s="247"/>
      <c r="BBF2" s="360"/>
      <c r="BBG2" s="28"/>
      <c r="BBH2" s="360"/>
      <c r="BBI2" s="360"/>
      <c r="BBJ2" s="360"/>
      <c r="BBK2" s="360"/>
      <c r="BBL2" s="360"/>
      <c r="BBM2" s="360"/>
      <c r="BBN2" s="283"/>
      <c r="BBO2" s="283"/>
      <c r="BBP2" s="28"/>
      <c r="BBQ2" s="28"/>
      <c r="BBR2" s="28"/>
      <c r="BBS2" s="28"/>
      <c r="BBT2" s="28"/>
      <c r="BBU2" s="360"/>
      <c r="BBV2" s="24"/>
      <c r="BBW2" s="24"/>
      <c r="BBX2" s="360"/>
      <c r="BBY2" s="361"/>
      <c r="BBZ2" s="26"/>
      <c r="BCA2" s="375"/>
      <c r="BCB2" s="375"/>
      <c r="BCC2" s="375"/>
      <c r="BCD2" s="375"/>
      <c r="BCE2" s="376"/>
      <c r="BCF2" s="27"/>
      <c r="BCG2" s="27"/>
      <c r="BCH2" s="27"/>
      <c r="BCI2" s="27"/>
      <c r="BCJ2" s="27"/>
      <c r="BCK2" s="27"/>
      <c r="BCL2" s="27"/>
      <c r="BCM2" s="27"/>
      <c r="BCN2" s="27"/>
      <c r="BCO2" s="27"/>
      <c r="BCP2" s="27"/>
      <c r="BCQ2" s="27"/>
      <c r="BCR2" s="375"/>
      <c r="BCS2" s="361"/>
      <c r="BCT2" s="361"/>
      <c r="BCU2" s="361"/>
      <c r="BCV2" s="361"/>
      <c r="BCW2" s="361"/>
      <c r="BCX2" s="361"/>
      <c r="BCY2" s="361"/>
      <c r="BCZ2" s="361"/>
      <c r="BDA2" s="375"/>
      <c r="BDB2" s="375"/>
      <c r="BDC2" s="375"/>
      <c r="BDD2" s="375"/>
      <c r="BDE2" s="361"/>
      <c r="BDF2" s="361"/>
      <c r="BDG2" s="361"/>
      <c r="BDH2" s="360"/>
      <c r="BDI2" s="360"/>
      <c r="BDJ2" s="360"/>
      <c r="BDK2" s="360"/>
      <c r="BDL2" s="360"/>
      <c r="BDM2" s="360"/>
      <c r="BDN2" s="360"/>
      <c r="BDO2" s="360"/>
      <c r="BDP2" s="360"/>
      <c r="BDQ2" s="28"/>
      <c r="BDR2" s="360"/>
      <c r="BDS2" s="360"/>
      <c r="BDT2" s="360"/>
      <c r="BDU2" s="360"/>
      <c r="BDV2" s="289"/>
      <c r="BDW2" s="289"/>
      <c r="BDX2" s="289"/>
      <c r="BDY2" s="289"/>
      <c r="BDZ2" s="289"/>
      <c r="BEA2" s="289"/>
      <c r="BEB2" s="290"/>
      <c r="BEC2" s="290"/>
      <c r="BED2" s="289"/>
      <c r="BEE2" s="289"/>
      <c r="BEF2" s="290"/>
      <c r="BEG2" s="289"/>
      <c r="BEH2" s="289"/>
      <c r="BEI2" s="290"/>
      <c r="BEJ2" s="290"/>
      <c r="BEK2" s="289"/>
      <c r="BEL2" s="290"/>
      <c r="BEM2" s="289"/>
      <c r="BEN2" s="289"/>
      <c r="BEO2" s="289"/>
      <c r="BEP2" s="360"/>
      <c r="BEQ2" s="360"/>
      <c r="BER2" s="360"/>
      <c r="BES2" s="360"/>
      <c r="BET2" s="360"/>
      <c r="BEU2" s="360"/>
      <c r="BEV2" s="360"/>
      <c r="BEW2" s="360"/>
      <c r="BEX2" s="360"/>
      <c r="BEY2" s="360"/>
      <c r="BEZ2" s="360"/>
      <c r="BFA2" s="360"/>
      <c r="BFB2" s="360"/>
      <c r="BFC2" s="360"/>
      <c r="BFD2" s="360"/>
      <c r="BFE2" s="360"/>
      <c r="BFF2" s="360"/>
      <c r="BFG2" s="360"/>
      <c r="BFH2" s="360"/>
      <c r="BFI2" s="360"/>
      <c r="BFJ2" s="246"/>
      <c r="BFK2" s="360"/>
      <c r="BFL2" s="360"/>
      <c r="BFM2" s="360"/>
      <c r="BFN2" s="360"/>
      <c r="BFO2" s="360"/>
      <c r="BFP2" s="360"/>
      <c r="BFQ2" s="360"/>
      <c r="BFR2" s="360"/>
      <c r="BFS2" s="360"/>
      <c r="BFT2" s="360"/>
      <c r="BFU2" s="360"/>
      <c r="BFV2" s="360"/>
      <c r="BFW2" s="360"/>
      <c r="BFX2" s="28"/>
      <c r="BFY2" s="28"/>
      <c r="BFZ2" s="28"/>
      <c r="BGA2" s="28"/>
      <c r="BGB2" s="360"/>
      <c r="BGC2" s="360"/>
      <c r="BGD2" s="360"/>
      <c r="BGE2" s="247"/>
      <c r="BGF2" s="360"/>
      <c r="BGG2" s="28"/>
      <c r="BGH2" s="360"/>
      <c r="BGI2" s="360"/>
      <c r="BGJ2" s="360"/>
      <c r="BGK2" s="360"/>
      <c r="BGL2" s="360"/>
      <c r="BGM2" s="360"/>
      <c r="BGN2" s="283"/>
      <c r="BGO2" s="283"/>
      <c r="BGP2" s="28"/>
      <c r="BGQ2" s="28"/>
      <c r="BGR2" s="28"/>
      <c r="BGS2" s="28"/>
      <c r="BGT2" s="28"/>
      <c r="BGU2" s="360"/>
      <c r="BGV2" s="24"/>
      <c r="BGW2" s="24"/>
      <c r="BGX2" s="360"/>
      <c r="BGY2" s="361"/>
      <c r="BGZ2" s="26"/>
      <c r="BHA2" s="375"/>
      <c r="BHB2" s="375"/>
      <c r="BHC2" s="375"/>
      <c r="BHD2" s="375"/>
      <c r="BHE2" s="376"/>
      <c r="BHF2" s="27"/>
      <c r="BHG2" s="27"/>
      <c r="BHH2" s="27"/>
      <c r="BHI2" s="27"/>
      <c r="BHJ2" s="27"/>
      <c r="BHK2" s="27"/>
      <c r="BHL2" s="27"/>
      <c r="BHM2" s="27"/>
      <c r="BHN2" s="27"/>
      <c r="BHO2" s="27"/>
      <c r="BHP2" s="27"/>
      <c r="BHQ2" s="27"/>
      <c r="BHR2" s="375"/>
      <c r="BHS2" s="361"/>
      <c r="BHT2" s="361"/>
      <c r="BHU2" s="361"/>
      <c r="BHV2" s="361"/>
      <c r="BHW2" s="361"/>
      <c r="BHX2" s="361"/>
      <c r="BHY2" s="361"/>
      <c r="BHZ2" s="361"/>
      <c r="BIA2" s="375"/>
      <c r="BIB2" s="375"/>
      <c r="BIC2" s="375"/>
      <c r="BID2" s="375"/>
      <c r="BIE2" s="361"/>
      <c r="BIF2" s="361"/>
      <c r="BIG2" s="361"/>
      <c r="BIH2" s="360"/>
      <c r="BII2" s="360"/>
      <c r="BIJ2" s="360"/>
      <c r="BIK2" s="360"/>
      <c r="BIL2" s="360"/>
      <c r="BIM2" s="360"/>
      <c r="BIN2" s="360"/>
      <c r="BIO2" s="360"/>
      <c r="BIP2" s="360"/>
      <c r="BIQ2" s="28"/>
      <c r="BIR2" s="360"/>
      <c r="BIS2" s="360"/>
      <c r="BIT2" s="360"/>
      <c r="BIU2" s="360"/>
      <c r="BIV2" s="289"/>
      <c r="BIW2" s="289"/>
      <c r="BIX2" s="289"/>
      <c r="BIY2" s="289"/>
      <c r="BIZ2" s="289"/>
      <c r="BJA2" s="289"/>
      <c r="BJB2" s="290"/>
      <c r="BJC2" s="290"/>
      <c r="BJD2" s="289"/>
      <c r="BJE2" s="289"/>
      <c r="BJF2" s="290"/>
      <c r="BJG2" s="289"/>
      <c r="BJH2" s="289"/>
      <c r="BJI2" s="290"/>
      <c r="BJJ2" s="290"/>
      <c r="BJK2" s="289"/>
      <c r="BJL2" s="290"/>
      <c r="BJM2" s="289"/>
      <c r="BJN2" s="289"/>
      <c r="BJO2" s="289"/>
      <c r="BJP2" s="360"/>
      <c r="BJQ2" s="360"/>
      <c r="BJR2" s="360"/>
      <c r="BJS2" s="360"/>
      <c r="BJT2" s="360"/>
      <c r="BJU2" s="360"/>
      <c r="BJV2" s="360"/>
      <c r="BJW2" s="360"/>
      <c r="BJX2" s="360"/>
      <c r="BJY2" s="360"/>
      <c r="BJZ2" s="360"/>
      <c r="BKA2" s="360"/>
      <c r="BKB2" s="360"/>
      <c r="BKC2" s="360"/>
      <c r="BKD2" s="360"/>
      <c r="BKE2" s="360"/>
      <c r="BKF2" s="360"/>
      <c r="BKG2" s="360"/>
      <c r="BKH2" s="360"/>
      <c r="BKI2" s="360"/>
      <c r="BKJ2" s="246"/>
      <c r="BKK2" s="360"/>
      <c r="BKL2" s="360"/>
      <c r="BKM2" s="360"/>
      <c r="BKN2" s="360"/>
      <c r="BKO2" s="360"/>
      <c r="BKP2" s="360"/>
      <c r="BKQ2" s="360"/>
      <c r="BKR2" s="360"/>
      <c r="BKS2" s="360"/>
      <c r="BKT2" s="360"/>
      <c r="BKU2" s="360"/>
      <c r="BKV2" s="360"/>
      <c r="BKW2" s="360"/>
      <c r="BKX2" s="28"/>
      <c r="BKY2" s="28"/>
      <c r="BKZ2" s="28"/>
      <c r="BLA2" s="28"/>
      <c r="BLB2" s="360"/>
      <c r="BLC2" s="360"/>
      <c r="BLD2" s="360"/>
      <c r="BLE2" s="247"/>
      <c r="BLF2" s="360"/>
      <c r="BLG2" s="28"/>
      <c r="BLH2" s="360"/>
      <c r="BLI2" s="360"/>
      <c r="BLJ2" s="360"/>
      <c r="BLK2" s="360"/>
      <c r="BLL2" s="360"/>
      <c r="BLM2" s="360"/>
      <c r="BLN2" s="283"/>
      <c r="BLO2" s="283"/>
      <c r="BLP2" s="28"/>
      <c r="BLQ2" s="28"/>
      <c r="BLR2" s="28"/>
      <c r="BLS2" s="28"/>
      <c r="BLT2" s="28"/>
      <c r="BLU2" s="360"/>
      <c r="BLV2" s="24"/>
      <c r="BLW2" s="24"/>
      <c r="BLX2" s="360"/>
      <c r="BLY2" s="361"/>
      <c r="BLZ2" s="26"/>
      <c r="BMA2" s="375"/>
      <c r="BMB2" s="375"/>
      <c r="BMC2" s="375"/>
      <c r="BMD2" s="375"/>
      <c r="BME2" s="376"/>
      <c r="BMF2" s="27"/>
      <c r="BMG2" s="27"/>
      <c r="BMH2" s="27"/>
      <c r="BMI2" s="27"/>
      <c r="BMJ2" s="27"/>
      <c r="BMK2" s="27"/>
      <c r="BML2" s="27"/>
      <c r="BMM2" s="27"/>
      <c r="BMN2" s="27"/>
      <c r="BMO2" s="27"/>
      <c r="BMP2" s="27"/>
      <c r="BMQ2" s="27"/>
      <c r="BMR2" s="375"/>
      <c r="BMS2" s="361"/>
      <c r="BMT2" s="361"/>
      <c r="BMU2" s="361"/>
      <c r="BMV2" s="361"/>
      <c r="BMW2" s="361"/>
      <c r="BMX2" s="361"/>
      <c r="BMY2" s="361"/>
      <c r="BMZ2" s="361"/>
      <c r="BNA2" s="375"/>
      <c r="BNB2" s="375"/>
      <c r="BNC2" s="375"/>
      <c r="BND2" s="375"/>
      <c r="BNE2" s="361"/>
      <c r="BNF2" s="361"/>
      <c r="BNG2" s="361"/>
      <c r="BNH2" s="360"/>
      <c r="BNI2" s="360"/>
      <c r="BNJ2" s="360"/>
      <c r="BNK2" s="360"/>
      <c r="BNL2" s="360"/>
      <c r="BNM2" s="360"/>
      <c r="BNN2" s="360"/>
      <c r="BNO2" s="360"/>
      <c r="BNP2" s="360"/>
      <c r="BNQ2" s="28"/>
      <c r="BNR2" s="360"/>
      <c r="BNS2" s="360"/>
      <c r="BNT2" s="360"/>
      <c r="BNU2" s="360"/>
      <c r="BNV2" s="289"/>
      <c r="BNW2" s="289"/>
      <c r="BNX2" s="289"/>
      <c r="BNY2" s="289"/>
      <c r="BNZ2" s="289"/>
      <c r="BOA2" s="289"/>
      <c r="BOB2" s="290"/>
      <c r="BOC2" s="290"/>
      <c r="BOD2" s="289"/>
      <c r="BOE2" s="289"/>
      <c r="BOF2" s="290"/>
      <c r="BOG2" s="289"/>
      <c r="BOH2" s="289"/>
      <c r="BOI2" s="290"/>
      <c r="BOJ2" s="290"/>
      <c r="BOK2" s="289"/>
      <c r="BOL2" s="290"/>
      <c r="BOM2" s="289"/>
      <c r="BON2" s="289"/>
      <c r="BOO2" s="289"/>
      <c r="BOP2" s="360"/>
      <c r="BOQ2" s="360"/>
      <c r="BOR2" s="360"/>
      <c r="BOS2" s="360"/>
      <c r="BOT2" s="360"/>
      <c r="BOU2" s="360"/>
      <c r="BOV2" s="360"/>
      <c r="BOW2" s="360"/>
      <c r="BOX2" s="360"/>
      <c r="BOY2" s="360"/>
      <c r="BOZ2" s="360"/>
      <c r="BPA2" s="360"/>
      <c r="BPB2" s="360"/>
      <c r="BPC2" s="360"/>
      <c r="BPD2" s="360"/>
      <c r="BPE2" s="360"/>
      <c r="BPF2" s="360"/>
      <c r="BPG2" s="360"/>
      <c r="BPH2" s="360"/>
      <c r="BPI2" s="360"/>
      <c r="BPJ2" s="246"/>
      <c r="BPK2" s="360"/>
      <c r="BPL2" s="360"/>
      <c r="BPM2" s="360"/>
      <c r="BPN2" s="360"/>
      <c r="BPO2" s="360"/>
      <c r="BPP2" s="360"/>
      <c r="BPQ2" s="360"/>
      <c r="BPR2" s="360"/>
      <c r="BPS2" s="360"/>
      <c r="BPT2" s="360"/>
      <c r="BPU2" s="360"/>
      <c r="BPV2" s="360"/>
      <c r="BPW2" s="360"/>
      <c r="BPX2" s="28"/>
      <c r="BPY2" s="28"/>
      <c r="BPZ2" s="28"/>
      <c r="BQA2" s="28"/>
      <c r="BQB2" s="360"/>
      <c r="BQC2" s="360"/>
      <c r="BQD2" s="360"/>
      <c r="BQE2" s="247"/>
      <c r="BQF2" s="360"/>
      <c r="BQG2" s="28"/>
      <c r="BQH2" s="360"/>
      <c r="BQI2" s="360"/>
      <c r="BQJ2" s="360"/>
      <c r="BQK2" s="360"/>
      <c r="BQL2" s="360"/>
      <c r="BQM2" s="360"/>
      <c r="BQN2" s="283"/>
      <c r="BQO2" s="283"/>
      <c r="BQP2" s="28"/>
      <c r="BQQ2" s="28"/>
      <c r="BQR2" s="28"/>
      <c r="BQS2" s="28"/>
      <c r="BQT2" s="28"/>
      <c r="BQU2" s="360"/>
      <c r="BQV2" s="24"/>
      <c r="BQW2" s="24"/>
      <c r="BQX2" s="360"/>
      <c r="BQY2" s="361"/>
      <c r="BQZ2" s="26"/>
      <c r="BRA2" s="375"/>
      <c r="BRB2" s="375"/>
      <c r="BRC2" s="375"/>
      <c r="BRD2" s="375"/>
      <c r="BRE2" s="376"/>
      <c r="BRF2" s="27"/>
      <c r="BRG2" s="27"/>
      <c r="BRH2" s="27"/>
      <c r="BRI2" s="27"/>
      <c r="BRJ2" s="27"/>
      <c r="BRK2" s="27"/>
      <c r="BRL2" s="27"/>
      <c r="BRM2" s="27"/>
      <c r="BRN2" s="27"/>
      <c r="BRO2" s="27"/>
      <c r="BRP2" s="27"/>
      <c r="BRQ2" s="27"/>
      <c r="BRR2" s="375"/>
      <c r="BRS2" s="361"/>
      <c r="BRT2" s="361"/>
      <c r="BRU2" s="361"/>
      <c r="BRV2" s="361"/>
      <c r="BRW2" s="361"/>
      <c r="BRX2" s="361"/>
      <c r="BRY2" s="361"/>
      <c r="BRZ2" s="361"/>
      <c r="BSA2" s="375"/>
      <c r="BSB2" s="375"/>
      <c r="BSC2" s="375"/>
      <c r="BSD2" s="375"/>
      <c r="BSE2" s="361"/>
      <c r="BSF2" s="361"/>
      <c r="BSG2" s="361"/>
      <c r="BSH2" s="360"/>
      <c r="BSI2" s="360"/>
      <c r="BSJ2" s="360"/>
      <c r="BSK2" s="360"/>
      <c r="BSL2" s="360"/>
      <c r="BSM2" s="360"/>
      <c r="BSN2" s="360"/>
      <c r="BSO2" s="360"/>
      <c r="BSP2" s="360"/>
      <c r="BSQ2" s="28"/>
      <c r="BSR2" s="360"/>
      <c r="BSS2" s="360"/>
      <c r="BST2" s="360"/>
      <c r="BSU2" s="360"/>
      <c r="BSV2" s="289"/>
      <c r="BSW2" s="289"/>
      <c r="BSX2" s="289"/>
      <c r="BSY2" s="289"/>
      <c r="BSZ2" s="289"/>
      <c r="BTA2" s="289"/>
      <c r="BTB2" s="290"/>
      <c r="BTC2" s="290"/>
      <c r="BTD2" s="289"/>
      <c r="BTE2" s="289"/>
      <c r="BTF2" s="290"/>
      <c r="BTG2" s="289"/>
      <c r="BTH2" s="289"/>
      <c r="BTI2" s="290"/>
      <c r="BTJ2" s="290"/>
      <c r="BTK2" s="289"/>
      <c r="BTL2" s="290"/>
      <c r="BTM2" s="289"/>
      <c r="BTN2" s="289"/>
      <c r="BTO2" s="289"/>
      <c r="BTP2" s="360"/>
      <c r="BTQ2" s="360"/>
      <c r="BTR2" s="360"/>
      <c r="BTS2" s="360"/>
      <c r="BTT2" s="360"/>
      <c r="BTU2" s="360"/>
      <c r="BTV2" s="360"/>
      <c r="BTW2" s="360"/>
      <c r="BTX2" s="360"/>
      <c r="BTY2" s="360"/>
      <c r="BTZ2" s="360"/>
      <c r="BUA2" s="360"/>
      <c r="BUB2" s="360"/>
      <c r="BUC2" s="360"/>
      <c r="BUD2" s="360"/>
      <c r="BUE2" s="360"/>
      <c r="BUF2" s="360"/>
      <c r="BUG2" s="360"/>
      <c r="BUH2" s="360"/>
      <c r="BUI2" s="360"/>
      <c r="BUJ2" s="246"/>
      <c r="BUK2" s="360"/>
      <c r="BUL2" s="360"/>
      <c r="BUM2" s="360"/>
      <c r="BUN2" s="360"/>
      <c r="BUO2" s="360"/>
      <c r="BUP2" s="360"/>
      <c r="BUQ2" s="360"/>
      <c r="BUR2" s="360"/>
      <c r="BUS2" s="360"/>
      <c r="BUT2" s="360"/>
      <c r="BUU2" s="360"/>
      <c r="BUV2" s="360"/>
      <c r="BUW2" s="360"/>
      <c r="BUX2" s="28"/>
      <c r="BUY2" s="28"/>
      <c r="BUZ2" s="28"/>
      <c r="BVA2" s="28"/>
      <c r="BVB2" s="360"/>
      <c r="BVC2" s="360"/>
      <c r="BVD2" s="360"/>
      <c r="BVE2" s="247"/>
      <c r="BVF2" s="360"/>
      <c r="BVG2" s="28"/>
      <c r="BVH2" s="360"/>
      <c r="BVI2" s="360"/>
      <c r="BVJ2" s="360"/>
      <c r="BVK2" s="360"/>
      <c r="BVL2" s="360"/>
      <c r="BVM2" s="360"/>
      <c r="BVN2" s="283"/>
      <c r="BVO2" s="283"/>
      <c r="BVP2" s="28"/>
      <c r="BVQ2" s="28"/>
      <c r="BVR2" s="28"/>
      <c r="BVS2" s="28"/>
      <c r="BVT2" s="28"/>
      <c r="BVU2" s="360"/>
      <c r="BVV2" s="24"/>
      <c r="BVW2" s="24"/>
      <c r="BVX2" s="360"/>
      <c r="BVY2" s="361"/>
      <c r="BVZ2" s="26"/>
      <c r="BWA2" s="375"/>
      <c r="BWB2" s="375"/>
      <c r="BWC2" s="375"/>
      <c r="BWD2" s="375"/>
      <c r="BWE2" s="376"/>
      <c r="BWF2" s="27"/>
      <c r="BWG2" s="27"/>
      <c r="BWH2" s="27"/>
      <c r="BWI2" s="27"/>
      <c r="BWJ2" s="27"/>
      <c r="BWK2" s="27"/>
      <c r="BWL2" s="27"/>
      <c r="BWM2" s="27"/>
      <c r="BWN2" s="27"/>
      <c r="BWO2" s="27"/>
      <c r="BWP2" s="27"/>
      <c r="BWQ2" s="27"/>
      <c r="BWR2" s="375"/>
      <c r="BWS2" s="361"/>
      <c r="BWT2" s="361"/>
      <c r="BWU2" s="361"/>
      <c r="BWV2" s="361"/>
      <c r="BWW2" s="361"/>
      <c r="BWX2" s="361"/>
      <c r="BWY2" s="361"/>
      <c r="BWZ2" s="361"/>
      <c r="BXA2" s="375"/>
      <c r="BXB2" s="375"/>
      <c r="BXC2" s="375"/>
      <c r="BXD2" s="375"/>
      <c r="BXE2" s="361"/>
      <c r="BXF2" s="361"/>
      <c r="BXG2" s="361"/>
      <c r="BXH2" s="360"/>
      <c r="BXI2" s="360"/>
      <c r="BXJ2" s="360"/>
      <c r="BXK2" s="360"/>
      <c r="BXL2" s="360"/>
      <c r="BXM2" s="360"/>
      <c r="BXN2" s="360"/>
      <c r="BXO2" s="360"/>
      <c r="BXP2" s="360"/>
      <c r="BXQ2" s="28"/>
      <c r="BXR2" s="360"/>
      <c r="BXS2" s="360"/>
      <c r="BXT2" s="360"/>
      <c r="BXU2" s="360"/>
      <c r="BXV2" s="289"/>
      <c r="BXW2" s="289"/>
      <c r="BXX2" s="289"/>
      <c r="BXY2" s="289"/>
      <c r="BXZ2" s="289"/>
      <c r="BYA2" s="289"/>
      <c r="BYB2" s="290"/>
      <c r="BYC2" s="290"/>
      <c r="BYD2" s="289"/>
      <c r="BYE2" s="289"/>
      <c r="BYF2" s="290"/>
      <c r="BYG2" s="289"/>
      <c r="BYH2" s="289"/>
      <c r="BYI2" s="290"/>
      <c r="BYJ2" s="290"/>
      <c r="BYK2" s="289"/>
      <c r="BYL2" s="290"/>
      <c r="BYM2" s="289"/>
      <c r="BYN2" s="289"/>
      <c r="BYO2" s="289"/>
      <c r="BYP2" s="360"/>
      <c r="BYQ2" s="360"/>
      <c r="BYR2" s="360"/>
      <c r="BYS2" s="360"/>
      <c r="BYT2" s="360"/>
      <c r="BYU2" s="360"/>
      <c r="BYV2" s="360"/>
      <c r="BYW2" s="360"/>
      <c r="BYX2" s="360"/>
      <c r="BYY2" s="360"/>
      <c r="BYZ2" s="360"/>
      <c r="BZA2" s="360"/>
      <c r="BZB2" s="360"/>
      <c r="BZC2" s="360"/>
      <c r="BZD2" s="360"/>
      <c r="BZE2" s="360"/>
      <c r="BZF2" s="360"/>
      <c r="BZG2" s="360"/>
      <c r="BZH2" s="360"/>
      <c r="BZI2" s="360"/>
      <c r="BZJ2" s="246"/>
      <c r="BZK2" s="360"/>
      <c r="BZL2" s="360"/>
      <c r="BZM2" s="360"/>
      <c r="BZN2" s="360"/>
      <c r="BZO2" s="360"/>
      <c r="BZP2" s="360"/>
      <c r="BZQ2" s="360"/>
      <c r="BZR2" s="360"/>
      <c r="BZS2" s="360"/>
      <c r="BZT2" s="360"/>
      <c r="BZU2" s="360"/>
      <c r="BZV2" s="360"/>
      <c r="BZW2" s="360"/>
      <c r="BZX2" s="28"/>
      <c r="BZY2" s="28"/>
      <c r="BZZ2" s="28"/>
      <c r="CAA2" s="28"/>
      <c r="CAB2" s="360"/>
      <c r="CAC2" s="360"/>
      <c r="CAD2" s="360"/>
      <c r="CAE2" s="247"/>
      <c r="CAF2" s="360"/>
      <c r="CAG2" s="28"/>
      <c r="CAH2" s="360"/>
      <c r="CAI2" s="360"/>
      <c r="CAJ2" s="360"/>
      <c r="CAK2" s="360"/>
      <c r="CAL2" s="360"/>
      <c r="CAM2" s="360"/>
      <c r="CAN2" s="283"/>
      <c r="CAO2" s="283"/>
      <c r="CAP2" s="28"/>
      <c r="CAQ2" s="28"/>
      <c r="CAR2" s="28"/>
      <c r="CAS2" s="28"/>
      <c r="CAT2" s="28"/>
      <c r="CAU2" s="360"/>
      <c r="CAV2" s="24"/>
      <c r="CAW2" s="24"/>
      <c r="CAX2" s="360"/>
      <c r="CAY2" s="361"/>
      <c r="CAZ2" s="26"/>
      <c r="CBA2" s="375"/>
      <c r="CBB2" s="375"/>
      <c r="CBC2" s="375"/>
      <c r="CBD2" s="375"/>
      <c r="CBE2" s="376"/>
      <c r="CBF2" s="27"/>
      <c r="CBG2" s="27"/>
      <c r="CBH2" s="27"/>
      <c r="CBI2" s="27"/>
      <c r="CBJ2" s="27"/>
      <c r="CBK2" s="27"/>
      <c r="CBL2" s="27"/>
      <c r="CBM2" s="27"/>
      <c r="CBN2" s="27"/>
      <c r="CBO2" s="27"/>
      <c r="CBP2" s="27"/>
      <c r="CBQ2" s="27"/>
      <c r="CBR2" s="375"/>
      <c r="CBS2" s="361"/>
      <c r="CBT2" s="361"/>
      <c r="CBU2" s="361"/>
      <c r="CBV2" s="361"/>
      <c r="CBW2" s="361"/>
      <c r="CBX2" s="361"/>
      <c r="CBY2" s="361"/>
      <c r="CBZ2" s="361"/>
      <c r="CCA2" s="375"/>
      <c r="CCB2" s="375"/>
      <c r="CCC2" s="375"/>
      <c r="CCD2" s="375"/>
      <c r="CCE2" s="361"/>
      <c r="CCF2" s="361"/>
      <c r="CCG2" s="361"/>
      <c r="CCH2" s="360"/>
      <c r="CCI2" s="360"/>
      <c r="CCJ2" s="360"/>
      <c r="CCK2" s="360"/>
      <c r="CCL2" s="360"/>
      <c r="CCM2" s="360"/>
      <c r="CCN2" s="360"/>
      <c r="CCO2" s="360"/>
      <c r="CCP2" s="360"/>
      <c r="CCQ2" s="28"/>
      <c r="CCR2" s="360"/>
      <c r="CCS2" s="360"/>
      <c r="CCT2" s="360"/>
      <c r="CCU2" s="360"/>
      <c r="CCV2" s="289"/>
      <c r="CCW2" s="289"/>
      <c r="CCX2" s="289"/>
      <c r="CCY2" s="289"/>
      <c r="CCZ2" s="289"/>
      <c r="CDA2" s="289"/>
      <c r="CDB2" s="290"/>
      <c r="CDC2" s="290"/>
      <c r="CDD2" s="289"/>
      <c r="CDE2" s="289"/>
      <c r="CDF2" s="290"/>
      <c r="CDG2" s="289"/>
      <c r="CDH2" s="289"/>
      <c r="CDI2" s="290"/>
      <c r="CDJ2" s="290"/>
      <c r="CDK2" s="289"/>
      <c r="CDL2" s="290"/>
      <c r="CDM2" s="289"/>
      <c r="CDN2" s="289"/>
      <c r="CDO2" s="289"/>
      <c r="CDP2" s="360"/>
      <c r="CDQ2" s="360"/>
      <c r="CDR2" s="360"/>
      <c r="CDS2" s="360"/>
      <c r="CDT2" s="360"/>
      <c r="CDU2" s="360"/>
      <c r="CDV2" s="360"/>
      <c r="CDW2" s="360"/>
      <c r="CDX2" s="360"/>
      <c r="CDY2" s="360"/>
      <c r="CDZ2" s="360"/>
      <c r="CEA2" s="360"/>
      <c r="CEB2" s="360"/>
      <c r="CEC2" s="360"/>
      <c r="CED2" s="360"/>
      <c r="CEE2" s="360"/>
      <c r="CEF2" s="360"/>
      <c r="CEG2" s="360"/>
      <c r="CEH2" s="360"/>
      <c r="CEI2" s="360"/>
      <c r="CEJ2" s="246"/>
      <c r="CEK2" s="360"/>
      <c r="CEL2" s="360"/>
      <c r="CEM2" s="360"/>
      <c r="CEN2" s="360"/>
      <c r="CEO2" s="360"/>
      <c r="CEP2" s="360"/>
      <c r="CEQ2" s="360"/>
      <c r="CER2" s="360"/>
      <c r="CES2" s="360"/>
      <c r="CET2" s="360"/>
      <c r="CEU2" s="360"/>
      <c r="CEV2" s="360"/>
      <c r="CEW2" s="360"/>
      <c r="CEX2" s="28"/>
      <c r="CEY2" s="28"/>
      <c r="CEZ2" s="28"/>
      <c r="CFA2" s="28"/>
      <c r="CFB2" s="360"/>
      <c r="CFC2" s="360"/>
      <c r="CFD2" s="360"/>
      <c r="CFE2" s="247"/>
      <c r="CFF2" s="360"/>
      <c r="CFG2" s="28"/>
      <c r="CFH2" s="360"/>
      <c r="CFI2" s="360"/>
      <c r="CFJ2" s="360"/>
      <c r="CFK2" s="360"/>
      <c r="CFL2" s="360"/>
      <c r="CFM2" s="360"/>
      <c r="CFN2" s="283"/>
      <c r="CFO2" s="283"/>
      <c r="CFP2" s="28"/>
      <c r="CFQ2" s="28"/>
      <c r="CFR2" s="28"/>
      <c r="CFS2" s="28"/>
      <c r="CFT2" s="28"/>
      <c r="CFU2" s="360"/>
      <c r="CFV2" s="24"/>
      <c r="CFW2" s="24"/>
      <c r="CFX2" s="360"/>
      <c r="CFY2" s="361"/>
      <c r="CFZ2" s="26"/>
      <c r="CGA2" s="375"/>
      <c r="CGB2" s="375"/>
      <c r="CGC2" s="375"/>
      <c r="CGD2" s="375"/>
      <c r="CGE2" s="376"/>
      <c r="CGF2" s="27"/>
      <c r="CGG2" s="27"/>
      <c r="CGH2" s="27"/>
      <c r="CGI2" s="27"/>
      <c r="CGJ2" s="27"/>
      <c r="CGK2" s="27"/>
      <c r="CGL2" s="27"/>
      <c r="CGM2" s="27"/>
      <c r="CGN2" s="27"/>
      <c r="CGO2" s="27"/>
      <c r="CGP2" s="27"/>
      <c r="CGQ2" s="27"/>
      <c r="CGR2" s="375"/>
      <c r="CGS2" s="361"/>
      <c r="CGT2" s="361"/>
      <c r="CGU2" s="361"/>
      <c r="CGV2" s="361"/>
      <c r="CGW2" s="361"/>
      <c r="CGX2" s="361"/>
      <c r="CGY2" s="361"/>
      <c r="CGZ2" s="361"/>
      <c r="CHA2" s="375"/>
      <c r="CHB2" s="375"/>
      <c r="CHC2" s="375"/>
      <c r="CHD2" s="375"/>
      <c r="CHE2" s="361"/>
      <c r="CHF2" s="361"/>
      <c r="CHG2" s="361"/>
      <c r="CHH2" s="360"/>
      <c r="CHI2" s="360"/>
      <c r="CHJ2" s="360"/>
      <c r="CHK2" s="360"/>
      <c r="CHL2" s="360"/>
      <c r="CHM2" s="360"/>
      <c r="CHN2" s="360"/>
      <c r="CHO2" s="360"/>
      <c r="CHP2" s="360"/>
      <c r="CHQ2" s="28"/>
      <c r="CHR2" s="360"/>
      <c r="CHS2" s="360"/>
      <c r="CHT2" s="360"/>
      <c r="CHU2" s="360"/>
      <c r="CHV2" s="289"/>
      <c r="CHW2" s="289"/>
      <c r="CHX2" s="289"/>
      <c r="CHY2" s="289"/>
      <c r="CHZ2" s="289"/>
      <c r="CIA2" s="289"/>
      <c r="CIB2" s="290"/>
      <c r="CIC2" s="290"/>
      <c r="CID2" s="289"/>
      <c r="CIE2" s="289"/>
      <c r="CIF2" s="290"/>
      <c r="CIG2" s="289"/>
      <c r="CIH2" s="289"/>
      <c r="CII2" s="290"/>
      <c r="CIJ2" s="290"/>
      <c r="CIK2" s="289"/>
      <c r="CIL2" s="290"/>
      <c r="CIM2" s="289"/>
      <c r="CIN2" s="289"/>
      <c r="CIO2" s="289"/>
      <c r="CIP2" s="360"/>
      <c r="CIQ2" s="360"/>
      <c r="CIR2" s="360"/>
      <c r="CIS2" s="360"/>
      <c r="CIT2" s="360"/>
      <c r="CIU2" s="360"/>
      <c r="CIV2" s="360"/>
      <c r="CIW2" s="360"/>
      <c r="CIX2" s="360"/>
      <c r="CIY2" s="360"/>
      <c r="CIZ2" s="360"/>
      <c r="CJA2" s="360"/>
      <c r="CJB2" s="360"/>
      <c r="CJC2" s="360"/>
      <c r="CJD2" s="360"/>
      <c r="CJE2" s="360"/>
      <c r="CJF2" s="360"/>
      <c r="CJG2" s="360"/>
      <c r="CJH2" s="360"/>
      <c r="CJI2" s="360"/>
      <c r="CJJ2" s="246"/>
      <c r="CJK2" s="360"/>
      <c r="CJL2" s="360"/>
      <c r="CJM2" s="360"/>
      <c r="CJN2" s="360"/>
      <c r="CJO2" s="360"/>
      <c r="CJP2" s="360"/>
      <c r="CJQ2" s="360"/>
      <c r="CJR2" s="360"/>
      <c r="CJS2" s="360"/>
      <c r="CJT2" s="360"/>
      <c r="CJU2" s="360"/>
      <c r="CJV2" s="360"/>
      <c r="CJW2" s="360"/>
      <c r="CJX2" s="28"/>
      <c r="CJY2" s="28"/>
      <c r="CJZ2" s="28"/>
      <c r="CKA2" s="28"/>
      <c r="CKB2" s="360"/>
      <c r="CKC2" s="360"/>
      <c r="CKD2" s="360"/>
      <c r="CKE2" s="247"/>
      <c r="CKF2" s="360"/>
      <c r="CKG2" s="28"/>
      <c r="CKH2" s="360"/>
      <c r="CKI2" s="360"/>
      <c r="CKJ2" s="360"/>
      <c r="CKK2" s="360"/>
      <c r="CKL2" s="360"/>
      <c r="CKM2" s="360"/>
      <c r="CKN2" s="283"/>
      <c r="CKO2" s="283"/>
      <c r="CKP2" s="28"/>
      <c r="CKQ2" s="28"/>
      <c r="CKR2" s="28"/>
      <c r="CKS2" s="28"/>
      <c r="CKT2" s="28"/>
      <c r="CKU2" s="360"/>
      <c r="CKV2" s="24"/>
      <c r="CKW2" s="24"/>
      <c r="CKX2" s="360"/>
      <c r="CKY2" s="361"/>
      <c r="CKZ2" s="26"/>
      <c r="CLA2" s="375"/>
      <c r="CLB2" s="375"/>
      <c r="CLC2" s="375"/>
      <c r="CLD2" s="375"/>
      <c r="CLE2" s="376"/>
      <c r="CLF2" s="27"/>
      <c r="CLG2" s="27"/>
      <c r="CLH2" s="27"/>
      <c r="CLI2" s="27"/>
      <c r="CLJ2" s="27"/>
      <c r="CLK2" s="27"/>
      <c r="CLL2" s="27"/>
      <c r="CLM2" s="27"/>
      <c r="CLN2" s="27"/>
      <c r="CLO2" s="27"/>
      <c r="CLP2" s="27"/>
      <c r="CLQ2" s="27"/>
      <c r="CLR2" s="375"/>
      <c r="CLS2" s="361"/>
      <c r="CLT2" s="361"/>
      <c r="CLU2" s="361"/>
      <c r="CLV2" s="361"/>
      <c r="CLW2" s="361"/>
      <c r="CLX2" s="361"/>
      <c r="CLY2" s="361"/>
      <c r="CLZ2" s="361"/>
      <c r="CMA2" s="375"/>
      <c r="CMB2" s="375"/>
      <c r="CMC2" s="375"/>
      <c r="CMD2" s="375"/>
      <c r="CME2" s="361"/>
      <c r="CMF2" s="361"/>
      <c r="CMG2" s="361"/>
      <c r="CMH2" s="360"/>
      <c r="CMI2" s="360"/>
      <c r="CMJ2" s="360"/>
      <c r="CMK2" s="360"/>
      <c r="CML2" s="360"/>
      <c r="CMM2" s="360"/>
      <c r="CMN2" s="360"/>
      <c r="CMO2" s="360"/>
      <c r="CMP2" s="360"/>
      <c r="CMQ2" s="28"/>
      <c r="CMR2" s="360"/>
      <c r="CMS2" s="360"/>
      <c r="CMT2" s="360"/>
      <c r="CMU2" s="360"/>
      <c r="CMV2" s="289"/>
      <c r="CMW2" s="289"/>
      <c r="CMX2" s="289"/>
      <c r="CMY2" s="289"/>
      <c r="CMZ2" s="289"/>
      <c r="CNA2" s="289"/>
      <c r="CNB2" s="290"/>
      <c r="CNC2" s="290"/>
      <c r="CND2" s="289"/>
      <c r="CNE2" s="289"/>
      <c r="CNF2" s="290"/>
      <c r="CNG2" s="289"/>
      <c r="CNH2" s="289"/>
      <c r="CNI2" s="290"/>
      <c r="CNJ2" s="290"/>
      <c r="CNK2" s="289"/>
      <c r="CNL2" s="290"/>
      <c r="CNM2" s="289"/>
      <c r="CNN2" s="289"/>
      <c r="CNO2" s="289"/>
      <c r="CNP2" s="360"/>
      <c r="CNQ2" s="360"/>
      <c r="CNR2" s="360"/>
      <c r="CNS2" s="360"/>
      <c r="CNT2" s="360"/>
      <c r="CNU2" s="360"/>
      <c r="CNV2" s="360"/>
      <c r="CNW2" s="360"/>
      <c r="CNX2" s="360"/>
      <c r="CNY2" s="360"/>
      <c r="CNZ2" s="360"/>
      <c r="COA2" s="360"/>
      <c r="COB2" s="360"/>
      <c r="COC2" s="360"/>
      <c r="COD2" s="360"/>
      <c r="COE2" s="360"/>
      <c r="COF2" s="360"/>
      <c r="COG2" s="360"/>
      <c r="COH2" s="360"/>
      <c r="COI2" s="360"/>
      <c r="COJ2" s="246"/>
      <c r="COK2" s="360"/>
      <c r="COL2" s="360"/>
      <c r="COM2" s="360"/>
      <c r="CON2" s="360"/>
      <c r="COO2" s="360"/>
      <c r="COP2" s="360"/>
      <c r="COQ2" s="360"/>
      <c r="COR2" s="360"/>
      <c r="COS2" s="360"/>
      <c r="COT2" s="360"/>
      <c r="COU2" s="360"/>
      <c r="COV2" s="360"/>
      <c r="COW2" s="360"/>
      <c r="COX2" s="28"/>
      <c r="COY2" s="28"/>
      <c r="COZ2" s="28"/>
      <c r="CPA2" s="28"/>
      <c r="CPB2" s="360"/>
      <c r="CPC2" s="360"/>
      <c r="CPD2" s="360"/>
      <c r="CPE2" s="247"/>
      <c r="CPF2" s="360"/>
      <c r="CPG2" s="28"/>
      <c r="CPH2" s="360"/>
      <c r="CPI2" s="360"/>
      <c r="CPJ2" s="360"/>
      <c r="CPK2" s="360"/>
      <c r="CPL2" s="360"/>
      <c r="CPM2" s="360"/>
      <c r="CPN2" s="283"/>
      <c r="CPO2" s="283"/>
      <c r="CPP2" s="28"/>
      <c r="CPQ2" s="28"/>
      <c r="CPR2" s="28"/>
      <c r="CPS2" s="28"/>
      <c r="CPT2" s="28"/>
      <c r="CPU2" s="360"/>
      <c r="CPV2" s="24"/>
      <c r="CPW2" s="24"/>
      <c r="CPX2" s="360"/>
      <c r="CPY2" s="361"/>
      <c r="CPZ2" s="26"/>
      <c r="CQA2" s="375"/>
      <c r="CQB2" s="375"/>
      <c r="CQC2" s="375"/>
      <c r="CQD2" s="375"/>
      <c r="CQE2" s="376"/>
      <c r="CQF2" s="27"/>
      <c r="CQG2" s="27"/>
      <c r="CQH2" s="27"/>
      <c r="CQI2" s="27"/>
      <c r="CQJ2" s="27"/>
      <c r="CQK2" s="27"/>
      <c r="CQL2" s="27"/>
      <c r="CQM2" s="27"/>
      <c r="CQN2" s="27"/>
      <c r="CQO2" s="27"/>
      <c r="CQP2" s="27"/>
      <c r="CQQ2" s="27"/>
      <c r="CQR2" s="375"/>
      <c r="CQS2" s="361"/>
      <c r="CQT2" s="361"/>
      <c r="CQU2" s="361"/>
      <c r="CQV2" s="361"/>
      <c r="CQW2" s="361"/>
      <c r="CQX2" s="361"/>
      <c r="CQY2" s="361"/>
      <c r="CQZ2" s="361"/>
      <c r="CRA2" s="375"/>
      <c r="CRB2" s="375"/>
      <c r="CRC2" s="375"/>
      <c r="CRD2" s="375"/>
      <c r="CRE2" s="361"/>
      <c r="CRF2" s="361"/>
      <c r="CRG2" s="361"/>
      <c r="CRH2" s="360"/>
      <c r="CRI2" s="360"/>
      <c r="CRJ2" s="360"/>
      <c r="CRK2" s="360"/>
      <c r="CRL2" s="360"/>
      <c r="CRM2" s="360"/>
      <c r="CRN2" s="360"/>
      <c r="CRO2" s="360"/>
      <c r="CRP2" s="360"/>
      <c r="CRQ2" s="28"/>
      <c r="CRR2" s="360"/>
      <c r="CRS2" s="360"/>
      <c r="CRT2" s="360"/>
      <c r="CRU2" s="360"/>
      <c r="CRV2" s="289"/>
      <c r="CRW2" s="289"/>
      <c r="CRX2" s="289"/>
      <c r="CRY2" s="289"/>
      <c r="CRZ2" s="289"/>
      <c r="CSA2" s="289"/>
      <c r="CSB2" s="290"/>
      <c r="CSC2" s="290"/>
      <c r="CSD2" s="289"/>
      <c r="CSE2" s="289"/>
      <c r="CSF2" s="290"/>
      <c r="CSG2" s="289"/>
      <c r="CSH2" s="289"/>
      <c r="CSI2" s="290"/>
      <c r="CSJ2" s="290"/>
      <c r="CSK2" s="289"/>
      <c r="CSL2" s="290"/>
      <c r="CSM2" s="289"/>
      <c r="CSN2" s="289"/>
      <c r="CSO2" s="289"/>
      <c r="CSP2" s="360"/>
      <c r="CSQ2" s="360"/>
      <c r="CSR2" s="360"/>
      <c r="CSS2" s="360"/>
      <c r="CST2" s="360"/>
      <c r="CSU2" s="360"/>
      <c r="CSV2" s="360"/>
      <c r="CSW2" s="360"/>
      <c r="CSX2" s="360"/>
      <c r="CSY2" s="360"/>
      <c r="CSZ2" s="360"/>
      <c r="CTA2" s="360"/>
      <c r="CTB2" s="360"/>
      <c r="CTC2" s="360"/>
      <c r="CTD2" s="360"/>
      <c r="CTE2" s="360"/>
      <c r="CTF2" s="360"/>
      <c r="CTG2" s="360"/>
      <c r="CTH2" s="360"/>
      <c r="CTI2" s="360"/>
      <c r="CTJ2" s="246"/>
      <c r="CTK2" s="360"/>
      <c r="CTL2" s="360"/>
      <c r="CTM2" s="360"/>
      <c r="CTN2" s="360"/>
      <c r="CTO2" s="360"/>
      <c r="CTP2" s="360"/>
      <c r="CTQ2" s="360"/>
      <c r="CTR2" s="360"/>
      <c r="CTS2" s="360"/>
      <c r="CTT2" s="360"/>
      <c r="CTU2" s="360"/>
      <c r="CTV2" s="360"/>
      <c r="CTW2" s="360"/>
      <c r="CTX2" s="28"/>
      <c r="CTY2" s="28"/>
      <c r="CTZ2" s="28"/>
      <c r="CUA2" s="28"/>
      <c r="CUB2" s="360"/>
      <c r="CUC2" s="360"/>
      <c r="CUD2" s="360"/>
      <c r="CUE2" s="247"/>
      <c r="CUF2" s="360"/>
      <c r="CUG2" s="28"/>
      <c r="CUH2" s="360"/>
      <c r="CUI2" s="360"/>
      <c r="CUJ2" s="360"/>
      <c r="CUK2" s="360"/>
      <c r="CUL2" s="360"/>
      <c r="CUM2" s="360"/>
      <c r="CUN2" s="283"/>
      <c r="CUO2" s="283"/>
      <c r="CUP2" s="28"/>
      <c r="CUQ2" s="28"/>
      <c r="CUR2" s="28"/>
      <c r="CUS2" s="28"/>
      <c r="CUT2" s="28"/>
      <c r="CUU2" s="360"/>
      <c r="CUV2" s="24"/>
      <c r="CUW2" s="24"/>
      <c r="CUX2" s="360"/>
      <c r="CUY2" s="361"/>
      <c r="CUZ2" s="26"/>
      <c r="CVA2" s="375"/>
      <c r="CVB2" s="375"/>
      <c r="CVC2" s="375"/>
      <c r="CVD2" s="375"/>
      <c r="CVE2" s="376"/>
      <c r="CVF2" s="27"/>
      <c r="CVG2" s="27"/>
      <c r="CVH2" s="27"/>
      <c r="CVI2" s="27"/>
      <c r="CVJ2" s="27"/>
      <c r="CVK2" s="27"/>
      <c r="CVL2" s="27"/>
      <c r="CVM2" s="27"/>
      <c r="CVN2" s="27"/>
      <c r="CVO2" s="27"/>
      <c r="CVP2" s="27"/>
      <c r="CVQ2" s="27"/>
      <c r="CVR2" s="375"/>
      <c r="CVS2" s="361"/>
      <c r="CVT2" s="361"/>
      <c r="CVU2" s="361"/>
      <c r="CVV2" s="361"/>
      <c r="CVW2" s="361"/>
      <c r="CVX2" s="361"/>
      <c r="CVY2" s="361"/>
      <c r="CVZ2" s="361"/>
      <c r="CWA2" s="375"/>
      <c r="CWB2" s="375"/>
      <c r="CWC2" s="375"/>
      <c r="CWD2" s="375"/>
      <c r="CWE2" s="361"/>
      <c r="CWF2" s="361"/>
      <c r="CWG2" s="361"/>
      <c r="CWH2" s="360"/>
      <c r="CWI2" s="360"/>
      <c r="CWJ2" s="360"/>
      <c r="CWK2" s="360"/>
      <c r="CWL2" s="360"/>
      <c r="CWM2" s="360"/>
      <c r="CWN2" s="360"/>
      <c r="CWO2" s="360"/>
      <c r="CWP2" s="360"/>
      <c r="CWQ2" s="28"/>
      <c r="CWR2" s="360"/>
      <c r="CWS2" s="360"/>
      <c r="CWT2" s="360"/>
      <c r="CWU2" s="360"/>
      <c r="CWV2" s="289"/>
      <c r="CWW2" s="289"/>
      <c r="CWX2" s="289"/>
      <c r="CWY2" s="289"/>
      <c r="CWZ2" s="289"/>
      <c r="CXA2" s="289"/>
      <c r="CXB2" s="290"/>
      <c r="CXC2" s="290"/>
      <c r="CXD2" s="289"/>
      <c r="CXE2" s="289"/>
      <c r="CXF2" s="290"/>
      <c r="CXG2" s="289"/>
      <c r="CXH2" s="289"/>
      <c r="CXI2" s="290"/>
      <c r="CXJ2" s="290"/>
      <c r="CXK2" s="289"/>
      <c r="CXL2" s="290"/>
      <c r="CXM2" s="289"/>
      <c r="CXN2" s="289"/>
      <c r="CXO2" s="289"/>
      <c r="CXP2" s="360"/>
      <c r="CXQ2" s="360"/>
      <c r="CXR2" s="360"/>
      <c r="CXS2" s="360"/>
      <c r="CXT2" s="360"/>
      <c r="CXU2" s="360"/>
      <c r="CXV2" s="360"/>
      <c r="CXW2" s="360"/>
      <c r="CXX2" s="360"/>
      <c r="CXY2" s="360"/>
      <c r="CXZ2" s="360"/>
      <c r="CYA2" s="360"/>
      <c r="CYB2" s="360"/>
      <c r="CYC2" s="360"/>
      <c r="CYD2" s="360"/>
      <c r="CYE2" s="360"/>
      <c r="CYF2" s="360"/>
      <c r="CYG2" s="360"/>
      <c r="CYH2" s="360"/>
      <c r="CYI2" s="360"/>
      <c r="CYJ2" s="246"/>
      <c r="CYK2" s="360"/>
      <c r="CYL2" s="360"/>
      <c r="CYM2" s="360"/>
      <c r="CYN2" s="360"/>
      <c r="CYO2" s="360"/>
      <c r="CYP2" s="360"/>
      <c r="CYQ2" s="360"/>
      <c r="CYR2" s="360"/>
      <c r="CYS2" s="360"/>
      <c r="CYT2" s="360"/>
      <c r="CYU2" s="360"/>
      <c r="CYV2" s="360"/>
      <c r="CYW2" s="360"/>
      <c r="CYX2" s="28"/>
      <c r="CYY2" s="28"/>
      <c r="CYZ2" s="28"/>
      <c r="CZA2" s="28"/>
      <c r="CZB2" s="360"/>
      <c r="CZC2" s="360"/>
      <c r="CZD2" s="360"/>
      <c r="CZE2" s="247"/>
      <c r="CZF2" s="360"/>
      <c r="CZG2" s="28"/>
      <c r="CZH2" s="360"/>
      <c r="CZI2" s="360"/>
      <c r="CZJ2" s="360"/>
      <c r="CZK2" s="360"/>
      <c r="CZL2" s="360"/>
      <c r="CZM2" s="360"/>
      <c r="CZN2" s="283"/>
      <c r="CZO2" s="283"/>
      <c r="CZP2" s="28"/>
      <c r="CZQ2" s="28"/>
      <c r="CZR2" s="28"/>
      <c r="CZS2" s="28"/>
      <c r="CZT2" s="28"/>
      <c r="CZU2" s="360"/>
      <c r="CZV2" s="24"/>
      <c r="CZW2" s="24"/>
      <c r="CZX2" s="360"/>
      <c r="CZY2" s="361"/>
      <c r="CZZ2" s="26"/>
      <c r="DAA2" s="375"/>
      <c r="DAB2" s="375"/>
      <c r="DAC2" s="375"/>
      <c r="DAD2" s="375"/>
      <c r="DAE2" s="376"/>
      <c r="DAF2" s="27"/>
      <c r="DAG2" s="27"/>
      <c r="DAH2" s="27"/>
      <c r="DAI2" s="27"/>
      <c r="DAJ2" s="27"/>
      <c r="DAK2" s="27"/>
      <c r="DAL2" s="27"/>
      <c r="DAM2" s="27"/>
      <c r="DAN2" s="27"/>
      <c r="DAO2" s="27"/>
      <c r="DAP2" s="27"/>
      <c r="DAQ2" s="27"/>
      <c r="DAR2" s="375"/>
      <c r="DAS2" s="361"/>
      <c r="DAT2" s="361"/>
      <c r="DAU2" s="361"/>
      <c r="DAV2" s="361"/>
      <c r="DAW2" s="361"/>
      <c r="DAX2" s="361"/>
      <c r="DAY2" s="361"/>
      <c r="DAZ2" s="361"/>
      <c r="DBA2" s="375"/>
      <c r="DBB2" s="375"/>
      <c r="DBC2" s="375"/>
      <c r="DBD2" s="375"/>
      <c r="DBE2" s="361"/>
      <c r="DBF2" s="361"/>
      <c r="DBG2" s="361"/>
      <c r="DBH2" s="360"/>
      <c r="DBI2" s="360"/>
      <c r="DBJ2" s="360"/>
      <c r="DBK2" s="360"/>
      <c r="DBL2" s="360"/>
      <c r="DBM2" s="360"/>
      <c r="DBN2" s="360"/>
      <c r="DBO2" s="360"/>
      <c r="DBP2" s="360"/>
      <c r="DBQ2" s="28"/>
      <c r="DBR2" s="360"/>
      <c r="DBS2" s="360"/>
      <c r="DBT2" s="360"/>
      <c r="DBU2" s="360"/>
      <c r="DBV2" s="289"/>
      <c r="DBW2" s="289"/>
      <c r="DBX2" s="289"/>
      <c r="DBY2" s="289"/>
      <c r="DBZ2" s="289"/>
      <c r="DCA2" s="289"/>
      <c r="DCB2" s="290"/>
      <c r="DCC2" s="290"/>
      <c r="DCD2" s="289"/>
      <c r="DCE2" s="289"/>
      <c r="DCF2" s="290"/>
      <c r="DCG2" s="289"/>
      <c r="DCH2" s="289"/>
      <c r="DCI2" s="290"/>
      <c r="DCJ2" s="290"/>
      <c r="DCK2" s="289"/>
      <c r="DCL2" s="290"/>
      <c r="DCM2" s="289"/>
      <c r="DCN2" s="289"/>
      <c r="DCO2" s="289"/>
      <c r="DCP2" s="360"/>
      <c r="DCQ2" s="360"/>
      <c r="DCR2" s="360"/>
      <c r="DCS2" s="360"/>
      <c r="DCT2" s="360"/>
      <c r="DCU2" s="360"/>
      <c r="DCV2" s="360"/>
      <c r="DCW2" s="360"/>
      <c r="DCX2" s="360"/>
      <c r="DCY2" s="360"/>
      <c r="DCZ2" s="360"/>
      <c r="DDA2" s="360"/>
      <c r="DDB2" s="360"/>
      <c r="DDC2" s="360"/>
      <c r="DDD2" s="360"/>
      <c r="DDE2" s="360"/>
      <c r="DDF2" s="360"/>
      <c r="DDG2" s="360"/>
      <c r="DDH2" s="360"/>
      <c r="DDI2" s="360"/>
      <c r="DDJ2" s="246"/>
      <c r="DDK2" s="360"/>
      <c r="DDL2" s="360"/>
      <c r="DDM2" s="360"/>
      <c r="DDN2" s="360"/>
      <c r="DDO2" s="360"/>
      <c r="DDP2" s="360"/>
      <c r="DDQ2" s="360"/>
      <c r="DDR2" s="360"/>
      <c r="DDS2" s="360"/>
      <c r="DDT2" s="360"/>
      <c r="DDU2" s="360"/>
      <c r="DDV2" s="360"/>
      <c r="DDW2" s="360"/>
      <c r="DDX2" s="28"/>
      <c r="DDY2" s="28"/>
      <c r="DDZ2" s="28"/>
      <c r="DEA2" s="28"/>
      <c r="DEB2" s="360"/>
      <c r="DEC2" s="360"/>
      <c r="DED2" s="360"/>
      <c r="DEE2" s="247"/>
      <c r="DEF2" s="360"/>
      <c r="DEG2" s="28"/>
      <c r="DEH2" s="360"/>
      <c r="DEI2" s="360"/>
      <c r="DEJ2" s="360"/>
      <c r="DEK2" s="360"/>
      <c r="DEL2" s="360"/>
      <c r="DEM2" s="360"/>
      <c r="DEN2" s="283"/>
      <c r="DEO2" s="283"/>
      <c r="DEP2" s="28"/>
      <c r="DEQ2" s="28"/>
      <c r="DER2" s="28"/>
      <c r="DES2" s="28"/>
      <c r="DET2" s="28"/>
      <c r="DEU2" s="360"/>
      <c r="DEV2" s="24"/>
      <c r="DEW2" s="24"/>
      <c r="DEX2" s="360"/>
      <c r="DEY2" s="361"/>
      <c r="DEZ2" s="26"/>
      <c r="DFA2" s="375"/>
      <c r="DFB2" s="375"/>
      <c r="DFC2" s="375"/>
      <c r="DFD2" s="375"/>
      <c r="DFE2" s="376"/>
      <c r="DFF2" s="27"/>
      <c r="DFG2" s="27"/>
      <c r="DFH2" s="27"/>
      <c r="DFI2" s="27"/>
      <c r="DFJ2" s="27"/>
      <c r="DFK2" s="27"/>
      <c r="DFL2" s="27"/>
      <c r="DFM2" s="27"/>
      <c r="DFN2" s="27"/>
      <c r="DFO2" s="27"/>
      <c r="DFP2" s="27"/>
      <c r="DFQ2" s="27"/>
      <c r="DFR2" s="375"/>
      <c r="DFS2" s="361"/>
      <c r="DFT2" s="361"/>
      <c r="DFU2" s="361"/>
      <c r="DFV2" s="361"/>
      <c r="DFW2" s="361"/>
      <c r="DFX2" s="361"/>
      <c r="DFY2" s="361"/>
      <c r="DFZ2" s="361"/>
      <c r="DGA2" s="375"/>
      <c r="DGB2" s="375"/>
      <c r="DGC2" s="375"/>
      <c r="DGD2" s="375"/>
      <c r="DGE2" s="361"/>
      <c r="DGF2" s="361"/>
      <c r="DGG2" s="361"/>
      <c r="DGH2" s="360"/>
      <c r="DGI2" s="360"/>
      <c r="DGJ2" s="360"/>
      <c r="DGK2" s="360"/>
      <c r="DGL2" s="360"/>
      <c r="DGM2" s="360"/>
      <c r="DGN2" s="360"/>
      <c r="DGO2" s="360"/>
      <c r="DGP2" s="360"/>
      <c r="DGQ2" s="28"/>
      <c r="DGR2" s="360"/>
      <c r="DGS2" s="360"/>
      <c r="DGT2" s="360"/>
      <c r="DGU2" s="360"/>
      <c r="DGV2" s="289"/>
      <c r="DGW2" s="289"/>
      <c r="DGX2" s="289"/>
      <c r="DGY2" s="289"/>
      <c r="DGZ2" s="289"/>
      <c r="DHA2" s="289"/>
      <c r="DHB2" s="290"/>
      <c r="DHC2" s="290"/>
      <c r="DHD2" s="289"/>
      <c r="DHE2" s="289"/>
      <c r="DHF2" s="290"/>
      <c r="DHG2" s="289"/>
      <c r="DHH2" s="289"/>
      <c r="DHI2" s="290"/>
      <c r="DHJ2" s="290"/>
      <c r="DHK2" s="289"/>
      <c r="DHL2" s="290"/>
      <c r="DHM2" s="289"/>
      <c r="DHN2" s="289"/>
      <c r="DHO2" s="289"/>
      <c r="DHP2" s="360"/>
      <c r="DHQ2" s="360"/>
      <c r="DHR2" s="360"/>
      <c r="DHS2" s="360"/>
      <c r="DHT2" s="360"/>
      <c r="DHU2" s="360"/>
      <c r="DHV2" s="360"/>
      <c r="DHW2" s="360"/>
      <c r="DHX2" s="360"/>
      <c r="DHY2" s="360"/>
      <c r="DHZ2" s="360"/>
      <c r="DIA2" s="360"/>
      <c r="DIB2" s="360"/>
      <c r="DIC2" s="360"/>
      <c r="DID2" s="360"/>
      <c r="DIE2" s="360"/>
      <c r="DIF2" s="360"/>
      <c r="DIG2" s="360"/>
      <c r="DIH2" s="360"/>
      <c r="DII2" s="360"/>
      <c r="DIJ2" s="246"/>
      <c r="DIK2" s="360"/>
      <c r="DIL2" s="360"/>
      <c r="DIM2" s="360"/>
      <c r="DIN2" s="360"/>
      <c r="DIO2" s="360"/>
      <c r="DIP2" s="360"/>
      <c r="DIQ2" s="360"/>
      <c r="DIR2" s="360"/>
      <c r="DIS2" s="360"/>
      <c r="DIT2" s="360"/>
      <c r="DIU2" s="360"/>
      <c r="DIV2" s="360"/>
      <c r="DIW2" s="360"/>
      <c r="DIX2" s="28"/>
      <c r="DIY2" s="28"/>
      <c r="DIZ2" s="28"/>
      <c r="DJA2" s="28"/>
      <c r="DJB2" s="360"/>
      <c r="DJC2" s="360"/>
      <c r="DJD2" s="360"/>
      <c r="DJE2" s="247"/>
      <c r="DJF2" s="360"/>
      <c r="DJG2" s="28"/>
      <c r="DJH2" s="360"/>
      <c r="DJI2" s="360"/>
      <c r="DJJ2" s="360"/>
      <c r="DJK2" s="360"/>
      <c r="DJL2" s="360"/>
      <c r="DJM2" s="360"/>
      <c r="DJN2" s="283"/>
      <c r="DJO2" s="283"/>
      <c r="DJP2" s="28"/>
      <c r="DJQ2" s="28"/>
      <c r="DJR2" s="28"/>
      <c r="DJS2" s="28"/>
      <c r="DJT2" s="28"/>
      <c r="DJU2" s="360"/>
      <c r="DJV2" s="24"/>
      <c r="DJW2" s="24"/>
      <c r="DJX2" s="360"/>
      <c r="DJY2" s="361"/>
      <c r="DJZ2" s="26"/>
      <c r="DKA2" s="375"/>
      <c r="DKB2" s="375"/>
      <c r="DKC2" s="375"/>
      <c r="DKD2" s="375"/>
      <c r="DKE2" s="376"/>
      <c r="DKF2" s="27"/>
      <c r="DKG2" s="27"/>
      <c r="DKH2" s="27"/>
      <c r="DKI2" s="27"/>
      <c r="DKJ2" s="27"/>
      <c r="DKK2" s="27"/>
      <c r="DKL2" s="27"/>
      <c r="DKM2" s="27"/>
      <c r="DKN2" s="27"/>
      <c r="DKO2" s="27"/>
      <c r="DKP2" s="27"/>
      <c r="DKQ2" s="27"/>
      <c r="DKR2" s="375"/>
      <c r="DKS2" s="361"/>
      <c r="DKT2" s="361"/>
      <c r="DKU2" s="361"/>
      <c r="DKV2" s="361"/>
      <c r="DKW2" s="361"/>
      <c r="DKX2" s="361"/>
      <c r="DKY2" s="361"/>
      <c r="DKZ2" s="361"/>
      <c r="DLA2" s="375"/>
      <c r="DLB2" s="375"/>
      <c r="DLC2" s="375"/>
      <c r="DLD2" s="375"/>
      <c r="DLE2" s="361"/>
      <c r="DLF2" s="361"/>
      <c r="DLG2" s="361"/>
      <c r="DLH2" s="360"/>
      <c r="DLI2" s="360"/>
      <c r="DLJ2" s="360"/>
      <c r="DLK2" s="360"/>
      <c r="DLL2" s="360"/>
      <c r="DLM2" s="360"/>
      <c r="DLN2" s="360"/>
      <c r="DLO2" s="360"/>
      <c r="DLP2" s="360"/>
      <c r="DLQ2" s="28"/>
      <c r="DLR2" s="360"/>
      <c r="DLS2" s="360"/>
      <c r="DLT2" s="360"/>
      <c r="DLU2" s="360"/>
      <c r="DLV2" s="289"/>
      <c r="DLW2" s="289"/>
      <c r="DLX2" s="289"/>
      <c r="DLY2" s="289"/>
      <c r="DLZ2" s="289"/>
      <c r="DMA2" s="289"/>
      <c r="DMB2" s="290"/>
      <c r="DMC2" s="290"/>
      <c r="DMD2" s="289"/>
      <c r="DME2" s="289"/>
      <c r="DMF2" s="290"/>
      <c r="DMG2" s="289"/>
      <c r="DMH2" s="289"/>
      <c r="DMI2" s="290"/>
      <c r="DMJ2" s="290"/>
      <c r="DMK2" s="289"/>
      <c r="DML2" s="290"/>
      <c r="DMM2" s="289"/>
      <c r="DMN2" s="289"/>
      <c r="DMO2" s="289"/>
      <c r="DMP2" s="360"/>
      <c r="DMQ2" s="360"/>
      <c r="DMR2" s="360"/>
      <c r="DMS2" s="360"/>
      <c r="DMT2" s="360"/>
      <c r="DMU2" s="360"/>
      <c r="DMV2" s="360"/>
      <c r="DMW2" s="360"/>
      <c r="DMX2" s="360"/>
      <c r="DMY2" s="360"/>
      <c r="DMZ2" s="360"/>
      <c r="DNA2" s="360"/>
      <c r="DNB2" s="360"/>
      <c r="DNC2" s="360"/>
      <c r="DND2" s="360"/>
      <c r="DNE2" s="360"/>
      <c r="DNF2" s="360"/>
      <c r="DNG2" s="360"/>
      <c r="DNH2" s="360"/>
      <c r="DNI2" s="360"/>
      <c r="DNJ2" s="246"/>
      <c r="DNK2" s="360"/>
      <c r="DNL2" s="360"/>
      <c r="DNM2" s="360"/>
      <c r="DNN2" s="360"/>
      <c r="DNO2" s="360"/>
      <c r="DNP2" s="360"/>
      <c r="DNQ2" s="360"/>
      <c r="DNR2" s="360"/>
      <c r="DNS2" s="360"/>
      <c r="DNT2" s="360"/>
      <c r="DNU2" s="360"/>
      <c r="DNV2" s="360"/>
      <c r="DNW2" s="360"/>
      <c r="DNX2" s="28"/>
      <c r="DNY2" s="28"/>
      <c r="DNZ2" s="28"/>
      <c r="DOA2" s="28"/>
      <c r="DOB2" s="360"/>
      <c r="DOC2" s="360"/>
      <c r="DOD2" s="360"/>
      <c r="DOE2" s="247"/>
      <c r="DOF2" s="360"/>
      <c r="DOG2" s="28"/>
      <c r="DOH2" s="360"/>
      <c r="DOI2" s="360"/>
      <c r="DOJ2" s="360"/>
      <c r="DOK2" s="360"/>
      <c r="DOL2" s="360"/>
      <c r="DOM2" s="360"/>
      <c r="DON2" s="283"/>
      <c r="DOO2" s="283"/>
      <c r="DOP2" s="28"/>
      <c r="DOQ2" s="28"/>
      <c r="DOR2" s="28"/>
      <c r="DOS2" s="28"/>
      <c r="DOT2" s="28"/>
      <c r="DOU2" s="360"/>
      <c r="DOV2" s="24"/>
      <c r="DOW2" s="24"/>
      <c r="DOX2" s="360"/>
      <c r="DOY2" s="361"/>
      <c r="DOZ2" s="26"/>
      <c r="DPA2" s="375"/>
      <c r="DPB2" s="375"/>
      <c r="DPC2" s="375"/>
      <c r="DPD2" s="375"/>
      <c r="DPE2" s="376"/>
      <c r="DPF2" s="27"/>
      <c r="DPG2" s="27"/>
      <c r="DPH2" s="27"/>
      <c r="DPI2" s="27"/>
      <c r="DPJ2" s="27"/>
      <c r="DPK2" s="27"/>
      <c r="DPL2" s="27"/>
      <c r="DPM2" s="27"/>
      <c r="DPN2" s="27"/>
      <c r="DPO2" s="27"/>
      <c r="DPP2" s="27"/>
      <c r="DPQ2" s="27"/>
      <c r="DPR2" s="375"/>
      <c r="DPS2" s="361"/>
      <c r="DPT2" s="361"/>
      <c r="DPU2" s="361"/>
      <c r="DPV2" s="361"/>
      <c r="DPW2" s="361"/>
      <c r="DPX2" s="361"/>
      <c r="DPY2" s="361"/>
      <c r="DPZ2" s="361"/>
      <c r="DQA2" s="375"/>
      <c r="DQB2" s="375"/>
      <c r="DQC2" s="375"/>
      <c r="DQD2" s="375"/>
      <c r="DQE2" s="361"/>
      <c r="DQF2" s="361"/>
      <c r="DQG2" s="361"/>
      <c r="DQH2" s="360"/>
      <c r="DQI2" s="360"/>
      <c r="DQJ2" s="360"/>
      <c r="DQK2" s="360"/>
      <c r="DQL2" s="360"/>
      <c r="DQM2" s="360"/>
      <c r="DQN2" s="360"/>
      <c r="DQO2" s="360"/>
      <c r="DQP2" s="360"/>
      <c r="DQQ2" s="28"/>
      <c r="DQR2" s="360"/>
      <c r="DQS2" s="360"/>
      <c r="DQT2" s="360"/>
      <c r="DQU2" s="360"/>
      <c r="DQV2" s="289"/>
      <c r="DQW2" s="289"/>
      <c r="DQX2" s="289"/>
      <c r="DQY2" s="289"/>
      <c r="DQZ2" s="289"/>
      <c r="DRA2" s="289"/>
      <c r="DRB2" s="290"/>
      <c r="DRC2" s="290"/>
      <c r="DRD2" s="289"/>
      <c r="DRE2" s="289"/>
      <c r="DRF2" s="290"/>
      <c r="DRG2" s="289"/>
      <c r="DRH2" s="289"/>
      <c r="DRI2" s="290"/>
      <c r="DRJ2" s="290"/>
      <c r="DRK2" s="289"/>
      <c r="DRL2" s="290"/>
      <c r="DRM2" s="289"/>
      <c r="DRN2" s="289"/>
      <c r="DRO2" s="289"/>
      <c r="DRP2" s="360"/>
      <c r="DRQ2" s="360"/>
      <c r="DRR2" s="360"/>
      <c r="DRS2" s="360"/>
      <c r="DRT2" s="360"/>
      <c r="DRU2" s="360"/>
      <c r="DRV2" s="360"/>
      <c r="DRW2" s="360"/>
      <c r="DRX2" s="360"/>
      <c r="DRY2" s="360"/>
      <c r="DRZ2" s="360"/>
      <c r="DSA2" s="360"/>
      <c r="DSB2" s="360"/>
      <c r="DSC2" s="360"/>
      <c r="DSD2" s="360"/>
      <c r="DSE2" s="360"/>
      <c r="DSF2" s="360"/>
      <c r="DSG2" s="360"/>
      <c r="DSH2" s="360"/>
      <c r="DSI2" s="360"/>
      <c r="DSJ2" s="246"/>
      <c r="DSK2" s="360"/>
      <c r="DSL2" s="360"/>
      <c r="DSM2" s="360"/>
      <c r="DSN2" s="360"/>
      <c r="DSO2" s="360"/>
      <c r="DSP2" s="360"/>
      <c r="DSQ2" s="360"/>
      <c r="DSR2" s="360"/>
      <c r="DSS2" s="360"/>
      <c r="DST2" s="360"/>
      <c r="DSU2" s="360"/>
      <c r="DSV2" s="360"/>
      <c r="DSW2" s="360"/>
      <c r="DSX2" s="28"/>
      <c r="DSY2" s="28"/>
      <c r="DSZ2" s="28"/>
      <c r="DTA2" s="28"/>
      <c r="DTB2" s="360"/>
      <c r="DTC2" s="360"/>
      <c r="DTD2" s="360"/>
      <c r="DTE2" s="247"/>
      <c r="DTF2" s="360"/>
      <c r="DTG2" s="28"/>
      <c r="DTH2" s="360"/>
      <c r="DTI2" s="360"/>
      <c r="DTJ2" s="360"/>
      <c r="DTK2" s="360"/>
      <c r="DTL2" s="360"/>
      <c r="DTM2" s="360"/>
      <c r="DTN2" s="283"/>
      <c r="DTO2" s="283"/>
      <c r="DTP2" s="28"/>
      <c r="DTQ2" s="28"/>
      <c r="DTR2" s="28"/>
      <c r="DTS2" s="28"/>
      <c r="DTT2" s="28"/>
      <c r="DTU2" s="360"/>
      <c r="DTV2" s="24"/>
      <c r="DTW2" s="24"/>
      <c r="DTX2" s="360"/>
      <c r="DTY2" s="361"/>
      <c r="DTZ2" s="26"/>
      <c r="DUA2" s="375"/>
      <c r="DUB2" s="375"/>
      <c r="DUC2" s="375"/>
      <c r="DUD2" s="375"/>
      <c r="DUE2" s="376"/>
      <c r="DUF2" s="27"/>
      <c r="DUG2" s="27"/>
      <c r="DUH2" s="27"/>
      <c r="DUI2" s="27"/>
      <c r="DUJ2" s="27"/>
      <c r="DUK2" s="27"/>
      <c r="DUL2" s="27"/>
      <c r="DUM2" s="27"/>
      <c r="DUN2" s="27"/>
      <c r="DUO2" s="27"/>
      <c r="DUP2" s="27"/>
      <c r="DUQ2" s="27"/>
      <c r="DUR2" s="375"/>
      <c r="DUS2" s="361"/>
      <c r="DUT2" s="361"/>
      <c r="DUU2" s="361"/>
      <c r="DUV2" s="361"/>
      <c r="DUW2" s="361"/>
      <c r="DUX2" s="361"/>
      <c r="DUY2" s="361"/>
      <c r="DUZ2" s="361"/>
      <c r="DVA2" s="375"/>
      <c r="DVB2" s="375"/>
      <c r="DVC2" s="375"/>
      <c r="DVD2" s="375"/>
      <c r="DVE2" s="361"/>
      <c r="DVF2" s="361"/>
      <c r="DVG2" s="361"/>
      <c r="DVH2" s="360"/>
      <c r="DVI2" s="360"/>
      <c r="DVJ2" s="360"/>
      <c r="DVK2" s="360"/>
      <c r="DVL2" s="360"/>
      <c r="DVM2" s="360"/>
      <c r="DVN2" s="360"/>
      <c r="DVO2" s="360"/>
      <c r="DVP2" s="360"/>
      <c r="DVQ2" s="28"/>
      <c r="DVR2" s="360"/>
      <c r="DVS2" s="360"/>
      <c r="DVT2" s="360"/>
      <c r="DVU2" s="360"/>
      <c r="DVV2" s="289"/>
      <c r="DVW2" s="289"/>
      <c r="DVX2" s="289"/>
      <c r="DVY2" s="289"/>
      <c r="DVZ2" s="289"/>
      <c r="DWA2" s="289"/>
      <c r="DWB2" s="290"/>
      <c r="DWC2" s="290"/>
      <c r="DWD2" s="289"/>
      <c r="DWE2" s="289"/>
      <c r="DWF2" s="290"/>
      <c r="DWG2" s="289"/>
      <c r="DWH2" s="289"/>
      <c r="DWI2" s="290"/>
      <c r="DWJ2" s="290"/>
      <c r="DWK2" s="289"/>
      <c r="DWL2" s="290"/>
      <c r="DWM2" s="289"/>
      <c r="DWN2" s="289"/>
      <c r="DWO2" s="289"/>
      <c r="DWP2" s="360"/>
      <c r="DWQ2" s="360"/>
      <c r="DWR2" s="360"/>
      <c r="DWS2" s="360"/>
      <c r="DWT2" s="360"/>
      <c r="DWU2" s="360"/>
      <c r="DWV2" s="360"/>
      <c r="DWW2" s="360"/>
      <c r="DWX2" s="360"/>
      <c r="DWY2" s="360"/>
      <c r="DWZ2" s="360"/>
      <c r="DXA2" s="360"/>
      <c r="DXB2" s="360"/>
      <c r="DXC2" s="360"/>
      <c r="DXD2" s="360"/>
      <c r="DXE2" s="360"/>
      <c r="DXF2" s="360"/>
      <c r="DXG2" s="360"/>
      <c r="DXH2" s="360"/>
      <c r="DXI2" s="360"/>
      <c r="DXJ2" s="246"/>
      <c r="DXK2" s="360"/>
      <c r="DXL2" s="360"/>
      <c r="DXM2" s="360"/>
      <c r="DXN2" s="360"/>
      <c r="DXO2" s="360"/>
      <c r="DXP2" s="360"/>
      <c r="DXQ2" s="360"/>
      <c r="DXR2" s="360"/>
      <c r="DXS2" s="360"/>
      <c r="DXT2" s="360"/>
      <c r="DXU2" s="360"/>
      <c r="DXV2" s="360"/>
      <c r="DXW2" s="360"/>
      <c r="DXX2" s="28"/>
      <c r="DXY2" s="28"/>
      <c r="DXZ2" s="28"/>
      <c r="DYA2" s="28"/>
      <c r="DYB2" s="360"/>
      <c r="DYC2" s="360"/>
      <c r="DYD2" s="360"/>
      <c r="DYE2" s="247"/>
      <c r="DYF2" s="360"/>
      <c r="DYG2" s="28"/>
      <c r="DYH2" s="360"/>
      <c r="DYI2" s="360"/>
      <c r="DYJ2" s="360"/>
      <c r="DYK2" s="360"/>
      <c r="DYL2" s="360"/>
      <c r="DYM2" s="360"/>
      <c r="DYN2" s="283"/>
      <c r="DYO2" s="283"/>
      <c r="DYP2" s="28"/>
      <c r="DYQ2" s="28"/>
      <c r="DYR2" s="28"/>
      <c r="DYS2" s="28"/>
      <c r="DYT2" s="28"/>
      <c r="DYU2" s="360"/>
      <c r="DYV2" s="24"/>
      <c r="DYW2" s="24"/>
      <c r="DYX2" s="360"/>
      <c r="DYY2" s="361"/>
      <c r="DYZ2" s="26"/>
      <c r="DZA2" s="375"/>
      <c r="DZB2" s="375"/>
      <c r="DZC2" s="375"/>
      <c r="DZD2" s="375"/>
      <c r="DZE2" s="376"/>
      <c r="DZF2" s="27"/>
      <c r="DZG2" s="27"/>
      <c r="DZH2" s="27"/>
      <c r="DZI2" s="27"/>
      <c r="DZJ2" s="27"/>
      <c r="DZK2" s="27"/>
      <c r="DZL2" s="27"/>
      <c r="DZM2" s="27"/>
      <c r="DZN2" s="27"/>
      <c r="DZO2" s="27"/>
      <c r="DZP2" s="27"/>
      <c r="DZQ2" s="27"/>
      <c r="DZR2" s="375"/>
      <c r="DZS2" s="361"/>
      <c r="DZT2" s="361"/>
      <c r="DZU2" s="361"/>
      <c r="DZV2" s="361"/>
      <c r="DZW2" s="361"/>
      <c r="DZX2" s="361"/>
      <c r="DZY2" s="361"/>
      <c r="DZZ2" s="361"/>
      <c r="EAA2" s="375"/>
      <c r="EAB2" s="375"/>
      <c r="EAC2" s="375"/>
      <c r="EAD2" s="375"/>
      <c r="EAE2" s="361"/>
      <c r="EAF2" s="361"/>
      <c r="EAG2" s="361"/>
      <c r="EAH2" s="360"/>
      <c r="EAI2" s="360"/>
      <c r="EAJ2" s="360"/>
      <c r="EAK2" s="360"/>
      <c r="EAL2" s="360"/>
      <c r="EAM2" s="360"/>
      <c r="EAN2" s="360"/>
      <c r="EAO2" s="360"/>
      <c r="EAP2" s="360"/>
      <c r="EAQ2" s="28"/>
      <c r="EAR2" s="360"/>
      <c r="EAS2" s="360"/>
      <c r="EAT2" s="360"/>
      <c r="EAU2" s="360"/>
      <c r="EAV2" s="289"/>
      <c r="EAW2" s="289"/>
      <c r="EAX2" s="289"/>
      <c r="EAY2" s="289"/>
      <c r="EAZ2" s="289"/>
      <c r="EBA2" s="289"/>
      <c r="EBB2" s="290"/>
      <c r="EBC2" s="290"/>
      <c r="EBD2" s="289"/>
      <c r="EBE2" s="289"/>
      <c r="EBF2" s="290"/>
      <c r="EBG2" s="289"/>
      <c r="EBH2" s="289"/>
      <c r="EBI2" s="290"/>
      <c r="EBJ2" s="290"/>
      <c r="EBK2" s="289"/>
      <c r="EBL2" s="290"/>
      <c r="EBM2" s="289"/>
      <c r="EBN2" s="289"/>
      <c r="EBO2" s="289"/>
      <c r="EBP2" s="360"/>
      <c r="EBQ2" s="360"/>
      <c r="EBR2" s="360"/>
      <c r="EBS2" s="360"/>
      <c r="EBT2" s="360"/>
      <c r="EBU2" s="360"/>
      <c r="EBV2" s="360"/>
      <c r="EBW2" s="360"/>
      <c r="EBX2" s="360"/>
      <c r="EBY2" s="360"/>
      <c r="EBZ2" s="360"/>
      <c r="ECA2" s="360"/>
      <c r="ECB2" s="360"/>
      <c r="ECC2" s="360"/>
      <c r="ECD2" s="360"/>
      <c r="ECE2" s="360"/>
      <c r="ECF2" s="360"/>
      <c r="ECG2" s="360"/>
      <c r="ECH2" s="360"/>
      <c r="ECI2" s="360"/>
      <c r="ECJ2" s="246"/>
      <c r="ECK2" s="360"/>
      <c r="ECL2" s="360"/>
      <c r="ECM2" s="360"/>
      <c r="ECN2" s="360"/>
      <c r="ECO2" s="360"/>
      <c r="ECP2" s="360"/>
      <c r="ECQ2" s="360"/>
      <c r="ECR2" s="360"/>
      <c r="ECS2" s="360"/>
      <c r="ECT2" s="360"/>
      <c r="ECU2" s="360"/>
      <c r="ECV2" s="360"/>
      <c r="ECW2" s="360"/>
      <c r="ECX2" s="28"/>
      <c r="ECY2" s="28"/>
      <c r="ECZ2" s="28"/>
      <c r="EDA2" s="28"/>
      <c r="EDB2" s="360"/>
      <c r="EDC2" s="360"/>
      <c r="EDD2" s="360"/>
      <c r="EDE2" s="247"/>
      <c r="EDF2" s="360"/>
      <c r="EDG2" s="28"/>
      <c r="EDH2" s="360"/>
      <c r="EDI2" s="360"/>
      <c r="EDJ2" s="360"/>
      <c r="EDK2" s="360"/>
      <c r="EDL2" s="360"/>
      <c r="EDM2" s="360"/>
      <c r="EDN2" s="283"/>
      <c r="EDO2" s="283"/>
      <c r="EDP2" s="28"/>
      <c r="EDQ2" s="28"/>
      <c r="EDR2" s="28"/>
      <c r="EDS2" s="28"/>
      <c r="EDT2" s="28"/>
      <c r="EDU2" s="360"/>
      <c r="EDV2" s="24"/>
      <c r="EDW2" s="24"/>
      <c r="EDX2" s="360"/>
      <c r="EDY2" s="361"/>
      <c r="EDZ2" s="26"/>
      <c r="EEA2" s="375"/>
      <c r="EEB2" s="375"/>
      <c r="EEC2" s="375"/>
      <c r="EED2" s="375"/>
      <c r="EEE2" s="376"/>
      <c r="EEF2" s="27"/>
      <c r="EEG2" s="27"/>
      <c r="EEH2" s="27"/>
      <c r="EEI2" s="27"/>
      <c r="EEJ2" s="27"/>
      <c r="EEK2" s="27"/>
      <c r="EEL2" s="27"/>
      <c r="EEM2" s="27"/>
      <c r="EEN2" s="27"/>
      <c r="EEO2" s="27"/>
      <c r="EEP2" s="27"/>
      <c r="EEQ2" s="27"/>
      <c r="EER2" s="375"/>
      <c r="EES2" s="361"/>
      <c r="EET2" s="361"/>
      <c r="EEU2" s="361"/>
      <c r="EEV2" s="361"/>
      <c r="EEW2" s="361"/>
      <c r="EEX2" s="361"/>
      <c r="EEY2" s="361"/>
      <c r="EEZ2" s="361"/>
      <c r="EFA2" s="375"/>
      <c r="EFB2" s="375"/>
      <c r="EFC2" s="375"/>
      <c r="EFD2" s="375"/>
      <c r="EFE2" s="361"/>
      <c r="EFF2" s="361"/>
      <c r="EFG2" s="361"/>
      <c r="EFH2" s="360"/>
      <c r="EFI2" s="360"/>
      <c r="EFJ2" s="360"/>
      <c r="EFK2" s="360"/>
      <c r="EFL2" s="360"/>
      <c r="EFM2" s="360"/>
      <c r="EFN2" s="360"/>
      <c r="EFO2" s="360"/>
      <c r="EFP2" s="360"/>
      <c r="EFQ2" s="28"/>
      <c r="EFR2" s="360"/>
      <c r="EFS2" s="360"/>
      <c r="EFT2" s="360"/>
      <c r="EFU2" s="360"/>
      <c r="EFV2" s="289"/>
      <c r="EFW2" s="289"/>
      <c r="EFX2" s="289"/>
      <c r="EFY2" s="289"/>
      <c r="EFZ2" s="289"/>
      <c r="EGA2" s="289"/>
      <c r="EGB2" s="290"/>
      <c r="EGC2" s="290"/>
      <c r="EGD2" s="289"/>
      <c r="EGE2" s="289"/>
      <c r="EGF2" s="290"/>
      <c r="EGG2" s="289"/>
      <c r="EGH2" s="289"/>
      <c r="EGI2" s="290"/>
      <c r="EGJ2" s="290"/>
      <c r="EGK2" s="289"/>
      <c r="EGL2" s="290"/>
      <c r="EGM2" s="289"/>
      <c r="EGN2" s="289"/>
      <c r="EGO2" s="289"/>
      <c r="EGP2" s="360"/>
      <c r="EGQ2" s="360"/>
      <c r="EGR2" s="360"/>
      <c r="EGS2" s="360"/>
      <c r="EGT2" s="360"/>
      <c r="EGU2" s="360"/>
      <c r="EGV2" s="360"/>
      <c r="EGW2" s="360"/>
      <c r="EGX2" s="360"/>
      <c r="EGY2" s="360"/>
      <c r="EGZ2" s="360"/>
      <c r="EHA2" s="360"/>
      <c r="EHB2" s="360"/>
      <c r="EHC2" s="360"/>
      <c r="EHD2" s="360"/>
      <c r="EHE2" s="360"/>
      <c r="EHF2" s="360"/>
      <c r="EHG2" s="360"/>
      <c r="EHH2" s="360"/>
      <c r="EHI2" s="360"/>
      <c r="EHJ2" s="246"/>
      <c r="EHK2" s="360"/>
      <c r="EHL2" s="360"/>
      <c r="EHM2" s="360"/>
      <c r="EHN2" s="360"/>
      <c r="EHO2" s="360"/>
      <c r="EHP2" s="360"/>
      <c r="EHQ2" s="360"/>
      <c r="EHR2" s="360"/>
      <c r="EHS2" s="360"/>
      <c r="EHT2" s="360"/>
      <c r="EHU2" s="360"/>
      <c r="EHV2" s="360"/>
      <c r="EHW2" s="360"/>
      <c r="EHX2" s="28"/>
      <c r="EHY2" s="28"/>
      <c r="EHZ2" s="28"/>
      <c r="EIA2" s="28"/>
      <c r="EIB2" s="360"/>
      <c r="EIC2" s="360"/>
      <c r="EID2" s="360"/>
      <c r="EIE2" s="247"/>
      <c r="EIF2" s="360"/>
      <c r="EIG2" s="28"/>
      <c r="EIH2" s="360"/>
      <c r="EII2" s="360"/>
      <c r="EIJ2" s="360"/>
      <c r="EIK2" s="360"/>
      <c r="EIL2" s="360"/>
      <c r="EIM2" s="360"/>
      <c r="EIN2" s="283"/>
      <c r="EIO2" s="283"/>
      <c r="EIP2" s="28"/>
      <c r="EIQ2" s="28"/>
      <c r="EIR2" s="28"/>
      <c r="EIS2" s="28"/>
      <c r="EIT2" s="28"/>
      <c r="EIU2" s="360"/>
      <c r="EIV2" s="24"/>
      <c r="EIW2" s="24"/>
      <c r="EIX2" s="360"/>
      <c r="EIY2" s="361"/>
      <c r="EIZ2" s="26"/>
      <c r="EJA2" s="375"/>
      <c r="EJB2" s="375"/>
      <c r="EJC2" s="375"/>
      <c r="EJD2" s="375"/>
      <c r="EJE2" s="376"/>
      <c r="EJF2" s="27"/>
      <c r="EJG2" s="27"/>
      <c r="EJH2" s="27"/>
      <c r="EJI2" s="27"/>
      <c r="EJJ2" s="27"/>
      <c r="EJK2" s="27"/>
      <c r="EJL2" s="27"/>
      <c r="EJM2" s="27"/>
      <c r="EJN2" s="27"/>
      <c r="EJO2" s="27"/>
      <c r="EJP2" s="27"/>
      <c r="EJQ2" s="27"/>
      <c r="EJR2" s="375"/>
      <c r="EJS2" s="361"/>
      <c r="EJT2" s="361"/>
      <c r="EJU2" s="361"/>
      <c r="EJV2" s="361"/>
      <c r="EJW2" s="361"/>
      <c r="EJX2" s="361"/>
      <c r="EJY2" s="361"/>
      <c r="EJZ2" s="361"/>
      <c r="EKA2" s="375"/>
      <c r="EKB2" s="375"/>
      <c r="EKC2" s="375"/>
      <c r="EKD2" s="375"/>
      <c r="EKE2" s="361"/>
      <c r="EKF2" s="361"/>
      <c r="EKG2" s="361"/>
      <c r="EKH2" s="360"/>
      <c r="EKI2" s="360"/>
      <c r="EKJ2" s="360"/>
      <c r="EKK2" s="360"/>
      <c r="EKL2" s="360"/>
      <c r="EKM2" s="360"/>
      <c r="EKN2" s="360"/>
      <c r="EKO2" s="360"/>
      <c r="EKP2" s="360"/>
      <c r="EKQ2" s="28"/>
      <c r="EKR2" s="360"/>
      <c r="EKS2" s="360"/>
      <c r="EKT2" s="360"/>
      <c r="EKU2" s="360"/>
      <c r="EKV2" s="289"/>
      <c r="EKW2" s="289"/>
      <c r="EKX2" s="289"/>
      <c r="EKY2" s="289"/>
      <c r="EKZ2" s="289"/>
      <c r="ELA2" s="289"/>
      <c r="ELB2" s="290"/>
      <c r="ELC2" s="290"/>
      <c r="ELD2" s="289"/>
      <c r="ELE2" s="289"/>
      <c r="ELF2" s="290"/>
      <c r="ELG2" s="289"/>
      <c r="ELH2" s="289"/>
      <c r="ELI2" s="290"/>
      <c r="ELJ2" s="290"/>
      <c r="ELK2" s="289"/>
      <c r="ELL2" s="290"/>
      <c r="ELM2" s="289"/>
      <c r="ELN2" s="289"/>
      <c r="ELO2" s="289"/>
      <c r="ELP2" s="360"/>
      <c r="ELQ2" s="360"/>
      <c r="ELR2" s="360"/>
      <c r="ELS2" s="360"/>
      <c r="ELT2" s="360"/>
      <c r="ELU2" s="360"/>
      <c r="ELV2" s="360"/>
      <c r="ELW2" s="360"/>
      <c r="ELX2" s="360"/>
      <c r="ELY2" s="360"/>
      <c r="ELZ2" s="360"/>
      <c r="EMA2" s="360"/>
      <c r="EMB2" s="360"/>
      <c r="EMC2" s="360"/>
      <c r="EMD2" s="360"/>
      <c r="EME2" s="360"/>
      <c r="EMF2" s="360"/>
      <c r="EMG2" s="360"/>
      <c r="EMH2" s="360"/>
      <c r="EMI2" s="360"/>
      <c r="EMJ2" s="246"/>
      <c r="EMK2" s="360"/>
      <c r="EML2" s="360"/>
      <c r="EMM2" s="360"/>
      <c r="EMN2" s="360"/>
      <c r="EMO2" s="360"/>
      <c r="EMP2" s="360"/>
      <c r="EMQ2" s="360"/>
      <c r="EMR2" s="360"/>
      <c r="EMS2" s="360"/>
      <c r="EMT2" s="360"/>
      <c r="EMU2" s="360"/>
      <c r="EMV2" s="360"/>
      <c r="EMW2" s="360"/>
      <c r="EMX2" s="28"/>
      <c r="EMY2" s="28"/>
      <c r="EMZ2" s="28"/>
      <c r="ENA2" s="28"/>
      <c r="ENB2" s="360"/>
      <c r="ENC2" s="360"/>
      <c r="END2" s="360"/>
      <c r="ENE2" s="247"/>
      <c r="ENF2" s="360"/>
      <c r="ENG2" s="28"/>
      <c r="ENH2" s="360"/>
      <c r="ENI2" s="360"/>
      <c r="ENJ2" s="360"/>
      <c r="ENK2" s="360"/>
      <c r="ENL2" s="360"/>
      <c r="ENM2" s="360"/>
      <c r="ENN2" s="283"/>
      <c r="ENO2" s="283"/>
      <c r="ENP2" s="28"/>
      <c r="ENQ2" s="28"/>
      <c r="ENR2" s="28"/>
      <c r="ENS2" s="28"/>
      <c r="ENT2" s="28"/>
      <c r="ENU2" s="360"/>
      <c r="ENV2" s="24"/>
      <c r="ENW2" s="24"/>
      <c r="ENX2" s="360"/>
      <c r="ENY2" s="361"/>
      <c r="ENZ2" s="26"/>
      <c r="EOA2" s="375"/>
      <c r="EOB2" s="375"/>
      <c r="EOC2" s="375"/>
      <c r="EOD2" s="375"/>
      <c r="EOE2" s="376"/>
      <c r="EOF2" s="27"/>
      <c r="EOG2" s="27"/>
      <c r="EOH2" s="27"/>
      <c r="EOI2" s="27"/>
      <c r="EOJ2" s="27"/>
      <c r="EOK2" s="27"/>
      <c r="EOL2" s="27"/>
      <c r="EOM2" s="27"/>
      <c r="EON2" s="27"/>
      <c r="EOO2" s="27"/>
      <c r="EOP2" s="27"/>
      <c r="EOQ2" s="27"/>
      <c r="EOR2" s="375"/>
      <c r="EOS2" s="361"/>
      <c r="EOT2" s="361"/>
      <c r="EOU2" s="361"/>
      <c r="EOV2" s="361"/>
      <c r="EOW2" s="361"/>
      <c r="EOX2" s="361"/>
      <c r="EOY2" s="361"/>
      <c r="EOZ2" s="361"/>
      <c r="EPA2" s="375"/>
      <c r="EPB2" s="375"/>
      <c r="EPC2" s="375"/>
      <c r="EPD2" s="375"/>
      <c r="EPE2" s="361"/>
      <c r="EPF2" s="361"/>
      <c r="EPG2" s="361"/>
      <c r="EPH2" s="360"/>
      <c r="EPI2" s="360"/>
      <c r="EPJ2" s="360"/>
      <c r="EPK2" s="360"/>
      <c r="EPL2" s="360"/>
      <c r="EPM2" s="360"/>
      <c r="EPN2" s="360"/>
      <c r="EPO2" s="360"/>
      <c r="EPP2" s="360"/>
      <c r="EPQ2" s="28"/>
      <c r="EPR2" s="360"/>
      <c r="EPS2" s="360"/>
      <c r="EPT2" s="360"/>
      <c r="EPU2" s="360"/>
      <c r="EPV2" s="289"/>
      <c r="EPW2" s="289"/>
      <c r="EPX2" s="289"/>
      <c r="EPY2" s="289"/>
      <c r="EPZ2" s="289"/>
      <c r="EQA2" s="289"/>
      <c r="EQB2" s="290"/>
      <c r="EQC2" s="290"/>
      <c r="EQD2" s="289"/>
      <c r="EQE2" s="289"/>
      <c r="EQF2" s="290"/>
      <c r="EQG2" s="289"/>
      <c r="EQH2" s="289"/>
      <c r="EQI2" s="290"/>
      <c r="EQJ2" s="290"/>
      <c r="EQK2" s="289"/>
      <c r="EQL2" s="290"/>
      <c r="EQM2" s="289"/>
      <c r="EQN2" s="289"/>
      <c r="EQO2" s="289"/>
      <c r="EQP2" s="360"/>
      <c r="EQQ2" s="360"/>
      <c r="EQR2" s="360"/>
      <c r="EQS2" s="360"/>
      <c r="EQT2" s="360"/>
      <c r="EQU2" s="360"/>
      <c r="EQV2" s="360"/>
      <c r="EQW2" s="360"/>
      <c r="EQX2" s="360"/>
      <c r="EQY2" s="360"/>
      <c r="EQZ2" s="360"/>
      <c r="ERA2" s="360"/>
      <c r="ERB2" s="360"/>
      <c r="ERC2" s="360"/>
      <c r="ERD2" s="360"/>
      <c r="ERE2" s="360"/>
      <c r="ERF2" s="360"/>
      <c r="ERG2" s="360"/>
      <c r="ERH2" s="360"/>
      <c r="ERI2" s="360"/>
      <c r="ERJ2" s="246"/>
      <c r="ERK2" s="360"/>
      <c r="ERL2" s="360"/>
      <c r="ERM2" s="360"/>
      <c r="ERN2" s="360"/>
      <c r="ERO2" s="360"/>
      <c r="ERP2" s="360"/>
      <c r="ERQ2" s="360"/>
      <c r="ERR2" s="360"/>
      <c r="ERS2" s="360"/>
      <c r="ERT2" s="360"/>
      <c r="ERU2" s="360"/>
      <c r="ERV2" s="360"/>
      <c r="ERW2" s="360"/>
      <c r="ERX2" s="28"/>
      <c r="ERY2" s="28"/>
      <c r="ERZ2" s="28"/>
      <c r="ESA2" s="28"/>
      <c r="ESB2" s="360"/>
      <c r="ESC2" s="360"/>
      <c r="ESD2" s="360"/>
      <c r="ESE2" s="247"/>
      <c r="ESF2" s="360"/>
      <c r="ESG2" s="28"/>
      <c r="ESH2" s="360"/>
      <c r="ESI2" s="360"/>
      <c r="ESJ2" s="360"/>
      <c r="ESK2" s="360"/>
      <c r="ESL2" s="360"/>
      <c r="ESM2" s="360"/>
      <c r="ESN2" s="283"/>
      <c r="ESO2" s="283"/>
      <c r="ESP2" s="28"/>
      <c r="ESQ2" s="28"/>
      <c r="ESR2" s="28"/>
      <c r="ESS2" s="28"/>
      <c r="EST2" s="28"/>
      <c r="ESU2" s="360"/>
      <c r="ESV2" s="24"/>
      <c r="ESW2" s="24"/>
      <c r="ESX2" s="360"/>
      <c r="ESY2" s="361"/>
      <c r="ESZ2" s="26"/>
      <c r="ETA2" s="375"/>
      <c r="ETB2" s="375"/>
      <c r="ETC2" s="375"/>
      <c r="ETD2" s="375"/>
      <c r="ETE2" s="376"/>
      <c r="ETF2" s="27"/>
      <c r="ETG2" s="27"/>
      <c r="ETH2" s="27"/>
      <c r="ETI2" s="27"/>
      <c r="ETJ2" s="27"/>
      <c r="ETK2" s="27"/>
      <c r="ETL2" s="27"/>
      <c r="ETM2" s="27"/>
      <c r="ETN2" s="27"/>
      <c r="ETO2" s="27"/>
      <c r="ETP2" s="27"/>
      <c r="ETQ2" s="27"/>
      <c r="ETR2" s="375"/>
      <c r="ETS2" s="361"/>
      <c r="ETT2" s="361"/>
      <c r="ETU2" s="361"/>
      <c r="ETV2" s="361"/>
      <c r="ETW2" s="361"/>
      <c r="ETX2" s="361"/>
      <c r="ETY2" s="361"/>
      <c r="ETZ2" s="361"/>
      <c r="EUA2" s="375"/>
      <c r="EUB2" s="375"/>
      <c r="EUC2" s="375"/>
      <c r="EUD2" s="375"/>
      <c r="EUE2" s="361"/>
      <c r="EUF2" s="361"/>
      <c r="EUG2" s="361"/>
      <c r="EUH2" s="360"/>
      <c r="EUI2" s="360"/>
      <c r="EUJ2" s="360"/>
      <c r="EUK2" s="360"/>
      <c r="EUL2" s="360"/>
      <c r="EUM2" s="360"/>
      <c r="EUN2" s="360"/>
      <c r="EUO2" s="360"/>
      <c r="EUP2" s="360"/>
      <c r="EUQ2" s="28"/>
      <c r="EUR2" s="360"/>
      <c r="EUS2" s="360"/>
      <c r="EUT2" s="360"/>
      <c r="EUU2" s="360"/>
      <c r="EUV2" s="289"/>
      <c r="EUW2" s="289"/>
      <c r="EUX2" s="289"/>
      <c r="EUY2" s="289"/>
      <c r="EUZ2" s="289"/>
      <c r="EVA2" s="289"/>
      <c r="EVB2" s="290"/>
      <c r="EVC2" s="290"/>
      <c r="EVD2" s="289"/>
      <c r="EVE2" s="289"/>
      <c r="EVF2" s="290"/>
      <c r="EVG2" s="289"/>
      <c r="EVH2" s="289"/>
      <c r="EVI2" s="290"/>
      <c r="EVJ2" s="290"/>
      <c r="EVK2" s="289"/>
      <c r="EVL2" s="290"/>
      <c r="EVM2" s="289"/>
      <c r="EVN2" s="289"/>
      <c r="EVO2" s="289"/>
      <c r="EVP2" s="360"/>
      <c r="EVQ2" s="360"/>
      <c r="EVR2" s="360"/>
      <c r="EVS2" s="360"/>
      <c r="EVT2" s="360"/>
      <c r="EVU2" s="360"/>
      <c r="EVV2" s="360"/>
      <c r="EVW2" s="360"/>
      <c r="EVX2" s="360"/>
      <c r="EVY2" s="360"/>
      <c r="EVZ2" s="360"/>
      <c r="EWA2" s="360"/>
      <c r="EWB2" s="360"/>
      <c r="EWC2" s="360"/>
      <c r="EWD2" s="360"/>
      <c r="EWE2" s="360"/>
      <c r="EWF2" s="360"/>
      <c r="EWG2" s="360"/>
      <c r="EWH2" s="360"/>
      <c r="EWI2" s="360"/>
      <c r="EWJ2" s="246"/>
      <c r="EWK2" s="360"/>
      <c r="EWL2" s="360"/>
      <c r="EWM2" s="360"/>
      <c r="EWN2" s="360"/>
      <c r="EWO2" s="360"/>
      <c r="EWP2" s="360"/>
      <c r="EWQ2" s="360"/>
      <c r="EWR2" s="360"/>
      <c r="EWS2" s="360"/>
      <c r="EWT2" s="360"/>
      <c r="EWU2" s="360"/>
      <c r="EWV2" s="360"/>
      <c r="EWW2" s="360"/>
      <c r="EWX2" s="28"/>
      <c r="EWY2" s="28"/>
      <c r="EWZ2" s="28"/>
      <c r="EXA2" s="28"/>
      <c r="EXB2" s="360"/>
      <c r="EXC2" s="360"/>
      <c r="EXD2" s="360"/>
      <c r="EXE2" s="247"/>
      <c r="EXF2" s="360"/>
      <c r="EXG2" s="28"/>
      <c r="EXH2" s="360"/>
      <c r="EXI2" s="360"/>
      <c r="EXJ2" s="360"/>
      <c r="EXK2" s="360"/>
      <c r="EXL2" s="360"/>
      <c r="EXM2" s="360"/>
      <c r="EXN2" s="283"/>
      <c r="EXO2" s="283"/>
      <c r="EXP2" s="28"/>
      <c r="EXQ2" s="28"/>
      <c r="EXR2" s="28"/>
      <c r="EXS2" s="28"/>
      <c r="EXT2" s="28"/>
      <c r="EXU2" s="360"/>
      <c r="EXV2" s="24"/>
      <c r="EXW2" s="24"/>
      <c r="EXX2" s="360"/>
      <c r="EXY2" s="361"/>
      <c r="EXZ2" s="26"/>
      <c r="EYA2" s="375"/>
      <c r="EYB2" s="375"/>
      <c r="EYC2" s="375"/>
      <c r="EYD2" s="375"/>
      <c r="EYE2" s="376"/>
      <c r="EYF2" s="27"/>
      <c r="EYG2" s="27"/>
      <c r="EYH2" s="27"/>
      <c r="EYI2" s="27"/>
      <c r="EYJ2" s="27"/>
      <c r="EYK2" s="27"/>
      <c r="EYL2" s="27"/>
      <c r="EYM2" s="27"/>
      <c r="EYN2" s="27"/>
      <c r="EYO2" s="27"/>
      <c r="EYP2" s="27"/>
      <c r="EYQ2" s="27"/>
      <c r="EYR2" s="375"/>
      <c r="EYS2" s="361"/>
      <c r="EYT2" s="361"/>
      <c r="EYU2" s="361"/>
      <c r="EYV2" s="361"/>
      <c r="EYW2" s="361"/>
      <c r="EYX2" s="361"/>
      <c r="EYY2" s="361"/>
      <c r="EYZ2" s="361"/>
      <c r="EZA2" s="375"/>
      <c r="EZB2" s="375"/>
      <c r="EZC2" s="375"/>
      <c r="EZD2" s="375"/>
      <c r="EZE2" s="361"/>
      <c r="EZF2" s="361"/>
      <c r="EZG2" s="361"/>
      <c r="EZH2" s="360"/>
      <c r="EZI2" s="360"/>
      <c r="EZJ2" s="360"/>
      <c r="EZK2" s="360"/>
      <c r="EZL2" s="360"/>
      <c r="EZM2" s="360"/>
      <c r="EZN2" s="360"/>
      <c r="EZO2" s="360"/>
      <c r="EZP2" s="360"/>
      <c r="EZQ2" s="28"/>
      <c r="EZR2" s="360"/>
      <c r="EZS2" s="360"/>
      <c r="EZT2" s="360"/>
      <c r="EZU2" s="360"/>
      <c r="EZV2" s="289"/>
      <c r="EZW2" s="289"/>
      <c r="EZX2" s="289"/>
      <c r="EZY2" s="289"/>
      <c r="EZZ2" s="289"/>
      <c r="FAA2" s="289"/>
      <c r="FAB2" s="290"/>
      <c r="FAC2" s="290"/>
      <c r="FAD2" s="289"/>
      <c r="FAE2" s="289"/>
      <c r="FAF2" s="290"/>
      <c r="FAG2" s="289"/>
      <c r="FAH2" s="289"/>
      <c r="FAI2" s="290"/>
      <c r="FAJ2" s="290"/>
      <c r="FAK2" s="289"/>
      <c r="FAL2" s="290"/>
      <c r="FAM2" s="289"/>
      <c r="FAN2" s="289"/>
      <c r="FAO2" s="289"/>
      <c r="FAP2" s="360"/>
      <c r="FAQ2" s="360"/>
      <c r="FAR2" s="360"/>
      <c r="FAS2" s="360"/>
      <c r="FAT2" s="360"/>
      <c r="FAU2" s="360"/>
      <c r="FAV2" s="360"/>
      <c r="FAW2" s="360"/>
      <c r="FAX2" s="360"/>
      <c r="FAY2" s="360"/>
      <c r="FAZ2" s="360"/>
      <c r="FBA2" s="360"/>
      <c r="FBB2" s="360"/>
      <c r="FBC2" s="360"/>
      <c r="FBD2" s="360"/>
      <c r="FBE2" s="360"/>
      <c r="FBF2" s="360"/>
      <c r="FBG2" s="360"/>
      <c r="FBH2" s="360"/>
      <c r="FBI2" s="360"/>
      <c r="FBJ2" s="246"/>
      <c r="FBK2" s="360"/>
      <c r="FBL2" s="360"/>
      <c r="FBM2" s="360"/>
      <c r="FBN2" s="360"/>
      <c r="FBO2" s="360"/>
      <c r="FBP2" s="360"/>
      <c r="FBQ2" s="360"/>
      <c r="FBR2" s="360"/>
      <c r="FBS2" s="360"/>
      <c r="FBT2" s="360"/>
      <c r="FBU2" s="360"/>
      <c r="FBV2" s="360"/>
      <c r="FBW2" s="360"/>
      <c r="FBX2" s="28"/>
      <c r="FBY2" s="28"/>
      <c r="FBZ2" s="28"/>
      <c r="FCA2" s="28"/>
      <c r="FCB2" s="360"/>
      <c r="FCC2" s="360"/>
      <c r="FCD2" s="360"/>
      <c r="FCE2" s="247"/>
      <c r="FCF2" s="360"/>
      <c r="FCG2" s="28"/>
      <c r="FCH2" s="360"/>
      <c r="FCI2" s="360"/>
      <c r="FCJ2" s="360"/>
      <c r="FCK2" s="360"/>
      <c r="FCL2" s="360"/>
      <c r="FCM2" s="360"/>
      <c r="FCN2" s="283"/>
      <c r="FCO2" s="283"/>
      <c r="FCP2" s="28"/>
      <c r="FCQ2" s="28"/>
      <c r="FCR2" s="28"/>
      <c r="FCS2" s="28"/>
      <c r="FCT2" s="28"/>
      <c r="FCU2" s="360"/>
      <c r="FCV2" s="24"/>
      <c r="FCW2" s="24"/>
      <c r="FCX2" s="360"/>
      <c r="FCY2" s="361"/>
      <c r="FCZ2" s="26"/>
      <c r="FDA2" s="375"/>
      <c r="FDB2" s="375"/>
      <c r="FDC2" s="375"/>
      <c r="FDD2" s="375"/>
      <c r="FDE2" s="376"/>
      <c r="FDF2" s="27"/>
      <c r="FDG2" s="27"/>
      <c r="FDH2" s="27"/>
      <c r="FDI2" s="27"/>
      <c r="FDJ2" s="27"/>
      <c r="FDK2" s="27"/>
      <c r="FDL2" s="27"/>
      <c r="FDM2" s="27"/>
      <c r="FDN2" s="27"/>
      <c r="FDO2" s="27"/>
      <c r="FDP2" s="27"/>
      <c r="FDQ2" s="27"/>
      <c r="FDR2" s="375"/>
      <c r="FDS2" s="361"/>
      <c r="FDT2" s="361"/>
      <c r="FDU2" s="361"/>
      <c r="FDV2" s="361"/>
      <c r="FDW2" s="361"/>
      <c r="FDX2" s="361"/>
      <c r="FDY2" s="361"/>
      <c r="FDZ2" s="361"/>
      <c r="FEA2" s="375"/>
      <c r="FEB2" s="375"/>
      <c r="FEC2" s="375"/>
      <c r="FED2" s="375"/>
      <c r="FEE2" s="361"/>
      <c r="FEF2" s="361"/>
      <c r="FEG2" s="361"/>
      <c r="FEH2" s="360"/>
      <c r="FEI2" s="360"/>
      <c r="FEJ2" s="360"/>
      <c r="FEK2" s="360"/>
      <c r="FEL2" s="360"/>
      <c r="FEM2" s="360"/>
      <c r="FEN2" s="360"/>
      <c r="FEO2" s="360"/>
      <c r="FEP2" s="360"/>
      <c r="FEQ2" s="28"/>
      <c r="FER2" s="360"/>
      <c r="FES2" s="360"/>
      <c r="FET2" s="360"/>
      <c r="FEU2" s="360"/>
      <c r="FEV2" s="289"/>
      <c r="FEW2" s="289"/>
      <c r="FEX2" s="289"/>
      <c r="FEY2" s="289"/>
      <c r="FEZ2" s="289"/>
      <c r="FFA2" s="289"/>
      <c r="FFB2" s="290"/>
      <c r="FFC2" s="290"/>
      <c r="FFD2" s="289"/>
      <c r="FFE2" s="289"/>
      <c r="FFF2" s="290"/>
      <c r="FFG2" s="289"/>
      <c r="FFH2" s="289"/>
      <c r="FFI2" s="290"/>
      <c r="FFJ2" s="290"/>
      <c r="FFK2" s="289"/>
      <c r="FFL2" s="290"/>
      <c r="FFM2" s="289"/>
      <c r="FFN2" s="289"/>
      <c r="FFO2" s="289"/>
      <c r="FFP2" s="360"/>
      <c r="FFQ2" s="360"/>
      <c r="FFR2" s="360"/>
      <c r="FFS2" s="360"/>
      <c r="FFT2" s="360"/>
      <c r="FFU2" s="360"/>
      <c r="FFV2" s="360"/>
      <c r="FFW2" s="360"/>
      <c r="FFX2" s="360"/>
      <c r="FFY2" s="360"/>
      <c r="FFZ2" s="360"/>
      <c r="FGA2" s="360"/>
      <c r="FGB2" s="360"/>
      <c r="FGC2" s="360"/>
      <c r="FGD2" s="360"/>
      <c r="FGE2" s="360"/>
      <c r="FGF2" s="360"/>
      <c r="FGG2" s="360"/>
      <c r="FGH2" s="360"/>
      <c r="FGI2" s="360"/>
      <c r="FGJ2" s="246"/>
      <c r="FGK2" s="360"/>
      <c r="FGL2" s="360"/>
      <c r="FGM2" s="360"/>
      <c r="FGN2" s="360"/>
      <c r="FGO2" s="360"/>
      <c r="FGP2" s="360"/>
      <c r="FGQ2" s="360"/>
      <c r="FGR2" s="360"/>
      <c r="FGS2" s="360"/>
      <c r="FGT2" s="360"/>
      <c r="FGU2" s="360"/>
      <c r="FGV2" s="360"/>
      <c r="FGW2" s="360"/>
      <c r="FGX2" s="28"/>
      <c r="FGY2" s="28"/>
      <c r="FGZ2" s="28"/>
      <c r="FHA2" s="28"/>
      <c r="FHB2" s="360"/>
      <c r="FHC2" s="360"/>
      <c r="FHD2" s="360"/>
      <c r="FHE2" s="247"/>
      <c r="FHF2" s="360"/>
      <c r="FHG2" s="28"/>
      <c r="FHH2" s="360"/>
      <c r="FHI2" s="360"/>
      <c r="FHJ2" s="360"/>
      <c r="FHK2" s="360"/>
      <c r="FHL2" s="360"/>
      <c r="FHM2" s="360"/>
      <c r="FHN2" s="283"/>
      <c r="FHO2" s="283"/>
      <c r="FHP2" s="28"/>
      <c r="FHQ2" s="28"/>
      <c r="FHR2" s="28"/>
      <c r="FHS2" s="28"/>
      <c r="FHT2" s="28"/>
      <c r="FHU2" s="360"/>
      <c r="FHV2" s="24"/>
      <c r="FHW2" s="24"/>
      <c r="FHX2" s="360"/>
      <c r="FHY2" s="361"/>
      <c r="FHZ2" s="26"/>
      <c r="FIA2" s="375"/>
      <c r="FIB2" s="375"/>
      <c r="FIC2" s="375"/>
      <c r="FID2" s="375"/>
      <c r="FIE2" s="376"/>
      <c r="FIF2" s="27"/>
      <c r="FIG2" s="27"/>
      <c r="FIH2" s="27"/>
      <c r="FII2" s="27"/>
      <c r="FIJ2" s="27"/>
      <c r="FIK2" s="27"/>
      <c r="FIL2" s="27"/>
      <c r="FIM2" s="27"/>
      <c r="FIN2" s="27"/>
      <c r="FIO2" s="27"/>
      <c r="FIP2" s="27"/>
      <c r="FIQ2" s="27"/>
      <c r="FIR2" s="375"/>
      <c r="FIS2" s="361"/>
      <c r="FIT2" s="361"/>
      <c r="FIU2" s="361"/>
      <c r="FIV2" s="361"/>
      <c r="FIW2" s="361"/>
      <c r="FIX2" s="361"/>
      <c r="FIY2" s="361"/>
      <c r="FIZ2" s="361"/>
      <c r="FJA2" s="375"/>
      <c r="FJB2" s="375"/>
      <c r="FJC2" s="375"/>
      <c r="FJD2" s="375"/>
      <c r="FJE2" s="361"/>
      <c r="FJF2" s="361"/>
      <c r="FJG2" s="361"/>
      <c r="FJH2" s="360"/>
      <c r="FJI2" s="360"/>
      <c r="FJJ2" s="360"/>
      <c r="FJK2" s="360"/>
      <c r="FJL2" s="360"/>
      <c r="FJM2" s="360"/>
      <c r="FJN2" s="360"/>
      <c r="FJO2" s="360"/>
      <c r="FJP2" s="360"/>
      <c r="FJQ2" s="28"/>
      <c r="FJR2" s="360"/>
      <c r="FJS2" s="360"/>
      <c r="FJT2" s="360"/>
      <c r="FJU2" s="360"/>
      <c r="FJV2" s="289"/>
      <c r="FJW2" s="289"/>
      <c r="FJX2" s="289"/>
      <c r="FJY2" s="289"/>
      <c r="FJZ2" s="289"/>
      <c r="FKA2" s="289"/>
      <c r="FKB2" s="290"/>
      <c r="FKC2" s="290"/>
      <c r="FKD2" s="289"/>
      <c r="FKE2" s="289"/>
      <c r="FKF2" s="290"/>
      <c r="FKG2" s="289"/>
      <c r="FKH2" s="289"/>
      <c r="FKI2" s="290"/>
      <c r="FKJ2" s="290"/>
      <c r="FKK2" s="289"/>
      <c r="FKL2" s="290"/>
      <c r="FKM2" s="289"/>
      <c r="FKN2" s="289"/>
      <c r="FKO2" s="289"/>
      <c r="FKP2" s="360"/>
      <c r="FKQ2" s="360"/>
      <c r="FKR2" s="360"/>
      <c r="FKS2" s="360"/>
      <c r="FKT2" s="360"/>
      <c r="FKU2" s="360"/>
      <c r="FKV2" s="360"/>
      <c r="FKW2" s="360"/>
      <c r="FKX2" s="360"/>
      <c r="FKY2" s="360"/>
      <c r="FKZ2" s="360"/>
      <c r="FLA2" s="360"/>
      <c r="FLB2" s="360"/>
      <c r="FLC2" s="360"/>
      <c r="FLD2" s="360"/>
      <c r="FLE2" s="360"/>
      <c r="FLF2" s="360"/>
      <c r="FLG2" s="360"/>
      <c r="FLH2" s="360"/>
      <c r="FLI2" s="360"/>
      <c r="FLJ2" s="246"/>
      <c r="FLK2" s="360"/>
      <c r="FLL2" s="360"/>
      <c r="FLM2" s="360"/>
      <c r="FLN2" s="360"/>
      <c r="FLO2" s="360"/>
      <c r="FLP2" s="360"/>
      <c r="FLQ2" s="360"/>
      <c r="FLR2" s="360"/>
      <c r="FLS2" s="360"/>
      <c r="FLT2" s="360"/>
      <c r="FLU2" s="360"/>
      <c r="FLV2" s="360"/>
      <c r="FLW2" s="360"/>
      <c r="FLX2" s="28"/>
      <c r="FLY2" s="28"/>
      <c r="FLZ2" s="28"/>
      <c r="FMA2" s="28"/>
      <c r="FMB2" s="360"/>
      <c r="FMC2" s="360"/>
      <c r="FMD2" s="360"/>
      <c r="FME2" s="247"/>
      <c r="FMF2" s="360"/>
      <c r="FMG2" s="28"/>
      <c r="FMH2" s="360"/>
      <c r="FMI2" s="360"/>
      <c r="FMJ2" s="360"/>
      <c r="FMK2" s="360"/>
      <c r="FML2" s="360"/>
      <c r="FMM2" s="360"/>
      <c r="FMN2" s="283"/>
      <c r="FMO2" s="283"/>
      <c r="FMP2" s="28"/>
      <c r="FMQ2" s="28"/>
      <c r="FMR2" s="28"/>
      <c r="FMS2" s="28"/>
      <c r="FMT2" s="28"/>
      <c r="FMU2" s="360"/>
      <c r="FMV2" s="24"/>
      <c r="FMW2" s="24"/>
      <c r="FMX2" s="360"/>
      <c r="FMY2" s="361"/>
      <c r="FMZ2" s="26"/>
      <c r="FNA2" s="375"/>
      <c r="FNB2" s="375"/>
      <c r="FNC2" s="375"/>
      <c r="FND2" s="375"/>
      <c r="FNE2" s="376"/>
      <c r="FNF2" s="27"/>
      <c r="FNG2" s="27"/>
      <c r="FNH2" s="27"/>
      <c r="FNI2" s="27"/>
      <c r="FNJ2" s="27"/>
      <c r="FNK2" s="27"/>
      <c r="FNL2" s="27"/>
      <c r="FNM2" s="27"/>
      <c r="FNN2" s="27"/>
      <c r="FNO2" s="27"/>
      <c r="FNP2" s="27"/>
      <c r="FNQ2" s="27"/>
      <c r="FNR2" s="375"/>
      <c r="FNS2" s="361"/>
      <c r="FNT2" s="361"/>
      <c r="FNU2" s="361"/>
      <c r="FNV2" s="361"/>
      <c r="FNW2" s="361"/>
      <c r="FNX2" s="361"/>
      <c r="FNY2" s="361"/>
      <c r="FNZ2" s="361"/>
      <c r="FOA2" s="375"/>
      <c r="FOB2" s="375"/>
      <c r="FOC2" s="375"/>
      <c r="FOD2" s="375"/>
      <c r="FOE2" s="361"/>
      <c r="FOF2" s="361"/>
      <c r="FOG2" s="361"/>
      <c r="FOH2" s="360"/>
      <c r="FOI2" s="360"/>
      <c r="FOJ2" s="360"/>
      <c r="FOK2" s="360"/>
      <c r="FOL2" s="360"/>
      <c r="FOM2" s="360"/>
      <c r="FON2" s="360"/>
      <c r="FOO2" s="360"/>
      <c r="FOP2" s="360"/>
      <c r="FOQ2" s="28"/>
      <c r="FOR2" s="360"/>
      <c r="FOS2" s="360"/>
      <c r="FOT2" s="360"/>
      <c r="FOU2" s="360"/>
      <c r="FOV2" s="289"/>
      <c r="FOW2" s="289"/>
      <c r="FOX2" s="289"/>
      <c r="FOY2" s="289"/>
      <c r="FOZ2" s="289"/>
      <c r="FPA2" s="289"/>
      <c r="FPB2" s="290"/>
      <c r="FPC2" s="290"/>
      <c r="FPD2" s="289"/>
      <c r="FPE2" s="289"/>
      <c r="FPF2" s="290"/>
      <c r="FPG2" s="289"/>
      <c r="FPH2" s="289"/>
      <c r="FPI2" s="290"/>
      <c r="FPJ2" s="290"/>
      <c r="FPK2" s="289"/>
      <c r="FPL2" s="290"/>
      <c r="FPM2" s="289"/>
      <c r="FPN2" s="289"/>
      <c r="FPO2" s="289"/>
      <c r="FPP2" s="360"/>
      <c r="FPQ2" s="360"/>
      <c r="FPR2" s="360"/>
      <c r="FPS2" s="360"/>
      <c r="FPT2" s="360"/>
      <c r="FPU2" s="360"/>
      <c r="FPV2" s="360"/>
      <c r="FPW2" s="360"/>
      <c r="FPX2" s="360"/>
      <c r="FPY2" s="360"/>
      <c r="FPZ2" s="360"/>
      <c r="FQA2" s="360"/>
      <c r="FQB2" s="360"/>
      <c r="FQC2" s="360"/>
      <c r="FQD2" s="360"/>
      <c r="FQE2" s="360"/>
      <c r="FQF2" s="360"/>
      <c r="FQG2" s="360"/>
      <c r="FQH2" s="360"/>
      <c r="FQI2" s="360"/>
      <c r="FQJ2" s="246"/>
      <c r="FQK2" s="360"/>
      <c r="FQL2" s="360"/>
      <c r="FQM2" s="360"/>
      <c r="FQN2" s="360"/>
      <c r="FQO2" s="360"/>
      <c r="FQP2" s="360"/>
      <c r="FQQ2" s="360"/>
      <c r="FQR2" s="360"/>
      <c r="FQS2" s="360"/>
      <c r="FQT2" s="360"/>
      <c r="FQU2" s="360"/>
      <c r="FQV2" s="360"/>
      <c r="FQW2" s="360"/>
      <c r="FQX2" s="28"/>
      <c r="FQY2" s="28"/>
      <c r="FQZ2" s="28"/>
      <c r="FRA2" s="28"/>
      <c r="FRB2" s="360"/>
      <c r="FRC2" s="360"/>
      <c r="FRD2" s="360"/>
      <c r="FRE2" s="247"/>
      <c r="FRF2" s="360"/>
      <c r="FRG2" s="28"/>
      <c r="FRH2" s="360"/>
      <c r="FRI2" s="360"/>
      <c r="FRJ2" s="360"/>
      <c r="FRK2" s="360"/>
      <c r="FRL2" s="360"/>
      <c r="FRM2" s="360"/>
      <c r="FRN2" s="283"/>
      <c r="FRO2" s="283"/>
      <c r="FRP2" s="28"/>
      <c r="FRQ2" s="28"/>
      <c r="FRR2" s="28"/>
      <c r="FRS2" s="28"/>
      <c r="FRT2" s="28"/>
      <c r="FRU2" s="360"/>
      <c r="FRV2" s="24"/>
      <c r="FRW2" s="24"/>
      <c r="FRX2" s="360"/>
      <c r="FRY2" s="361"/>
      <c r="FRZ2" s="26"/>
      <c r="FSA2" s="375"/>
      <c r="FSB2" s="375"/>
      <c r="FSC2" s="375"/>
      <c r="FSD2" s="375"/>
      <c r="FSE2" s="376"/>
      <c r="FSF2" s="27"/>
      <c r="FSG2" s="27"/>
      <c r="FSH2" s="27"/>
      <c r="FSI2" s="27"/>
      <c r="FSJ2" s="27"/>
      <c r="FSK2" s="27"/>
      <c r="FSL2" s="27"/>
      <c r="FSM2" s="27"/>
      <c r="FSN2" s="27"/>
      <c r="FSO2" s="27"/>
      <c r="FSP2" s="27"/>
      <c r="FSQ2" s="27"/>
      <c r="FSR2" s="375"/>
      <c r="FSS2" s="361"/>
      <c r="FST2" s="361"/>
      <c r="FSU2" s="361"/>
      <c r="FSV2" s="361"/>
      <c r="FSW2" s="361"/>
      <c r="FSX2" s="361"/>
      <c r="FSY2" s="361"/>
      <c r="FSZ2" s="361"/>
      <c r="FTA2" s="375"/>
      <c r="FTB2" s="375"/>
      <c r="FTC2" s="375"/>
      <c r="FTD2" s="375"/>
      <c r="FTE2" s="361"/>
      <c r="FTF2" s="361"/>
      <c r="FTG2" s="361"/>
      <c r="FTH2" s="360"/>
      <c r="FTI2" s="360"/>
      <c r="FTJ2" s="360"/>
      <c r="FTK2" s="360"/>
      <c r="FTL2" s="360"/>
      <c r="FTM2" s="360"/>
      <c r="FTN2" s="360"/>
      <c r="FTO2" s="360"/>
      <c r="FTP2" s="360"/>
      <c r="FTQ2" s="28"/>
      <c r="FTR2" s="360"/>
      <c r="FTS2" s="360"/>
      <c r="FTT2" s="360"/>
      <c r="FTU2" s="360"/>
      <c r="FTV2" s="289"/>
      <c r="FTW2" s="289"/>
      <c r="FTX2" s="289"/>
      <c r="FTY2" s="289"/>
      <c r="FTZ2" s="289"/>
      <c r="FUA2" s="289"/>
      <c r="FUB2" s="290"/>
      <c r="FUC2" s="290"/>
      <c r="FUD2" s="289"/>
      <c r="FUE2" s="289"/>
      <c r="FUF2" s="290"/>
      <c r="FUG2" s="289"/>
      <c r="FUH2" s="289"/>
      <c r="FUI2" s="290"/>
      <c r="FUJ2" s="290"/>
      <c r="FUK2" s="289"/>
      <c r="FUL2" s="290"/>
      <c r="FUM2" s="289"/>
      <c r="FUN2" s="289"/>
      <c r="FUO2" s="289"/>
      <c r="FUP2" s="360"/>
      <c r="FUQ2" s="360"/>
      <c r="FUR2" s="360"/>
      <c r="FUS2" s="360"/>
      <c r="FUT2" s="360"/>
      <c r="FUU2" s="360"/>
      <c r="FUV2" s="360"/>
      <c r="FUW2" s="360"/>
      <c r="FUX2" s="360"/>
      <c r="FUY2" s="360"/>
      <c r="FUZ2" s="360"/>
      <c r="FVA2" s="360"/>
      <c r="FVB2" s="360"/>
      <c r="FVC2" s="360"/>
      <c r="FVD2" s="360"/>
      <c r="FVE2" s="360"/>
      <c r="FVF2" s="360"/>
      <c r="FVG2" s="360"/>
      <c r="FVH2" s="360"/>
      <c r="FVI2" s="360"/>
      <c r="FVJ2" s="246"/>
      <c r="FVK2" s="360"/>
      <c r="FVL2" s="360"/>
      <c r="FVM2" s="360"/>
      <c r="FVN2" s="360"/>
      <c r="FVO2" s="360"/>
      <c r="FVP2" s="360"/>
      <c r="FVQ2" s="360"/>
      <c r="FVR2" s="360"/>
      <c r="FVS2" s="360"/>
      <c r="FVT2" s="360"/>
      <c r="FVU2" s="360"/>
      <c r="FVV2" s="360"/>
      <c r="FVW2" s="360"/>
      <c r="FVX2" s="28"/>
      <c r="FVY2" s="28"/>
      <c r="FVZ2" s="28"/>
      <c r="FWA2" s="28"/>
      <c r="FWB2" s="360"/>
      <c r="FWC2" s="360"/>
      <c r="FWD2" s="360"/>
      <c r="FWE2" s="247"/>
      <c r="FWF2" s="360"/>
      <c r="FWG2" s="28"/>
      <c r="FWH2" s="360"/>
      <c r="FWI2" s="360"/>
      <c r="FWJ2" s="360"/>
      <c r="FWK2" s="360"/>
      <c r="FWL2" s="360"/>
      <c r="FWM2" s="360"/>
      <c r="FWN2" s="283"/>
      <c r="FWO2" s="283"/>
      <c r="FWP2" s="28"/>
      <c r="FWQ2" s="28"/>
      <c r="FWR2" s="28"/>
      <c r="FWS2" s="28"/>
      <c r="FWT2" s="28"/>
      <c r="FWU2" s="360"/>
      <c r="FWV2" s="24"/>
      <c r="FWW2" s="24"/>
      <c r="FWX2" s="360"/>
      <c r="FWY2" s="361"/>
      <c r="FWZ2" s="26"/>
      <c r="FXA2" s="375"/>
      <c r="FXB2" s="375"/>
      <c r="FXC2" s="375"/>
      <c r="FXD2" s="375"/>
      <c r="FXE2" s="376"/>
      <c r="FXF2" s="27"/>
      <c r="FXG2" s="27"/>
      <c r="FXH2" s="27"/>
      <c r="FXI2" s="27"/>
      <c r="FXJ2" s="27"/>
      <c r="FXK2" s="27"/>
      <c r="FXL2" s="27"/>
      <c r="FXM2" s="27"/>
      <c r="FXN2" s="27"/>
      <c r="FXO2" s="27"/>
      <c r="FXP2" s="27"/>
      <c r="FXQ2" s="27"/>
      <c r="FXR2" s="375"/>
      <c r="FXS2" s="361"/>
      <c r="FXT2" s="361"/>
      <c r="FXU2" s="361"/>
      <c r="FXV2" s="361"/>
      <c r="FXW2" s="361"/>
      <c r="FXX2" s="361"/>
      <c r="FXY2" s="361"/>
      <c r="FXZ2" s="361"/>
      <c r="FYA2" s="375"/>
      <c r="FYB2" s="375"/>
      <c r="FYC2" s="375"/>
      <c r="FYD2" s="375"/>
      <c r="FYE2" s="361"/>
      <c r="FYF2" s="361"/>
      <c r="FYG2" s="361"/>
      <c r="FYH2" s="360"/>
      <c r="FYI2" s="360"/>
      <c r="FYJ2" s="360"/>
      <c r="FYK2" s="360"/>
      <c r="FYL2" s="360"/>
      <c r="FYM2" s="360"/>
      <c r="FYN2" s="360"/>
      <c r="FYO2" s="360"/>
      <c r="FYP2" s="360"/>
      <c r="FYQ2" s="28"/>
      <c r="FYR2" s="360"/>
      <c r="FYS2" s="360"/>
      <c r="FYT2" s="360"/>
      <c r="FYU2" s="360"/>
      <c r="FYV2" s="289"/>
      <c r="FYW2" s="289"/>
      <c r="FYX2" s="289"/>
      <c r="FYY2" s="289"/>
      <c r="FYZ2" s="289"/>
      <c r="FZA2" s="289"/>
      <c r="FZB2" s="290"/>
      <c r="FZC2" s="290"/>
      <c r="FZD2" s="289"/>
      <c r="FZE2" s="289"/>
      <c r="FZF2" s="290"/>
      <c r="FZG2" s="289"/>
      <c r="FZH2" s="289"/>
      <c r="FZI2" s="290"/>
      <c r="FZJ2" s="290"/>
      <c r="FZK2" s="289"/>
      <c r="FZL2" s="290"/>
      <c r="FZM2" s="289"/>
      <c r="FZN2" s="289"/>
      <c r="FZO2" s="289"/>
      <c r="FZP2" s="360"/>
      <c r="FZQ2" s="360"/>
      <c r="FZR2" s="360"/>
      <c r="FZS2" s="360"/>
      <c r="FZT2" s="360"/>
      <c r="FZU2" s="360"/>
      <c r="FZV2" s="360"/>
      <c r="FZW2" s="360"/>
      <c r="FZX2" s="360"/>
      <c r="FZY2" s="360"/>
      <c r="FZZ2" s="360"/>
      <c r="GAA2" s="360"/>
      <c r="GAB2" s="360"/>
      <c r="GAC2" s="360"/>
      <c r="GAD2" s="360"/>
      <c r="GAE2" s="360"/>
      <c r="GAF2" s="360"/>
      <c r="GAG2" s="360"/>
      <c r="GAH2" s="360"/>
      <c r="GAI2" s="360"/>
      <c r="GAJ2" s="246"/>
      <c r="GAK2" s="360"/>
      <c r="GAL2" s="360"/>
      <c r="GAM2" s="360"/>
      <c r="GAN2" s="360"/>
      <c r="GAO2" s="360"/>
      <c r="GAP2" s="360"/>
      <c r="GAQ2" s="360"/>
      <c r="GAR2" s="360"/>
      <c r="GAS2" s="360"/>
      <c r="GAT2" s="360"/>
      <c r="GAU2" s="360"/>
      <c r="GAV2" s="360"/>
      <c r="GAW2" s="360"/>
      <c r="GAX2" s="28"/>
      <c r="GAY2" s="28"/>
      <c r="GAZ2" s="28"/>
      <c r="GBA2" s="28"/>
      <c r="GBB2" s="360"/>
      <c r="GBC2" s="360"/>
      <c r="GBD2" s="360"/>
      <c r="GBE2" s="247"/>
      <c r="GBF2" s="360"/>
      <c r="GBG2" s="28"/>
      <c r="GBH2" s="360"/>
      <c r="GBI2" s="360"/>
      <c r="GBJ2" s="360"/>
      <c r="GBK2" s="360"/>
      <c r="GBL2" s="360"/>
      <c r="GBM2" s="360"/>
      <c r="GBN2" s="283"/>
      <c r="GBO2" s="283"/>
      <c r="GBP2" s="28"/>
      <c r="GBQ2" s="28"/>
      <c r="GBR2" s="28"/>
      <c r="GBS2" s="28"/>
      <c r="GBT2" s="28"/>
      <c r="GBU2" s="360"/>
      <c r="GBV2" s="24"/>
      <c r="GBW2" s="24"/>
      <c r="GBX2" s="360"/>
      <c r="GBY2" s="361"/>
      <c r="GBZ2" s="26"/>
      <c r="GCA2" s="375"/>
      <c r="GCB2" s="375"/>
      <c r="GCC2" s="375"/>
      <c r="GCD2" s="375"/>
      <c r="GCE2" s="376"/>
      <c r="GCF2" s="27"/>
      <c r="GCG2" s="27"/>
      <c r="GCH2" s="27"/>
      <c r="GCI2" s="27"/>
      <c r="GCJ2" s="27"/>
      <c r="GCK2" s="27"/>
      <c r="GCL2" s="27"/>
      <c r="GCM2" s="27"/>
      <c r="GCN2" s="27"/>
      <c r="GCO2" s="27"/>
      <c r="GCP2" s="27"/>
      <c r="GCQ2" s="27"/>
      <c r="GCR2" s="375"/>
      <c r="GCS2" s="361"/>
      <c r="GCT2" s="361"/>
      <c r="GCU2" s="361"/>
      <c r="GCV2" s="361"/>
      <c r="GCW2" s="361"/>
      <c r="GCX2" s="361"/>
      <c r="GCY2" s="361"/>
      <c r="GCZ2" s="361"/>
      <c r="GDA2" s="375"/>
      <c r="GDB2" s="375"/>
      <c r="GDC2" s="375"/>
      <c r="GDD2" s="375"/>
      <c r="GDE2" s="361"/>
      <c r="GDF2" s="361"/>
      <c r="GDG2" s="361"/>
      <c r="GDH2" s="360"/>
      <c r="GDI2" s="360"/>
      <c r="GDJ2" s="360"/>
      <c r="GDK2" s="360"/>
      <c r="GDL2" s="360"/>
      <c r="GDM2" s="360"/>
      <c r="GDN2" s="360"/>
      <c r="GDO2" s="360"/>
      <c r="GDP2" s="360"/>
      <c r="GDQ2" s="28"/>
      <c r="GDR2" s="360"/>
      <c r="GDS2" s="360"/>
      <c r="GDT2" s="360"/>
      <c r="GDU2" s="360"/>
      <c r="GDV2" s="289"/>
      <c r="GDW2" s="289"/>
      <c r="GDX2" s="289"/>
      <c r="GDY2" s="289"/>
      <c r="GDZ2" s="289"/>
      <c r="GEA2" s="289"/>
      <c r="GEB2" s="290"/>
      <c r="GEC2" s="290"/>
      <c r="GED2" s="289"/>
      <c r="GEE2" s="289"/>
      <c r="GEF2" s="290"/>
      <c r="GEG2" s="289"/>
      <c r="GEH2" s="289"/>
      <c r="GEI2" s="290"/>
      <c r="GEJ2" s="290"/>
      <c r="GEK2" s="289"/>
      <c r="GEL2" s="290"/>
      <c r="GEM2" s="289"/>
      <c r="GEN2" s="289"/>
      <c r="GEO2" s="289"/>
      <c r="GEP2" s="360"/>
      <c r="GEQ2" s="360"/>
      <c r="GER2" s="360"/>
      <c r="GES2" s="360"/>
      <c r="GET2" s="360"/>
      <c r="GEU2" s="360"/>
      <c r="GEV2" s="360"/>
      <c r="GEW2" s="360"/>
      <c r="GEX2" s="360"/>
      <c r="GEY2" s="360"/>
      <c r="GEZ2" s="360"/>
      <c r="GFA2" s="360"/>
      <c r="GFB2" s="360"/>
      <c r="GFC2" s="360"/>
      <c r="GFD2" s="360"/>
      <c r="GFE2" s="360"/>
      <c r="GFF2" s="360"/>
      <c r="GFG2" s="360"/>
      <c r="GFH2" s="360"/>
      <c r="GFI2" s="360"/>
      <c r="GFJ2" s="246"/>
      <c r="GFK2" s="360"/>
      <c r="GFL2" s="360"/>
      <c r="GFM2" s="360"/>
      <c r="GFN2" s="360"/>
      <c r="GFO2" s="360"/>
      <c r="GFP2" s="360"/>
      <c r="GFQ2" s="360"/>
      <c r="GFR2" s="360"/>
      <c r="GFS2" s="360"/>
      <c r="GFT2" s="360"/>
      <c r="GFU2" s="360"/>
      <c r="GFV2" s="360"/>
      <c r="GFW2" s="360"/>
      <c r="GFX2" s="28"/>
      <c r="GFY2" s="28"/>
      <c r="GFZ2" s="28"/>
      <c r="GGA2" s="28"/>
      <c r="GGB2" s="360"/>
      <c r="GGC2" s="360"/>
      <c r="GGD2" s="360"/>
      <c r="GGE2" s="247"/>
      <c r="GGF2" s="360"/>
      <c r="GGG2" s="28"/>
      <c r="GGH2" s="360"/>
      <c r="GGI2" s="360"/>
      <c r="GGJ2" s="360"/>
      <c r="GGK2" s="360"/>
      <c r="GGL2" s="360"/>
      <c r="GGM2" s="360"/>
      <c r="GGN2" s="283"/>
      <c r="GGO2" s="283"/>
      <c r="GGP2" s="28"/>
      <c r="GGQ2" s="28"/>
      <c r="GGR2" s="28"/>
      <c r="GGS2" s="28"/>
      <c r="GGT2" s="28"/>
      <c r="GGU2" s="360"/>
      <c r="GGV2" s="24"/>
      <c r="GGW2" s="24"/>
      <c r="GGX2" s="360"/>
      <c r="GGY2" s="361"/>
      <c r="GGZ2" s="26"/>
      <c r="GHA2" s="375"/>
      <c r="GHB2" s="375"/>
      <c r="GHC2" s="375"/>
      <c r="GHD2" s="375"/>
      <c r="GHE2" s="376"/>
      <c r="GHF2" s="27"/>
      <c r="GHG2" s="27"/>
      <c r="GHH2" s="27"/>
      <c r="GHI2" s="27"/>
      <c r="GHJ2" s="27"/>
      <c r="GHK2" s="27"/>
      <c r="GHL2" s="27"/>
      <c r="GHM2" s="27"/>
      <c r="GHN2" s="27"/>
      <c r="GHO2" s="27"/>
      <c r="GHP2" s="27"/>
      <c r="GHQ2" s="27"/>
      <c r="GHR2" s="375"/>
      <c r="GHS2" s="361"/>
      <c r="GHT2" s="361"/>
      <c r="GHU2" s="361"/>
      <c r="GHV2" s="361"/>
      <c r="GHW2" s="361"/>
      <c r="GHX2" s="361"/>
      <c r="GHY2" s="361"/>
      <c r="GHZ2" s="361"/>
      <c r="GIA2" s="375"/>
      <c r="GIB2" s="375"/>
      <c r="GIC2" s="375"/>
      <c r="GID2" s="375"/>
      <c r="GIE2" s="361"/>
      <c r="GIF2" s="361"/>
      <c r="GIG2" s="361"/>
      <c r="GIH2" s="360"/>
      <c r="GII2" s="360"/>
      <c r="GIJ2" s="360"/>
      <c r="GIK2" s="360"/>
      <c r="GIL2" s="360"/>
      <c r="GIM2" s="360"/>
      <c r="GIN2" s="360"/>
      <c r="GIO2" s="360"/>
      <c r="GIP2" s="360"/>
      <c r="GIQ2" s="28"/>
      <c r="GIR2" s="360"/>
      <c r="GIS2" s="360"/>
      <c r="GIT2" s="360"/>
      <c r="GIU2" s="360"/>
      <c r="GIV2" s="289"/>
      <c r="GIW2" s="289"/>
      <c r="GIX2" s="289"/>
      <c r="GIY2" s="289"/>
      <c r="GIZ2" s="289"/>
      <c r="GJA2" s="289"/>
      <c r="GJB2" s="290"/>
      <c r="GJC2" s="290"/>
      <c r="GJD2" s="289"/>
      <c r="GJE2" s="289"/>
      <c r="GJF2" s="290"/>
      <c r="GJG2" s="289"/>
      <c r="GJH2" s="289"/>
      <c r="GJI2" s="290"/>
      <c r="GJJ2" s="290"/>
      <c r="GJK2" s="289"/>
      <c r="GJL2" s="290"/>
      <c r="GJM2" s="289"/>
      <c r="GJN2" s="289"/>
      <c r="GJO2" s="289"/>
      <c r="GJP2" s="360"/>
      <c r="GJQ2" s="360"/>
      <c r="GJR2" s="360"/>
      <c r="GJS2" s="360"/>
      <c r="GJT2" s="360"/>
      <c r="GJU2" s="360"/>
      <c r="GJV2" s="360"/>
      <c r="GJW2" s="360"/>
      <c r="GJX2" s="360"/>
      <c r="GJY2" s="360"/>
      <c r="GJZ2" s="360"/>
      <c r="GKA2" s="360"/>
      <c r="GKB2" s="360"/>
      <c r="GKC2" s="360"/>
      <c r="GKD2" s="360"/>
      <c r="GKE2" s="360"/>
      <c r="GKF2" s="360"/>
      <c r="GKG2" s="360"/>
      <c r="GKH2" s="360"/>
      <c r="GKI2" s="360"/>
      <c r="GKJ2" s="246"/>
      <c r="GKK2" s="360"/>
      <c r="GKL2" s="360"/>
      <c r="GKM2" s="360"/>
      <c r="GKN2" s="360"/>
      <c r="GKO2" s="360"/>
      <c r="GKP2" s="360"/>
      <c r="GKQ2" s="360"/>
      <c r="GKR2" s="360"/>
      <c r="GKS2" s="360"/>
      <c r="GKT2" s="360"/>
      <c r="GKU2" s="360"/>
      <c r="GKV2" s="360"/>
      <c r="GKW2" s="360"/>
      <c r="GKX2" s="28"/>
      <c r="GKY2" s="28"/>
      <c r="GKZ2" s="28"/>
      <c r="GLA2" s="28"/>
      <c r="GLB2" s="360"/>
      <c r="GLC2" s="360"/>
      <c r="GLD2" s="360"/>
      <c r="GLE2" s="247"/>
      <c r="GLF2" s="360"/>
      <c r="GLG2" s="28"/>
      <c r="GLH2" s="360"/>
      <c r="GLI2" s="360"/>
      <c r="GLJ2" s="360"/>
      <c r="GLK2" s="360"/>
      <c r="GLL2" s="360"/>
      <c r="GLM2" s="360"/>
      <c r="GLN2" s="283"/>
      <c r="GLO2" s="283"/>
      <c r="GLP2" s="28"/>
      <c r="GLQ2" s="28"/>
      <c r="GLR2" s="28"/>
      <c r="GLS2" s="28"/>
      <c r="GLT2" s="28"/>
      <c r="GLU2" s="360"/>
      <c r="GLV2" s="24"/>
      <c r="GLW2" s="24"/>
      <c r="GLX2" s="360"/>
      <c r="GLY2" s="361"/>
      <c r="GLZ2" s="26"/>
      <c r="GMA2" s="375"/>
      <c r="GMB2" s="375"/>
      <c r="GMC2" s="375"/>
      <c r="GMD2" s="375"/>
      <c r="GME2" s="376"/>
      <c r="GMF2" s="27"/>
      <c r="GMG2" s="27"/>
      <c r="GMH2" s="27"/>
      <c r="GMI2" s="27"/>
      <c r="GMJ2" s="27"/>
      <c r="GMK2" s="27"/>
      <c r="GML2" s="27"/>
      <c r="GMM2" s="27"/>
      <c r="GMN2" s="27"/>
      <c r="GMO2" s="27"/>
      <c r="GMP2" s="27"/>
      <c r="GMQ2" s="27"/>
      <c r="GMR2" s="375"/>
      <c r="GMS2" s="361"/>
      <c r="GMT2" s="361"/>
      <c r="GMU2" s="361"/>
      <c r="GMV2" s="361"/>
      <c r="GMW2" s="361"/>
      <c r="GMX2" s="361"/>
      <c r="GMY2" s="361"/>
      <c r="GMZ2" s="361"/>
      <c r="GNA2" s="375"/>
      <c r="GNB2" s="375"/>
      <c r="GNC2" s="375"/>
      <c r="GND2" s="375"/>
      <c r="GNE2" s="361"/>
      <c r="GNF2" s="361"/>
      <c r="GNG2" s="361"/>
      <c r="GNH2" s="360"/>
      <c r="GNI2" s="360"/>
      <c r="GNJ2" s="360"/>
      <c r="GNK2" s="360"/>
      <c r="GNL2" s="360"/>
      <c r="GNM2" s="360"/>
      <c r="GNN2" s="360"/>
      <c r="GNO2" s="360"/>
      <c r="GNP2" s="360"/>
      <c r="GNQ2" s="28"/>
      <c r="GNR2" s="360"/>
      <c r="GNS2" s="360"/>
      <c r="GNT2" s="360"/>
      <c r="GNU2" s="360"/>
      <c r="GNV2" s="289"/>
      <c r="GNW2" s="289"/>
      <c r="GNX2" s="289"/>
      <c r="GNY2" s="289"/>
      <c r="GNZ2" s="289"/>
      <c r="GOA2" s="289"/>
      <c r="GOB2" s="290"/>
      <c r="GOC2" s="290"/>
      <c r="GOD2" s="289"/>
      <c r="GOE2" s="289"/>
      <c r="GOF2" s="290"/>
      <c r="GOG2" s="289"/>
      <c r="GOH2" s="289"/>
      <c r="GOI2" s="290"/>
      <c r="GOJ2" s="290"/>
      <c r="GOK2" s="289"/>
      <c r="GOL2" s="290"/>
      <c r="GOM2" s="289"/>
      <c r="GON2" s="289"/>
      <c r="GOO2" s="289"/>
      <c r="GOP2" s="360"/>
      <c r="GOQ2" s="360"/>
      <c r="GOR2" s="360"/>
      <c r="GOS2" s="360"/>
      <c r="GOT2" s="360"/>
      <c r="GOU2" s="360"/>
      <c r="GOV2" s="360"/>
      <c r="GOW2" s="360"/>
      <c r="GOX2" s="360"/>
      <c r="GOY2" s="360"/>
      <c r="GOZ2" s="360"/>
      <c r="GPA2" s="360"/>
      <c r="GPB2" s="360"/>
      <c r="GPC2" s="360"/>
      <c r="GPD2" s="360"/>
      <c r="GPE2" s="360"/>
      <c r="GPF2" s="360"/>
      <c r="GPG2" s="360"/>
      <c r="GPH2" s="360"/>
      <c r="GPI2" s="360"/>
      <c r="GPJ2" s="246"/>
      <c r="GPK2" s="360"/>
      <c r="GPL2" s="360"/>
      <c r="GPM2" s="360"/>
      <c r="GPN2" s="360"/>
      <c r="GPO2" s="360"/>
      <c r="GPP2" s="360"/>
      <c r="GPQ2" s="360"/>
      <c r="GPR2" s="360"/>
      <c r="GPS2" s="360"/>
      <c r="GPT2" s="360"/>
      <c r="GPU2" s="360"/>
      <c r="GPV2" s="360"/>
      <c r="GPW2" s="360"/>
      <c r="GPX2" s="28"/>
      <c r="GPY2" s="28"/>
      <c r="GPZ2" s="28"/>
      <c r="GQA2" s="28"/>
      <c r="GQB2" s="360"/>
      <c r="GQC2" s="360"/>
      <c r="GQD2" s="360"/>
      <c r="GQE2" s="247"/>
      <c r="GQF2" s="360"/>
      <c r="GQG2" s="28"/>
      <c r="GQH2" s="360"/>
      <c r="GQI2" s="360"/>
      <c r="GQJ2" s="360"/>
      <c r="GQK2" s="360"/>
      <c r="GQL2" s="360"/>
      <c r="GQM2" s="360"/>
      <c r="GQN2" s="283"/>
      <c r="GQO2" s="283"/>
      <c r="GQP2" s="28"/>
      <c r="GQQ2" s="28"/>
      <c r="GQR2" s="28"/>
      <c r="GQS2" s="28"/>
      <c r="GQT2" s="28"/>
      <c r="GQU2" s="360"/>
      <c r="GQV2" s="24"/>
      <c r="GQW2" s="24"/>
      <c r="GQX2" s="360"/>
      <c r="GQY2" s="361"/>
      <c r="GQZ2" s="26"/>
      <c r="GRA2" s="375"/>
      <c r="GRB2" s="375"/>
      <c r="GRC2" s="375"/>
      <c r="GRD2" s="375"/>
      <c r="GRE2" s="376"/>
      <c r="GRF2" s="27"/>
      <c r="GRG2" s="27"/>
      <c r="GRH2" s="27"/>
      <c r="GRI2" s="27"/>
      <c r="GRJ2" s="27"/>
      <c r="GRK2" s="27"/>
      <c r="GRL2" s="27"/>
      <c r="GRM2" s="27"/>
      <c r="GRN2" s="27"/>
      <c r="GRO2" s="27"/>
      <c r="GRP2" s="27"/>
      <c r="GRQ2" s="27"/>
      <c r="GRR2" s="375"/>
      <c r="GRS2" s="361"/>
      <c r="GRT2" s="361"/>
      <c r="GRU2" s="361"/>
      <c r="GRV2" s="361"/>
      <c r="GRW2" s="361"/>
      <c r="GRX2" s="361"/>
      <c r="GRY2" s="361"/>
      <c r="GRZ2" s="361"/>
      <c r="GSA2" s="375"/>
      <c r="GSB2" s="375"/>
      <c r="GSC2" s="375"/>
      <c r="GSD2" s="375"/>
      <c r="GSE2" s="361"/>
      <c r="GSF2" s="361"/>
      <c r="GSG2" s="361"/>
      <c r="GSH2" s="360"/>
      <c r="GSI2" s="360"/>
      <c r="GSJ2" s="360"/>
      <c r="GSK2" s="360"/>
      <c r="GSL2" s="360"/>
      <c r="GSM2" s="360"/>
      <c r="GSN2" s="360"/>
      <c r="GSO2" s="360"/>
      <c r="GSP2" s="360"/>
      <c r="GSQ2" s="28"/>
      <c r="GSR2" s="360"/>
      <c r="GSS2" s="360"/>
      <c r="GST2" s="360"/>
      <c r="GSU2" s="360"/>
      <c r="GSV2" s="289"/>
      <c r="GSW2" s="289"/>
      <c r="GSX2" s="289"/>
      <c r="GSY2" s="289"/>
      <c r="GSZ2" s="289"/>
      <c r="GTA2" s="289"/>
      <c r="GTB2" s="290"/>
      <c r="GTC2" s="290"/>
      <c r="GTD2" s="289"/>
      <c r="GTE2" s="289"/>
      <c r="GTF2" s="290"/>
      <c r="GTG2" s="289"/>
      <c r="GTH2" s="289"/>
      <c r="GTI2" s="290"/>
      <c r="GTJ2" s="290"/>
      <c r="GTK2" s="289"/>
      <c r="GTL2" s="290"/>
      <c r="GTM2" s="289"/>
      <c r="GTN2" s="289"/>
      <c r="GTO2" s="289"/>
      <c r="GTP2" s="360"/>
      <c r="GTQ2" s="360"/>
      <c r="GTR2" s="360"/>
      <c r="GTS2" s="360"/>
      <c r="GTT2" s="360"/>
      <c r="GTU2" s="360"/>
      <c r="GTV2" s="360"/>
      <c r="GTW2" s="360"/>
      <c r="GTX2" s="360"/>
      <c r="GTY2" s="360"/>
      <c r="GTZ2" s="360"/>
      <c r="GUA2" s="360"/>
      <c r="GUB2" s="360"/>
      <c r="GUC2" s="360"/>
      <c r="GUD2" s="360"/>
      <c r="GUE2" s="360"/>
      <c r="GUF2" s="360"/>
      <c r="GUG2" s="360"/>
      <c r="GUH2" s="360"/>
      <c r="GUI2" s="360"/>
      <c r="GUJ2" s="246"/>
      <c r="GUK2" s="360"/>
      <c r="GUL2" s="360"/>
      <c r="GUM2" s="360"/>
      <c r="GUN2" s="360"/>
      <c r="GUO2" s="360"/>
      <c r="GUP2" s="360"/>
      <c r="GUQ2" s="360"/>
      <c r="GUR2" s="360"/>
      <c r="GUS2" s="360"/>
      <c r="GUT2" s="360"/>
      <c r="GUU2" s="360"/>
      <c r="GUV2" s="360"/>
      <c r="GUW2" s="360"/>
      <c r="GUX2" s="28"/>
      <c r="GUY2" s="28"/>
      <c r="GUZ2" s="28"/>
      <c r="GVA2" s="28"/>
      <c r="GVB2" s="360"/>
      <c r="GVC2" s="360"/>
      <c r="GVD2" s="360"/>
      <c r="GVE2" s="247"/>
      <c r="GVF2" s="360"/>
      <c r="GVG2" s="28"/>
      <c r="GVH2" s="360"/>
      <c r="GVI2" s="360"/>
      <c r="GVJ2" s="360"/>
      <c r="GVK2" s="360"/>
      <c r="GVL2" s="360"/>
      <c r="GVM2" s="360"/>
      <c r="GVN2" s="283"/>
      <c r="GVO2" s="283"/>
      <c r="GVP2" s="28"/>
      <c r="GVQ2" s="28"/>
      <c r="GVR2" s="28"/>
      <c r="GVS2" s="28"/>
      <c r="GVT2" s="28"/>
      <c r="GVU2" s="360"/>
      <c r="GVV2" s="24"/>
      <c r="GVW2" s="24"/>
      <c r="GVX2" s="360"/>
      <c r="GVY2" s="361"/>
      <c r="GVZ2" s="26"/>
      <c r="GWA2" s="375"/>
      <c r="GWB2" s="375"/>
      <c r="GWC2" s="375"/>
      <c r="GWD2" s="375"/>
      <c r="GWE2" s="376"/>
      <c r="GWF2" s="27"/>
      <c r="GWG2" s="27"/>
      <c r="GWH2" s="27"/>
      <c r="GWI2" s="27"/>
      <c r="GWJ2" s="27"/>
      <c r="GWK2" s="27"/>
      <c r="GWL2" s="27"/>
      <c r="GWM2" s="27"/>
      <c r="GWN2" s="27"/>
      <c r="GWO2" s="27"/>
      <c r="GWP2" s="27"/>
      <c r="GWQ2" s="27"/>
      <c r="GWR2" s="375"/>
      <c r="GWS2" s="361"/>
      <c r="GWT2" s="361"/>
      <c r="GWU2" s="361"/>
      <c r="GWV2" s="361"/>
      <c r="GWW2" s="361"/>
      <c r="GWX2" s="361"/>
      <c r="GWY2" s="361"/>
      <c r="GWZ2" s="361"/>
      <c r="GXA2" s="375"/>
      <c r="GXB2" s="375"/>
      <c r="GXC2" s="375"/>
      <c r="GXD2" s="375"/>
      <c r="GXE2" s="361"/>
      <c r="GXF2" s="361"/>
      <c r="GXG2" s="361"/>
      <c r="GXH2" s="360"/>
      <c r="GXI2" s="360"/>
      <c r="GXJ2" s="360"/>
      <c r="GXK2" s="360"/>
      <c r="GXL2" s="360"/>
      <c r="GXM2" s="360"/>
      <c r="GXN2" s="360"/>
      <c r="GXO2" s="360"/>
      <c r="GXP2" s="360"/>
      <c r="GXQ2" s="28"/>
      <c r="GXR2" s="360"/>
      <c r="GXS2" s="360"/>
      <c r="GXT2" s="360"/>
      <c r="GXU2" s="360"/>
      <c r="GXV2" s="289"/>
      <c r="GXW2" s="289"/>
      <c r="GXX2" s="289"/>
      <c r="GXY2" s="289"/>
      <c r="GXZ2" s="289"/>
      <c r="GYA2" s="289"/>
      <c r="GYB2" s="290"/>
      <c r="GYC2" s="290"/>
      <c r="GYD2" s="289"/>
      <c r="GYE2" s="289"/>
      <c r="GYF2" s="290"/>
      <c r="GYG2" s="289"/>
      <c r="GYH2" s="289"/>
      <c r="GYI2" s="290"/>
      <c r="GYJ2" s="290"/>
      <c r="GYK2" s="289"/>
      <c r="GYL2" s="290"/>
      <c r="GYM2" s="289"/>
      <c r="GYN2" s="289"/>
      <c r="GYO2" s="289"/>
      <c r="GYP2" s="360"/>
      <c r="GYQ2" s="360"/>
      <c r="GYR2" s="360"/>
      <c r="GYS2" s="360"/>
      <c r="GYT2" s="360"/>
      <c r="GYU2" s="360"/>
      <c r="GYV2" s="360"/>
      <c r="GYW2" s="360"/>
      <c r="GYX2" s="360"/>
      <c r="GYY2" s="360"/>
      <c r="GYZ2" s="360"/>
      <c r="GZA2" s="360"/>
      <c r="GZB2" s="360"/>
      <c r="GZC2" s="360"/>
      <c r="GZD2" s="360"/>
      <c r="GZE2" s="360"/>
      <c r="GZF2" s="360"/>
      <c r="GZG2" s="360"/>
      <c r="GZH2" s="360"/>
      <c r="GZI2" s="360"/>
      <c r="GZJ2" s="246"/>
      <c r="GZK2" s="360"/>
      <c r="GZL2" s="360"/>
      <c r="GZM2" s="360"/>
      <c r="GZN2" s="360"/>
      <c r="GZO2" s="360"/>
      <c r="GZP2" s="360"/>
      <c r="GZQ2" s="360"/>
      <c r="GZR2" s="360"/>
      <c r="GZS2" s="360"/>
      <c r="GZT2" s="360"/>
      <c r="GZU2" s="360"/>
      <c r="GZV2" s="360"/>
      <c r="GZW2" s="360"/>
      <c r="GZX2" s="28"/>
      <c r="GZY2" s="28"/>
      <c r="GZZ2" s="28"/>
      <c r="HAA2" s="28"/>
      <c r="HAB2" s="360"/>
      <c r="HAC2" s="360"/>
      <c r="HAD2" s="360"/>
      <c r="HAE2" s="247"/>
      <c r="HAF2" s="360"/>
      <c r="HAG2" s="28"/>
      <c r="HAH2" s="360"/>
      <c r="HAI2" s="360"/>
      <c r="HAJ2" s="360"/>
      <c r="HAK2" s="360"/>
      <c r="HAL2" s="360"/>
      <c r="HAM2" s="360"/>
      <c r="HAN2" s="283"/>
      <c r="HAO2" s="283"/>
      <c r="HAP2" s="28"/>
      <c r="HAQ2" s="28"/>
      <c r="HAR2" s="28"/>
      <c r="HAS2" s="28"/>
      <c r="HAT2" s="28"/>
      <c r="HAU2" s="360"/>
      <c r="HAV2" s="24"/>
      <c r="HAW2" s="24"/>
      <c r="HAX2" s="360"/>
      <c r="HAY2" s="361"/>
      <c r="HAZ2" s="26"/>
      <c r="HBA2" s="375"/>
      <c r="HBB2" s="375"/>
      <c r="HBC2" s="375"/>
      <c r="HBD2" s="375"/>
      <c r="HBE2" s="376"/>
      <c r="HBF2" s="27"/>
      <c r="HBG2" s="27"/>
      <c r="HBH2" s="27"/>
      <c r="HBI2" s="27"/>
      <c r="HBJ2" s="27"/>
      <c r="HBK2" s="27"/>
      <c r="HBL2" s="27"/>
      <c r="HBM2" s="27"/>
      <c r="HBN2" s="27"/>
      <c r="HBO2" s="27"/>
      <c r="HBP2" s="27"/>
      <c r="HBQ2" s="27"/>
      <c r="HBR2" s="375"/>
      <c r="HBS2" s="361"/>
      <c r="HBT2" s="361"/>
      <c r="HBU2" s="361"/>
      <c r="HBV2" s="361"/>
      <c r="HBW2" s="361"/>
      <c r="HBX2" s="361"/>
      <c r="HBY2" s="361"/>
      <c r="HBZ2" s="361"/>
      <c r="HCA2" s="375"/>
      <c r="HCB2" s="375"/>
      <c r="HCC2" s="375"/>
      <c r="HCD2" s="375"/>
      <c r="HCE2" s="361"/>
      <c r="HCF2" s="361"/>
      <c r="HCG2" s="361"/>
      <c r="HCH2" s="360"/>
      <c r="HCI2" s="360"/>
      <c r="HCJ2" s="360"/>
      <c r="HCK2" s="360"/>
      <c r="HCL2" s="360"/>
      <c r="HCM2" s="360"/>
      <c r="HCN2" s="360"/>
      <c r="HCO2" s="360"/>
      <c r="HCP2" s="360"/>
      <c r="HCQ2" s="28"/>
      <c r="HCR2" s="360"/>
      <c r="HCS2" s="360"/>
      <c r="HCT2" s="360"/>
      <c r="HCU2" s="360"/>
      <c r="HCV2" s="289"/>
      <c r="HCW2" s="289"/>
      <c r="HCX2" s="289"/>
      <c r="HCY2" s="289"/>
      <c r="HCZ2" s="289"/>
      <c r="HDA2" s="289"/>
      <c r="HDB2" s="290"/>
      <c r="HDC2" s="290"/>
      <c r="HDD2" s="289"/>
      <c r="HDE2" s="289"/>
      <c r="HDF2" s="290"/>
      <c r="HDG2" s="289"/>
      <c r="HDH2" s="289"/>
      <c r="HDI2" s="290"/>
      <c r="HDJ2" s="290"/>
      <c r="HDK2" s="289"/>
      <c r="HDL2" s="290"/>
      <c r="HDM2" s="289"/>
      <c r="HDN2" s="289"/>
      <c r="HDO2" s="289"/>
      <c r="HDP2" s="360"/>
      <c r="HDQ2" s="360"/>
      <c r="HDR2" s="360"/>
      <c r="HDS2" s="360"/>
      <c r="HDT2" s="360"/>
      <c r="HDU2" s="360"/>
      <c r="HDV2" s="360"/>
      <c r="HDW2" s="360"/>
      <c r="HDX2" s="360"/>
      <c r="HDY2" s="360"/>
      <c r="HDZ2" s="360"/>
      <c r="HEA2" s="360"/>
      <c r="HEB2" s="360"/>
      <c r="HEC2" s="360"/>
      <c r="HED2" s="360"/>
      <c r="HEE2" s="360"/>
      <c r="HEF2" s="360"/>
      <c r="HEG2" s="360"/>
      <c r="HEH2" s="360"/>
      <c r="HEI2" s="360"/>
      <c r="HEJ2" s="246"/>
      <c r="HEK2" s="360"/>
      <c r="HEL2" s="360"/>
      <c r="HEM2" s="360"/>
      <c r="HEN2" s="360"/>
      <c r="HEO2" s="360"/>
      <c r="HEP2" s="360"/>
      <c r="HEQ2" s="360"/>
      <c r="HER2" s="360"/>
      <c r="HES2" s="360"/>
      <c r="HET2" s="360"/>
      <c r="HEU2" s="360"/>
      <c r="HEV2" s="360"/>
      <c r="HEW2" s="360"/>
      <c r="HEX2" s="28"/>
      <c r="HEY2" s="28"/>
      <c r="HEZ2" s="28"/>
      <c r="HFA2" s="28"/>
      <c r="HFB2" s="360"/>
      <c r="HFC2" s="360"/>
      <c r="HFD2" s="360"/>
      <c r="HFE2" s="247"/>
      <c r="HFF2" s="360"/>
      <c r="HFG2" s="28"/>
      <c r="HFH2" s="360"/>
      <c r="HFI2" s="360"/>
      <c r="HFJ2" s="360"/>
      <c r="HFK2" s="360"/>
      <c r="HFL2" s="360"/>
      <c r="HFM2" s="360"/>
      <c r="HFN2" s="283"/>
      <c r="HFO2" s="283"/>
      <c r="HFP2" s="28"/>
      <c r="HFQ2" s="28"/>
      <c r="HFR2" s="28"/>
      <c r="HFS2" s="28"/>
      <c r="HFT2" s="28"/>
      <c r="HFU2" s="360"/>
      <c r="HFV2" s="24"/>
      <c r="HFW2" s="24"/>
      <c r="HFX2" s="360"/>
      <c r="HFY2" s="361"/>
      <c r="HFZ2" s="26"/>
      <c r="HGA2" s="375"/>
      <c r="HGB2" s="375"/>
      <c r="HGC2" s="375"/>
      <c r="HGD2" s="375"/>
      <c r="HGE2" s="376"/>
      <c r="HGF2" s="27"/>
      <c r="HGG2" s="27"/>
      <c r="HGH2" s="27"/>
      <c r="HGI2" s="27"/>
      <c r="HGJ2" s="27"/>
      <c r="HGK2" s="27"/>
      <c r="HGL2" s="27"/>
      <c r="HGM2" s="27"/>
      <c r="HGN2" s="27"/>
      <c r="HGO2" s="27"/>
      <c r="HGP2" s="27"/>
      <c r="HGQ2" s="27"/>
      <c r="HGR2" s="375"/>
      <c r="HGS2" s="361"/>
      <c r="HGT2" s="361"/>
      <c r="HGU2" s="361"/>
      <c r="HGV2" s="361"/>
      <c r="HGW2" s="361"/>
      <c r="HGX2" s="361"/>
      <c r="HGY2" s="361"/>
      <c r="HGZ2" s="361"/>
      <c r="HHA2" s="375"/>
      <c r="HHB2" s="375"/>
      <c r="HHC2" s="375"/>
      <c r="HHD2" s="375"/>
      <c r="HHE2" s="361"/>
      <c r="HHF2" s="361"/>
      <c r="HHG2" s="361"/>
      <c r="HHH2" s="360"/>
      <c r="HHI2" s="360"/>
      <c r="HHJ2" s="360"/>
      <c r="HHK2" s="360"/>
      <c r="HHL2" s="360"/>
      <c r="HHM2" s="360"/>
      <c r="HHN2" s="360"/>
      <c r="HHO2" s="360"/>
      <c r="HHP2" s="360"/>
      <c r="HHQ2" s="28"/>
      <c r="HHR2" s="360"/>
      <c r="HHS2" s="360"/>
      <c r="HHT2" s="360"/>
      <c r="HHU2" s="360"/>
      <c r="HHV2" s="289"/>
      <c r="HHW2" s="289"/>
      <c r="HHX2" s="289"/>
      <c r="HHY2" s="289"/>
      <c r="HHZ2" s="289"/>
      <c r="HIA2" s="289"/>
      <c r="HIB2" s="290"/>
      <c r="HIC2" s="290"/>
      <c r="HID2" s="289"/>
      <c r="HIE2" s="289"/>
      <c r="HIF2" s="290"/>
      <c r="HIG2" s="289"/>
      <c r="HIH2" s="289"/>
      <c r="HII2" s="290"/>
      <c r="HIJ2" s="290"/>
      <c r="HIK2" s="289"/>
      <c r="HIL2" s="290"/>
      <c r="HIM2" s="289"/>
      <c r="HIN2" s="289"/>
      <c r="HIO2" s="289"/>
      <c r="HIP2" s="360"/>
      <c r="HIQ2" s="360"/>
      <c r="HIR2" s="360"/>
      <c r="HIS2" s="360"/>
      <c r="HIT2" s="360"/>
      <c r="HIU2" s="360"/>
      <c r="HIV2" s="360"/>
      <c r="HIW2" s="360"/>
      <c r="HIX2" s="360"/>
      <c r="HIY2" s="360"/>
      <c r="HIZ2" s="360"/>
      <c r="HJA2" s="360"/>
      <c r="HJB2" s="360"/>
      <c r="HJC2" s="360"/>
      <c r="HJD2" s="360"/>
      <c r="HJE2" s="360"/>
      <c r="HJF2" s="360"/>
      <c r="HJG2" s="360"/>
      <c r="HJH2" s="360"/>
      <c r="HJI2" s="360"/>
      <c r="HJJ2" s="246"/>
      <c r="HJK2" s="360"/>
      <c r="HJL2" s="360"/>
      <c r="HJM2" s="360"/>
      <c r="HJN2" s="360"/>
      <c r="HJO2" s="360"/>
      <c r="HJP2" s="360"/>
      <c r="HJQ2" s="360"/>
      <c r="HJR2" s="360"/>
      <c r="HJS2" s="360"/>
      <c r="HJT2" s="360"/>
      <c r="HJU2" s="360"/>
      <c r="HJV2" s="360"/>
      <c r="HJW2" s="360"/>
      <c r="HJX2" s="28"/>
      <c r="HJY2" s="28"/>
      <c r="HJZ2" s="28"/>
      <c r="HKA2" s="28"/>
      <c r="HKB2" s="360"/>
      <c r="HKC2" s="360"/>
      <c r="HKD2" s="360"/>
      <c r="HKE2" s="247"/>
      <c r="HKF2" s="360"/>
      <c r="HKG2" s="28"/>
      <c r="HKH2" s="360"/>
      <c r="HKI2" s="360"/>
      <c r="HKJ2" s="360"/>
      <c r="HKK2" s="360"/>
      <c r="HKL2" s="360"/>
      <c r="HKM2" s="360"/>
      <c r="HKN2" s="283"/>
      <c r="HKO2" s="283"/>
      <c r="HKP2" s="28"/>
      <c r="HKQ2" s="28"/>
      <c r="HKR2" s="28"/>
      <c r="HKS2" s="28"/>
      <c r="HKT2" s="28"/>
      <c r="HKU2" s="360"/>
      <c r="HKV2" s="24"/>
      <c r="HKW2" s="24"/>
      <c r="HKX2" s="360"/>
      <c r="HKY2" s="361"/>
      <c r="HKZ2" s="26"/>
      <c r="HLA2" s="375"/>
      <c r="HLB2" s="375"/>
      <c r="HLC2" s="375"/>
      <c r="HLD2" s="375"/>
      <c r="HLE2" s="376"/>
      <c r="HLF2" s="27"/>
      <c r="HLG2" s="27"/>
      <c r="HLH2" s="27"/>
      <c r="HLI2" s="27"/>
      <c r="HLJ2" s="27"/>
      <c r="HLK2" s="27"/>
      <c r="HLL2" s="27"/>
      <c r="HLM2" s="27"/>
      <c r="HLN2" s="27"/>
      <c r="HLO2" s="27"/>
      <c r="HLP2" s="27"/>
      <c r="HLQ2" s="27"/>
      <c r="HLR2" s="375"/>
      <c r="HLS2" s="361"/>
      <c r="HLT2" s="361"/>
      <c r="HLU2" s="361"/>
      <c r="HLV2" s="361"/>
      <c r="HLW2" s="361"/>
      <c r="HLX2" s="361"/>
      <c r="HLY2" s="361"/>
      <c r="HLZ2" s="361"/>
      <c r="HMA2" s="375"/>
      <c r="HMB2" s="375"/>
      <c r="HMC2" s="375"/>
      <c r="HMD2" s="375"/>
      <c r="HME2" s="361"/>
      <c r="HMF2" s="361"/>
      <c r="HMG2" s="361"/>
      <c r="HMH2" s="360"/>
      <c r="HMI2" s="360"/>
      <c r="HMJ2" s="360"/>
      <c r="HMK2" s="360"/>
      <c r="HML2" s="360"/>
      <c r="HMM2" s="360"/>
      <c r="HMN2" s="360"/>
      <c r="HMO2" s="360"/>
      <c r="HMP2" s="360"/>
      <c r="HMQ2" s="28"/>
      <c r="HMR2" s="360"/>
      <c r="HMS2" s="360"/>
      <c r="HMT2" s="360"/>
      <c r="HMU2" s="360"/>
      <c r="HMV2" s="289"/>
      <c r="HMW2" s="289"/>
      <c r="HMX2" s="289"/>
      <c r="HMY2" s="289"/>
      <c r="HMZ2" s="289"/>
      <c r="HNA2" s="289"/>
      <c r="HNB2" s="290"/>
      <c r="HNC2" s="290"/>
      <c r="HND2" s="289"/>
      <c r="HNE2" s="289"/>
      <c r="HNF2" s="290"/>
      <c r="HNG2" s="289"/>
      <c r="HNH2" s="289"/>
      <c r="HNI2" s="290"/>
      <c r="HNJ2" s="290"/>
      <c r="HNK2" s="289"/>
      <c r="HNL2" s="290"/>
      <c r="HNM2" s="289"/>
      <c r="HNN2" s="289"/>
      <c r="HNO2" s="289"/>
      <c r="HNP2" s="360"/>
      <c r="HNQ2" s="360"/>
      <c r="HNR2" s="360"/>
      <c r="HNS2" s="360"/>
      <c r="HNT2" s="360"/>
      <c r="HNU2" s="360"/>
      <c r="HNV2" s="360"/>
      <c r="HNW2" s="360"/>
      <c r="HNX2" s="360"/>
      <c r="HNY2" s="360"/>
      <c r="HNZ2" s="360"/>
      <c r="HOA2" s="360"/>
      <c r="HOB2" s="360"/>
      <c r="HOC2" s="360"/>
      <c r="HOD2" s="360"/>
      <c r="HOE2" s="360"/>
      <c r="HOF2" s="360"/>
      <c r="HOG2" s="360"/>
      <c r="HOH2" s="360"/>
      <c r="HOI2" s="360"/>
      <c r="HOJ2" s="246"/>
      <c r="HOK2" s="360"/>
      <c r="HOL2" s="360"/>
      <c r="HOM2" s="360"/>
      <c r="HON2" s="360"/>
      <c r="HOO2" s="360"/>
      <c r="HOP2" s="360"/>
      <c r="HOQ2" s="360"/>
      <c r="HOR2" s="360"/>
      <c r="HOS2" s="360"/>
      <c r="HOT2" s="360"/>
      <c r="HOU2" s="360"/>
      <c r="HOV2" s="360"/>
      <c r="HOW2" s="360"/>
      <c r="HOX2" s="28"/>
      <c r="HOY2" s="28"/>
      <c r="HOZ2" s="28"/>
      <c r="HPA2" s="28"/>
      <c r="HPB2" s="360"/>
      <c r="HPC2" s="360"/>
      <c r="HPD2" s="360"/>
      <c r="HPE2" s="247"/>
      <c r="HPF2" s="360"/>
      <c r="HPG2" s="28"/>
      <c r="HPH2" s="360"/>
      <c r="HPI2" s="360"/>
      <c r="HPJ2" s="360"/>
      <c r="HPK2" s="360"/>
      <c r="HPL2" s="360"/>
      <c r="HPM2" s="360"/>
      <c r="HPN2" s="283"/>
      <c r="HPO2" s="283"/>
      <c r="HPP2" s="28"/>
      <c r="HPQ2" s="28"/>
      <c r="HPR2" s="28"/>
      <c r="HPS2" s="28"/>
      <c r="HPT2" s="28"/>
      <c r="HPU2" s="360"/>
      <c r="HPV2" s="24"/>
      <c r="HPW2" s="24"/>
      <c r="HPX2" s="360"/>
      <c r="HPY2" s="361"/>
      <c r="HPZ2" s="26"/>
      <c r="HQA2" s="375"/>
      <c r="HQB2" s="375"/>
      <c r="HQC2" s="375"/>
      <c r="HQD2" s="375"/>
      <c r="HQE2" s="376"/>
      <c r="HQF2" s="27"/>
      <c r="HQG2" s="27"/>
      <c r="HQH2" s="27"/>
      <c r="HQI2" s="27"/>
      <c r="HQJ2" s="27"/>
      <c r="HQK2" s="27"/>
      <c r="HQL2" s="27"/>
      <c r="HQM2" s="27"/>
      <c r="HQN2" s="27"/>
      <c r="HQO2" s="27"/>
      <c r="HQP2" s="27"/>
      <c r="HQQ2" s="27"/>
      <c r="HQR2" s="375"/>
      <c r="HQS2" s="361"/>
      <c r="HQT2" s="361"/>
      <c r="HQU2" s="361"/>
      <c r="HQV2" s="361"/>
      <c r="HQW2" s="361"/>
      <c r="HQX2" s="361"/>
      <c r="HQY2" s="361"/>
      <c r="HQZ2" s="361"/>
      <c r="HRA2" s="375"/>
      <c r="HRB2" s="375"/>
      <c r="HRC2" s="375"/>
      <c r="HRD2" s="375"/>
      <c r="HRE2" s="361"/>
      <c r="HRF2" s="361"/>
      <c r="HRG2" s="361"/>
      <c r="HRH2" s="360"/>
      <c r="HRI2" s="360"/>
      <c r="HRJ2" s="360"/>
      <c r="HRK2" s="360"/>
      <c r="HRL2" s="360"/>
      <c r="HRM2" s="360"/>
      <c r="HRN2" s="360"/>
      <c r="HRO2" s="360"/>
      <c r="HRP2" s="360"/>
      <c r="HRQ2" s="28"/>
      <c r="HRR2" s="360"/>
      <c r="HRS2" s="360"/>
      <c r="HRT2" s="360"/>
      <c r="HRU2" s="360"/>
      <c r="HRV2" s="289"/>
      <c r="HRW2" s="289"/>
      <c r="HRX2" s="289"/>
      <c r="HRY2" s="289"/>
      <c r="HRZ2" s="289"/>
      <c r="HSA2" s="289"/>
      <c r="HSB2" s="290"/>
      <c r="HSC2" s="290"/>
      <c r="HSD2" s="289"/>
      <c r="HSE2" s="289"/>
      <c r="HSF2" s="290"/>
      <c r="HSG2" s="289"/>
      <c r="HSH2" s="289"/>
      <c r="HSI2" s="290"/>
      <c r="HSJ2" s="290"/>
      <c r="HSK2" s="289"/>
      <c r="HSL2" s="290"/>
      <c r="HSM2" s="289"/>
      <c r="HSN2" s="289"/>
      <c r="HSO2" s="289"/>
      <c r="HSP2" s="360"/>
      <c r="HSQ2" s="360"/>
      <c r="HSR2" s="360"/>
      <c r="HSS2" s="360"/>
      <c r="HST2" s="360"/>
      <c r="HSU2" s="360"/>
      <c r="HSV2" s="360"/>
      <c r="HSW2" s="360"/>
      <c r="HSX2" s="360"/>
      <c r="HSY2" s="360"/>
      <c r="HSZ2" s="360"/>
      <c r="HTA2" s="360"/>
      <c r="HTB2" s="360"/>
      <c r="HTC2" s="360"/>
      <c r="HTD2" s="360"/>
      <c r="HTE2" s="360"/>
      <c r="HTF2" s="360"/>
      <c r="HTG2" s="360"/>
      <c r="HTH2" s="360"/>
      <c r="HTI2" s="360"/>
      <c r="HTJ2" s="246"/>
      <c r="HTK2" s="360"/>
      <c r="HTL2" s="360"/>
      <c r="HTM2" s="360"/>
      <c r="HTN2" s="360"/>
      <c r="HTO2" s="360"/>
      <c r="HTP2" s="360"/>
      <c r="HTQ2" s="360"/>
      <c r="HTR2" s="360"/>
      <c r="HTS2" s="360"/>
      <c r="HTT2" s="360"/>
      <c r="HTU2" s="360"/>
      <c r="HTV2" s="360"/>
      <c r="HTW2" s="360"/>
      <c r="HTX2" s="28"/>
      <c r="HTY2" s="28"/>
      <c r="HTZ2" s="28"/>
      <c r="HUA2" s="28"/>
      <c r="HUB2" s="360"/>
      <c r="HUC2" s="360"/>
      <c r="HUD2" s="360"/>
      <c r="HUE2" s="247"/>
      <c r="HUF2" s="360"/>
      <c r="HUG2" s="28"/>
      <c r="HUH2" s="360"/>
      <c r="HUI2" s="360"/>
      <c r="HUJ2" s="360"/>
      <c r="HUK2" s="360"/>
      <c r="HUL2" s="360"/>
      <c r="HUM2" s="360"/>
      <c r="HUN2" s="283"/>
      <c r="HUO2" s="283"/>
      <c r="HUP2" s="28"/>
      <c r="HUQ2" s="28"/>
      <c r="HUR2" s="28"/>
      <c r="HUS2" s="28"/>
      <c r="HUT2" s="28"/>
      <c r="HUU2" s="360"/>
      <c r="HUV2" s="24"/>
      <c r="HUW2" s="24"/>
      <c r="HUX2" s="360"/>
      <c r="HUY2" s="361"/>
      <c r="HUZ2" s="26"/>
      <c r="HVA2" s="375"/>
      <c r="HVB2" s="375"/>
      <c r="HVC2" s="375"/>
      <c r="HVD2" s="375"/>
      <c r="HVE2" s="376"/>
      <c r="HVF2" s="27"/>
      <c r="HVG2" s="27"/>
      <c r="HVH2" s="27"/>
      <c r="HVI2" s="27"/>
      <c r="HVJ2" s="27"/>
      <c r="HVK2" s="27"/>
      <c r="HVL2" s="27"/>
      <c r="HVM2" s="27"/>
      <c r="HVN2" s="27"/>
      <c r="HVO2" s="27"/>
      <c r="HVP2" s="27"/>
      <c r="HVQ2" s="27"/>
      <c r="HVR2" s="375"/>
      <c r="HVS2" s="361"/>
      <c r="HVT2" s="361"/>
      <c r="HVU2" s="361"/>
      <c r="HVV2" s="361"/>
      <c r="HVW2" s="361"/>
      <c r="HVX2" s="361"/>
      <c r="HVY2" s="361"/>
      <c r="HVZ2" s="361"/>
      <c r="HWA2" s="375"/>
      <c r="HWB2" s="375"/>
      <c r="HWC2" s="375"/>
      <c r="HWD2" s="375"/>
      <c r="HWE2" s="361"/>
      <c r="HWF2" s="361"/>
      <c r="HWG2" s="361"/>
      <c r="HWH2" s="360"/>
      <c r="HWI2" s="360"/>
      <c r="HWJ2" s="360"/>
      <c r="HWK2" s="360"/>
      <c r="HWL2" s="360"/>
      <c r="HWM2" s="360"/>
      <c r="HWN2" s="360"/>
      <c r="HWO2" s="360"/>
      <c r="HWP2" s="360"/>
      <c r="HWQ2" s="28"/>
      <c r="HWR2" s="360"/>
      <c r="HWS2" s="360"/>
      <c r="HWT2" s="360"/>
      <c r="HWU2" s="360"/>
      <c r="HWV2" s="289"/>
      <c r="HWW2" s="289"/>
      <c r="HWX2" s="289"/>
      <c r="HWY2" s="289"/>
      <c r="HWZ2" s="289"/>
      <c r="HXA2" s="289"/>
      <c r="HXB2" s="290"/>
      <c r="HXC2" s="290"/>
      <c r="HXD2" s="289"/>
      <c r="HXE2" s="289"/>
      <c r="HXF2" s="290"/>
      <c r="HXG2" s="289"/>
      <c r="HXH2" s="289"/>
      <c r="HXI2" s="290"/>
      <c r="HXJ2" s="290"/>
      <c r="HXK2" s="289"/>
      <c r="HXL2" s="290"/>
      <c r="HXM2" s="289"/>
      <c r="HXN2" s="289"/>
      <c r="HXO2" s="289"/>
      <c r="HXP2" s="360"/>
      <c r="HXQ2" s="360"/>
      <c r="HXR2" s="360"/>
      <c r="HXS2" s="360"/>
      <c r="HXT2" s="360"/>
      <c r="HXU2" s="360"/>
      <c r="HXV2" s="360"/>
      <c r="HXW2" s="360"/>
      <c r="HXX2" s="360"/>
      <c r="HXY2" s="360"/>
      <c r="HXZ2" s="360"/>
      <c r="HYA2" s="360"/>
      <c r="HYB2" s="360"/>
      <c r="HYC2" s="360"/>
      <c r="HYD2" s="360"/>
      <c r="HYE2" s="360"/>
      <c r="HYF2" s="360"/>
      <c r="HYG2" s="360"/>
      <c r="HYH2" s="360"/>
      <c r="HYI2" s="360"/>
      <c r="HYJ2" s="246"/>
      <c r="HYK2" s="360"/>
      <c r="HYL2" s="360"/>
      <c r="HYM2" s="360"/>
      <c r="HYN2" s="360"/>
      <c r="HYO2" s="360"/>
      <c r="HYP2" s="360"/>
      <c r="HYQ2" s="360"/>
      <c r="HYR2" s="360"/>
      <c r="HYS2" s="360"/>
      <c r="HYT2" s="360"/>
      <c r="HYU2" s="360"/>
      <c r="HYV2" s="360"/>
      <c r="HYW2" s="360"/>
      <c r="HYX2" s="28"/>
      <c r="HYY2" s="28"/>
      <c r="HYZ2" s="28"/>
      <c r="HZA2" s="28"/>
      <c r="HZB2" s="360"/>
      <c r="HZC2" s="360"/>
      <c r="HZD2" s="360"/>
      <c r="HZE2" s="247"/>
      <c r="HZF2" s="360"/>
      <c r="HZG2" s="28"/>
      <c r="HZH2" s="360"/>
      <c r="HZI2" s="360"/>
      <c r="HZJ2" s="360"/>
      <c r="HZK2" s="360"/>
      <c r="HZL2" s="360"/>
      <c r="HZM2" s="360"/>
      <c r="HZN2" s="283"/>
      <c r="HZO2" s="283"/>
      <c r="HZP2" s="28"/>
      <c r="HZQ2" s="28"/>
      <c r="HZR2" s="28"/>
      <c r="HZS2" s="28"/>
      <c r="HZT2" s="28"/>
      <c r="HZU2" s="360"/>
      <c r="HZV2" s="24"/>
      <c r="HZW2" s="24"/>
      <c r="HZX2" s="360"/>
      <c r="HZY2" s="361"/>
      <c r="HZZ2" s="26"/>
      <c r="IAA2" s="375"/>
      <c r="IAB2" s="375"/>
      <c r="IAC2" s="375"/>
      <c r="IAD2" s="375"/>
      <c r="IAE2" s="376"/>
      <c r="IAF2" s="27"/>
      <c r="IAG2" s="27"/>
      <c r="IAH2" s="27"/>
      <c r="IAI2" s="27"/>
      <c r="IAJ2" s="27"/>
      <c r="IAK2" s="27"/>
      <c r="IAL2" s="27"/>
      <c r="IAM2" s="27"/>
      <c r="IAN2" s="27"/>
      <c r="IAO2" s="27"/>
      <c r="IAP2" s="27"/>
      <c r="IAQ2" s="27"/>
      <c r="IAR2" s="375"/>
      <c r="IAS2" s="361"/>
      <c r="IAT2" s="361"/>
      <c r="IAU2" s="361"/>
      <c r="IAV2" s="361"/>
      <c r="IAW2" s="361"/>
      <c r="IAX2" s="361"/>
      <c r="IAY2" s="361"/>
      <c r="IAZ2" s="361"/>
      <c r="IBA2" s="375"/>
      <c r="IBB2" s="375"/>
      <c r="IBC2" s="375"/>
      <c r="IBD2" s="375"/>
      <c r="IBE2" s="361"/>
      <c r="IBF2" s="361"/>
      <c r="IBG2" s="361"/>
      <c r="IBH2" s="360"/>
      <c r="IBI2" s="360"/>
      <c r="IBJ2" s="360"/>
      <c r="IBK2" s="360"/>
      <c r="IBL2" s="360"/>
      <c r="IBM2" s="360"/>
      <c r="IBN2" s="360"/>
      <c r="IBO2" s="360"/>
      <c r="IBP2" s="360"/>
      <c r="IBQ2" s="28"/>
      <c r="IBR2" s="360"/>
      <c r="IBS2" s="360"/>
      <c r="IBT2" s="360"/>
      <c r="IBU2" s="360"/>
      <c r="IBV2" s="289"/>
      <c r="IBW2" s="289"/>
      <c r="IBX2" s="289"/>
      <c r="IBY2" s="289"/>
      <c r="IBZ2" s="289"/>
      <c r="ICA2" s="289"/>
      <c r="ICB2" s="290"/>
      <c r="ICC2" s="290"/>
      <c r="ICD2" s="289"/>
      <c r="ICE2" s="289"/>
      <c r="ICF2" s="290"/>
      <c r="ICG2" s="289"/>
      <c r="ICH2" s="289"/>
      <c r="ICI2" s="290"/>
      <c r="ICJ2" s="290"/>
      <c r="ICK2" s="289"/>
      <c r="ICL2" s="290"/>
      <c r="ICM2" s="289"/>
      <c r="ICN2" s="289"/>
      <c r="ICO2" s="289"/>
      <c r="ICP2" s="360"/>
      <c r="ICQ2" s="360"/>
      <c r="ICR2" s="360"/>
      <c r="ICS2" s="360"/>
      <c r="ICT2" s="360"/>
      <c r="ICU2" s="360"/>
      <c r="ICV2" s="360"/>
      <c r="ICW2" s="360"/>
      <c r="ICX2" s="360"/>
      <c r="ICY2" s="360"/>
      <c r="ICZ2" s="360"/>
      <c r="IDA2" s="360"/>
      <c r="IDB2" s="360"/>
      <c r="IDC2" s="360"/>
      <c r="IDD2" s="360"/>
      <c r="IDE2" s="360"/>
      <c r="IDF2" s="360"/>
      <c r="IDG2" s="360"/>
      <c r="IDH2" s="360"/>
      <c r="IDI2" s="360"/>
      <c r="IDJ2" s="246"/>
      <c r="IDK2" s="360"/>
      <c r="IDL2" s="360"/>
      <c r="IDM2" s="360"/>
      <c r="IDN2" s="360"/>
      <c r="IDO2" s="360"/>
      <c r="IDP2" s="360"/>
      <c r="IDQ2" s="360"/>
      <c r="IDR2" s="360"/>
      <c r="IDS2" s="360"/>
      <c r="IDT2" s="360"/>
      <c r="IDU2" s="360"/>
      <c r="IDV2" s="360"/>
      <c r="IDW2" s="360"/>
      <c r="IDX2" s="28"/>
      <c r="IDY2" s="28"/>
      <c r="IDZ2" s="28"/>
      <c r="IEA2" s="28"/>
      <c r="IEB2" s="360"/>
      <c r="IEC2" s="360"/>
      <c r="IED2" s="360"/>
      <c r="IEE2" s="247"/>
      <c r="IEF2" s="360"/>
      <c r="IEG2" s="28"/>
      <c r="IEH2" s="360"/>
      <c r="IEI2" s="360"/>
      <c r="IEJ2" s="360"/>
      <c r="IEK2" s="360"/>
      <c r="IEL2" s="360"/>
      <c r="IEM2" s="360"/>
      <c r="IEN2" s="283"/>
      <c r="IEO2" s="283"/>
      <c r="IEP2" s="28"/>
      <c r="IEQ2" s="28"/>
      <c r="IER2" s="28"/>
      <c r="IES2" s="28"/>
      <c r="IET2" s="28"/>
      <c r="IEU2" s="360"/>
      <c r="IEV2" s="24"/>
      <c r="IEW2" s="24"/>
      <c r="IEX2" s="360"/>
      <c r="IEY2" s="361"/>
      <c r="IEZ2" s="26"/>
      <c r="IFA2" s="375"/>
      <c r="IFB2" s="375"/>
      <c r="IFC2" s="375"/>
      <c r="IFD2" s="375"/>
      <c r="IFE2" s="376"/>
      <c r="IFF2" s="27"/>
      <c r="IFG2" s="27"/>
      <c r="IFH2" s="27"/>
      <c r="IFI2" s="27"/>
      <c r="IFJ2" s="27"/>
      <c r="IFK2" s="27"/>
      <c r="IFL2" s="27"/>
      <c r="IFM2" s="27"/>
      <c r="IFN2" s="27"/>
      <c r="IFO2" s="27"/>
      <c r="IFP2" s="27"/>
      <c r="IFQ2" s="27"/>
      <c r="IFR2" s="375"/>
      <c r="IFS2" s="361"/>
      <c r="IFT2" s="361"/>
      <c r="IFU2" s="361"/>
      <c r="IFV2" s="361"/>
      <c r="IFW2" s="361"/>
      <c r="IFX2" s="361"/>
      <c r="IFY2" s="361"/>
      <c r="IFZ2" s="361"/>
      <c r="IGA2" s="375"/>
      <c r="IGB2" s="375"/>
      <c r="IGC2" s="375"/>
      <c r="IGD2" s="375"/>
      <c r="IGE2" s="361"/>
      <c r="IGF2" s="361"/>
      <c r="IGG2" s="361"/>
      <c r="IGH2" s="360"/>
      <c r="IGI2" s="360"/>
      <c r="IGJ2" s="360"/>
      <c r="IGK2" s="360"/>
      <c r="IGL2" s="360"/>
      <c r="IGM2" s="360"/>
      <c r="IGN2" s="360"/>
      <c r="IGO2" s="360"/>
      <c r="IGP2" s="360"/>
      <c r="IGQ2" s="28"/>
      <c r="IGR2" s="360"/>
      <c r="IGS2" s="360"/>
      <c r="IGT2" s="360"/>
      <c r="IGU2" s="360"/>
      <c r="IGV2" s="289"/>
      <c r="IGW2" s="289"/>
      <c r="IGX2" s="289"/>
      <c r="IGY2" s="289"/>
      <c r="IGZ2" s="289"/>
      <c r="IHA2" s="289"/>
      <c r="IHB2" s="290"/>
      <c r="IHC2" s="290"/>
      <c r="IHD2" s="289"/>
      <c r="IHE2" s="289"/>
      <c r="IHF2" s="290"/>
      <c r="IHG2" s="289"/>
      <c r="IHH2" s="289"/>
      <c r="IHI2" s="290"/>
      <c r="IHJ2" s="290"/>
      <c r="IHK2" s="289"/>
      <c r="IHL2" s="290"/>
      <c r="IHM2" s="289"/>
      <c r="IHN2" s="289"/>
      <c r="IHO2" s="289"/>
      <c r="IHP2" s="360"/>
      <c r="IHQ2" s="360"/>
      <c r="IHR2" s="360"/>
      <c r="IHS2" s="360"/>
      <c r="IHT2" s="360"/>
      <c r="IHU2" s="360"/>
      <c r="IHV2" s="360"/>
      <c r="IHW2" s="360"/>
      <c r="IHX2" s="360"/>
      <c r="IHY2" s="360"/>
      <c r="IHZ2" s="360"/>
      <c r="IIA2" s="360"/>
      <c r="IIB2" s="360"/>
      <c r="IIC2" s="360"/>
      <c r="IID2" s="360"/>
      <c r="IIE2" s="360"/>
      <c r="IIF2" s="360"/>
      <c r="IIG2" s="360"/>
      <c r="IIH2" s="360"/>
      <c r="III2" s="360"/>
      <c r="IIJ2" s="246"/>
      <c r="IIK2" s="360"/>
      <c r="IIL2" s="360"/>
      <c r="IIM2" s="360"/>
      <c r="IIN2" s="360"/>
      <c r="IIO2" s="360"/>
      <c r="IIP2" s="360"/>
      <c r="IIQ2" s="360"/>
      <c r="IIR2" s="360"/>
      <c r="IIS2" s="360"/>
      <c r="IIT2" s="360"/>
      <c r="IIU2" s="360"/>
      <c r="IIV2" s="360"/>
      <c r="IIW2" s="360"/>
      <c r="IIX2" s="28"/>
      <c r="IIY2" s="28"/>
      <c r="IIZ2" s="28"/>
      <c r="IJA2" s="28"/>
      <c r="IJB2" s="360"/>
      <c r="IJC2" s="360"/>
      <c r="IJD2" s="360"/>
      <c r="IJE2" s="247"/>
      <c r="IJF2" s="360"/>
      <c r="IJG2" s="28"/>
      <c r="IJH2" s="360"/>
      <c r="IJI2" s="360"/>
      <c r="IJJ2" s="360"/>
      <c r="IJK2" s="360"/>
      <c r="IJL2" s="360"/>
      <c r="IJM2" s="360"/>
      <c r="IJN2" s="283"/>
      <c r="IJO2" s="283"/>
      <c r="IJP2" s="28"/>
      <c r="IJQ2" s="28"/>
      <c r="IJR2" s="28"/>
      <c r="IJS2" s="28"/>
      <c r="IJT2" s="28"/>
      <c r="IJU2" s="360"/>
      <c r="IJV2" s="24"/>
      <c r="IJW2" s="24"/>
      <c r="IJX2" s="360"/>
      <c r="IJY2" s="361"/>
      <c r="IJZ2" s="26"/>
      <c r="IKA2" s="375"/>
      <c r="IKB2" s="375"/>
      <c r="IKC2" s="375"/>
      <c r="IKD2" s="375"/>
      <c r="IKE2" s="376"/>
      <c r="IKF2" s="27"/>
      <c r="IKG2" s="27"/>
      <c r="IKH2" s="27"/>
      <c r="IKI2" s="27"/>
      <c r="IKJ2" s="27"/>
      <c r="IKK2" s="27"/>
      <c r="IKL2" s="27"/>
      <c r="IKM2" s="27"/>
      <c r="IKN2" s="27"/>
      <c r="IKO2" s="27"/>
      <c r="IKP2" s="27"/>
      <c r="IKQ2" s="27"/>
      <c r="IKR2" s="375"/>
      <c r="IKS2" s="361"/>
      <c r="IKT2" s="361"/>
      <c r="IKU2" s="361"/>
      <c r="IKV2" s="361"/>
      <c r="IKW2" s="361"/>
      <c r="IKX2" s="361"/>
      <c r="IKY2" s="361"/>
      <c r="IKZ2" s="361"/>
      <c r="ILA2" s="375"/>
      <c r="ILB2" s="375"/>
      <c r="ILC2" s="375"/>
      <c r="ILD2" s="375"/>
      <c r="ILE2" s="361"/>
      <c r="ILF2" s="361"/>
      <c r="ILG2" s="361"/>
      <c r="ILH2" s="360"/>
      <c r="ILI2" s="360"/>
      <c r="ILJ2" s="360"/>
      <c r="ILK2" s="360"/>
      <c r="ILL2" s="360"/>
      <c r="ILM2" s="360"/>
      <c r="ILN2" s="360"/>
      <c r="ILO2" s="360"/>
      <c r="ILP2" s="360"/>
      <c r="ILQ2" s="28"/>
      <c r="ILR2" s="360"/>
      <c r="ILS2" s="360"/>
      <c r="ILT2" s="360"/>
      <c r="ILU2" s="360"/>
      <c r="ILV2" s="289"/>
      <c r="ILW2" s="289"/>
      <c r="ILX2" s="289"/>
      <c r="ILY2" s="289"/>
      <c r="ILZ2" s="289"/>
      <c r="IMA2" s="289"/>
      <c r="IMB2" s="290"/>
      <c r="IMC2" s="290"/>
      <c r="IMD2" s="289"/>
      <c r="IME2" s="289"/>
      <c r="IMF2" s="290"/>
      <c r="IMG2" s="289"/>
      <c r="IMH2" s="289"/>
      <c r="IMI2" s="290"/>
      <c r="IMJ2" s="290"/>
      <c r="IMK2" s="289"/>
      <c r="IML2" s="290"/>
      <c r="IMM2" s="289"/>
      <c r="IMN2" s="289"/>
      <c r="IMO2" s="289"/>
      <c r="IMP2" s="360"/>
      <c r="IMQ2" s="360"/>
      <c r="IMR2" s="360"/>
      <c r="IMS2" s="360"/>
      <c r="IMT2" s="360"/>
      <c r="IMU2" s="360"/>
      <c r="IMV2" s="360"/>
      <c r="IMW2" s="360"/>
      <c r="IMX2" s="360"/>
      <c r="IMY2" s="360"/>
      <c r="IMZ2" s="360"/>
      <c r="INA2" s="360"/>
      <c r="INB2" s="360"/>
      <c r="INC2" s="360"/>
      <c r="IND2" s="360"/>
      <c r="INE2" s="360"/>
      <c r="INF2" s="360"/>
      <c r="ING2" s="360"/>
      <c r="INH2" s="360"/>
      <c r="INI2" s="360"/>
      <c r="INJ2" s="246"/>
      <c r="INK2" s="360"/>
      <c r="INL2" s="360"/>
      <c r="INM2" s="360"/>
      <c r="INN2" s="360"/>
      <c r="INO2" s="360"/>
      <c r="INP2" s="360"/>
      <c r="INQ2" s="360"/>
      <c r="INR2" s="360"/>
      <c r="INS2" s="360"/>
      <c r="INT2" s="360"/>
      <c r="INU2" s="360"/>
      <c r="INV2" s="360"/>
      <c r="INW2" s="360"/>
      <c r="INX2" s="28"/>
      <c r="INY2" s="28"/>
      <c r="INZ2" s="28"/>
      <c r="IOA2" s="28"/>
      <c r="IOB2" s="360"/>
      <c r="IOC2" s="360"/>
      <c r="IOD2" s="360"/>
      <c r="IOE2" s="247"/>
      <c r="IOF2" s="360"/>
      <c r="IOG2" s="28"/>
      <c r="IOH2" s="360"/>
      <c r="IOI2" s="360"/>
      <c r="IOJ2" s="360"/>
      <c r="IOK2" s="360"/>
      <c r="IOL2" s="360"/>
      <c r="IOM2" s="360"/>
      <c r="ION2" s="283"/>
      <c r="IOO2" s="283"/>
      <c r="IOP2" s="28"/>
      <c r="IOQ2" s="28"/>
      <c r="IOR2" s="28"/>
      <c r="IOS2" s="28"/>
      <c r="IOT2" s="28"/>
      <c r="IOU2" s="360"/>
      <c r="IOV2" s="24"/>
      <c r="IOW2" s="24"/>
      <c r="IOX2" s="360"/>
      <c r="IOY2" s="361"/>
      <c r="IOZ2" s="26"/>
      <c r="IPA2" s="375"/>
      <c r="IPB2" s="375"/>
      <c r="IPC2" s="375"/>
      <c r="IPD2" s="375"/>
      <c r="IPE2" s="376"/>
      <c r="IPF2" s="27"/>
      <c r="IPG2" s="27"/>
      <c r="IPH2" s="27"/>
      <c r="IPI2" s="27"/>
      <c r="IPJ2" s="27"/>
      <c r="IPK2" s="27"/>
      <c r="IPL2" s="27"/>
      <c r="IPM2" s="27"/>
      <c r="IPN2" s="27"/>
      <c r="IPO2" s="27"/>
      <c r="IPP2" s="27"/>
      <c r="IPQ2" s="27"/>
      <c r="IPR2" s="375"/>
      <c r="IPS2" s="361"/>
      <c r="IPT2" s="361"/>
      <c r="IPU2" s="361"/>
      <c r="IPV2" s="361"/>
      <c r="IPW2" s="361"/>
      <c r="IPX2" s="361"/>
      <c r="IPY2" s="361"/>
      <c r="IPZ2" s="361"/>
      <c r="IQA2" s="375"/>
      <c r="IQB2" s="375"/>
      <c r="IQC2" s="375"/>
      <c r="IQD2" s="375"/>
      <c r="IQE2" s="361"/>
      <c r="IQF2" s="361"/>
      <c r="IQG2" s="361"/>
      <c r="IQH2" s="360"/>
      <c r="IQI2" s="360"/>
      <c r="IQJ2" s="360"/>
      <c r="IQK2" s="360"/>
      <c r="IQL2" s="360"/>
      <c r="IQM2" s="360"/>
      <c r="IQN2" s="360"/>
      <c r="IQO2" s="360"/>
      <c r="IQP2" s="360"/>
      <c r="IQQ2" s="28"/>
      <c r="IQR2" s="360"/>
      <c r="IQS2" s="360"/>
      <c r="IQT2" s="360"/>
      <c r="IQU2" s="360"/>
      <c r="IQV2" s="289"/>
      <c r="IQW2" s="289"/>
      <c r="IQX2" s="289"/>
      <c r="IQY2" s="289"/>
      <c r="IQZ2" s="289"/>
      <c r="IRA2" s="289"/>
      <c r="IRB2" s="290"/>
      <c r="IRC2" s="290"/>
      <c r="IRD2" s="289"/>
      <c r="IRE2" s="289"/>
      <c r="IRF2" s="290"/>
      <c r="IRG2" s="289"/>
      <c r="IRH2" s="289"/>
      <c r="IRI2" s="290"/>
      <c r="IRJ2" s="290"/>
      <c r="IRK2" s="289"/>
      <c r="IRL2" s="290"/>
      <c r="IRM2" s="289"/>
      <c r="IRN2" s="289"/>
      <c r="IRO2" s="289"/>
      <c r="IRP2" s="360"/>
      <c r="IRQ2" s="360"/>
      <c r="IRR2" s="360"/>
      <c r="IRS2" s="360"/>
      <c r="IRT2" s="360"/>
      <c r="IRU2" s="360"/>
      <c r="IRV2" s="360"/>
      <c r="IRW2" s="360"/>
      <c r="IRX2" s="360"/>
      <c r="IRY2" s="360"/>
      <c r="IRZ2" s="360"/>
      <c r="ISA2" s="360"/>
      <c r="ISB2" s="360"/>
      <c r="ISC2" s="360"/>
      <c r="ISD2" s="360"/>
      <c r="ISE2" s="360"/>
      <c r="ISF2" s="360"/>
      <c r="ISG2" s="360"/>
      <c r="ISH2" s="360"/>
      <c r="ISI2" s="360"/>
      <c r="ISJ2" s="246"/>
      <c r="ISK2" s="360"/>
      <c r="ISL2" s="360"/>
      <c r="ISM2" s="360"/>
      <c r="ISN2" s="360"/>
      <c r="ISO2" s="360"/>
      <c r="ISP2" s="360"/>
      <c r="ISQ2" s="360"/>
      <c r="ISR2" s="360"/>
      <c r="ISS2" s="360"/>
      <c r="IST2" s="360"/>
      <c r="ISU2" s="360"/>
      <c r="ISV2" s="360"/>
      <c r="ISW2" s="360"/>
      <c r="ISX2" s="28"/>
      <c r="ISY2" s="28"/>
      <c r="ISZ2" s="28"/>
      <c r="ITA2" s="28"/>
      <c r="ITB2" s="360"/>
      <c r="ITC2" s="360"/>
      <c r="ITD2" s="360"/>
      <c r="ITE2" s="247"/>
      <c r="ITF2" s="360"/>
      <c r="ITG2" s="28"/>
      <c r="ITH2" s="360"/>
      <c r="ITI2" s="360"/>
      <c r="ITJ2" s="360"/>
      <c r="ITK2" s="360"/>
      <c r="ITL2" s="360"/>
      <c r="ITM2" s="360"/>
      <c r="ITN2" s="283"/>
      <c r="ITO2" s="283"/>
      <c r="ITP2" s="28"/>
      <c r="ITQ2" s="28"/>
      <c r="ITR2" s="28"/>
      <c r="ITS2" s="28"/>
      <c r="ITT2" s="28"/>
      <c r="ITU2" s="360"/>
      <c r="ITV2" s="24"/>
      <c r="ITW2" s="24"/>
      <c r="ITX2" s="360"/>
      <c r="ITY2" s="361"/>
      <c r="ITZ2" s="26"/>
      <c r="IUA2" s="375"/>
      <c r="IUB2" s="375"/>
      <c r="IUC2" s="375"/>
      <c r="IUD2" s="375"/>
      <c r="IUE2" s="376"/>
      <c r="IUF2" s="27"/>
      <c r="IUG2" s="27"/>
      <c r="IUH2" s="27"/>
      <c r="IUI2" s="27"/>
      <c r="IUJ2" s="27"/>
      <c r="IUK2" s="27"/>
      <c r="IUL2" s="27"/>
      <c r="IUM2" s="27"/>
      <c r="IUN2" s="27"/>
      <c r="IUO2" s="27"/>
      <c r="IUP2" s="27"/>
      <c r="IUQ2" s="27"/>
      <c r="IUR2" s="375"/>
      <c r="IUS2" s="361"/>
      <c r="IUT2" s="361"/>
      <c r="IUU2" s="361"/>
      <c r="IUV2" s="361"/>
      <c r="IUW2" s="361"/>
      <c r="IUX2" s="361"/>
      <c r="IUY2" s="361"/>
      <c r="IUZ2" s="361"/>
      <c r="IVA2" s="375"/>
      <c r="IVB2" s="375"/>
      <c r="IVC2" s="375"/>
      <c r="IVD2" s="375"/>
      <c r="IVE2" s="361"/>
      <c r="IVF2" s="361"/>
      <c r="IVG2" s="361"/>
      <c r="IVH2" s="360"/>
      <c r="IVI2" s="360"/>
      <c r="IVJ2" s="360"/>
      <c r="IVK2" s="360"/>
      <c r="IVL2" s="360"/>
      <c r="IVM2" s="360"/>
      <c r="IVN2" s="360"/>
      <c r="IVO2" s="360"/>
      <c r="IVP2" s="360"/>
      <c r="IVQ2" s="28"/>
      <c r="IVR2" s="360"/>
      <c r="IVS2" s="360"/>
      <c r="IVT2" s="360"/>
      <c r="IVU2" s="360"/>
      <c r="IVV2" s="289"/>
      <c r="IVW2" s="289"/>
      <c r="IVX2" s="289"/>
      <c r="IVY2" s="289"/>
      <c r="IVZ2" s="289"/>
      <c r="IWA2" s="289"/>
      <c r="IWB2" s="290"/>
      <c r="IWC2" s="290"/>
      <c r="IWD2" s="289"/>
      <c r="IWE2" s="289"/>
      <c r="IWF2" s="290"/>
      <c r="IWG2" s="289"/>
      <c r="IWH2" s="289"/>
      <c r="IWI2" s="290"/>
      <c r="IWJ2" s="290"/>
      <c r="IWK2" s="289"/>
      <c r="IWL2" s="290"/>
      <c r="IWM2" s="289"/>
      <c r="IWN2" s="289"/>
      <c r="IWO2" s="289"/>
      <c r="IWP2" s="360"/>
      <c r="IWQ2" s="360"/>
      <c r="IWR2" s="360"/>
      <c r="IWS2" s="360"/>
      <c r="IWT2" s="360"/>
      <c r="IWU2" s="360"/>
      <c r="IWV2" s="360"/>
      <c r="IWW2" s="360"/>
      <c r="IWX2" s="360"/>
      <c r="IWY2" s="360"/>
      <c r="IWZ2" s="360"/>
      <c r="IXA2" s="360"/>
      <c r="IXB2" s="360"/>
      <c r="IXC2" s="360"/>
      <c r="IXD2" s="360"/>
      <c r="IXE2" s="360"/>
      <c r="IXF2" s="360"/>
      <c r="IXG2" s="360"/>
      <c r="IXH2" s="360"/>
      <c r="IXI2" s="360"/>
      <c r="IXJ2" s="246"/>
      <c r="IXK2" s="360"/>
      <c r="IXL2" s="360"/>
      <c r="IXM2" s="360"/>
      <c r="IXN2" s="360"/>
      <c r="IXO2" s="360"/>
      <c r="IXP2" s="360"/>
      <c r="IXQ2" s="360"/>
      <c r="IXR2" s="360"/>
      <c r="IXS2" s="360"/>
      <c r="IXT2" s="360"/>
      <c r="IXU2" s="360"/>
      <c r="IXV2" s="360"/>
      <c r="IXW2" s="360"/>
      <c r="IXX2" s="28"/>
      <c r="IXY2" s="28"/>
      <c r="IXZ2" s="28"/>
      <c r="IYA2" s="28"/>
      <c r="IYB2" s="360"/>
      <c r="IYC2" s="360"/>
      <c r="IYD2" s="360"/>
      <c r="IYE2" s="247"/>
      <c r="IYF2" s="360"/>
      <c r="IYG2" s="28"/>
      <c r="IYH2" s="360"/>
      <c r="IYI2" s="360"/>
      <c r="IYJ2" s="360"/>
      <c r="IYK2" s="360"/>
      <c r="IYL2" s="360"/>
      <c r="IYM2" s="360"/>
      <c r="IYN2" s="283"/>
      <c r="IYO2" s="283"/>
      <c r="IYP2" s="28"/>
      <c r="IYQ2" s="28"/>
      <c r="IYR2" s="28"/>
      <c r="IYS2" s="28"/>
      <c r="IYT2" s="28"/>
      <c r="IYU2" s="360"/>
      <c r="IYV2" s="24"/>
      <c r="IYW2" s="24"/>
      <c r="IYX2" s="360"/>
      <c r="IYY2" s="361"/>
      <c r="IYZ2" s="26"/>
      <c r="IZA2" s="375"/>
      <c r="IZB2" s="375"/>
      <c r="IZC2" s="375"/>
      <c r="IZD2" s="375"/>
      <c r="IZE2" s="376"/>
      <c r="IZF2" s="27"/>
      <c r="IZG2" s="27"/>
      <c r="IZH2" s="27"/>
      <c r="IZI2" s="27"/>
      <c r="IZJ2" s="27"/>
      <c r="IZK2" s="27"/>
      <c r="IZL2" s="27"/>
      <c r="IZM2" s="27"/>
      <c r="IZN2" s="27"/>
      <c r="IZO2" s="27"/>
      <c r="IZP2" s="27"/>
      <c r="IZQ2" s="27"/>
      <c r="IZR2" s="375"/>
      <c r="IZS2" s="361"/>
      <c r="IZT2" s="361"/>
      <c r="IZU2" s="361"/>
      <c r="IZV2" s="361"/>
      <c r="IZW2" s="361"/>
      <c r="IZX2" s="361"/>
      <c r="IZY2" s="361"/>
      <c r="IZZ2" s="361"/>
      <c r="JAA2" s="375"/>
      <c r="JAB2" s="375"/>
      <c r="JAC2" s="375"/>
      <c r="JAD2" s="375"/>
      <c r="JAE2" s="361"/>
      <c r="JAF2" s="361"/>
      <c r="JAG2" s="361"/>
      <c r="JAH2" s="360"/>
      <c r="JAI2" s="360"/>
      <c r="JAJ2" s="360"/>
      <c r="JAK2" s="360"/>
      <c r="JAL2" s="360"/>
      <c r="JAM2" s="360"/>
      <c r="JAN2" s="360"/>
      <c r="JAO2" s="360"/>
      <c r="JAP2" s="360"/>
      <c r="JAQ2" s="28"/>
      <c r="JAR2" s="360"/>
      <c r="JAS2" s="360"/>
      <c r="JAT2" s="360"/>
      <c r="JAU2" s="360"/>
      <c r="JAV2" s="289"/>
      <c r="JAW2" s="289"/>
      <c r="JAX2" s="289"/>
      <c r="JAY2" s="289"/>
      <c r="JAZ2" s="289"/>
      <c r="JBA2" s="289"/>
      <c r="JBB2" s="290"/>
      <c r="JBC2" s="290"/>
      <c r="JBD2" s="289"/>
      <c r="JBE2" s="289"/>
      <c r="JBF2" s="290"/>
      <c r="JBG2" s="289"/>
      <c r="JBH2" s="289"/>
      <c r="JBI2" s="290"/>
      <c r="JBJ2" s="290"/>
      <c r="JBK2" s="289"/>
      <c r="JBL2" s="290"/>
      <c r="JBM2" s="289"/>
      <c r="JBN2" s="289"/>
      <c r="JBO2" s="289"/>
      <c r="JBP2" s="360"/>
      <c r="JBQ2" s="360"/>
      <c r="JBR2" s="360"/>
      <c r="JBS2" s="360"/>
      <c r="JBT2" s="360"/>
      <c r="JBU2" s="360"/>
      <c r="JBV2" s="360"/>
      <c r="JBW2" s="360"/>
      <c r="JBX2" s="360"/>
      <c r="JBY2" s="360"/>
      <c r="JBZ2" s="360"/>
      <c r="JCA2" s="360"/>
      <c r="JCB2" s="360"/>
      <c r="JCC2" s="360"/>
      <c r="JCD2" s="360"/>
      <c r="JCE2" s="360"/>
      <c r="JCF2" s="360"/>
      <c r="JCG2" s="360"/>
      <c r="JCH2" s="360"/>
      <c r="JCI2" s="360"/>
      <c r="JCJ2" s="246"/>
      <c r="JCK2" s="360"/>
      <c r="JCL2" s="360"/>
      <c r="JCM2" s="360"/>
      <c r="JCN2" s="360"/>
      <c r="JCO2" s="360"/>
      <c r="JCP2" s="360"/>
      <c r="JCQ2" s="360"/>
      <c r="JCR2" s="360"/>
      <c r="JCS2" s="360"/>
      <c r="JCT2" s="360"/>
      <c r="JCU2" s="360"/>
      <c r="JCV2" s="360"/>
      <c r="JCW2" s="360"/>
      <c r="JCX2" s="28"/>
      <c r="JCY2" s="28"/>
      <c r="JCZ2" s="28"/>
      <c r="JDA2" s="28"/>
      <c r="JDB2" s="360"/>
      <c r="JDC2" s="360"/>
      <c r="JDD2" s="360"/>
      <c r="JDE2" s="247"/>
      <c r="JDF2" s="360"/>
      <c r="JDG2" s="28"/>
      <c r="JDH2" s="360"/>
      <c r="JDI2" s="360"/>
      <c r="JDJ2" s="360"/>
      <c r="JDK2" s="360"/>
      <c r="JDL2" s="360"/>
      <c r="JDM2" s="360"/>
      <c r="JDN2" s="283"/>
      <c r="JDO2" s="283"/>
      <c r="JDP2" s="28"/>
      <c r="JDQ2" s="28"/>
      <c r="JDR2" s="28"/>
      <c r="JDS2" s="28"/>
      <c r="JDT2" s="28"/>
      <c r="JDU2" s="360"/>
      <c r="JDV2" s="24"/>
      <c r="JDW2" s="24"/>
      <c r="JDX2" s="360"/>
      <c r="JDY2" s="361"/>
      <c r="JDZ2" s="26"/>
      <c r="JEA2" s="375"/>
      <c r="JEB2" s="375"/>
      <c r="JEC2" s="375"/>
      <c r="JED2" s="375"/>
      <c r="JEE2" s="376"/>
      <c r="JEF2" s="27"/>
      <c r="JEG2" s="27"/>
      <c r="JEH2" s="27"/>
      <c r="JEI2" s="27"/>
      <c r="JEJ2" s="27"/>
      <c r="JEK2" s="27"/>
      <c r="JEL2" s="27"/>
      <c r="JEM2" s="27"/>
      <c r="JEN2" s="27"/>
      <c r="JEO2" s="27"/>
      <c r="JEP2" s="27"/>
      <c r="JEQ2" s="27"/>
      <c r="JER2" s="375"/>
      <c r="JES2" s="361"/>
      <c r="JET2" s="361"/>
      <c r="JEU2" s="361"/>
      <c r="JEV2" s="361"/>
      <c r="JEW2" s="361"/>
      <c r="JEX2" s="361"/>
      <c r="JEY2" s="361"/>
      <c r="JEZ2" s="361"/>
      <c r="JFA2" s="375"/>
      <c r="JFB2" s="375"/>
      <c r="JFC2" s="375"/>
      <c r="JFD2" s="375"/>
      <c r="JFE2" s="361"/>
      <c r="JFF2" s="361"/>
      <c r="JFG2" s="361"/>
      <c r="JFH2" s="360"/>
      <c r="JFI2" s="360"/>
      <c r="JFJ2" s="360"/>
      <c r="JFK2" s="360"/>
      <c r="JFL2" s="360"/>
      <c r="JFM2" s="360"/>
      <c r="JFN2" s="360"/>
      <c r="JFO2" s="360"/>
      <c r="JFP2" s="360"/>
      <c r="JFQ2" s="28"/>
      <c r="JFR2" s="360"/>
      <c r="JFS2" s="360"/>
      <c r="JFT2" s="360"/>
      <c r="JFU2" s="360"/>
      <c r="JFV2" s="289"/>
      <c r="JFW2" s="289"/>
      <c r="JFX2" s="289"/>
      <c r="JFY2" s="289"/>
      <c r="JFZ2" s="289"/>
      <c r="JGA2" s="289"/>
      <c r="JGB2" s="290"/>
      <c r="JGC2" s="290"/>
      <c r="JGD2" s="289"/>
      <c r="JGE2" s="289"/>
      <c r="JGF2" s="290"/>
      <c r="JGG2" s="289"/>
      <c r="JGH2" s="289"/>
      <c r="JGI2" s="290"/>
      <c r="JGJ2" s="290"/>
      <c r="JGK2" s="289"/>
      <c r="JGL2" s="290"/>
      <c r="JGM2" s="289"/>
      <c r="JGN2" s="289"/>
      <c r="JGO2" s="289"/>
      <c r="JGP2" s="360"/>
      <c r="JGQ2" s="360"/>
      <c r="JGR2" s="360"/>
      <c r="JGS2" s="360"/>
      <c r="JGT2" s="360"/>
      <c r="JGU2" s="360"/>
      <c r="JGV2" s="360"/>
      <c r="JGW2" s="360"/>
      <c r="JGX2" s="360"/>
      <c r="JGY2" s="360"/>
      <c r="JGZ2" s="360"/>
      <c r="JHA2" s="360"/>
      <c r="JHB2" s="360"/>
      <c r="JHC2" s="360"/>
      <c r="JHD2" s="360"/>
      <c r="JHE2" s="360"/>
      <c r="JHF2" s="360"/>
      <c r="JHG2" s="360"/>
      <c r="JHH2" s="360"/>
      <c r="JHI2" s="360"/>
      <c r="JHJ2" s="246"/>
      <c r="JHK2" s="360"/>
      <c r="JHL2" s="360"/>
      <c r="JHM2" s="360"/>
      <c r="JHN2" s="360"/>
      <c r="JHO2" s="360"/>
      <c r="JHP2" s="360"/>
      <c r="JHQ2" s="360"/>
      <c r="JHR2" s="360"/>
      <c r="JHS2" s="360"/>
      <c r="JHT2" s="360"/>
      <c r="JHU2" s="360"/>
      <c r="JHV2" s="360"/>
      <c r="JHW2" s="360"/>
      <c r="JHX2" s="28"/>
      <c r="JHY2" s="28"/>
      <c r="JHZ2" s="28"/>
      <c r="JIA2" s="28"/>
      <c r="JIB2" s="360"/>
      <c r="JIC2" s="360"/>
      <c r="JID2" s="360"/>
      <c r="JIE2" s="247"/>
      <c r="JIF2" s="360"/>
      <c r="JIG2" s="28"/>
      <c r="JIH2" s="360"/>
      <c r="JII2" s="360"/>
      <c r="JIJ2" s="360"/>
      <c r="JIK2" s="360"/>
      <c r="JIL2" s="360"/>
      <c r="JIM2" s="360"/>
      <c r="JIN2" s="283"/>
      <c r="JIO2" s="283"/>
      <c r="JIP2" s="28"/>
      <c r="JIQ2" s="28"/>
      <c r="JIR2" s="28"/>
      <c r="JIS2" s="28"/>
      <c r="JIT2" s="28"/>
      <c r="JIU2" s="360"/>
      <c r="JIV2" s="24"/>
      <c r="JIW2" s="24"/>
      <c r="JIX2" s="360"/>
      <c r="JIY2" s="361"/>
      <c r="JIZ2" s="26"/>
      <c r="JJA2" s="375"/>
      <c r="JJB2" s="375"/>
      <c r="JJC2" s="375"/>
      <c r="JJD2" s="375"/>
      <c r="JJE2" s="376"/>
      <c r="JJF2" s="27"/>
      <c r="JJG2" s="27"/>
      <c r="JJH2" s="27"/>
      <c r="JJI2" s="27"/>
      <c r="JJJ2" s="27"/>
      <c r="JJK2" s="27"/>
      <c r="JJL2" s="27"/>
      <c r="JJM2" s="27"/>
      <c r="JJN2" s="27"/>
      <c r="JJO2" s="27"/>
      <c r="JJP2" s="27"/>
      <c r="JJQ2" s="27"/>
      <c r="JJR2" s="375"/>
      <c r="JJS2" s="361"/>
      <c r="JJT2" s="361"/>
      <c r="JJU2" s="361"/>
      <c r="JJV2" s="361"/>
      <c r="JJW2" s="361"/>
      <c r="JJX2" s="361"/>
      <c r="JJY2" s="361"/>
      <c r="JJZ2" s="361"/>
      <c r="JKA2" s="375"/>
      <c r="JKB2" s="375"/>
      <c r="JKC2" s="375"/>
      <c r="JKD2" s="375"/>
      <c r="JKE2" s="361"/>
      <c r="JKF2" s="361"/>
      <c r="JKG2" s="361"/>
      <c r="JKH2" s="360"/>
      <c r="JKI2" s="360"/>
      <c r="JKJ2" s="360"/>
      <c r="JKK2" s="360"/>
      <c r="JKL2" s="360"/>
      <c r="JKM2" s="360"/>
      <c r="JKN2" s="360"/>
      <c r="JKO2" s="360"/>
      <c r="JKP2" s="360"/>
      <c r="JKQ2" s="28"/>
      <c r="JKR2" s="360"/>
      <c r="JKS2" s="360"/>
      <c r="JKT2" s="360"/>
      <c r="JKU2" s="360"/>
      <c r="JKV2" s="289"/>
      <c r="JKW2" s="289"/>
      <c r="JKX2" s="289"/>
      <c r="JKY2" s="289"/>
      <c r="JKZ2" s="289"/>
      <c r="JLA2" s="289"/>
      <c r="JLB2" s="290"/>
      <c r="JLC2" s="290"/>
      <c r="JLD2" s="289"/>
      <c r="JLE2" s="289"/>
      <c r="JLF2" s="290"/>
      <c r="JLG2" s="289"/>
      <c r="JLH2" s="289"/>
      <c r="JLI2" s="290"/>
      <c r="JLJ2" s="290"/>
      <c r="JLK2" s="289"/>
      <c r="JLL2" s="290"/>
      <c r="JLM2" s="289"/>
      <c r="JLN2" s="289"/>
      <c r="JLO2" s="289"/>
      <c r="JLP2" s="360"/>
      <c r="JLQ2" s="360"/>
      <c r="JLR2" s="360"/>
      <c r="JLS2" s="360"/>
      <c r="JLT2" s="360"/>
      <c r="JLU2" s="360"/>
      <c r="JLV2" s="360"/>
      <c r="JLW2" s="360"/>
      <c r="JLX2" s="360"/>
      <c r="JLY2" s="360"/>
      <c r="JLZ2" s="360"/>
      <c r="JMA2" s="360"/>
      <c r="JMB2" s="360"/>
      <c r="JMC2" s="360"/>
      <c r="JMD2" s="360"/>
      <c r="JME2" s="360"/>
      <c r="JMF2" s="360"/>
      <c r="JMG2" s="360"/>
      <c r="JMH2" s="360"/>
      <c r="JMI2" s="360"/>
      <c r="JMJ2" s="246"/>
      <c r="JMK2" s="360"/>
      <c r="JML2" s="360"/>
      <c r="JMM2" s="360"/>
      <c r="JMN2" s="360"/>
      <c r="JMO2" s="360"/>
      <c r="JMP2" s="360"/>
      <c r="JMQ2" s="360"/>
      <c r="JMR2" s="360"/>
      <c r="JMS2" s="360"/>
      <c r="JMT2" s="360"/>
      <c r="JMU2" s="360"/>
      <c r="JMV2" s="360"/>
      <c r="JMW2" s="360"/>
      <c r="JMX2" s="28"/>
      <c r="JMY2" s="28"/>
      <c r="JMZ2" s="28"/>
      <c r="JNA2" s="28"/>
      <c r="JNB2" s="360"/>
      <c r="JNC2" s="360"/>
      <c r="JND2" s="360"/>
      <c r="JNE2" s="247"/>
      <c r="JNF2" s="360"/>
      <c r="JNG2" s="28"/>
      <c r="JNH2" s="360"/>
      <c r="JNI2" s="360"/>
      <c r="JNJ2" s="360"/>
      <c r="JNK2" s="360"/>
      <c r="JNL2" s="360"/>
      <c r="JNM2" s="360"/>
      <c r="JNN2" s="283"/>
      <c r="JNO2" s="283"/>
      <c r="JNP2" s="28"/>
      <c r="JNQ2" s="28"/>
      <c r="JNR2" s="28"/>
      <c r="JNS2" s="28"/>
      <c r="JNT2" s="28"/>
      <c r="JNU2" s="360"/>
      <c r="JNV2" s="24"/>
      <c r="JNW2" s="24"/>
      <c r="JNX2" s="360"/>
      <c r="JNY2" s="361"/>
      <c r="JNZ2" s="26"/>
      <c r="JOA2" s="375"/>
      <c r="JOB2" s="375"/>
      <c r="JOC2" s="375"/>
      <c r="JOD2" s="375"/>
      <c r="JOE2" s="376"/>
      <c r="JOF2" s="27"/>
      <c r="JOG2" s="27"/>
      <c r="JOH2" s="27"/>
      <c r="JOI2" s="27"/>
      <c r="JOJ2" s="27"/>
      <c r="JOK2" s="27"/>
      <c r="JOL2" s="27"/>
      <c r="JOM2" s="27"/>
      <c r="JON2" s="27"/>
      <c r="JOO2" s="27"/>
      <c r="JOP2" s="27"/>
      <c r="JOQ2" s="27"/>
      <c r="JOR2" s="375"/>
      <c r="JOS2" s="361"/>
      <c r="JOT2" s="361"/>
      <c r="JOU2" s="361"/>
      <c r="JOV2" s="361"/>
      <c r="JOW2" s="361"/>
      <c r="JOX2" s="361"/>
      <c r="JOY2" s="361"/>
      <c r="JOZ2" s="361"/>
      <c r="JPA2" s="375"/>
      <c r="JPB2" s="375"/>
      <c r="JPC2" s="375"/>
      <c r="JPD2" s="375"/>
      <c r="JPE2" s="361"/>
      <c r="JPF2" s="361"/>
      <c r="JPG2" s="361"/>
      <c r="JPH2" s="360"/>
      <c r="JPI2" s="360"/>
      <c r="JPJ2" s="360"/>
      <c r="JPK2" s="360"/>
      <c r="JPL2" s="360"/>
      <c r="JPM2" s="360"/>
      <c r="JPN2" s="360"/>
      <c r="JPO2" s="360"/>
      <c r="JPP2" s="360"/>
      <c r="JPQ2" s="28"/>
      <c r="JPR2" s="360"/>
      <c r="JPS2" s="360"/>
      <c r="JPT2" s="360"/>
      <c r="JPU2" s="360"/>
      <c r="JPV2" s="289"/>
      <c r="JPW2" s="289"/>
      <c r="JPX2" s="289"/>
      <c r="JPY2" s="289"/>
      <c r="JPZ2" s="289"/>
      <c r="JQA2" s="289"/>
      <c r="JQB2" s="290"/>
      <c r="JQC2" s="290"/>
      <c r="JQD2" s="289"/>
      <c r="JQE2" s="289"/>
      <c r="JQF2" s="290"/>
      <c r="JQG2" s="289"/>
      <c r="JQH2" s="289"/>
      <c r="JQI2" s="290"/>
      <c r="JQJ2" s="290"/>
      <c r="JQK2" s="289"/>
      <c r="JQL2" s="290"/>
      <c r="JQM2" s="289"/>
      <c r="JQN2" s="289"/>
      <c r="JQO2" s="289"/>
      <c r="JQP2" s="360"/>
      <c r="JQQ2" s="360"/>
      <c r="JQR2" s="360"/>
      <c r="JQS2" s="360"/>
      <c r="JQT2" s="360"/>
      <c r="JQU2" s="360"/>
      <c r="JQV2" s="360"/>
      <c r="JQW2" s="360"/>
      <c r="JQX2" s="360"/>
      <c r="JQY2" s="360"/>
      <c r="JQZ2" s="360"/>
      <c r="JRA2" s="360"/>
      <c r="JRB2" s="360"/>
      <c r="JRC2" s="360"/>
      <c r="JRD2" s="360"/>
      <c r="JRE2" s="360"/>
      <c r="JRF2" s="360"/>
      <c r="JRG2" s="360"/>
      <c r="JRH2" s="360"/>
      <c r="JRI2" s="360"/>
      <c r="JRJ2" s="246"/>
      <c r="JRK2" s="360"/>
      <c r="JRL2" s="360"/>
      <c r="JRM2" s="360"/>
      <c r="JRN2" s="360"/>
      <c r="JRO2" s="360"/>
      <c r="JRP2" s="360"/>
      <c r="JRQ2" s="360"/>
      <c r="JRR2" s="360"/>
      <c r="JRS2" s="360"/>
      <c r="JRT2" s="360"/>
      <c r="JRU2" s="360"/>
      <c r="JRV2" s="360"/>
      <c r="JRW2" s="360"/>
      <c r="JRX2" s="28"/>
      <c r="JRY2" s="28"/>
      <c r="JRZ2" s="28"/>
      <c r="JSA2" s="28"/>
      <c r="JSB2" s="360"/>
      <c r="JSC2" s="360"/>
      <c r="JSD2" s="360"/>
      <c r="JSE2" s="247"/>
      <c r="JSF2" s="360"/>
      <c r="JSG2" s="28"/>
      <c r="JSH2" s="360"/>
      <c r="JSI2" s="360"/>
      <c r="JSJ2" s="360"/>
      <c r="JSK2" s="360"/>
      <c r="JSL2" s="360"/>
      <c r="JSM2" s="360"/>
      <c r="JSN2" s="283"/>
      <c r="JSO2" s="283"/>
      <c r="JSP2" s="28"/>
      <c r="JSQ2" s="28"/>
      <c r="JSR2" s="28"/>
      <c r="JSS2" s="28"/>
      <c r="JST2" s="28"/>
      <c r="JSU2" s="360"/>
      <c r="JSV2" s="24"/>
      <c r="JSW2" s="24"/>
      <c r="JSX2" s="360"/>
      <c r="JSY2" s="361"/>
      <c r="JSZ2" s="26"/>
      <c r="JTA2" s="375"/>
      <c r="JTB2" s="375"/>
      <c r="JTC2" s="375"/>
      <c r="JTD2" s="375"/>
      <c r="JTE2" s="376"/>
      <c r="JTF2" s="27"/>
      <c r="JTG2" s="27"/>
      <c r="JTH2" s="27"/>
      <c r="JTI2" s="27"/>
      <c r="JTJ2" s="27"/>
      <c r="JTK2" s="27"/>
      <c r="JTL2" s="27"/>
      <c r="JTM2" s="27"/>
      <c r="JTN2" s="27"/>
      <c r="JTO2" s="27"/>
      <c r="JTP2" s="27"/>
      <c r="JTQ2" s="27"/>
      <c r="JTR2" s="375"/>
      <c r="JTS2" s="361"/>
      <c r="JTT2" s="361"/>
      <c r="JTU2" s="361"/>
      <c r="JTV2" s="361"/>
      <c r="JTW2" s="361"/>
      <c r="JTX2" s="361"/>
      <c r="JTY2" s="361"/>
      <c r="JTZ2" s="361"/>
      <c r="JUA2" s="375"/>
      <c r="JUB2" s="375"/>
      <c r="JUC2" s="375"/>
      <c r="JUD2" s="375"/>
      <c r="JUE2" s="361"/>
      <c r="JUF2" s="361"/>
      <c r="JUG2" s="361"/>
      <c r="JUH2" s="360"/>
      <c r="JUI2" s="360"/>
      <c r="JUJ2" s="360"/>
      <c r="JUK2" s="360"/>
      <c r="JUL2" s="360"/>
      <c r="JUM2" s="360"/>
      <c r="JUN2" s="360"/>
      <c r="JUO2" s="360"/>
      <c r="JUP2" s="360"/>
      <c r="JUQ2" s="28"/>
      <c r="JUR2" s="360"/>
      <c r="JUS2" s="360"/>
      <c r="JUT2" s="360"/>
      <c r="JUU2" s="360"/>
      <c r="JUV2" s="289"/>
      <c r="JUW2" s="289"/>
      <c r="JUX2" s="289"/>
      <c r="JUY2" s="289"/>
      <c r="JUZ2" s="289"/>
      <c r="JVA2" s="289"/>
      <c r="JVB2" s="290"/>
      <c r="JVC2" s="290"/>
      <c r="JVD2" s="289"/>
      <c r="JVE2" s="289"/>
      <c r="JVF2" s="290"/>
      <c r="JVG2" s="289"/>
      <c r="JVH2" s="289"/>
      <c r="JVI2" s="290"/>
      <c r="JVJ2" s="290"/>
      <c r="JVK2" s="289"/>
      <c r="JVL2" s="290"/>
      <c r="JVM2" s="289"/>
      <c r="JVN2" s="289"/>
      <c r="JVO2" s="289"/>
      <c r="JVP2" s="360"/>
      <c r="JVQ2" s="360"/>
      <c r="JVR2" s="360"/>
      <c r="JVS2" s="360"/>
      <c r="JVT2" s="360"/>
      <c r="JVU2" s="360"/>
      <c r="JVV2" s="360"/>
      <c r="JVW2" s="360"/>
      <c r="JVX2" s="360"/>
      <c r="JVY2" s="360"/>
      <c r="JVZ2" s="360"/>
      <c r="JWA2" s="360"/>
      <c r="JWB2" s="360"/>
      <c r="JWC2" s="360"/>
      <c r="JWD2" s="360"/>
      <c r="JWE2" s="360"/>
      <c r="JWF2" s="360"/>
      <c r="JWG2" s="360"/>
      <c r="JWH2" s="360"/>
      <c r="JWI2" s="360"/>
      <c r="JWJ2" s="246"/>
      <c r="JWK2" s="360"/>
      <c r="JWL2" s="360"/>
      <c r="JWM2" s="360"/>
      <c r="JWN2" s="360"/>
      <c r="JWO2" s="360"/>
      <c r="JWP2" s="360"/>
      <c r="JWQ2" s="360"/>
      <c r="JWR2" s="360"/>
      <c r="JWS2" s="360"/>
      <c r="JWT2" s="360"/>
      <c r="JWU2" s="360"/>
      <c r="JWV2" s="360"/>
      <c r="JWW2" s="360"/>
      <c r="JWX2" s="28"/>
      <c r="JWY2" s="28"/>
      <c r="JWZ2" s="28"/>
      <c r="JXA2" s="28"/>
      <c r="JXB2" s="360"/>
      <c r="JXC2" s="360"/>
      <c r="JXD2" s="360"/>
      <c r="JXE2" s="247"/>
      <c r="JXF2" s="360"/>
      <c r="JXG2" s="28"/>
      <c r="JXH2" s="360"/>
      <c r="JXI2" s="360"/>
      <c r="JXJ2" s="360"/>
      <c r="JXK2" s="360"/>
      <c r="JXL2" s="360"/>
      <c r="JXM2" s="360"/>
      <c r="JXN2" s="283"/>
      <c r="JXO2" s="283"/>
      <c r="JXP2" s="28"/>
      <c r="JXQ2" s="28"/>
      <c r="JXR2" s="28"/>
      <c r="JXS2" s="28"/>
      <c r="JXT2" s="28"/>
      <c r="JXU2" s="360"/>
      <c r="JXV2" s="24"/>
      <c r="JXW2" s="24"/>
      <c r="JXX2" s="360"/>
      <c r="JXY2" s="361"/>
      <c r="JXZ2" s="26"/>
      <c r="JYA2" s="375"/>
      <c r="JYB2" s="375"/>
      <c r="JYC2" s="375"/>
      <c r="JYD2" s="375"/>
      <c r="JYE2" s="376"/>
      <c r="JYF2" s="27"/>
      <c r="JYG2" s="27"/>
      <c r="JYH2" s="27"/>
      <c r="JYI2" s="27"/>
      <c r="JYJ2" s="27"/>
      <c r="JYK2" s="27"/>
      <c r="JYL2" s="27"/>
      <c r="JYM2" s="27"/>
      <c r="JYN2" s="27"/>
      <c r="JYO2" s="27"/>
      <c r="JYP2" s="27"/>
      <c r="JYQ2" s="27"/>
      <c r="JYR2" s="375"/>
      <c r="JYS2" s="361"/>
      <c r="JYT2" s="361"/>
      <c r="JYU2" s="361"/>
      <c r="JYV2" s="361"/>
      <c r="JYW2" s="361"/>
      <c r="JYX2" s="361"/>
      <c r="JYY2" s="361"/>
      <c r="JYZ2" s="361"/>
      <c r="JZA2" s="375"/>
      <c r="JZB2" s="375"/>
      <c r="JZC2" s="375"/>
      <c r="JZD2" s="375"/>
      <c r="JZE2" s="361"/>
      <c r="JZF2" s="361"/>
      <c r="JZG2" s="361"/>
      <c r="JZH2" s="360"/>
      <c r="JZI2" s="360"/>
      <c r="JZJ2" s="360"/>
      <c r="JZK2" s="360"/>
      <c r="JZL2" s="360"/>
      <c r="JZM2" s="360"/>
      <c r="JZN2" s="360"/>
      <c r="JZO2" s="360"/>
      <c r="JZP2" s="360"/>
      <c r="JZQ2" s="28"/>
      <c r="JZR2" s="360"/>
      <c r="JZS2" s="360"/>
      <c r="JZT2" s="360"/>
      <c r="JZU2" s="360"/>
      <c r="JZV2" s="289"/>
      <c r="JZW2" s="289"/>
      <c r="JZX2" s="289"/>
      <c r="JZY2" s="289"/>
      <c r="JZZ2" s="289"/>
      <c r="KAA2" s="289"/>
      <c r="KAB2" s="290"/>
      <c r="KAC2" s="290"/>
      <c r="KAD2" s="289"/>
      <c r="KAE2" s="289"/>
      <c r="KAF2" s="290"/>
      <c r="KAG2" s="289"/>
      <c r="KAH2" s="289"/>
      <c r="KAI2" s="290"/>
      <c r="KAJ2" s="290"/>
      <c r="KAK2" s="289"/>
      <c r="KAL2" s="290"/>
      <c r="KAM2" s="289"/>
      <c r="KAN2" s="289"/>
      <c r="KAO2" s="289"/>
      <c r="KAP2" s="360"/>
      <c r="KAQ2" s="360"/>
      <c r="KAR2" s="360"/>
      <c r="KAS2" s="360"/>
      <c r="KAT2" s="360"/>
      <c r="KAU2" s="360"/>
      <c r="KAV2" s="360"/>
      <c r="KAW2" s="360"/>
      <c r="KAX2" s="360"/>
      <c r="KAY2" s="360"/>
      <c r="KAZ2" s="360"/>
      <c r="KBA2" s="360"/>
      <c r="KBB2" s="360"/>
      <c r="KBC2" s="360"/>
      <c r="KBD2" s="360"/>
      <c r="KBE2" s="360"/>
      <c r="KBF2" s="360"/>
      <c r="KBG2" s="360"/>
      <c r="KBH2" s="360"/>
      <c r="KBI2" s="360"/>
      <c r="KBJ2" s="246"/>
      <c r="KBK2" s="360"/>
      <c r="KBL2" s="360"/>
      <c r="KBM2" s="360"/>
      <c r="KBN2" s="360"/>
      <c r="KBO2" s="360"/>
      <c r="KBP2" s="360"/>
      <c r="KBQ2" s="360"/>
      <c r="KBR2" s="360"/>
      <c r="KBS2" s="360"/>
      <c r="KBT2" s="360"/>
      <c r="KBU2" s="360"/>
      <c r="KBV2" s="360"/>
      <c r="KBW2" s="360"/>
      <c r="KBX2" s="28"/>
      <c r="KBY2" s="28"/>
      <c r="KBZ2" s="28"/>
      <c r="KCA2" s="28"/>
      <c r="KCB2" s="360"/>
      <c r="KCC2" s="360"/>
      <c r="KCD2" s="360"/>
      <c r="KCE2" s="247"/>
      <c r="KCF2" s="360"/>
      <c r="KCG2" s="28"/>
      <c r="KCH2" s="360"/>
      <c r="KCI2" s="360"/>
      <c r="KCJ2" s="360"/>
      <c r="KCK2" s="360"/>
      <c r="KCL2" s="360"/>
      <c r="KCM2" s="360"/>
      <c r="KCN2" s="283"/>
      <c r="KCO2" s="283"/>
      <c r="KCP2" s="28"/>
      <c r="KCQ2" s="28"/>
      <c r="KCR2" s="28"/>
      <c r="KCS2" s="28"/>
      <c r="KCT2" s="28"/>
      <c r="KCU2" s="360"/>
      <c r="KCV2" s="24"/>
      <c r="KCW2" s="24"/>
      <c r="KCX2" s="360"/>
      <c r="KCY2" s="361"/>
      <c r="KCZ2" s="26"/>
      <c r="KDA2" s="375"/>
      <c r="KDB2" s="375"/>
      <c r="KDC2" s="375"/>
      <c r="KDD2" s="375"/>
      <c r="KDE2" s="376"/>
      <c r="KDF2" s="27"/>
      <c r="KDG2" s="27"/>
      <c r="KDH2" s="27"/>
      <c r="KDI2" s="27"/>
      <c r="KDJ2" s="27"/>
      <c r="KDK2" s="27"/>
      <c r="KDL2" s="27"/>
      <c r="KDM2" s="27"/>
      <c r="KDN2" s="27"/>
      <c r="KDO2" s="27"/>
      <c r="KDP2" s="27"/>
      <c r="KDQ2" s="27"/>
      <c r="KDR2" s="375"/>
      <c r="KDS2" s="361"/>
      <c r="KDT2" s="361"/>
      <c r="KDU2" s="361"/>
      <c r="KDV2" s="361"/>
      <c r="KDW2" s="361"/>
      <c r="KDX2" s="361"/>
      <c r="KDY2" s="361"/>
      <c r="KDZ2" s="361"/>
      <c r="KEA2" s="375"/>
      <c r="KEB2" s="375"/>
      <c r="KEC2" s="375"/>
      <c r="KED2" s="375"/>
      <c r="KEE2" s="361"/>
      <c r="KEF2" s="361"/>
      <c r="KEG2" s="361"/>
      <c r="KEH2" s="360"/>
      <c r="KEI2" s="360"/>
      <c r="KEJ2" s="360"/>
      <c r="KEK2" s="360"/>
      <c r="KEL2" s="360"/>
      <c r="KEM2" s="360"/>
      <c r="KEN2" s="360"/>
      <c r="KEO2" s="360"/>
      <c r="KEP2" s="360"/>
      <c r="KEQ2" s="28"/>
      <c r="KER2" s="360"/>
      <c r="KES2" s="360"/>
      <c r="KET2" s="360"/>
      <c r="KEU2" s="360"/>
      <c r="KEV2" s="289"/>
      <c r="KEW2" s="289"/>
      <c r="KEX2" s="289"/>
      <c r="KEY2" s="289"/>
      <c r="KEZ2" s="289"/>
      <c r="KFA2" s="289"/>
      <c r="KFB2" s="290"/>
      <c r="KFC2" s="290"/>
      <c r="KFD2" s="289"/>
      <c r="KFE2" s="289"/>
      <c r="KFF2" s="290"/>
      <c r="KFG2" s="289"/>
      <c r="KFH2" s="289"/>
      <c r="KFI2" s="290"/>
      <c r="KFJ2" s="290"/>
      <c r="KFK2" s="289"/>
      <c r="KFL2" s="290"/>
      <c r="KFM2" s="289"/>
      <c r="KFN2" s="289"/>
      <c r="KFO2" s="289"/>
      <c r="KFP2" s="360"/>
      <c r="KFQ2" s="360"/>
      <c r="KFR2" s="360"/>
      <c r="KFS2" s="360"/>
      <c r="KFT2" s="360"/>
      <c r="KFU2" s="360"/>
      <c r="KFV2" s="360"/>
      <c r="KFW2" s="360"/>
      <c r="KFX2" s="360"/>
      <c r="KFY2" s="360"/>
      <c r="KFZ2" s="360"/>
      <c r="KGA2" s="360"/>
      <c r="KGB2" s="360"/>
      <c r="KGC2" s="360"/>
      <c r="KGD2" s="360"/>
      <c r="KGE2" s="360"/>
      <c r="KGF2" s="360"/>
      <c r="KGG2" s="360"/>
      <c r="KGH2" s="360"/>
      <c r="KGI2" s="360"/>
      <c r="KGJ2" s="246"/>
      <c r="KGK2" s="360"/>
      <c r="KGL2" s="360"/>
      <c r="KGM2" s="360"/>
      <c r="KGN2" s="360"/>
      <c r="KGO2" s="360"/>
      <c r="KGP2" s="360"/>
      <c r="KGQ2" s="360"/>
      <c r="KGR2" s="360"/>
      <c r="KGS2" s="360"/>
      <c r="KGT2" s="360"/>
      <c r="KGU2" s="360"/>
      <c r="KGV2" s="360"/>
      <c r="KGW2" s="360"/>
      <c r="KGX2" s="28"/>
      <c r="KGY2" s="28"/>
      <c r="KGZ2" s="28"/>
      <c r="KHA2" s="28"/>
      <c r="KHB2" s="360"/>
      <c r="KHC2" s="360"/>
      <c r="KHD2" s="360"/>
      <c r="KHE2" s="247"/>
      <c r="KHF2" s="360"/>
      <c r="KHG2" s="28"/>
      <c r="KHH2" s="360"/>
      <c r="KHI2" s="360"/>
      <c r="KHJ2" s="360"/>
      <c r="KHK2" s="360"/>
      <c r="KHL2" s="360"/>
      <c r="KHM2" s="360"/>
      <c r="KHN2" s="283"/>
      <c r="KHO2" s="283"/>
      <c r="KHP2" s="28"/>
      <c r="KHQ2" s="28"/>
      <c r="KHR2" s="28"/>
      <c r="KHS2" s="28"/>
      <c r="KHT2" s="28"/>
      <c r="KHU2" s="360"/>
      <c r="KHV2" s="24"/>
      <c r="KHW2" s="24"/>
      <c r="KHX2" s="360"/>
      <c r="KHY2" s="361"/>
      <c r="KHZ2" s="26"/>
      <c r="KIA2" s="375"/>
      <c r="KIB2" s="375"/>
      <c r="KIC2" s="375"/>
      <c r="KID2" s="375"/>
      <c r="KIE2" s="376"/>
      <c r="KIF2" s="27"/>
      <c r="KIG2" s="27"/>
      <c r="KIH2" s="27"/>
      <c r="KII2" s="27"/>
      <c r="KIJ2" s="27"/>
      <c r="KIK2" s="27"/>
      <c r="KIL2" s="27"/>
      <c r="KIM2" s="27"/>
      <c r="KIN2" s="27"/>
      <c r="KIO2" s="27"/>
      <c r="KIP2" s="27"/>
      <c r="KIQ2" s="27"/>
      <c r="KIR2" s="375"/>
      <c r="KIS2" s="361"/>
      <c r="KIT2" s="361"/>
      <c r="KIU2" s="361"/>
      <c r="KIV2" s="361"/>
      <c r="KIW2" s="361"/>
      <c r="KIX2" s="361"/>
      <c r="KIY2" s="361"/>
      <c r="KIZ2" s="361"/>
      <c r="KJA2" s="375"/>
      <c r="KJB2" s="375"/>
      <c r="KJC2" s="375"/>
      <c r="KJD2" s="375"/>
      <c r="KJE2" s="361"/>
      <c r="KJF2" s="361"/>
      <c r="KJG2" s="361"/>
      <c r="KJH2" s="360"/>
      <c r="KJI2" s="360"/>
      <c r="KJJ2" s="360"/>
      <c r="KJK2" s="360"/>
      <c r="KJL2" s="360"/>
      <c r="KJM2" s="360"/>
      <c r="KJN2" s="360"/>
      <c r="KJO2" s="360"/>
      <c r="KJP2" s="360"/>
      <c r="KJQ2" s="28"/>
      <c r="KJR2" s="360"/>
      <c r="KJS2" s="360"/>
      <c r="KJT2" s="360"/>
      <c r="KJU2" s="360"/>
      <c r="KJV2" s="289"/>
      <c r="KJW2" s="289"/>
      <c r="KJX2" s="289"/>
      <c r="KJY2" s="289"/>
      <c r="KJZ2" s="289"/>
      <c r="KKA2" s="289"/>
      <c r="KKB2" s="290"/>
      <c r="KKC2" s="290"/>
      <c r="KKD2" s="289"/>
      <c r="KKE2" s="289"/>
      <c r="KKF2" s="290"/>
      <c r="KKG2" s="289"/>
      <c r="KKH2" s="289"/>
      <c r="KKI2" s="290"/>
      <c r="KKJ2" s="290"/>
      <c r="KKK2" s="289"/>
      <c r="KKL2" s="290"/>
      <c r="KKM2" s="289"/>
      <c r="KKN2" s="289"/>
      <c r="KKO2" s="289"/>
      <c r="KKP2" s="360"/>
      <c r="KKQ2" s="360"/>
      <c r="KKR2" s="360"/>
      <c r="KKS2" s="360"/>
      <c r="KKT2" s="360"/>
      <c r="KKU2" s="360"/>
      <c r="KKV2" s="360"/>
      <c r="KKW2" s="360"/>
      <c r="KKX2" s="360"/>
      <c r="KKY2" s="360"/>
      <c r="KKZ2" s="360"/>
      <c r="KLA2" s="360"/>
      <c r="KLB2" s="360"/>
      <c r="KLC2" s="360"/>
      <c r="KLD2" s="360"/>
      <c r="KLE2" s="360"/>
      <c r="KLF2" s="360"/>
      <c r="KLG2" s="360"/>
      <c r="KLH2" s="360"/>
      <c r="KLI2" s="360"/>
      <c r="KLJ2" s="246"/>
      <c r="KLK2" s="360"/>
      <c r="KLL2" s="360"/>
      <c r="KLM2" s="360"/>
      <c r="KLN2" s="360"/>
      <c r="KLO2" s="360"/>
      <c r="KLP2" s="360"/>
      <c r="KLQ2" s="360"/>
      <c r="KLR2" s="360"/>
      <c r="KLS2" s="360"/>
      <c r="KLT2" s="360"/>
      <c r="KLU2" s="360"/>
      <c r="KLV2" s="360"/>
      <c r="KLW2" s="360"/>
      <c r="KLX2" s="28"/>
      <c r="KLY2" s="28"/>
      <c r="KLZ2" s="28"/>
      <c r="KMA2" s="28"/>
      <c r="KMB2" s="360"/>
      <c r="KMC2" s="360"/>
      <c r="KMD2" s="360"/>
      <c r="KME2" s="247"/>
      <c r="KMF2" s="360"/>
      <c r="KMG2" s="28"/>
      <c r="KMH2" s="360"/>
      <c r="KMI2" s="360"/>
      <c r="KMJ2" s="360"/>
      <c r="KMK2" s="360"/>
      <c r="KML2" s="360"/>
      <c r="KMM2" s="360"/>
      <c r="KMN2" s="283"/>
      <c r="KMO2" s="283"/>
      <c r="KMP2" s="28"/>
      <c r="KMQ2" s="28"/>
      <c r="KMR2" s="28"/>
      <c r="KMS2" s="28"/>
      <c r="KMT2" s="28"/>
      <c r="KMU2" s="360"/>
      <c r="KMV2" s="24"/>
      <c r="KMW2" s="24"/>
      <c r="KMX2" s="360"/>
      <c r="KMY2" s="361"/>
      <c r="KMZ2" s="26"/>
      <c r="KNA2" s="375"/>
      <c r="KNB2" s="375"/>
      <c r="KNC2" s="375"/>
      <c r="KND2" s="375"/>
      <c r="KNE2" s="376"/>
      <c r="KNF2" s="27"/>
      <c r="KNG2" s="27"/>
      <c r="KNH2" s="27"/>
      <c r="KNI2" s="27"/>
      <c r="KNJ2" s="27"/>
      <c r="KNK2" s="27"/>
      <c r="KNL2" s="27"/>
      <c r="KNM2" s="27"/>
      <c r="KNN2" s="27"/>
      <c r="KNO2" s="27"/>
      <c r="KNP2" s="27"/>
      <c r="KNQ2" s="27"/>
      <c r="KNR2" s="375"/>
      <c r="KNS2" s="361"/>
      <c r="KNT2" s="361"/>
      <c r="KNU2" s="361"/>
      <c r="KNV2" s="361"/>
      <c r="KNW2" s="361"/>
      <c r="KNX2" s="361"/>
      <c r="KNY2" s="361"/>
      <c r="KNZ2" s="361"/>
      <c r="KOA2" s="375"/>
      <c r="KOB2" s="375"/>
      <c r="KOC2" s="375"/>
      <c r="KOD2" s="375"/>
      <c r="KOE2" s="361"/>
      <c r="KOF2" s="361"/>
      <c r="KOG2" s="361"/>
      <c r="KOH2" s="360"/>
      <c r="KOI2" s="360"/>
      <c r="KOJ2" s="360"/>
      <c r="KOK2" s="360"/>
      <c r="KOL2" s="360"/>
      <c r="KOM2" s="360"/>
      <c r="KON2" s="360"/>
      <c r="KOO2" s="360"/>
      <c r="KOP2" s="360"/>
      <c r="KOQ2" s="28"/>
      <c r="KOR2" s="360"/>
      <c r="KOS2" s="360"/>
      <c r="KOT2" s="360"/>
      <c r="KOU2" s="360"/>
      <c r="KOV2" s="289"/>
      <c r="KOW2" s="289"/>
      <c r="KOX2" s="289"/>
      <c r="KOY2" s="289"/>
      <c r="KOZ2" s="289"/>
      <c r="KPA2" s="289"/>
      <c r="KPB2" s="290"/>
      <c r="KPC2" s="290"/>
      <c r="KPD2" s="289"/>
      <c r="KPE2" s="289"/>
      <c r="KPF2" s="290"/>
      <c r="KPG2" s="289"/>
      <c r="KPH2" s="289"/>
      <c r="KPI2" s="290"/>
      <c r="KPJ2" s="290"/>
      <c r="KPK2" s="289"/>
      <c r="KPL2" s="290"/>
      <c r="KPM2" s="289"/>
      <c r="KPN2" s="289"/>
      <c r="KPO2" s="289"/>
      <c r="KPP2" s="360"/>
      <c r="KPQ2" s="360"/>
      <c r="KPR2" s="360"/>
      <c r="KPS2" s="360"/>
      <c r="KPT2" s="360"/>
      <c r="KPU2" s="360"/>
      <c r="KPV2" s="360"/>
      <c r="KPW2" s="360"/>
      <c r="KPX2" s="360"/>
      <c r="KPY2" s="360"/>
      <c r="KPZ2" s="360"/>
      <c r="KQA2" s="360"/>
      <c r="KQB2" s="360"/>
      <c r="KQC2" s="360"/>
      <c r="KQD2" s="360"/>
      <c r="KQE2" s="360"/>
      <c r="KQF2" s="360"/>
      <c r="KQG2" s="360"/>
      <c r="KQH2" s="360"/>
      <c r="KQI2" s="360"/>
      <c r="KQJ2" s="246"/>
      <c r="KQK2" s="360"/>
      <c r="KQL2" s="360"/>
      <c r="KQM2" s="360"/>
      <c r="KQN2" s="360"/>
      <c r="KQO2" s="360"/>
      <c r="KQP2" s="360"/>
      <c r="KQQ2" s="360"/>
      <c r="KQR2" s="360"/>
      <c r="KQS2" s="360"/>
      <c r="KQT2" s="360"/>
      <c r="KQU2" s="360"/>
      <c r="KQV2" s="360"/>
      <c r="KQW2" s="360"/>
      <c r="KQX2" s="28"/>
      <c r="KQY2" s="28"/>
      <c r="KQZ2" s="28"/>
      <c r="KRA2" s="28"/>
      <c r="KRB2" s="360"/>
      <c r="KRC2" s="360"/>
      <c r="KRD2" s="360"/>
      <c r="KRE2" s="247"/>
      <c r="KRF2" s="360"/>
      <c r="KRG2" s="28"/>
      <c r="KRH2" s="360"/>
      <c r="KRI2" s="360"/>
      <c r="KRJ2" s="360"/>
      <c r="KRK2" s="360"/>
      <c r="KRL2" s="360"/>
      <c r="KRM2" s="360"/>
      <c r="KRN2" s="283"/>
      <c r="KRO2" s="283"/>
      <c r="KRP2" s="28"/>
      <c r="KRQ2" s="28"/>
      <c r="KRR2" s="28"/>
      <c r="KRS2" s="28"/>
      <c r="KRT2" s="28"/>
      <c r="KRU2" s="360"/>
      <c r="KRV2" s="24"/>
      <c r="KRW2" s="24"/>
      <c r="KRX2" s="360"/>
      <c r="KRY2" s="361"/>
      <c r="KRZ2" s="26"/>
      <c r="KSA2" s="375"/>
      <c r="KSB2" s="375"/>
      <c r="KSC2" s="375"/>
      <c r="KSD2" s="375"/>
      <c r="KSE2" s="376"/>
      <c r="KSF2" s="27"/>
      <c r="KSG2" s="27"/>
      <c r="KSH2" s="27"/>
      <c r="KSI2" s="27"/>
      <c r="KSJ2" s="27"/>
      <c r="KSK2" s="27"/>
      <c r="KSL2" s="27"/>
      <c r="KSM2" s="27"/>
      <c r="KSN2" s="27"/>
      <c r="KSO2" s="27"/>
      <c r="KSP2" s="27"/>
      <c r="KSQ2" s="27"/>
      <c r="KSR2" s="375"/>
      <c r="KSS2" s="361"/>
      <c r="KST2" s="361"/>
      <c r="KSU2" s="361"/>
      <c r="KSV2" s="361"/>
      <c r="KSW2" s="361"/>
      <c r="KSX2" s="361"/>
      <c r="KSY2" s="361"/>
      <c r="KSZ2" s="361"/>
      <c r="KTA2" s="375"/>
      <c r="KTB2" s="375"/>
      <c r="KTC2" s="375"/>
      <c r="KTD2" s="375"/>
      <c r="KTE2" s="361"/>
      <c r="KTF2" s="361"/>
      <c r="KTG2" s="361"/>
      <c r="KTH2" s="360"/>
      <c r="KTI2" s="360"/>
      <c r="KTJ2" s="360"/>
      <c r="KTK2" s="360"/>
      <c r="KTL2" s="360"/>
      <c r="KTM2" s="360"/>
      <c r="KTN2" s="360"/>
      <c r="KTO2" s="360"/>
      <c r="KTP2" s="360"/>
      <c r="KTQ2" s="28"/>
      <c r="KTR2" s="360"/>
      <c r="KTS2" s="360"/>
      <c r="KTT2" s="360"/>
      <c r="KTU2" s="360"/>
      <c r="KTV2" s="289"/>
      <c r="KTW2" s="289"/>
      <c r="KTX2" s="289"/>
      <c r="KTY2" s="289"/>
      <c r="KTZ2" s="289"/>
      <c r="KUA2" s="289"/>
      <c r="KUB2" s="290"/>
      <c r="KUC2" s="290"/>
      <c r="KUD2" s="289"/>
      <c r="KUE2" s="289"/>
      <c r="KUF2" s="290"/>
      <c r="KUG2" s="289"/>
      <c r="KUH2" s="289"/>
      <c r="KUI2" s="290"/>
      <c r="KUJ2" s="290"/>
      <c r="KUK2" s="289"/>
      <c r="KUL2" s="290"/>
      <c r="KUM2" s="289"/>
      <c r="KUN2" s="289"/>
      <c r="KUO2" s="289"/>
      <c r="KUP2" s="360"/>
      <c r="KUQ2" s="360"/>
      <c r="KUR2" s="360"/>
      <c r="KUS2" s="360"/>
      <c r="KUT2" s="360"/>
      <c r="KUU2" s="360"/>
      <c r="KUV2" s="360"/>
      <c r="KUW2" s="360"/>
      <c r="KUX2" s="360"/>
      <c r="KUY2" s="360"/>
      <c r="KUZ2" s="360"/>
      <c r="KVA2" s="360"/>
      <c r="KVB2" s="360"/>
      <c r="KVC2" s="360"/>
      <c r="KVD2" s="360"/>
      <c r="KVE2" s="360"/>
      <c r="KVF2" s="360"/>
      <c r="KVG2" s="360"/>
      <c r="KVH2" s="360"/>
      <c r="KVI2" s="360"/>
      <c r="KVJ2" s="246"/>
      <c r="KVK2" s="360"/>
      <c r="KVL2" s="360"/>
      <c r="KVM2" s="360"/>
      <c r="KVN2" s="360"/>
      <c r="KVO2" s="360"/>
      <c r="KVP2" s="360"/>
      <c r="KVQ2" s="360"/>
      <c r="KVR2" s="360"/>
      <c r="KVS2" s="360"/>
      <c r="KVT2" s="360"/>
      <c r="KVU2" s="360"/>
      <c r="KVV2" s="360"/>
      <c r="KVW2" s="360"/>
      <c r="KVX2" s="28"/>
      <c r="KVY2" s="28"/>
      <c r="KVZ2" s="28"/>
      <c r="KWA2" s="28"/>
      <c r="KWB2" s="360"/>
      <c r="KWC2" s="360"/>
      <c r="KWD2" s="360"/>
      <c r="KWE2" s="247"/>
      <c r="KWF2" s="360"/>
      <c r="KWG2" s="28"/>
      <c r="KWH2" s="360"/>
      <c r="KWI2" s="360"/>
      <c r="KWJ2" s="360"/>
      <c r="KWK2" s="360"/>
      <c r="KWL2" s="360"/>
      <c r="KWM2" s="360"/>
      <c r="KWN2" s="283"/>
      <c r="KWO2" s="283"/>
      <c r="KWP2" s="28"/>
      <c r="KWQ2" s="28"/>
      <c r="KWR2" s="28"/>
      <c r="KWS2" s="28"/>
      <c r="KWT2" s="28"/>
      <c r="KWU2" s="360"/>
      <c r="KWV2" s="24"/>
      <c r="KWW2" s="24"/>
      <c r="KWX2" s="360"/>
      <c r="KWY2" s="361"/>
      <c r="KWZ2" s="26"/>
      <c r="KXA2" s="375"/>
      <c r="KXB2" s="375"/>
      <c r="KXC2" s="375"/>
      <c r="KXD2" s="375"/>
      <c r="KXE2" s="376"/>
      <c r="KXF2" s="27"/>
      <c r="KXG2" s="27"/>
      <c r="KXH2" s="27"/>
      <c r="KXI2" s="27"/>
      <c r="KXJ2" s="27"/>
      <c r="KXK2" s="27"/>
      <c r="KXL2" s="27"/>
      <c r="KXM2" s="27"/>
      <c r="KXN2" s="27"/>
      <c r="KXO2" s="27"/>
      <c r="KXP2" s="27"/>
      <c r="KXQ2" s="27"/>
      <c r="KXR2" s="375"/>
      <c r="KXS2" s="361"/>
      <c r="KXT2" s="361"/>
      <c r="KXU2" s="361"/>
      <c r="KXV2" s="361"/>
      <c r="KXW2" s="361"/>
      <c r="KXX2" s="361"/>
      <c r="KXY2" s="361"/>
      <c r="KXZ2" s="361"/>
      <c r="KYA2" s="375"/>
      <c r="KYB2" s="375"/>
      <c r="KYC2" s="375"/>
      <c r="KYD2" s="375"/>
      <c r="KYE2" s="361"/>
      <c r="KYF2" s="361"/>
      <c r="KYG2" s="361"/>
      <c r="KYH2" s="360"/>
      <c r="KYI2" s="360"/>
      <c r="KYJ2" s="360"/>
      <c r="KYK2" s="360"/>
      <c r="KYL2" s="360"/>
      <c r="KYM2" s="360"/>
      <c r="KYN2" s="360"/>
      <c r="KYO2" s="360"/>
      <c r="KYP2" s="360"/>
      <c r="KYQ2" s="28"/>
      <c r="KYR2" s="360"/>
      <c r="KYS2" s="360"/>
      <c r="KYT2" s="360"/>
      <c r="KYU2" s="360"/>
      <c r="KYV2" s="289"/>
      <c r="KYW2" s="289"/>
      <c r="KYX2" s="289"/>
      <c r="KYY2" s="289"/>
      <c r="KYZ2" s="289"/>
      <c r="KZA2" s="289"/>
      <c r="KZB2" s="290"/>
      <c r="KZC2" s="290"/>
      <c r="KZD2" s="289"/>
      <c r="KZE2" s="289"/>
      <c r="KZF2" s="290"/>
      <c r="KZG2" s="289"/>
      <c r="KZH2" s="289"/>
      <c r="KZI2" s="290"/>
      <c r="KZJ2" s="290"/>
      <c r="KZK2" s="289"/>
      <c r="KZL2" s="290"/>
      <c r="KZM2" s="289"/>
      <c r="KZN2" s="289"/>
      <c r="KZO2" s="289"/>
      <c r="KZP2" s="360"/>
      <c r="KZQ2" s="360"/>
      <c r="KZR2" s="360"/>
      <c r="KZS2" s="360"/>
      <c r="KZT2" s="360"/>
      <c r="KZU2" s="360"/>
      <c r="KZV2" s="360"/>
      <c r="KZW2" s="360"/>
      <c r="KZX2" s="360"/>
      <c r="KZY2" s="360"/>
      <c r="KZZ2" s="360"/>
      <c r="LAA2" s="360"/>
      <c r="LAB2" s="360"/>
      <c r="LAC2" s="360"/>
      <c r="LAD2" s="360"/>
      <c r="LAE2" s="360"/>
      <c r="LAF2" s="360"/>
      <c r="LAG2" s="360"/>
      <c r="LAH2" s="360"/>
      <c r="LAI2" s="360"/>
      <c r="LAJ2" s="246"/>
      <c r="LAK2" s="360"/>
      <c r="LAL2" s="360"/>
      <c r="LAM2" s="360"/>
      <c r="LAN2" s="360"/>
      <c r="LAO2" s="360"/>
      <c r="LAP2" s="360"/>
      <c r="LAQ2" s="360"/>
      <c r="LAR2" s="360"/>
      <c r="LAS2" s="360"/>
      <c r="LAT2" s="360"/>
      <c r="LAU2" s="360"/>
      <c r="LAV2" s="360"/>
      <c r="LAW2" s="360"/>
      <c r="LAX2" s="28"/>
      <c r="LAY2" s="28"/>
      <c r="LAZ2" s="28"/>
      <c r="LBA2" s="28"/>
      <c r="LBB2" s="360"/>
      <c r="LBC2" s="360"/>
      <c r="LBD2" s="360"/>
      <c r="LBE2" s="247"/>
      <c r="LBF2" s="360"/>
      <c r="LBG2" s="28"/>
      <c r="LBH2" s="360"/>
      <c r="LBI2" s="360"/>
      <c r="LBJ2" s="360"/>
      <c r="LBK2" s="360"/>
      <c r="LBL2" s="360"/>
      <c r="LBM2" s="360"/>
      <c r="LBN2" s="283"/>
      <c r="LBO2" s="283"/>
      <c r="LBP2" s="28"/>
      <c r="LBQ2" s="28"/>
      <c r="LBR2" s="28"/>
      <c r="LBS2" s="28"/>
      <c r="LBT2" s="28"/>
      <c r="LBU2" s="360"/>
      <c r="LBV2" s="24"/>
      <c r="LBW2" s="24"/>
      <c r="LBX2" s="360"/>
      <c r="LBY2" s="361"/>
      <c r="LBZ2" s="26"/>
      <c r="LCA2" s="375"/>
      <c r="LCB2" s="375"/>
      <c r="LCC2" s="375"/>
      <c r="LCD2" s="375"/>
      <c r="LCE2" s="376"/>
      <c r="LCF2" s="27"/>
      <c r="LCG2" s="27"/>
      <c r="LCH2" s="27"/>
      <c r="LCI2" s="27"/>
      <c r="LCJ2" s="27"/>
      <c r="LCK2" s="27"/>
      <c r="LCL2" s="27"/>
      <c r="LCM2" s="27"/>
      <c r="LCN2" s="27"/>
      <c r="LCO2" s="27"/>
      <c r="LCP2" s="27"/>
      <c r="LCQ2" s="27"/>
      <c r="LCR2" s="375"/>
      <c r="LCS2" s="361"/>
      <c r="LCT2" s="361"/>
      <c r="LCU2" s="361"/>
      <c r="LCV2" s="361"/>
      <c r="LCW2" s="361"/>
      <c r="LCX2" s="361"/>
      <c r="LCY2" s="361"/>
      <c r="LCZ2" s="361"/>
      <c r="LDA2" s="375"/>
      <c r="LDB2" s="375"/>
      <c r="LDC2" s="375"/>
      <c r="LDD2" s="375"/>
      <c r="LDE2" s="361"/>
      <c r="LDF2" s="361"/>
      <c r="LDG2" s="361"/>
      <c r="LDH2" s="360"/>
      <c r="LDI2" s="360"/>
      <c r="LDJ2" s="360"/>
      <c r="LDK2" s="360"/>
      <c r="LDL2" s="360"/>
      <c r="LDM2" s="360"/>
      <c r="LDN2" s="360"/>
      <c r="LDO2" s="360"/>
      <c r="LDP2" s="360"/>
      <c r="LDQ2" s="28"/>
      <c r="LDR2" s="360"/>
      <c r="LDS2" s="360"/>
      <c r="LDT2" s="360"/>
      <c r="LDU2" s="360"/>
      <c r="LDV2" s="289"/>
      <c r="LDW2" s="289"/>
      <c r="LDX2" s="289"/>
      <c r="LDY2" s="289"/>
      <c r="LDZ2" s="289"/>
      <c r="LEA2" s="289"/>
      <c r="LEB2" s="290"/>
      <c r="LEC2" s="290"/>
      <c r="LED2" s="289"/>
      <c r="LEE2" s="289"/>
      <c r="LEF2" s="290"/>
      <c r="LEG2" s="289"/>
      <c r="LEH2" s="289"/>
      <c r="LEI2" s="290"/>
      <c r="LEJ2" s="290"/>
      <c r="LEK2" s="289"/>
      <c r="LEL2" s="290"/>
      <c r="LEM2" s="289"/>
      <c r="LEN2" s="289"/>
      <c r="LEO2" s="289"/>
      <c r="LEP2" s="360"/>
      <c r="LEQ2" s="360"/>
      <c r="LER2" s="360"/>
      <c r="LES2" s="360"/>
      <c r="LET2" s="360"/>
      <c r="LEU2" s="360"/>
      <c r="LEV2" s="360"/>
      <c r="LEW2" s="360"/>
      <c r="LEX2" s="360"/>
      <c r="LEY2" s="360"/>
      <c r="LEZ2" s="360"/>
      <c r="LFA2" s="360"/>
      <c r="LFB2" s="360"/>
      <c r="LFC2" s="360"/>
      <c r="LFD2" s="360"/>
      <c r="LFE2" s="360"/>
      <c r="LFF2" s="360"/>
      <c r="LFG2" s="360"/>
      <c r="LFH2" s="360"/>
      <c r="LFI2" s="360"/>
      <c r="LFJ2" s="246"/>
      <c r="LFK2" s="360"/>
      <c r="LFL2" s="360"/>
      <c r="LFM2" s="360"/>
      <c r="LFN2" s="360"/>
      <c r="LFO2" s="360"/>
      <c r="LFP2" s="360"/>
      <c r="LFQ2" s="360"/>
      <c r="LFR2" s="360"/>
      <c r="LFS2" s="360"/>
      <c r="LFT2" s="360"/>
      <c r="LFU2" s="360"/>
      <c r="LFV2" s="360"/>
      <c r="LFW2" s="360"/>
      <c r="LFX2" s="28"/>
      <c r="LFY2" s="28"/>
      <c r="LFZ2" s="28"/>
      <c r="LGA2" s="28"/>
      <c r="LGB2" s="360"/>
      <c r="LGC2" s="360"/>
      <c r="LGD2" s="360"/>
      <c r="LGE2" s="247"/>
      <c r="LGF2" s="360"/>
      <c r="LGG2" s="28"/>
      <c r="LGH2" s="360"/>
      <c r="LGI2" s="360"/>
      <c r="LGJ2" s="360"/>
      <c r="LGK2" s="360"/>
      <c r="LGL2" s="360"/>
      <c r="LGM2" s="360"/>
      <c r="LGN2" s="283"/>
      <c r="LGO2" s="283"/>
      <c r="LGP2" s="28"/>
      <c r="LGQ2" s="28"/>
      <c r="LGR2" s="28"/>
      <c r="LGS2" s="28"/>
      <c r="LGT2" s="28"/>
      <c r="LGU2" s="360"/>
      <c r="LGV2" s="24"/>
      <c r="LGW2" s="24"/>
      <c r="LGX2" s="360"/>
      <c r="LGY2" s="361"/>
      <c r="LGZ2" s="26"/>
      <c r="LHA2" s="375"/>
      <c r="LHB2" s="375"/>
      <c r="LHC2" s="375"/>
      <c r="LHD2" s="375"/>
      <c r="LHE2" s="376"/>
      <c r="LHF2" s="27"/>
      <c r="LHG2" s="27"/>
      <c r="LHH2" s="27"/>
      <c r="LHI2" s="27"/>
      <c r="LHJ2" s="27"/>
      <c r="LHK2" s="27"/>
      <c r="LHL2" s="27"/>
      <c r="LHM2" s="27"/>
      <c r="LHN2" s="27"/>
      <c r="LHO2" s="27"/>
      <c r="LHP2" s="27"/>
      <c r="LHQ2" s="27"/>
      <c r="LHR2" s="375"/>
      <c r="LHS2" s="361"/>
      <c r="LHT2" s="361"/>
      <c r="LHU2" s="361"/>
      <c r="LHV2" s="361"/>
      <c r="LHW2" s="361"/>
      <c r="LHX2" s="361"/>
      <c r="LHY2" s="361"/>
      <c r="LHZ2" s="361"/>
      <c r="LIA2" s="375"/>
      <c r="LIB2" s="375"/>
      <c r="LIC2" s="375"/>
      <c r="LID2" s="375"/>
      <c r="LIE2" s="361"/>
      <c r="LIF2" s="361"/>
      <c r="LIG2" s="361"/>
      <c r="LIH2" s="360"/>
      <c r="LII2" s="360"/>
      <c r="LIJ2" s="360"/>
      <c r="LIK2" s="360"/>
      <c r="LIL2" s="360"/>
      <c r="LIM2" s="360"/>
      <c r="LIN2" s="360"/>
      <c r="LIO2" s="360"/>
      <c r="LIP2" s="360"/>
      <c r="LIQ2" s="28"/>
      <c r="LIR2" s="360"/>
      <c r="LIS2" s="360"/>
      <c r="LIT2" s="360"/>
      <c r="LIU2" s="360"/>
      <c r="LIV2" s="289"/>
      <c r="LIW2" s="289"/>
      <c r="LIX2" s="289"/>
      <c r="LIY2" s="289"/>
      <c r="LIZ2" s="289"/>
      <c r="LJA2" s="289"/>
      <c r="LJB2" s="290"/>
      <c r="LJC2" s="290"/>
      <c r="LJD2" s="289"/>
      <c r="LJE2" s="289"/>
      <c r="LJF2" s="290"/>
      <c r="LJG2" s="289"/>
      <c r="LJH2" s="289"/>
      <c r="LJI2" s="290"/>
      <c r="LJJ2" s="290"/>
      <c r="LJK2" s="289"/>
      <c r="LJL2" s="290"/>
      <c r="LJM2" s="289"/>
      <c r="LJN2" s="289"/>
      <c r="LJO2" s="289"/>
      <c r="LJP2" s="360"/>
      <c r="LJQ2" s="360"/>
      <c r="LJR2" s="360"/>
      <c r="LJS2" s="360"/>
      <c r="LJT2" s="360"/>
      <c r="LJU2" s="360"/>
      <c r="LJV2" s="360"/>
      <c r="LJW2" s="360"/>
      <c r="LJX2" s="360"/>
      <c r="LJY2" s="360"/>
      <c r="LJZ2" s="360"/>
      <c r="LKA2" s="360"/>
      <c r="LKB2" s="360"/>
      <c r="LKC2" s="360"/>
      <c r="LKD2" s="360"/>
      <c r="LKE2" s="360"/>
      <c r="LKF2" s="360"/>
      <c r="LKG2" s="360"/>
      <c r="LKH2" s="360"/>
      <c r="LKI2" s="360"/>
      <c r="LKJ2" s="246"/>
      <c r="LKK2" s="360"/>
      <c r="LKL2" s="360"/>
      <c r="LKM2" s="360"/>
      <c r="LKN2" s="360"/>
      <c r="LKO2" s="360"/>
      <c r="LKP2" s="360"/>
      <c r="LKQ2" s="360"/>
      <c r="LKR2" s="360"/>
      <c r="LKS2" s="360"/>
      <c r="LKT2" s="360"/>
      <c r="LKU2" s="360"/>
      <c r="LKV2" s="360"/>
      <c r="LKW2" s="360"/>
      <c r="LKX2" s="28"/>
      <c r="LKY2" s="28"/>
      <c r="LKZ2" s="28"/>
      <c r="LLA2" s="28"/>
      <c r="LLB2" s="360"/>
      <c r="LLC2" s="360"/>
      <c r="LLD2" s="360"/>
      <c r="LLE2" s="247"/>
      <c r="LLF2" s="360"/>
      <c r="LLG2" s="28"/>
      <c r="LLH2" s="360"/>
      <c r="LLI2" s="360"/>
      <c r="LLJ2" s="360"/>
      <c r="LLK2" s="360"/>
      <c r="LLL2" s="360"/>
      <c r="LLM2" s="360"/>
      <c r="LLN2" s="283"/>
      <c r="LLO2" s="283"/>
      <c r="LLP2" s="28"/>
      <c r="LLQ2" s="28"/>
      <c r="LLR2" s="28"/>
      <c r="LLS2" s="28"/>
      <c r="LLT2" s="28"/>
      <c r="LLU2" s="360"/>
      <c r="LLV2" s="24"/>
      <c r="LLW2" s="24"/>
      <c r="LLX2" s="360"/>
      <c r="LLY2" s="361"/>
      <c r="LLZ2" s="26"/>
      <c r="LMA2" s="375"/>
      <c r="LMB2" s="375"/>
      <c r="LMC2" s="375"/>
      <c r="LMD2" s="375"/>
      <c r="LME2" s="376"/>
      <c r="LMF2" s="27"/>
      <c r="LMG2" s="27"/>
      <c r="LMH2" s="27"/>
      <c r="LMI2" s="27"/>
      <c r="LMJ2" s="27"/>
      <c r="LMK2" s="27"/>
      <c r="LML2" s="27"/>
      <c r="LMM2" s="27"/>
      <c r="LMN2" s="27"/>
      <c r="LMO2" s="27"/>
      <c r="LMP2" s="27"/>
      <c r="LMQ2" s="27"/>
      <c r="LMR2" s="375"/>
      <c r="LMS2" s="361"/>
      <c r="LMT2" s="361"/>
      <c r="LMU2" s="361"/>
      <c r="LMV2" s="361"/>
      <c r="LMW2" s="361"/>
      <c r="LMX2" s="361"/>
      <c r="LMY2" s="361"/>
      <c r="LMZ2" s="361"/>
      <c r="LNA2" s="375"/>
      <c r="LNB2" s="375"/>
      <c r="LNC2" s="375"/>
      <c r="LND2" s="375"/>
      <c r="LNE2" s="361"/>
      <c r="LNF2" s="361"/>
      <c r="LNG2" s="361"/>
      <c r="LNH2" s="360"/>
      <c r="LNI2" s="360"/>
      <c r="LNJ2" s="360"/>
      <c r="LNK2" s="360"/>
      <c r="LNL2" s="360"/>
      <c r="LNM2" s="360"/>
      <c r="LNN2" s="360"/>
      <c r="LNO2" s="360"/>
      <c r="LNP2" s="360"/>
      <c r="LNQ2" s="28"/>
      <c r="LNR2" s="360"/>
      <c r="LNS2" s="360"/>
      <c r="LNT2" s="360"/>
      <c r="LNU2" s="360"/>
      <c r="LNV2" s="289"/>
      <c r="LNW2" s="289"/>
      <c r="LNX2" s="289"/>
      <c r="LNY2" s="289"/>
      <c r="LNZ2" s="289"/>
      <c r="LOA2" s="289"/>
      <c r="LOB2" s="290"/>
      <c r="LOC2" s="290"/>
      <c r="LOD2" s="289"/>
      <c r="LOE2" s="289"/>
      <c r="LOF2" s="290"/>
      <c r="LOG2" s="289"/>
      <c r="LOH2" s="289"/>
      <c r="LOI2" s="290"/>
      <c r="LOJ2" s="290"/>
      <c r="LOK2" s="289"/>
      <c r="LOL2" s="290"/>
      <c r="LOM2" s="289"/>
      <c r="LON2" s="289"/>
      <c r="LOO2" s="289"/>
      <c r="LOP2" s="360"/>
      <c r="LOQ2" s="360"/>
      <c r="LOR2" s="360"/>
      <c r="LOS2" s="360"/>
      <c r="LOT2" s="360"/>
      <c r="LOU2" s="360"/>
      <c r="LOV2" s="360"/>
      <c r="LOW2" s="360"/>
      <c r="LOX2" s="360"/>
      <c r="LOY2" s="360"/>
      <c r="LOZ2" s="360"/>
      <c r="LPA2" s="360"/>
      <c r="LPB2" s="360"/>
      <c r="LPC2" s="360"/>
      <c r="LPD2" s="360"/>
      <c r="LPE2" s="360"/>
      <c r="LPF2" s="360"/>
      <c r="LPG2" s="360"/>
      <c r="LPH2" s="360"/>
      <c r="LPI2" s="360"/>
      <c r="LPJ2" s="246"/>
      <c r="LPK2" s="360"/>
      <c r="LPL2" s="360"/>
      <c r="LPM2" s="360"/>
      <c r="LPN2" s="360"/>
      <c r="LPO2" s="360"/>
      <c r="LPP2" s="360"/>
      <c r="LPQ2" s="360"/>
      <c r="LPR2" s="360"/>
      <c r="LPS2" s="360"/>
      <c r="LPT2" s="360"/>
      <c r="LPU2" s="360"/>
      <c r="LPV2" s="360"/>
      <c r="LPW2" s="360"/>
      <c r="LPX2" s="28"/>
      <c r="LPY2" s="28"/>
      <c r="LPZ2" s="28"/>
      <c r="LQA2" s="28"/>
      <c r="LQB2" s="360"/>
      <c r="LQC2" s="360"/>
      <c r="LQD2" s="360"/>
      <c r="LQE2" s="247"/>
      <c r="LQF2" s="360"/>
      <c r="LQG2" s="28"/>
      <c r="LQH2" s="360"/>
      <c r="LQI2" s="360"/>
      <c r="LQJ2" s="360"/>
      <c r="LQK2" s="360"/>
      <c r="LQL2" s="360"/>
      <c r="LQM2" s="360"/>
      <c r="LQN2" s="283"/>
      <c r="LQO2" s="283"/>
      <c r="LQP2" s="28"/>
      <c r="LQQ2" s="28"/>
      <c r="LQR2" s="28"/>
      <c r="LQS2" s="28"/>
      <c r="LQT2" s="28"/>
      <c r="LQU2" s="360"/>
      <c r="LQV2" s="24"/>
      <c r="LQW2" s="24"/>
      <c r="LQX2" s="360"/>
      <c r="LQY2" s="361"/>
      <c r="LQZ2" s="26"/>
      <c r="LRA2" s="375"/>
      <c r="LRB2" s="375"/>
      <c r="LRC2" s="375"/>
      <c r="LRD2" s="375"/>
      <c r="LRE2" s="376"/>
      <c r="LRF2" s="27"/>
      <c r="LRG2" s="27"/>
      <c r="LRH2" s="27"/>
      <c r="LRI2" s="27"/>
      <c r="LRJ2" s="27"/>
      <c r="LRK2" s="27"/>
      <c r="LRL2" s="27"/>
      <c r="LRM2" s="27"/>
      <c r="LRN2" s="27"/>
      <c r="LRO2" s="27"/>
      <c r="LRP2" s="27"/>
      <c r="LRQ2" s="27"/>
      <c r="LRR2" s="375"/>
      <c r="LRS2" s="361"/>
      <c r="LRT2" s="361"/>
      <c r="LRU2" s="361"/>
      <c r="LRV2" s="361"/>
      <c r="LRW2" s="361"/>
      <c r="LRX2" s="361"/>
      <c r="LRY2" s="361"/>
      <c r="LRZ2" s="361"/>
      <c r="LSA2" s="375"/>
      <c r="LSB2" s="375"/>
      <c r="LSC2" s="375"/>
      <c r="LSD2" s="375"/>
      <c r="LSE2" s="361"/>
      <c r="LSF2" s="361"/>
      <c r="LSG2" s="361"/>
      <c r="LSH2" s="360"/>
      <c r="LSI2" s="360"/>
      <c r="LSJ2" s="360"/>
      <c r="LSK2" s="360"/>
      <c r="LSL2" s="360"/>
      <c r="LSM2" s="360"/>
      <c r="LSN2" s="360"/>
      <c r="LSO2" s="360"/>
      <c r="LSP2" s="360"/>
      <c r="LSQ2" s="28"/>
      <c r="LSR2" s="360"/>
      <c r="LSS2" s="360"/>
      <c r="LST2" s="360"/>
      <c r="LSU2" s="360"/>
      <c r="LSV2" s="289"/>
      <c r="LSW2" s="289"/>
      <c r="LSX2" s="289"/>
      <c r="LSY2" s="289"/>
      <c r="LSZ2" s="289"/>
      <c r="LTA2" s="289"/>
      <c r="LTB2" s="290"/>
      <c r="LTC2" s="290"/>
      <c r="LTD2" s="289"/>
      <c r="LTE2" s="289"/>
      <c r="LTF2" s="290"/>
      <c r="LTG2" s="289"/>
      <c r="LTH2" s="289"/>
      <c r="LTI2" s="290"/>
      <c r="LTJ2" s="290"/>
      <c r="LTK2" s="289"/>
      <c r="LTL2" s="290"/>
      <c r="LTM2" s="289"/>
      <c r="LTN2" s="289"/>
      <c r="LTO2" s="289"/>
      <c r="LTP2" s="360"/>
      <c r="LTQ2" s="360"/>
      <c r="LTR2" s="360"/>
      <c r="LTS2" s="360"/>
      <c r="LTT2" s="360"/>
      <c r="LTU2" s="360"/>
      <c r="LTV2" s="360"/>
      <c r="LTW2" s="360"/>
      <c r="LTX2" s="360"/>
      <c r="LTY2" s="360"/>
      <c r="LTZ2" s="360"/>
      <c r="LUA2" s="360"/>
      <c r="LUB2" s="360"/>
      <c r="LUC2" s="360"/>
      <c r="LUD2" s="360"/>
      <c r="LUE2" s="360"/>
      <c r="LUF2" s="360"/>
      <c r="LUG2" s="360"/>
      <c r="LUH2" s="360"/>
      <c r="LUI2" s="360"/>
      <c r="LUJ2" s="246"/>
      <c r="LUK2" s="360"/>
      <c r="LUL2" s="360"/>
      <c r="LUM2" s="360"/>
      <c r="LUN2" s="360"/>
      <c r="LUO2" s="360"/>
      <c r="LUP2" s="360"/>
      <c r="LUQ2" s="360"/>
      <c r="LUR2" s="360"/>
      <c r="LUS2" s="360"/>
      <c r="LUT2" s="360"/>
      <c r="LUU2" s="360"/>
      <c r="LUV2" s="360"/>
      <c r="LUW2" s="360"/>
      <c r="LUX2" s="28"/>
      <c r="LUY2" s="28"/>
      <c r="LUZ2" s="28"/>
      <c r="LVA2" s="28"/>
      <c r="LVB2" s="360"/>
      <c r="LVC2" s="360"/>
      <c r="LVD2" s="360"/>
      <c r="LVE2" s="247"/>
      <c r="LVF2" s="360"/>
      <c r="LVG2" s="28"/>
      <c r="LVH2" s="360"/>
      <c r="LVI2" s="360"/>
      <c r="LVJ2" s="360"/>
      <c r="LVK2" s="360"/>
      <c r="LVL2" s="360"/>
      <c r="LVM2" s="360"/>
      <c r="LVN2" s="283"/>
      <c r="LVO2" s="283"/>
      <c r="LVP2" s="28"/>
      <c r="LVQ2" s="28"/>
      <c r="LVR2" s="28"/>
      <c r="LVS2" s="28"/>
      <c r="LVT2" s="28"/>
      <c r="LVU2" s="360"/>
      <c r="LVV2" s="24"/>
      <c r="LVW2" s="24"/>
      <c r="LVX2" s="360"/>
      <c r="LVY2" s="361"/>
      <c r="LVZ2" s="26"/>
      <c r="LWA2" s="375"/>
      <c r="LWB2" s="375"/>
      <c r="LWC2" s="375"/>
      <c r="LWD2" s="375"/>
      <c r="LWE2" s="376"/>
      <c r="LWF2" s="27"/>
      <c r="LWG2" s="27"/>
      <c r="LWH2" s="27"/>
      <c r="LWI2" s="27"/>
      <c r="LWJ2" s="27"/>
      <c r="LWK2" s="27"/>
      <c r="LWL2" s="27"/>
      <c r="LWM2" s="27"/>
      <c r="LWN2" s="27"/>
      <c r="LWO2" s="27"/>
      <c r="LWP2" s="27"/>
      <c r="LWQ2" s="27"/>
      <c r="LWR2" s="375"/>
      <c r="LWS2" s="361"/>
      <c r="LWT2" s="361"/>
      <c r="LWU2" s="361"/>
      <c r="LWV2" s="361"/>
      <c r="LWW2" s="361"/>
      <c r="LWX2" s="361"/>
      <c r="LWY2" s="361"/>
      <c r="LWZ2" s="361"/>
      <c r="LXA2" s="375"/>
      <c r="LXB2" s="375"/>
      <c r="LXC2" s="375"/>
      <c r="LXD2" s="375"/>
      <c r="LXE2" s="361"/>
      <c r="LXF2" s="361"/>
      <c r="LXG2" s="361"/>
      <c r="LXH2" s="360"/>
      <c r="LXI2" s="360"/>
      <c r="LXJ2" s="360"/>
      <c r="LXK2" s="360"/>
      <c r="LXL2" s="360"/>
      <c r="LXM2" s="360"/>
      <c r="LXN2" s="360"/>
      <c r="LXO2" s="360"/>
      <c r="LXP2" s="360"/>
      <c r="LXQ2" s="28"/>
      <c r="LXR2" s="360"/>
      <c r="LXS2" s="360"/>
      <c r="LXT2" s="360"/>
      <c r="LXU2" s="360"/>
      <c r="LXV2" s="289"/>
      <c r="LXW2" s="289"/>
      <c r="LXX2" s="289"/>
      <c r="LXY2" s="289"/>
      <c r="LXZ2" s="289"/>
      <c r="LYA2" s="289"/>
      <c r="LYB2" s="290"/>
      <c r="LYC2" s="290"/>
      <c r="LYD2" s="289"/>
      <c r="LYE2" s="289"/>
      <c r="LYF2" s="290"/>
      <c r="LYG2" s="289"/>
      <c r="LYH2" s="289"/>
      <c r="LYI2" s="290"/>
      <c r="LYJ2" s="290"/>
      <c r="LYK2" s="289"/>
      <c r="LYL2" s="290"/>
      <c r="LYM2" s="289"/>
      <c r="LYN2" s="289"/>
      <c r="LYO2" s="289"/>
      <c r="LYP2" s="360"/>
      <c r="LYQ2" s="360"/>
      <c r="LYR2" s="360"/>
      <c r="LYS2" s="360"/>
      <c r="LYT2" s="360"/>
      <c r="LYU2" s="360"/>
      <c r="LYV2" s="360"/>
      <c r="LYW2" s="360"/>
      <c r="LYX2" s="360"/>
      <c r="LYY2" s="360"/>
      <c r="LYZ2" s="360"/>
      <c r="LZA2" s="360"/>
      <c r="LZB2" s="360"/>
      <c r="LZC2" s="360"/>
      <c r="LZD2" s="360"/>
      <c r="LZE2" s="360"/>
      <c r="LZF2" s="360"/>
      <c r="LZG2" s="360"/>
      <c r="LZH2" s="360"/>
      <c r="LZI2" s="360"/>
      <c r="LZJ2" s="246"/>
      <c r="LZK2" s="360"/>
      <c r="LZL2" s="360"/>
      <c r="LZM2" s="360"/>
      <c r="LZN2" s="360"/>
      <c r="LZO2" s="360"/>
      <c r="LZP2" s="360"/>
      <c r="LZQ2" s="360"/>
      <c r="LZR2" s="360"/>
      <c r="LZS2" s="360"/>
      <c r="LZT2" s="360"/>
      <c r="LZU2" s="360"/>
      <c r="LZV2" s="360"/>
      <c r="LZW2" s="360"/>
      <c r="LZX2" s="28"/>
      <c r="LZY2" s="28"/>
      <c r="LZZ2" s="28"/>
      <c r="MAA2" s="28"/>
      <c r="MAB2" s="360"/>
      <c r="MAC2" s="360"/>
      <c r="MAD2" s="360"/>
      <c r="MAE2" s="247"/>
      <c r="MAF2" s="360"/>
      <c r="MAG2" s="28"/>
      <c r="MAH2" s="360"/>
      <c r="MAI2" s="360"/>
      <c r="MAJ2" s="360"/>
      <c r="MAK2" s="360"/>
      <c r="MAL2" s="360"/>
      <c r="MAM2" s="360"/>
      <c r="MAN2" s="283"/>
      <c r="MAO2" s="283"/>
      <c r="MAP2" s="28"/>
      <c r="MAQ2" s="28"/>
      <c r="MAR2" s="28"/>
      <c r="MAS2" s="28"/>
      <c r="MAT2" s="28"/>
      <c r="MAU2" s="360"/>
      <c r="MAV2" s="24"/>
      <c r="MAW2" s="24"/>
      <c r="MAX2" s="360"/>
      <c r="MAY2" s="361"/>
      <c r="MAZ2" s="26"/>
      <c r="MBA2" s="375"/>
      <c r="MBB2" s="375"/>
      <c r="MBC2" s="375"/>
      <c r="MBD2" s="375"/>
      <c r="MBE2" s="376"/>
      <c r="MBF2" s="27"/>
      <c r="MBG2" s="27"/>
      <c r="MBH2" s="27"/>
      <c r="MBI2" s="27"/>
      <c r="MBJ2" s="27"/>
      <c r="MBK2" s="27"/>
      <c r="MBL2" s="27"/>
      <c r="MBM2" s="27"/>
      <c r="MBN2" s="27"/>
      <c r="MBO2" s="27"/>
      <c r="MBP2" s="27"/>
      <c r="MBQ2" s="27"/>
      <c r="MBR2" s="375"/>
      <c r="MBS2" s="361"/>
      <c r="MBT2" s="361"/>
      <c r="MBU2" s="361"/>
      <c r="MBV2" s="361"/>
      <c r="MBW2" s="361"/>
      <c r="MBX2" s="361"/>
      <c r="MBY2" s="361"/>
      <c r="MBZ2" s="361"/>
      <c r="MCA2" s="375"/>
      <c r="MCB2" s="375"/>
      <c r="MCC2" s="375"/>
      <c r="MCD2" s="375"/>
      <c r="MCE2" s="361"/>
      <c r="MCF2" s="361"/>
      <c r="MCG2" s="361"/>
      <c r="MCH2" s="360"/>
      <c r="MCI2" s="360"/>
      <c r="MCJ2" s="360"/>
      <c r="MCK2" s="360"/>
      <c r="MCL2" s="360"/>
      <c r="MCM2" s="360"/>
      <c r="MCN2" s="360"/>
      <c r="MCO2" s="360"/>
      <c r="MCP2" s="360"/>
      <c r="MCQ2" s="28"/>
      <c r="MCR2" s="360"/>
      <c r="MCS2" s="360"/>
      <c r="MCT2" s="360"/>
      <c r="MCU2" s="360"/>
      <c r="MCV2" s="289"/>
      <c r="MCW2" s="289"/>
      <c r="MCX2" s="289"/>
      <c r="MCY2" s="289"/>
      <c r="MCZ2" s="289"/>
      <c r="MDA2" s="289"/>
      <c r="MDB2" s="290"/>
      <c r="MDC2" s="290"/>
      <c r="MDD2" s="289"/>
      <c r="MDE2" s="289"/>
      <c r="MDF2" s="290"/>
      <c r="MDG2" s="289"/>
      <c r="MDH2" s="289"/>
      <c r="MDI2" s="290"/>
      <c r="MDJ2" s="290"/>
      <c r="MDK2" s="289"/>
      <c r="MDL2" s="290"/>
      <c r="MDM2" s="289"/>
      <c r="MDN2" s="289"/>
      <c r="MDO2" s="289"/>
      <c r="MDP2" s="360"/>
      <c r="MDQ2" s="360"/>
      <c r="MDR2" s="360"/>
      <c r="MDS2" s="360"/>
      <c r="MDT2" s="360"/>
      <c r="MDU2" s="360"/>
      <c r="MDV2" s="360"/>
      <c r="MDW2" s="360"/>
      <c r="MDX2" s="360"/>
      <c r="MDY2" s="360"/>
      <c r="MDZ2" s="360"/>
      <c r="MEA2" s="360"/>
      <c r="MEB2" s="360"/>
      <c r="MEC2" s="360"/>
      <c r="MED2" s="360"/>
      <c r="MEE2" s="360"/>
      <c r="MEF2" s="360"/>
      <c r="MEG2" s="360"/>
      <c r="MEH2" s="360"/>
      <c r="MEI2" s="360"/>
      <c r="MEJ2" s="246"/>
      <c r="MEK2" s="360"/>
      <c r="MEL2" s="360"/>
      <c r="MEM2" s="360"/>
      <c r="MEN2" s="360"/>
      <c r="MEO2" s="360"/>
      <c r="MEP2" s="360"/>
      <c r="MEQ2" s="360"/>
      <c r="MER2" s="360"/>
      <c r="MES2" s="360"/>
      <c r="MET2" s="360"/>
      <c r="MEU2" s="360"/>
      <c r="MEV2" s="360"/>
      <c r="MEW2" s="360"/>
      <c r="MEX2" s="28"/>
      <c r="MEY2" s="28"/>
      <c r="MEZ2" s="28"/>
      <c r="MFA2" s="28"/>
      <c r="MFB2" s="360"/>
      <c r="MFC2" s="360"/>
      <c r="MFD2" s="360"/>
      <c r="MFE2" s="247"/>
      <c r="MFF2" s="360"/>
      <c r="MFG2" s="28"/>
      <c r="MFH2" s="360"/>
      <c r="MFI2" s="360"/>
      <c r="MFJ2" s="360"/>
      <c r="MFK2" s="360"/>
      <c r="MFL2" s="360"/>
      <c r="MFM2" s="360"/>
      <c r="MFN2" s="283"/>
      <c r="MFO2" s="283"/>
      <c r="MFP2" s="28"/>
      <c r="MFQ2" s="28"/>
      <c r="MFR2" s="28"/>
      <c r="MFS2" s="28"/>
      <c r="MFT2" s="28"/>
      <c r="MFU2" s="360"/>
      <c r="MFV2" s="24"/>
      <c r="MFW2" s="24"/>
      <c r="MFX2" s="360"/>
      <c r="MFY2" s="361"/>
      <c r="MFZ2" s="26"/>
      <c r="MGA2" s="375"/>
      <c r="MGB2" s="375"/>
      <c r="MGC2" s="375"/>
      <c r="MGD2" s="375"/>
      <c r="MGE2" s="376"/>
      <c r="MGF2" s="27"/>
      <c r="MGG2" s="27"/>
      <c r="MGH2" s="27"/>
      <c r="MGI2" s="27"/>
      <c r="MGJ2" s="27"/>
      <c r="MGK2" s="27"/>
      <c r="MGL2" s="27"/>
      <c r="MGM2" s="27"/>
      <c r="MGN2" s="27"/>
      <c r="MGO2" s="27"/>
      <c r="MGP2" s="27"/>
      <c r="MGQ2" s="27"/>
      <c r="MGR2" s="375"/>
      <c r="MGS2" s="361"/>
      <c r="MGT2" s="361"/>
      <c r="MGU2" s="361"/>
      <c r="MGV2" s="361"/>
      <c r="MGW2" s="361"/>
      <c r="MGX2" s="361"/>
      <c r="MGY2" s="361"/>
      <c r="MGZ2" s="361"/>
      <c r="MHA2" s="375"/>
      <c r="MHB2" s="375"/>
      <c r="MHC2" s="375"/>
      <c r="MHD2" s="375"/>
      <c r="MHE2" s="361"/>
      <c r="MHF2" s="361"/>
      <c r="MHG2" s="361"/>
      <c r="MHH2" s="360"/>
      <c r="MHI2" s="360"/>
      <c r="MHJ2" s="360"/>
      <c r="MHK2" s="360"/>
      <c r="MHL2" s="360"/>
      <c r="MHM2" s="360"/>
      <c r="MHN2" s="360"/>
      <c r="MHO2" s="360"/>
      <c r="MHP2" s="360"/>
      <c r="MHQ2" s="28"/>
      <c r="MHR2" s="360"/>
      <c r="MHS2" s="360"/>
      <c r="MHT2" s="360"/>
      <c r="MHU2" s="360"/>
      <c r="MHV2" s="289"/>
      <c r="MHW2" s="289"/>
      <c r="MHX2" s="289"/>
      <c r="MHY2" s="289"/>
      <c r="MHZ2" s="289"/>
      <c r="MIA2" s="289"/>
      <c r="MIB2" s="290"/>
      <c r="MIC2" s="290"/>
      <c r="MID2" s="289"/>
      <c r="MIE2" s="289"/>
      <c r="MIF2" s="290"/>
      <c r="MIG2" s="289"/>
      <c r="MIH2" s="289"/>
      <c r="MII2" s="290"/>
      <c r="MIJ2" s="290"/>
      <c r="MIK2" s="289"/>
      <c r="MIL2" s="290"/>
      <c r="MIM2" s="289"/>
      <c r="MIN2" s="289"/>
      <c r="MIO2" s="289"/>
      <c r="MIP2" s="360"/>
      <c r="MIQ2" s="360"/>
      <c r="MIR2" s="360"/>
      <c r="MIS2" s="360"/>
      <c r="MIT2" s="360"/>
      <c r="MIU2" s="360"/>
      <c r="MIV2" s="360"/>
      <c r="MIW2" s="360"/>
      <c r="MIX2" s="360"/>
      <c r="MIY2" s="360"/>
      <c r="MIZ2" s="360"/>
      <c r="MJA2" s="360"/>
      <c r="MJB2" s="360"/>
      <c r="MJC2" s="360"/>
      <c r="MJD2" s="360"/>
      <c r="MJE2" s="360"/>
      <c r="MJF2" s="360"/>
      <c r="MJG2" s="360"/>
      <c r="MJH2" s="360"/>
      <c r="MJI2" s="360"/>
      <c r="MJJ2" s="246"/>
      <c r="MJK2" s="360"/>
      <c r="MJL2" s="360"/>
      <c r="MJM2" s="360"/>
      <c r="MJN2" s="360"/>
      <c r="MJO2" s="360"/>
      <c r="MJP2" s="360"/>
      <c r="MJQ2" s="360"/>
      <c r="MJR2" s="360"/>
      <c r="MJS2" s="360"/>
      <c r="MJT2" s="360"/>
      <c r="MJU2" s="360"/>
      <c r="MJV2" s="360"/>
      <c r="MJW2" s="360"/>
      <c r="MJX2" s="28"/>
      <c r="MJY2" s="28"/>
      <c r="MJZ2" s="28"/>
      <c r="MKA2" s="28"/>
      <c r="MKB2" s="360"/>
      <c r="MKC2" s="360"/>
      <c r="MKD2" s="360"/>
      <c r="MKE2" s="247"/>
      <c r="MKF2" s="360"/>
      <c r="MKG2" s="28"/>
      <c r="MKH2" s="360"/>
      <c r="MKI2" s="360"/>
      <c r="MKJ2" s="360"/>
      <c r="MKK2" s="360"/>
      <c r="MKL2" s="360"/>
      <c r="MKM2" s="360"/>
      <c r="MKN2" s="283"/>
      <c r="MKO2" s="283"/>
      <c r="MKP2" s="28"/>
      <c r="MKQ2" s="28"/>
      <c r="MKR2" s="28"/>
      <c r="MKS2" s="28"/>
      <c r="MKT2" s="28"/>
      <c r="MKU2" s="360"/>
      <c r="MKV2" s="24"/>
      <c r="MKW2" s="24"/>
      <c r="MKX2" s="360"/>
      <c r="MKY2" s="361"/>
      <c r="MKZ2" s="26"/>
      <c r="MLA2" s="375"/>
      <c r="MLB2" s="375"/>
      <c r="MLC2" s="375"/>
      <c r="MLD2" s="375"/>
      <c r="MLE2" s="376"/>
      <c r="MLF2" s="27"/>
      <c r="MLG2" s="27"/>
      <c r="MLH2" s="27"/>
      <c r="MLI2" s="27"/>
      <c r="MLJ2" s="27"/>
      <c r="MLK2" s="27"/>
      <c r="MLL2" s="27"/>
      <c r="MLM2" s="27"/>
      <c r="MLN2" s="27"/>
      <c r="MLO2" s="27"/>
      <c r="MLP2" s="27"/>
      <c r="MLQ2" s="27"/>
      <c r="MLR2" s="375"/>
      <c r="MLS2" s="361"/>
      <c r="MLT2" s="361"/>
      <c r="MLU2" s="361"/>
      <c r="MLV2" s="361"/>
      <c r="MLW2" s="361"/>
      <c r="MLX2" s="361"/>
      <c r="MLY2" s="361"/>
      <c r="MLZ2" s="361"/>
      <c r="MMA2" s="375"/>
      <c r="MMB2" s="375"/>
      <c r="MMC2" s="375"/>
      <c r="MMD2" s="375"/>
      <c r="MME2" s="361"/>
      <c r="MMF2" s="361"/>
      <c r="MMG2" s="361"/>
      <c r="MMH2" s="360"/>
      <c r="MMI2" s="360"/>
      <c r="MMJ2" s="360"/>
      <c r="MMK2" s="360"/>
      <c r="MML2" s="360"/>
      <c r="MMM2" s="360"/>
      <c r="MMN2" s="360"/>
      <c r="MMO2" s="360"/>
      <c r="MMP2" s="360"/>
      <c r="MMQ2" s="28"/>
      <c r="MMR2" s="360"/>
      <c r="MMS2" s="360"/>
      <c r="MMT2" s="360"/>
      <c r="MMU2" s="360"/>
      <c r="MMV2" s="289"/>
      <c r="MMW2" s="289"/>
      <c r="MMX2" s="289"/>
      <c r="MMY2" s="289"/>
      <c r="MMZ2" s="289"/>
      <c r="MNA2" s="289"/>
      <c r="MNB2" s="290"/>
      <c r="MNC2" s="290"/>
      <c r="MND2" s="289"/>
      <c r="MNE2" s="289"/>
      <c r="MNF2" s="290"/>
      <c r="MNG2" s="289"/>
      <c r="MNH2" s="289"/>
      <c r="MNI2" s="290"/>
      <c r="MNJ2" s="290"/>
      <c r="MNK2" s="289"/>
      <c r="MNL2" s="290"/>
      <c r="MNM2" s="289"/>
      <c r="MNN2" s="289"/>
      <c r="MNO2" s="289"/>
      <c r="MNP2" s="360"/>
      <c r="MNQ2" s="360"/>
      <c r="MNR2" s="360"/>
      <c r="MNS2" s="360"/>
      <c r="MNT2" s="360"/>
      <c r="MNU2" s="360"/>
      <c r="MNV2" s="360"/>
      <c r="MNW2" s="360"/>
      <c r="MNX2" s="360"/>
      <c r="MNY2" s="360"/>
      <c r="MNZ2" s="360"/>
      <c r="MOA2" s="360"/>
      <c r="MOB2" s="360"/>
      <c r="MOC2" s="360"/>
      <c r="MOD2" s="360"/>
      <c r="MOE2" s="360"/>
      <c r="MOF2" s="360"/>
      <c r="MOG2" s="360"/>
      <c r="MOH2" s="360"/>
      <c r="MOI2" s="360"/>
      <c r="MOJ2" s="246"/>
      <c r="MOK2" s="360"/>
      <c r="MOL2" s="360"/>
      <c r="MOM2" s="360"/>
      <c r="MON2" s="360"/>
      <c r="MOO2" s="360"/>
      <c r="MOP2" s="360"/>
      <c r="MOQ2" s="360"/>
      <c r="MOR2" s="360"/>
      <c r="MOS2" s="360"/>
      <c r="MOT2" s="360"/>
      <c r="MOU2" s="360"/>
      <c r="MOV2" s="360"/>
      <c r="MOW2" s="360"/>
      <c r="MOX2" s="28"/>
      <c r="MOY2" s="28"/>
      <c r="MOZ2" s="28"/>
      <c r="MPA2" s="28"/>
      <c r="MPB2" s="360"/>
      <c r="MPC2" s="360"/>
      <c r="MPD2" s="360"/>
      <c r="MPE2" s="247"/>
      <c r="MPF2" s="360"/>
      <c r="MPG2" s="28"/>
      <c r="MPH2" s="360"/>
      <c r="MPI2" s="360"/>
      <c r="MPJ2" s="360"/>
      <c r="MPK2" s="360"/>
      <c r="MPL2" s="360"/>
      <c r="MPM2" s="360"/>
      <c r="MPN2" s="283"/>
      <c r="MPO2" s="283"/>
      <c r="MPP2" s="28"/>
      <c r="MPQ2" s="28"/>
      <c r="MPR2" s="28"/>
      <c r="MPS2" s="28"/>
      <c r="MPT2" s="28"/>
      <c r="MPU2" s="360"/>
      <c r="MPV2" s="24"/>
      <c r="MPW2" s="24"/>
      <c r="MPX2" s="360"/>
      <c r="MPY2" s="361"/>
      <c r="MPZ2" s="26"/>
      <c r="MQA2" s="375"/>
      <c r="MQB2" s="375"/>
      <c r="MQC2" s="375"/>
      <c r="MQD2" s="375"/>
      <c r="MQE2" s="376"/>
      <c r="MQF2" s="27"/>
      <c r="MQG2" s="27"/>
      <c r="MQH2" s="27"/>
      <c r="MQI2" s="27"/>
      <c r="MQJ2" s="27"/>
      <c r="MQK2" s="27"/>
      <c r="MQL2" s="27"/>
      <c r="MQM2" s="27"/>
      <c r="MQN2" s="27"/>
      <c r="MQO2" s="27"/>
      <c r="MQP2" s="27"/>
      <c r="MQQ2" s="27"/>
      <c r="MQR2" s="375"/>
      <c r="MQS2" s="361"/>
      <c r="MQT2" s="361"/>
      <c r="MQU2" s="361"/>
      <c r="MQV2" s="361"/>
      <c r="MQW2" s="361"/>
      <c r="MQX2" s="361"/>
      <c r="MQY2" s="361"/>
      <c r="MQZ2" s="361"/>
      <c r="MRA2" s="375"/>
      <c r="MRB2" s="375"/>
      <c r="MRC2" s="375"/>
      <c r="MRD2" s="375"/>
      <c r="MRE2" s="361"/>
      <c r="MRF2" s="361"/>
      <c r="MRG2" s="361"/>
      <c r="MRH2" s="360"/>
      <c r="MRI2" s="360"/>
      <c r="MRJ2" s="360"/>
      <c r="MRK2" s="360"/>
      <c r="MRL2" s="360"/>
      <c r="MRM2" s="360"/>
      <c r="MRN2" s="360"/>
      <c r="MRO2" s="360"/>
      <c r="MRP2" s="360"/>
      <c r="MRQ2" s="28"/>
      <c r="MRR2" s="360"/>
      <c r="MRS2" s="360"/>
      <c r="MRT2" s="360"/>
      <c r="MRU2" s="360"/>
      <c r="MRV2" s="289"/>
      <c r="MRW2" s="289"/>
      <c r="MRX2" s="289"/>
      <c r="MRY2" s="289"/>
      <c r="MRZ2" s="289"/>
      <c r="MSA2" s="289"/>
      <c r="MSB2" s="290"/>
      <c r="MSC2" s="290"/>
      <c r="MSD2" s="289"/>
      <c r="MSE2" s="289"/>
      <c r="MSF2" s="290"/>
      <c r="MSG2" s="289"/>
      <c r="MSH2" s="289"/>
      <c r="MSI2" s="290"/>
      <c r="MSJ2" s="290"/>
      <c r="MSK2" s="289"/>
      <c r="MSL2" s="290"/>
      <c r="MSM2" s="289"/>
      <c r="MSN2" s="289"/>
      <c r="MSO2" s="289"/>
      <c r="MSP2" s="360"/>
      <c r="MSQ2" s="360"/>
      <c r="MSR2" s="360"/>
      <c r="MSS2" s="360"/>
      <c r="MST2" s="360"/>
      <c r="MSU2" s="360"/>
      <c r="MSV2" s="360"/>
      <c r="MSW2" s="360"/>
      <c r="MSX2" s="360"/>
      <c r="MSY2" s="360"/>
      <c r="MSZ2" s="360"/>
      <c r="MTA2" s="360"/>
      <c r="MTB2" s="360"/>
      <c r="MTC2" s="360"/>
      <c r="MTD2" s="360"/>
      <c r="MTE2" s="360"/>
      <c r="MTF2" s="360"/>
      <c r="MTG2" s="360"/>
      <c r="MTH2" s="360"/>
      <c r="MTI2" s="360"/>
      <c r="MTJ2" s="246"/>
      <c r="MTK2" s="360"/>
      <c r="MTL2" s="360"/>
      <c r="MTM2" s="360"/>
      <c r="MTN2" s="360"/>
      <c r="MTO2" s="360"/>
      <c r="MTP2" s="360"/>
      <c r="MTQ2" s="360"/>
      <c r="MTR2" s="360"/>
      <c r="MTS2" s="360"/>
      <c r="MTT2" s="360"/>
      <c r="MTU2" s="360"/>
      <c r="MTV2" s="360"/>
      <c r="MTW2" s="360"/>
      <c r="MTX2" s="28"/>
      <c r="MTY2" s="28"/>
      <c r="MTZ2" s="28"/>
      <c r="MUA2" s="28"/>
      <c r="MUB2" s="360"/>
      <c r="MUC2" s="360"/>
      <c r="MUD2" s="360"/>
      <c r="MUE2" s="247"/>
      <c r="MUF2" s="360"/>
      <c r="MUG2" s="28"/>
      <c r="MUH2" s="360"/>
      <c r="MUI2" s="360"/>
      <c r="MUJ2" s="360"/>
      <c r="MUK2" s="360"/>
      <c r="MUL2" s="360"/>
      <c r="MUM2" s="360"/>
      <c r="MUN2" s="283"/>
      <c r="MUO2" s="283"/>
      <c r="MUP2" s="28"/>
      <c r="MUQ2" s="28"/>
      <c r="MUR2" s="28"/>
      <c r="MUS2" s="28"/>
      <c r="MUT2" s="28"/>
      <c r="MUU2" s="360"/>
      <c r="MUV2" s="24"/>
      <c r="MUW2" s="24"/>
      <c r="MUX2" s="360"/>
      <c r="MUY2" s="361"/>
      <c r="MUZ2" s="26"/>
      <c r="MVA2" s="375"/>
      <c r="MVB2" s="375"/>
      <c r="MVC2" s="375"/>
      <c r="MVD2" s="375"/>
      <c r="MVE2" s="376"/>
      <c r="MVF2" s="27"/>
      <c r="MVG2" s="27"/>
      <c r="MVH2" s="27"/>
      <c r="MVI2" s="27"/>
      <c r="MVJ2" s="27"/>
      <c r="MVK2" s="27"/>
      <c r="MVL2" s="27"/>
      <c r="MVM2" s="27"/>
      <c r="MVN2" s="27"/>
      <c r="MVO2" s="27"/>
      <c r="MVP2" s="27"/>
      <c r="MVQ2" s="27"/>
      <c r="MVR2" s="375"/>
      <c r="MVS2" s="361"/>
      <c r="MVT2" s="361"/>
      <c r="MVU2" s="361"/>
      <c r="MVV2" s="361"/>
      <c r="MVW2" s="361"/>
      <c r="MVX2" s="361"/>
      <c r="MVY2" s="361"/>
      <c r="MVZ2" s="361"/>
      <c r="MWA2" s="375"/>
      <c r="MWB2" s="375"/>
      <c r="MWC2" s="375"/>
      <c r="MWD2" s="375"/>
      <c r="MWE2" s="361"/>
      <c r="MWF2" s="361"/>
      <c r="MWG2" s="361"/>
      <c r="MWH2" s="360"/>
      <c r="MWI2" s="360"/>
      <c r="MWJ2" s="360"/>
      <c r="MWK2" s="360"/>
      <c r="MWL2" s="360"/>
      <c r="MWM2" s="360"/>
      <c r="MWN2" s="360"/>
      <c r="MWO2" s="360"/>
      <c r="MWP2" s="360"/>
      <c r="MWQ2" s="28"/>
      <c r="MWR2" s="360"/>
      <c r="MWS2" s="360"/>
      <c r="MWT2" s="360"/>
      <c r="MWU2" s="360"/>
      <c r="MWV2" s="289"/>
      <c r="MWW2" s="289"/>
      <c r="MWX2" s="289"/>
      <c r="MWY2" s="289"/>
      <c r="MWZ2" s="289"/>
      <c r="MXA2" s="289"/>
      <c r="MXB2" s="290"/>
      <c r="MXC2" s="290"/>
      <c r="MXD2" s="289"/>
      <c r="MXE2" s="289"/>
      <c r="MXF2" s="290"/>
      <c r="MXG2" s="289"/>
      <c r="MXH2" s="289"/>
      <c r="MXI2" s="290"/>
      <c r="MXJ2" s="290"/>
      <c r="MXK2" s="289"/>
      <c r="MXL2" s="290"/>
      <c r="MXM2" s="289"/>
      <c r="MXN2" s="289"/>
      <c r="MXO2" s="289"/>
      <c r="MXP2" s="360"/>
      <c r="MXQ2" s="360"/>
      <c r="MXR2" s="360"/>
      <c r="MXS2" s="360"/>
      <c r="MXT2" s="360"/>
      <c r="MXU2" s="360"/>
      <c r="MXV2" s="360"/>
      <c r="MXW2" s="360"/>
      <c r="MXX2" s="360"/>
      <c r="MXY2" s="360"/>
      <c r="MXZ2" s="360"/>
      <c r="MYA2" s="360"/>
      <c r="MYB2" s="360"/>
      <c r="MYC2" s="360"/>
      <c r="MYD2" s="360"/>
      <c r="MYE2" s="360"/>
      <c r="MYF2" s="360"/>
      <c r="MYG2" s="360"/>
      <c r="MYH2" s="360"/>
      <c r="MYI2" s="360"/>
      <c r="MYJ2" s="246"/>
      <c r="MYK2" s="360"/>
      <c r="MYL2" s="360"/>
      <c r="MYM2" s="360"/>
      <c r="MYN2" s="360"/>
      <c r="MYO2" s="360"/>
      <c r="MYP2" s="360"/>
      <c r="MYQ2" s="360"/>
      <c r="MYR2" s="360"/>
      <c r="MYS2" s="360"/>
      <c r="MYT2" s="360"/>
      <c r="MYU2" s="360"/>
      <c r="MYV2" s="360"/>
      <c r="MYW2" s="360"/>
      <c r="MYX2" s="28"/>
      <c r="MYY2" s="28"/>
      <c r="MYZ2" s="28"/>
      <c r="MZA2" s="28"/>
      <c r="MZB2" s="360"/>
      <c r="MZC2" s="360"/>
      <c r="MZD2" s="360"/>
      <c r="MZE2" s="247"/>
      <c r="MZF2" s="360"/>
      <c r="MZG2" s="28"/>
      <c r="MZH2" s="360"/>
      <c r="MZI2" s="360"/>
      <c r="MZJ2" s="360"/>
      <c r="MZK2" s="360"/>
      <c r="MZL2" s="360"/>
      <c r="MZM2" s="360"/>
      <c r="MZN2" s="283"/>
      <c r="MZO2" s="283"/>
      <c r="MZP2" s="28"/>
      <c r="MZQ2" s="28"/>
      <c r="MZR2" s="28"/>
      <c r="MZS2" s="28"/>
      <c r="MZT2" s="28"/>
      <c r="MZU2" s="360"/>
      <c r="MZV2" s="24"/>
      <c r="MZW2" s="24"/>
      <c r="MZX2" s="360"/>
      <c r="MZY2" s="361"/>
      <c r="MZZ2" s="26"/>
      <c r="NAA2" s="375"/>
      <c r="NAB2" s="375"/>
      <c r="NAC2" s="375"/>
      <c r="NAD2" s="375"/>
      <c r="NAE2" s="376"/>
      <c r="NAF2" s="27"/>
      <c r="NAG2" s="27"/>
      <c r="NAH2" s="27"/>
      <c r="NAI2" s="27"/>
      <c r="NAJ2" s="27"/>
      <c r="NAK2" s="27"/>
      <c r="NAL2" s="27"/>
      <c r="NAM2" s="27"/>
      <c r="NAN2" s="27"/>
      <c r="NAO2" s="27"/>
      <c r="NAP2" s="27"/>
      <c r="NAQ2" s="27"/>
      <c r="NAR2" s="375"/>
      <c r="NAS2" s="361"/>
      <c r="NAT2" s="361"/>
      <c r="NAU2" s="361"/>
      <c r="NAV2" s="361"/>
      <c r="NAW2" s="361"/>
      <c r="NAX2" s="361"/>
      <c r="NAY2" s="361"/>
      <c r="NAZ2" s="361"/>
      <c r="NBA2" s="375"/>
      <c r="NBB2" s="375"/>
      <c r="NBC2" s="375"/>
      <c r="NBD2" s="375"/>
      <c r="NBE2" s="361"/>
      <c r="NBF2" s="361"/>
      <c r="NBG2" s="361"/>
      <c r="NBH2" s="360"/>
      <c r="NBI2" s="360"/>
      <c r="NBJ2" s="360"/>
      <c r="NBK2" s="360"/>
      <c r="NBL2" s="360"/>
      <c r="NBM2" s="360"/>
      <c r="NBN2" s="360"/>
      <c r="NBO2" s="360"/>
      <c r="NBP2" s="360"/>
      <c r="NBQ2" s="28"/>
      <c r="NBR2" s="360"/>
      <c r="NBS2" s="360"/>
      <c r="NBT2" s="360"/>
      <c r="NBU2" s="360"/>
      <c r="NBV2" s="289"/>
      <c r="NBW2" s="289"/>
      <c r="NBX2" s="289"/>
      <c r="NBY2" s="289"/>
      <c r="NBZ2" s="289"/>
      <c r="NCA2" s="289"/>
      <c r="NCB2" s="290"/>
      <c r="NCC2" s="290"/>
      <c r="NCD2" s="289"/>
      <c r="NCE2" s="289"/>
      <c r="NCF2" s="290"/>
      <c r="NCG2" s="289"/>
      <c r="NCH2" s="289"/>
      <c r="NCI2" s="290"/>
      <c r="NCJ2" s="290"/>
      <c r="NCK2" s="289"/>
      <c r="NCL2" s="290"/>
      <c r="NCM2" s="289"/>
      <c r="NCN2" s="289"/>
      <c r="NCO2" s="289"/>
      <c r="NCP2" s="360"/>
      <c r="NCQ2" s="360"/>
      <c r="NCR2" s="360"/>
      <c r="NCS2" s="360"/>
      <c r="NCT2" s="360"/>
      <c r="NCU2" s="360"/>
      <c r="NCV2" s="360"/>
      <c r="NCW2" s="360"/>
      <c r="NCX2" s="360"/>
      <c r="NCY2" s="360"/>
      <c r="NCZ2" s="360"/>
      <c r="NDA2" s="360"/>
      <c r="NDB2" s="360"/>
      <c r="NDC2" s="360"/>
      <c r="NDD2" s="360"/>
      <c r="NDE2" s="360"/>
      <c r="NDF2" s="360"/>
      <c r="NDG2" s="360"/>
      <c r="NDH2" s="360"/>
      <c r="NDI2" s="360"/>
      <c r="NDJ2" s="246"/>
      <c r="NDK2" s="360"/>
      <c r="NDL2" s="360"/>
      <c r="NDM2" s="360"/>
      <c r="NDN2" s="360"/>
      <c r="NDO2" s="360"/>
      <c r="NDP2" s="360"/>
      <c r="NDQ2" s="360"/>
      <c r="NDR2" s="360"/>
      <c r="NDS2" s="360"/>
      <c r="NDT2" s="360"/>
      <c r="NDU2" s="360"/>
      <c r="NDV2" s="360"/>
      <c r="NDW2" s="360"/>
      <c r="NDX2" s="28"/>
      <c r="NDY2" s="28"/>
      <c r="NDZ2" s="28"/>
      <c r="NEA2" s="28"/>
      <c r="NEB2" s="360"/>
      <c r="NEC2" s="360"/>
      <c r="NED2" s="360"/>
      <c r="NEE2" s="247"/>
      <c r="NEF2" s="360"/>
      <c r="NEG2" s="28"/>
      <c r="NEH2" s="360"/>
      <c r="NEI2" s="360"/>
      <c r="NEJ2" s="360"/>
      <c r="NEK2" s="360"/>
      <c r="NEL2" s="360"/>
      <c r="NEM2" s="360"/>
      <c r="NEN2" s="283"/>
      <c r="NEO2" s="283"/>
      <c r="NEP2" s="28"/>
      <c r="NEQ2" s="28"/>
      <c r="NER2" s="28"/>
      <c r="NES2" s="28"/>
      <c r="NET2" s="28"/>
      <c r="NEU2" s="360"/>
      <c r="NEV2" s="24"/>
      <c r="NEW2" s="24"/>
      <c r="NEX2" s="360"/>
      <c r="NEY2" s="361"/>
      <c r="NEZ2" s="26"/>
      <c r="NFA2" s="375"/>
      <c r="NFB2" s="375"/>
      <c r="NFC2" s="375"/>
      <c r="NFD2" s="375"/>
      <c r="NFE2" s="376"/>
      <c r="NFF2" s="27"/>
      <c r="NFG2" s="27"/>
      <c r="NFH2" s="27"/>
      <c r="NFI2" s="27"/>
      <c r="NFJ2" s="27"/>
      <c r="NFK2" s="27"/>
      <c r="NFL2" s="27"/>
      <c r="NFM2" s="27"/>
      <c r="NFN2" s="27"/>
      <c r="NFO2" s="27"/>
      <c r="NFP2" s="27"/>
      <c r="NFQ2" s="27"/>
      <c r="NFR2" s="375"/>
      <c r="NFS2" s="361"/>
      <c r="NFT2" s="361"/>
      <c r="NFU2" s="361"/>
      <c r="NFV2" s="361"/>
      <c r="NFW2" s="361"/>
      <c r="NFX2" s="361"/>
      <c r="NFY2" s="361"/>
      <c r="NFZ2" s="361"/>
      <c r="NGA2" s="375"/>
      <c r="NGB2" s="375"/>
      <c r="NGC2" s="375"/>
      <c r="NGD2" s="375"/>
      <c r="NGE2" s="361"/>
      <c r="NGF2" s="361"/>
      <c r="NGG2" s="361"/>
      <c r="NGH2" s="360"/>
      <c r="NGI2" s="360"/>
      <c r="NGJ2" s="360"/>
      <c r="NGK2" s="360"/>
      <c r="NGL2" s="360"/>
      <c r="NGM2" s="360"/>
      <c r="NGN2" s="360"/>
      <c r="NGO2" s="360"/>
      <c r="NGP2" s="360"/>
      <c r="NGQ2" s="28"/>
      <c r="NGR2" s="360"/>
      <c r="NGS2" s="360"/>
      <c r="NGT2" s="360"/>
      <c r="NGU2" s="360"/>
      <c r="NGV2" s="289"/>
      <c r="NGW2" s="289"/>
      <c r="NGX2" s="289"/>
      <c r="NGY2" s="289"/>
      <c r="NGZ2" s="289"/>
      <c r="NHA2" s="289"/>
      <c r="NHB2" s="290"/>
      <c r="NHC2" s="290"/>
      <c r="NHD2" s="289"/>
      <c r="NHE2" s="289"/>
      <c r="NHF2" s="290"/>
      <c r="NHG2" s="289"/>
      <c r="NHH2" s="289"/>
      <c r="NHI2" s="290"/>
      <c r="NHJ2" s="290"/>
      <c r="NHK2" s="289"/>
      <c r="NHL2" s="290"/>
      <c r="NHM2" s="289"/>
      <c r="NHN2" s="289"/>
      <c r="NHO2" s="289"/>
      <c r="NHP2" s="360"/>
      <c r="NHQ2" s="360"/>
      <c r="NHR2" s="360"/>
      <c r="NHS2" s="360"/>
      <c r="NHT2" s="360"/>
      <c r="NHU2" s="360"/>
      <c r="NHV2" s="360"/>
      <c r="NHW2" s="360"/>
      <c r="NHX2" s="360"/>
      <c r="NHY2" s="360"/>
      <c r="NHZ2" s="360"/>
      <c r="NIA2" s="360"/>
      <c r="NIB2" s="360"/>
      <c r="NIC2" s="360"/>
      <c r="NID2" s="360"/>
      <c r="NIE2" s="360"/>
      <c r="NIF2" s="360"/>
      <c r="NIG2" s="360"/>
      <c r="NIH2" s="360"/>
      <c r="NII2" s="360"/>
      <c r="NIJ2" s="246"/>
      <c r="NIK2" s="360"/>
      <c r="NIL2" s="360"/>
      <c r="NIM2" s="360"/>
      <c r="NIN2" s="360"/>
      <c r="NIO2" s="360"/>
      <c r="NIP2" s="360"/>
      <c r="NIQ2" s="360"/>
      <c r="NIR2" s="360"/>
      <c r="NIS2" s="360"/>
      <c r="NIT2" s="360"/>
      <c r="NIU2" s="360"/>
      <c r="NIV2" s="360"/>
      <c r="NIW2" s="360"/>
      <c r="NIX2" s="28"/>
      <c r="NIY2" s="28"/>
      <c r="NIZ2" s="28"/>
      <c r="NJA2" s="28"/>
      <c r="NJB2" s="360"/>
      <c r="NJC2" s="360"/>
      <c r="NJD2" s="360"/>
      <c r="NJE2" s="247"/>
      <c r="NJF2" s="360"/>
      <c r="NJG2" s="28"/>
      <c r="NJH2" s="360"/>
      <c r="NJI2" s="360"/>
      <c r="NJJ2" s="360"/>
      <c r="NJK2" s="360"/>
      <c r="NJL2" s="360"/>
      <c r="NJM2" s="360"/>
      <c r="NJN2" s="283"/>
      <c r="NJO2" s="283"/>
      <c r="NJP2" s="28"/>
      <c r="NJQ2" s="28"/>
      <c r="NJR2" s="28"/>
      <c r="NJS2" s="28"/>
      <c r="NJT2" s="28"/>
      <c r="NJU2" s="360"/>
      <c r="NJV2" s="24"/>
      <c r="NJW2" s="24"/>
      <c r="NJX2" s="360"/>
      <c r="NJY2" s="361"/>
      <c r="NJZ2" s="26"/>
      <c r="NKA2" s="375"/>
      <c r="NKB2" s="375"/>
      <c r="NKC2" s="375"/>
      <c r="NKD2" s="375"/>
      <c r="NKE2" s="376"/>
      <c r="NKF2" s="27"/>
      <c r="NKG2" s="27"/>
      <c r="NKH2" s="27"/>
      <c r="NKI2" s="27"/>
      <c r="NKJ2" s="27"/>
      <c r="NKK2" s="27"/>
      <c r="NKL2" s="27"/>
      <c r="NKM2" s="27"/>
      <c r="NKN2" s="27"/>
      <c r="NKO2" s="27"/>
      <c r="NKP2" s="27"/>
      <c r="NKQ2" s="27"/>
      <c r="NKR2" s="375"/>
      <c r="NKS2" s="361"/>
      <c r="NKT2" s="361"/>
      <c r="NKU2" s="361"/>
      <c r="NKV2" s="361"/>
      <c r="NKW2" s="361"/>
      <c r="NKX2" s="361"/>
      <c r="NKY2" s="361"/>
      <c r="NKZ2" s="361"/>
      <c r="NLA2" s="375"/>
      <c r="NLB2" s="375"/>
      <c r="NLC2" s="375"/>
      <c r="NLD2" s="375"/>
      <c r="NLE2" s="361"/>
      <c r="NLF2" s="361"/>
      <c r="NLG2" s="361"/>
      <c r="NLH2" s="360"/>
      <c r="NLI2" s="360"/>
      <c r="NLJ2" s="360"/>
      <c r="NLK2" s="360"/>
      <c r="NLL2" s="360"/>
      <c r="NLM2" s="360"/>
      <c r="NLN2" s="360"/>
      <c r="NLO2" s="360"/>
      <c r="NLP2" s="360"/>
      <c r="NLQ2" s="28"/>
      <c r="NLR2" s="360"/>
      <c r="NLS2" s="360"/>
      <c r="NLT2" s="360"/>
      <c r="NLU2" s="360"/>
      <c r="NLV2" s="289"/>
      <c r="NLW2" s="289"/>
      <c r="NLX2" s="289"/>
      <c r="NLY2" s="289"/>
      <c r="NLZ2" s="289"/>
      <c r="NMA2" s="289"/>
      <c r="NMB2" s="290"/>
      <c r="NMC2" s="290"/>
      <c r="NMD2" s="289"/>
      <c r="NME2" s="289"/>
      <c r="NMF2" s="290"/>
      <c r="NMG2" s="289"/>
      <c r="NMH2" s="289"/>
      <c r="NMI2" s="290"/>
      <c r="NMJ2" s="290"/>
      <c r="NMK2" s="289"/>
      <c r="NML2" s="290"/>
      <c r="NMM2" s="289"/>
      <c r="NMN2" s="289"/>
      <c r="NMO2" s="289"/>
      <c r="NMP2" s="360"/>
      <c r="NMQ2" s="360"/>
      <c r="NMR2" s="360"/>
      <c r="NMS2" s="360"/>
      <c r="NMT2" s="360"/>
      <c r="NMU2" s="360"/>
      <c r="NMV2" s="360"/>
      <c r="NMW2" s="360"/>
      <c r="NMX2" s="360"/>
      <c r="NMY2" s="360"/>
      <c r="NMZ2" s="360"/>
      <c r="NNA2" s="360"/>
      <c r="NNB2" s="360"/>
      <c r="NNC2" s="360"/>
      <c r="NND2" s="360"/>
      <c r="NNE2" s="360"/>
      <c r="NNF2" s="360"/>
      <c r="NNG2" s="360"/>
      <c r="NNH2" s="360"/>
      <c r="NNI2" s="360"/>
      <c r="NNJ2" s="246"/>
      <c r="NNK2" s="360"/>
      <c r="NNL2" s="360"/>
      <c r="NNM2" s="360"/>
      <c r="NNN2" s="360"/>
      <c r="NNO2" s="360"/>
      <c r="NNP2" s="360"/>
      <c r="NNQ2" s="360"/>
      <c r="NNR2" s="360"/>
      <c r="NNS2" s="360"/>
      <c r="NNT2" s="360"/>
      <c r="NNU2" s="360"/>
      <c r="NNV2" s="360"/>
      <c r="NNW2" s="360"/>
      <c r="NNX2" s="28"/>
      <c r="NNY2" s="28"/>
      <c r="NNZ2" s="28"/>
      <c r="NOA2" s="28"/>
      <c r="NOB2" s="360"/>
      <c r="NOC2" s="360"/>
      <c r="NOD2" s="360"/>
      <c r="NOE2" s="247"/>
      <c r="NOF2" s="360"/>
      <c r="NOG2" s="28"/>
      <c r="NOH2" s="360"/>
      <c r="NOI2" s="360"/>
      <c r="NOJ2" s="360"/>
      <c r="NOK2" s="360"/>
      <c r="NOL2" s="360"/>
      <c r="NOM2" s="360"/>
      <c r="NON2" s="283"/>
      <c r="NOO2" s="283"/>
      <c r="NOP2" s="28"/>
      <c r="NOQ2" s="28"/>
      <c r="NOR2" s="28"/>
      <c r="NOS2" s="28"/>
      <c r="NOT2" s="28"/>
      <c r="NOU2" s="360"/>
      <c r="NOV2" s="24"/>
      <c r="NOW2" s="24"/>
      <c r="NOX2" s="360"/>
      <c r="NOY2" s="361"/>
      <c r="NOZ2" s="26"/>
      <c r="NPA2" s="375"/>
      <c r="NPB2" s="375"/>
      <c r="NPC2" s="375"/>
      <c r="NPD2" s="375"/>
      <c r="NPE2" s="376"/>
      <c r="NPF2" s="27"/>
      <c r="NPG2" s="27"/>
      <c r="NPH2" s="27"/>
      <c r="NPI2" s="27"/>
      <c r="NPJ2" s="27"/>
      <c r="NPK2" s="27"/>
      <c r="NPL2" s="27"/>
      <c r="NPM2" s="27"/>
      <c r="NPN2" s="27"/>
      <c r="NPO2" s="27"/>
      <c r="NPP2" s="27"/>
      <c r="NPQ2" s="27"/>
      <c r="NPR2" s="375"/>
      <c r="NPS2" s="361"/>
      <c r="NPT2" s="361"/>
      <c r="NPU2" s="361"/>
      <c r="NPV2" s="361"/>
      <c r="NPW2" s="361"/>
      <c r="NPX2" s="361"/>
      <c r="NPY2" s="361"/>
      <c r="NPZ2" s="361"/>
      <c r="NQA2" s="375"/>
      <c r="NQB2" s="375"/>
      <c r="NQC2" s="375"/>
      <c r="NQD2" s="375"/>
      <c r="NQE2" s="361"/>
      <c r="NQF2" s="361"/>
      <c r="NQG2" s="361"/>
      <c r="NQH2" s="360"/>
      <c r="NQI2" s="360"/>
      <c r="NQJ2" s="360"/>
      <c r="NQK2" s="360"/>
      <c r="NQL2" s="360"/>
      <c r="NQM2" s="360"/>
      <c r="NQN2" s="360"/>
      <c r="NQO2" s="360"/>
      <c r="NQP2" s="360"/>
      <c r="NQQ2" s="28"/>
      <c r="NQR2" s="360"/>
      <c r="NQS2" s="360"/>
      <c r="NQT2" s="360"/>
      <c r="NQU2" s="360"/>
      <c r="NQV2" s="289"/>
      <c r="NQW2" s="289"/>
      <c r="NQX2" s="289"/>
      <c r="NQY2" s="289"/>
      <c r="NQZ2" s="289"/>
      <c r="NRA2" s="289"/>
      <c r="NRB2" s="290"/>
      <c r="NRC2" s="290"/>
      <c r="NRD2" s="289"/>
      <c r="NRE2" s="289"/>
      <c r="NRF2" s="290"/>
      <c r="NRG2" s="289"/>
      <c r="NRH2" s="289"/>
      <c r="NRI2" s="290"/>
      <c r="NRJ2" s="290"/>
      <c r="NRK2" s="289"/>
      <c r="NRL2" s="290"/>
      <c r="NRM2" s="289"/>
      <c r="NRN2" s="289"/>
      <c r="NRO2" s="289"/>
      <c r="NRP2" s="360"/>
      <c r="NRQ2" s="360"/>
      <c r="NRR2" s="360"/>
      <c r="NRS2" s="360"/>
      <c r="NRT2" s="360"/>
      <c r="NRU2" s="360"/>
      <c r="NRV2" s="360"/>
      <c r="NRW2" s="360"/>
      <c r="NRX2" s="360"/>
      <c r="NRY2" s="360"/>
      <c r="NRZ2" s="360"/>
      <c r="NSA2" s="360"/>
      <c r="NSB2" s="360"/>
      <c r="NSC2" s="360"/>
      <c r="NSD2" s="360"/>
      <c r="NSE2" s="360"/>
      <c r="NSF2" s="360"/>
      <c r="NSG2" s="360"/>
      <c r="NSH2" s="360"/>
      <c r="NSI2" s="360"/>
      <c r="NSJ2" s="246"/>
      <c r="NSK2" s="360"/>
      <c r="NSL2" s="360"/>
      <c r="NSM2" s="360"/>
      <c r="NSN2" s="360"/>
      <c r="NSO2" s="360"/>
      <c r="NSP2" s="360"/>
      <c r="NSQ2" s="360"/>
      <c r="NSR2" s="360"/>
      <c r="NSS2" s="360"/>
      <c r="NST2" s="360"/>
      <c r="NSU2" s="360"/>
      <c r="NSV2" s="360"/>
      <c r="NSW2" s="360"/>
      <c r="NSX2" s="28"/>
      <c r="NSY2" s="28"/>
      <c r="NSZ2" s="28"/>
      <c r="NTA2" s="28"/>
      <c r="NTB2" s="360"/>
      <c r="NTC2" s="360"/>
      <c r="NTD2" s="360"/>
      <c r="NTE2" s="247"/>
      <c r="NTF2" s="360"/>
      <c r="NTG2" s="28"/>
      <c r="NTH2" s="360"/>
      <c r="NTI2" s="360"/>
      <c r="NTJ2" s="360"/>
      <c r="NTK2" s="360"/>
      <c r="NTL2" s="360"/>
      <c r="NTM2" s="360"/>
      <c r="NTN2" s="283"/>
      <c r="NTO2" s="283"/>
      <c r="NTP2" s="28"/>
      <c r="NTQ2" s="28"/>
      <c r="NTR2" s="28"/>
      <c r="NTS2" s="28"/>
      <c r="NTT2" s="28"/>
      <c r="NTU2" s="360"/>
      <c r="NTV2" s="24"/>
      <c r="NTW2" s="24"/>
      <c r="NTX2" s="360"/>
      <c r="NTY2" s="361"/>
      <c r="NTZ2" s="26"/>
      <c r="NUA2" s="375"/>
      <c r="NUB2" s="375"/>
      <c r="NUC2" s="375"/>
      <c r="NUD2" s="375"/>
      <c r="NUE2" s="376"/>
      <c r="NUF2" s="27"/>
      <c r="NUG2" s="27"/>
      <c r="NUH2" s="27"/>
      <c r="NUI2" s="27"/>
      <c r="NUJ2" s="27"/>
      <c r="NUK2" s="27"/>
      <c r="NUL2" s="27"/>
      <c r="NUM2" s="27"/>
      <c r="NUN2" s="27"/>
      <c r="NUO2" s="27"/>
      <c r="NUP2" s="27"/>
      <c r="NUQ2" s="27"/>
      <c r="NUR2" s="375"/>
      <c r="NUS2" s="361"/>
      <c r="NUT2" s="361"/>
      <c r="NUU2" s="361"/>
      <c r="NUV2" s="361"/>
      <c r="NUW2" s="361"/>
      <c r="NUX2" s="361"/>
      <c r="NUY2" s="361"/>
      <c r="NUZ2" s="361"/>
      <c r="NVA2" s="375"/>
      <c r="NVB2" s="375"/>
      <c r="NVC2" s="375"/>
      <c r="NVD2" s="375"/>
      <c r="NVE2" s="361"/>
      <c r="NVF2" s="361"/>
      <c r="NVG2" s="361"/>
      <c r="NVH2" s="360"/>
      <c r="NVI2" s="360"/>
      <c r="NVJ2" s="360"/>
      <c r="NVK2" s="360"/>
      <c r="NVL2" s="360"/>
      <c r="NVM2" s="360"/>
      <c r="NVN2" s="360"/>
      <c r="NVO2" s="360"/>
      <c r="NVP2" s="360"/>
      <c r="NVQ2" s="28"/>
      <c r="NVR2" s="360"/>
      <c r="NVS2" s="360"/>
      <c r="NVT2" s="360"/>
      <c r="NVU2" s="360"/>
      <c r="NVV2" s="289"/>
      <c r="NVW2" s="289"/>
      <c r="NVX2" s="289"/>
      <c r="NVY2" s="289"/>
      <c r="NVZ2" s="289"/>
      <c r="NWA2" s="289"/>
      <c r="NWB2" s="290"/>
      <c r="NWC2" s="290"/>
      <c r="NWD2" s="289"/>
      <c r="NWE2" s="289"/>
      <c r="NWF2" s="290"/>
      <c r="NWG2" s="289"/>
      <c r="NWH2" s="289"/>
      <c r="NWI2" s="290"/>
      <c r="NWJ2" s="290"/>
      <c r="NWK2" s="289"/>
      <c r="NWL2" s="290"/>
      <c r="NWM2" s="289"/>
      <c r="NWN2" s="289"/>
      <c r="NWO2" s="289"/>
      <c r="NWP2" s="360"/>
      <c r="NWQ2" s="360"/>
      <c r="NWR2" s="360"/>
      <c r="NWS2" s="360"/>
      <c r="NWT2" s="360"/>
      <c r="NWU2" s="360"/>
      <c r="NWV2" s="360"/>
      <c r="NWW2" s="360"/>
      <c r="NWX2" s="360"/>
      <c r="NWY2" s="360"/>
      <c r="NWZ2" s="360"/>
      <c r="NXA2" s="360"/>
      <c r="NXB2" s="360"/>
      <c r="NXC2" s="360"/>
      <c r="NXD2" s="360"/>
      <c r="NXE2" s="360"/>
      <c r="NXF2" s="360"/>
      <c r="NXG2" s="360"/>
      <c r="NXH2" s="360"/>
      <c r="NXI2" s="360"/>
      <c r="NXJ2" s="246"/>
      <c r="NXK2" s="360"/>
      <c r="NXL2" s="360"/>
      <c r="NXM2" s="360"/>
      <c r="NXN2" s="360"/>
      <c r="NXO2" s="360"/>
      <c r="NXP2" s="360"/>
      <c r="NXQ2" s="360"/>
      <c r="NXR2" s="360"/>
      <c r="NXS2" s="360"/>
      <c r="NXT2" s="360"/>
      <c r="NXU2" s="360"/>
      <c r="NXV2" s="360"/>
      <c r="NXW2" s="360"/>
      <c r="NXX2" s="28"/>
      <c r="NXY2" s="28"/>
      <c r="NXZ2" s="28"/>
      <c r="NYA2" s="28"/>
      <c r="NYB2" s="360"/>
      <c r="NYC2" s="360"/>
      <c r="NYD2" s="360"/>
      <c r="NYE2" s="247"/>
      <c r="NYF2" s="360"/>
      <c r="NYG2" s="28"/>
      <c r="NYH2" s="360"/>
      <c r="NYI2" s="360"/>
      <c r="NYJ2" s="360"/>
      <c r="NYK2" s="360"/>
      <c r="NYL2" s="360"/>
      <c r="NYM2" s="360"/>
      <c r="NYN2" s="283"/>
      <c r="NYO2" s="283"/>
      <c r="NYP2" s="28"/>
      <c r="NYQ2" s="28"/>
      <c r="NYR2" s="28"/>
      <c r="NYS2" s="28"/>
      <c r="NYT2" s="28"/>
      <c r="NYU2" s="360"/>
      <c r="NYV2" s="24"/>
      <c r="NYW2" s="24"/>
      <c r="NYX2" s="360"/>
      <c r="NYY2" s="361"/>
      <c r="NYZ2" s="26"/>
      <c r="NZA2" s="375"/>
      <c r="NZB2" s="375"/>
      <c r="NZC2" s="375"/>
      <c r="NZD2" s="375"/>
      <c r="NZE2" s="376"/>
      <c r="NZF2" s="27"/>
      <c r="NZG2" s="27"/>
      <c r="NZH2" s="27"/>
      <c r="NZI2" s="27"/>
      <c r="NZJ2" s="27"/>
      <c r="NZK2" s="27"/>
      <c r="NZL2" s="27"/>
      <c r="NZM2" s="27"/>
      <c r="NZN2" s="27"/>
      <c r="NZO2" s="27"/>
      <c r="NZP2" s="27"/>
      <c r="NZQ2" s="27"/>
      <c r="NZR2" s="375"/>
      <c r="NZS2" s="361"/>
      <c r="NZT2" s="361"/>
      <c r="NZU2" s="361"/>
      <c r="NZV2" s="361"/>
      <c r="NZW2" s="361"/>
      <c r="NZX2" s="361"/>
      <c r="NZY2" s="361"/>
      <c r="NZZ2" s="361"/>
      <c r="OAA2" s="375"/>
      <c r="OAB2" s="375"/>
      <c r="OAC2" s="375"/>
      <c r="OAD2" s="375"/>
      <c r="OAE2" s="361"/>
      <c r="OAF2" s="361"/>
      <c r="OAG2" s="361"/>
      <c r="OAH2" s="360"/>
      <c r="OAI2" s="360"/>
      <c r="OAJ2" s="360"/>
      <c r="OAK2" s="360"/>
      <c r="OAL2" s="360"/>
      <c r="OAM2" s="360"/>
      <c r="OAN2" s="360"/>
      <c r="OAO2" s="360"/>
      <c r="OAP2" s="360"/>
      <c r="OAQ2" s="28"/>
      <c r="OAR2" s="360"/>
      <c r="OAS2" s="360"/>
      <c r="OAT2" s="360"/>
      <c r="OAU2" s="360"/>
      <c r="OAV2" s="289"/>
      <c r="OAW2" s="289"/>
      <c r="OAX2" s="289"/>
      <c r="OAY2" s="289"/>
      <c r="OAZ2" s="289"/>
      <c r="OBA2" s="289"/>
      <c r="OBB2" s="290"/>
      <c r="OBC2" s="290"/>
      <c r="OBD2" s="289"/>
      <c r="OBE2" s="289"/>
      <c r="OBF2" s="290"/>
      <c r="OBG2" s="289"/>
      <c r="OBH2" s="289"/>
      <c r="OBI2" s="290"/>
      <c r="OBJ2" s="290"/>
      <c r="OBK2" s="289"/>
      <c r="OBL2" s="290"/>
      <c r="OBM2" s="289"/>
      <c r="OBN2" s="289"/>
      <c r="OBO2" s="289"/>
      <c r="OBP2" s="360"/>
      <c r="OBQ2" s="360"/>
      <c r="OBR2" s="360"/>
      <c r="OBS2" s="360"/>
      <c r="OBT2" s="360"/>
      <c r="OBU2" s="360"/>
      <c r="OBV2" s="360"/>
      <c r="OBW2" s="360"/>
      <c r="OBX2" s="360"/>
      <c r="OBY2" s="360"/>
      <c r="OBZ2" s="360"/>
      <c r="OCA2" s="360"/>
      <c r="OCB2" s="360"/>
      <c r="OCC2" s="360"/>
      <c r="OCD2" s="360"/>
      <c r="OCE2" s="360"/>
      <c r="OCF2" s="360"/>
      <c r="OCG2" s="360"/>
      <c r="OCH2" s="360"/>
      <c r="OCI2" s="360"/>
      <c r="OCJ2" s="246"/>
      <c r="OCK2" s="360"/>
      <c r="OCL2" s="360"/>
      <c r="OCM2" s="360"/>
      <c r="OCN2" s="360"/>
      <c r="OCO2" s="360"/>
      <c r="OCP2" s="360"/>
      <c r="OCQ2" s="360"/>
      <c r="OCR2" s="360"/>
      <c r="OCS2" s="360"/>
      <c r="OCT2" s="360"/>
      <c r="OCU2" s="360"/>
      <c r="OCV2" s="360"/>
      <c r="OCW2" s="360"/>
      <c r="OCX2" s="28"/>
      <c r="OCY2" s="28"/>
      <c r="OCZ2" s="28"/>
      <c r="ODA2" s="28"/>
      <c r="ODB2" s="360"/>
      <c r="ODC2" s="360"/>
      <c r="ODD2" s="360"/>
      <c r="ODE2" s="247"/>
      <c r="ODF2" s="360"/>
      <c r="ODG2" s="28"/>
      <c r="ODH2" s="360"/>
      <c r="ODI2" s="360"/>
      <c r="ODJ2" s="360"/>
      <c r="ODK2" s="360"/>
      <c r="ODL2" s="360"/>
      <c r="ODM2" s="360"/>
      <c r="ODN2" s="283"/>
      <c r="ODO2" s="283"/>
      <c r="ODP2" s="28"/>
      <c r="ODQ2" s="28"/>
      <c r="ODR2" s="28"/>
      <c r="ODS2" s="28"/>
      <c r="ODT2" s="28"/>
      <c r="ODU2" s="360"/>
      <c r="ODV2" s="24"/>
      <c r="ODW2" s="24"/>
      <c r="ODX2" s="360"/>
      <c r="ODY2" s="361"/>
      <c r="ODZ2" s="26"/>
      <c r="OEA2" s="375"/>
      <c r="OEB2" s="375"/>
      <c r="OEC2" s="375"/>
      <c r="OED2" s="375"/>
      <c r="OEE2" s="376"/>
      <c r="OEF2" s="27"/>
      <c r="OEG2" s="27"/>
      <c r="OEH2" s="27"/>
      <c r="OEI2" s="27"/>
      <c r="OEJ2" s="27"/>
      <c r="OEK2" s="27"/>
      <c r="OEL2" s="27"/>
      <c r="OEM2" s="27"/>
      <c r="OEN2" s="27"/>
      <c r="OEO2" s="27"/>
      <c r="OEP2" s="27"/>
      <c r="OEQ2" s="27"/>
      <c r="OER2" s="375"/>
      <c r="OES2" s="361"/>
      <c r="OET2" s="361"/>
      <c r="OEU2" s="361"/>
      <c r="OEV2" s="361"/>
      <c r="OEW2" s="361"/>
      <c r="OEX2" s="361"/>
      <c r="OEY2" s="361"/>
      <c r="OEZ2" s="361"/>
      <c r="OFA2" s="375"/>
      <c r="OFB2" s="375"/>
      <c r="OFC2" s="375"/>
      <c r="OFD2" s="375"/>
      <c r="OFE2" s="361"/>
      <c r="OFF2" s="361"/>
      <c r="OFG2" s="361"/>
      <c r="OFH2" s="360"/>
      <c r="OFI2" s="360"/>
      <c r="OFJ2" s="360"/>
      <c r="OFK2" s="360"/>
      <c r="OFL2" s="360"/>
      <c r="OFM2" s="360"/>
      <c r="OFN2" s="360"/>
      <c r="OFO2" s="360"/>
      <c r="OFP2" s="360"/>
      <c r="OFQ2" s="28"/>
      <c r="OFR2" s="360"/>
      <c r="OFS2" s="360"/>
      <c r="OFT2" s="360"/>
      <c r="OFU2" s="360"/>
      <c r="OFV2" s="289"/>
      <c r="OFW2" s="289"/>
      <c r="OFX2" s="289"/>
      <c r="OFY2" s="289"/>
      <c r="OFZ2" s="289"/>
      <c r="OGA2" s="289"/>
      <c r="OGB2" s="290"/>
      <c r="OGC2" s="290"/>
      <c r="OGD2" s="289"/>
      <c r="OGE2" s="289"/>
      <c r="OGF2" s="290"/>
      <c r="OGG2" s="289"/>
      <c r="OGH2" s="289"/>
      <c r="OGI2" s="290"/>
      <c r="OGJ2" s="290"/>
      <c r="OGK2" s="289"/>
      <c r="OGL2" s="290"/>
      <c r="OGM2" s="289"/>
      <c r="OGN2" s="289"/>
      <c r="OGO2" s="289"/>
      <c r="OGP2" s="360"/>
      <c r="OGQ2" s="360"/>
      <c r="OGR2" s="360"/>
      <c r="OGS2" s="360"/>
      <c r="OGT2" s="360"/>
      <c r="OGU2" s="360"/>
      <c r="OGV2" s="360"/>
      <c r="OGW2" s="360"/>
      <c r="OGX2" s="360"/>
      <c r="OGY2" s="360"/>
      <c r="OGZ2" s="360"/>
      <c r="OHA2" s="360"/>
      <c r="OHB2" s="360"/>
      <c r="OHC2" s="360"/>
      <c r="OHD2" s="360"/>
      <c r="OHE2" s="360"/>
      <c r="OHF2" s="360"/>
      <c r="OHG2" s="360"/>
      <c r="OHH2" s="360"/>
      <c r="OHI2" s="360"/>
      <c r="OHJ2" s="246"/>
      <c r="OHK2" s="360"/>
      <c r="OHL2" s="360"/>
      <c r="OHM2" s="360"/>
      <c r="OHN2" s="360"/>
      <c r="OHO2" s="360"/>
      <c r="OHP2" s="360"/>
      <c r="OHQ2" s="360"/>
      <c r="OHR2" s="360"/>
      <c r="OHS2" s="360"/>
      <c r="OHT2" s="360"/>
      <c r="OHU2" s="360"/>
      <c r="OHV2" s="360"/>
      <c r="OHW2" s="360"/>
      <c r="OHX2" s="28"/>
      <c r="OHY2" s="28"/>
      <c r="OHZ2" s="28"/>
      <c r="OIA2" s="28"/>
      <c r="OIB2" s="360"/>
      <c r="OIC2" s="360"/>
      <c r="OID2" s="360"/>
      <c r="OIE2" s="247"/>
      <c r="OIF2" s="360"/>
      <c r="OIG2" s="28"/>
      <c r="OIH2" s="360"/>
      <c r="OII2" s="360"/>
      <c r="OIJ2" s="360"/>
      <c r="OIK2" s="360"/>
      <c r="OIL2" s="360"/>
      <c r="OIM2" s="360"/>
      <c r="OIN2" s="283"/>
      <c r="OIO2" s="283"/>
      <c r="OIP2" s="28"/>
      <c r="OIQ2" s="28"/>
      <c r="OIR2" s="28"/>
      <c r="OIS2" s="28"/>
      <c r="OIT2" s="28"/>
      <c r="OIU2" s="360"/>
      <c r="OIV2" s="24"/>
      <c r="OIW2" s="24"/>
      <c r="OIX2" s="360"/>
      <c r="OIY2" s="361"/>
      <c r="OIZ2" s="26"/>
      <c r="OJA2" s="375"/>
      <c r="OJB2" s="375"/>
      <c r="OJC2" s="375"/>
      <c r="OJD2" s="375"/>
      <c r="OJE2" s="376"/>
      <c r="OJF2" s="27"/>
      <c r="OJG2" s="27"/>
      <c r="OJH2" s="27"/>
      <c r="OJI2" s="27"/>
      <c r="OJJ2" s="27"/>
      <c r="OJK2" s="27"/>
      <c r="OJL2" s="27"/>
      <c r="OJM2" s="27"/>
      <c r="OJN2" s="27"/>
      <c r="OJO2" s="27"/>
      <c r="OJP2" s="27"/>
      <c r="OJQ2" s="27"/>
      <c r="OJR2" s="375"/>
      <c r="OJS2" s="361"/>
      <c r="OJT2" s="361"/>
      <c r="OJU2" s="361"/>
      <c r="OJV2" s="361"/>
      <c r="OJW2" s="361"/>
      <c r="OJX2" s="361"/>
      <c r="OJY2" s="361"/>
      <c r="OJZ2" s="361"/>
      <c r="OKA2" s="375"/>
      <c r="OKB2" s="375"/>
      <c r="OKC2" s="375"/>
      <c r="OKD2" s="375"/>
      <c r="OKE2" s="361"/>
      <c r="OKF2" s="361"/>
      <c r="OKG2" s="361"/>
      <c r="OKH2" s="360"/>
      <c r="OKI2" s="360"/>
      <c r="OKJ2" s="360"/>
      <c r="OKK2" s="360"/>
      <c r="OKL2" s="360"/>
      <c r="OKM2" s="360"/>
      <c r="OKN2" s="360"/>
      <c r="OKO2" s="360"/>
      <c r="OKP2" s="360"/>
      <c r="OKQ2" s="28"/>
      <c r="OKR2" s="360"/>
      <c r="OKS2" s="360"/>
      <c r="OKT2" s="360"/>
      <c r="OKU2" s="360"/>
      <c r="OKV2" s="289"/>
      <c r="OKW2" s="289"/>
      <c r="OKX2" s="289"/>
      <c r="OKY2" s="289"/>
      <c r="OKZ2" s="289"/>
      <c r="OLA2" s="289"/>
      <c r="OLB2" s="290"/>
      <c r="OLC2" s="290"/>
      <c r="OLD2" s="289"/>
      <c r="OLE2" s="289"/>
      <c r="OLF2" s="290"/>
      <c r="OLG2" s="289"/>
      <c r="OLH2" s="289"/>
      <c r="OLI2" s="290"/>
      <c r="OLJ2" s="290"/>
      <c r="OLK2" s="289"/>
      <c r="OLL2" s="290"/>
      <c r="OLM2" s="289"/>
      <c r="OLN2" s="289"/>
      <c r="OLO2" s="289"/>
      <c r="OLP2" s="360"/>
      <c r="OLQ2" s="360"/>
      <c r="OLR2" s="360"/>
      <c r="OLS2" s="360"/>
      <c r="OLT2" s="360"/>
      <c r="OLU2" s="360"/>
      <c r="OLV2" s="360"/>
      <c r="OLW2" s="360"/>
      <c r="OLX2" s="360"/>
      <c r="OLY2" s="360"/>
      <c r="OLZ2" s="360"/>
      <c r="OMA2" s="360"/>
      <c r="OMB2" s="360"/>
      <c r="OMC2" s="360"/>
      <c r="OMD2" s="360"/>
      <c r="OME2" s="360"/>
      <c r="OMF2" s="360"/>
      <c r="OMG2" s="360"/>
      <c r="OMH2" s="360"/>
      <c r="OMI2" s="360"/>
      <c r="OMJ2" s="246"/>
      <c r="OMK2" s="360"/>
      <c r="OML2" s="360"/>
      <c r="OMM2" s="360"/>
      <c r="OMN2" s="360"/>
      <c r="OMO2" s="360"/>
      <c r="OMP2" s="360"/>
      <c r="OMQ2" s="360"/>
      <c r="OMR2" s="360"/>
      <c r="OMS2" s="360"/>
      <c r="OMT2" s="360"/>
      <c r="OMU2" s="360"/>
      <c r="OMV2" s="360"/>
      <c r="OMW2" s="360"/>
      <c r="OMX2" s="28"/>
      <c r="OMY2" s="28"/>
      <c r="OMZ2" s="28"/>
      <c r="ONA2" s="28"/>
      <c r="ONB2" s="360"/>
      <c r="ONC2" s="360"/>
      <c r="OND2" s="360"/>
      <c r="ONE2" s="247"/>
      <c r="ONF2" s="360"/>
      <c r="ONG2" s="28"/>
      <c r="ONH2" s="360"/>
      <c r="ONI2" s="360"/>
      <c r="ONJ2" s="360"/>
      <c r="ONK2" s="360"/>
      <c r="ONL2" s="360"/>
      <c r="ONM2" s="360"/>
      <c r="ONN2" s="283"/>
      <c r="ONO2" s="283"/>
      <c r="ONP2" s="28"/>
      <c r="ONQ2" s="28"/>
      <c r="ONR2" s="28"/>
      <c r="ONS2" s="28"/>
      <c r="ONT2" s="28"/>
      <c r="ONU2" s="360"/>
      <c r="ONV2" s="24"/>
      <c r="ONW2" s="24"/>
      <c r="ONX2" s="360"/>
      <c r="ONY2" s="361"/>
      <c r="ONZ2" s="26"/>
      <c r="OOA2" s="375"/>
      <c r="OOB2" s="375"/>
      <c r="OOC2" s="375"/>
      <c r="OOD2" s="375"/>
      <c r="OOE2" s="376"/>
      <c r="OOF2" s="27"/>
      <c r="OOG2" s="27"/>
      <c r="OOH2" s="27"/>
      <c r="OOI2" s="27"/>
      <c r="OOJ2" s="27"/>
      <c r="OOK2" s="27"/>
      <c r="OOL2" s="27"/>
      <c r="OOM2" s="27"/>
      <c r="OON2" s="27"/>
      <c r="OOO2" s="27"/>
      <c r="OOP2" s="27"/>
      <c r="OOQ2" s="27"/>
      <c r="OOR2" s="375"/>
      <c r="OOS2" s="361"/>
      <c r="OOT2" s="361"/>
      <c r="OOU2" s="361"/>
      <c r="OOV2" s="361"/>
      <c r="OOW2" s="361"/>
      <c r="OOX2" s="361"/>
      <c r="OOY2" s="361"/>
      <c r="OOZ2" s="361"/>
      <c r="OPA2" s="375"/>
      <c r="OPB2" s="375"/>
      <c r="OPC2" s="375"/>
      <c r="OPD2" s="375"/>
      <c r="OPE2" s="361"/>
      <c r="OPF2" s="361"/>
      <c r="OPG2" s="361"/>
      <c r="OPH2" s="360"/>
      <c r="OPI2" s="360"/>
      <c r="OPJ2" s="360"/>
      <c r="OPK2" s="360"/>
      <c r="OPL2" s="360"/>
      <c r="OPM2" s="360"/>
      <c r="OPN2" s="360"/>
      <c r="OPO2" s="360"/>
      <c r="OPP2" s="360"/>
      <c r="OPQ2" s="28"/>
      <c r="OPR2" s="360"/>
      <c r="OPS2" s="360"/>
      <c r="OPT2" s="360"/>
      <c r="OPU2" s="360"/>
      <c r="OPV2" s="289"/>
      <c r="OPW2" s="289"/>
      <c r="OPX2" s="289"/>
      <c r="OPY2" s="289"/>
      <c r="OPZ2" s="289"/>
      <c r="OQA2" s="289"/>
      <c r="OQB2" s="290"/>
      <c r="OQC2" s="290"/>
      <c r="OQD2" s="289"/>
      <c r="OQE2" s="289"/>
      <c r="OQF2" s="290"/>
      <c r="OQG2" s="289"/>
      <c r="OQH2" s="289"/>
      <c r="OQI2" s="290"/>
      <c r="OQJ2" s="290"/>
      <c r="OQK2" s="289"/>
      <c r="OQL2" s="290"/>
      <c r="OQM2" s="289"/>
      <c r="OQN2" s="289"/>
      <c r="OQO2" s="289"/>
      <c r="OQP2" s="360"/>
      <c r="OQQ2" s="360"/>
      <c r="OQR2" s="360"/>
      <c r="OQS2" s="360"/>
      <c r="OQT2" s="360"/>
      <c r="OQU2" s="360"/>
      <c r="OQV2" s="360"/>
      <c r="OQW2" s="360"/>
      <c r="OQX2" s="360"/>
      <c r="OQY2" s="360"/>
      <c r="OQZ2" s="360"/>
      <c r="ORA2" s="360"/>
      <c r="ORB2" s="360"/>
      <c r="ORC2" s="360"/>
      <c r="ORD2" s="360"/>
      <c r="ORE2" s="360"/>
      <c r="ORF2" s="360"/>
      <c r="ORG2" s="360"/>
      <c r="ORH2" s="360"/>
      <c r="ORI2" s="360"/>
      <c r="ORJ2" s="246"/>
      <c r="ORK2" s="360"/>
      <c r="ORL2" s="360"/>
      <c r="ORM2" s="360"/>
      <c r="ORN2" s="360"/>
      <c r="ORO2" s="360"/>
      <c r="ORP2" s="360"/>
      <c r="ORQ2" s="360"/>
      <c r="ORR2" s="360"/>
      <c r="ORS2" s="360"/>
      <c r="ORT2" s="360"/>
      <c r="ORU2" s="360"/>
      <c r="ORV2" s="360"/>
      <c r="ORW2" s="360"/>
      <c r="ORX2" s="28"/>
      <c r="ORY2" s="28"/>
      <c r="ORZ2" s="28"/>
      <c r="OSA2" s="28"/>
      <c r="OSB2" s="360"/>
      <c r="OSC2" s="360"/>
      <c r="OSD2" s="360"/>
      <c r="OSE2" s="247"/>
      <c r="OSF2" s="360"/>
      <c r="OSG2" s="28"/>
      <c r="OSH2" s="360"/>
      <c r="OSI2" s="360"/>
      <c r="OSJ2" s="360"/>
      <c r="OSK2" s="360"/>
      <c r="OSL2" s="360"/>
      <c r="OSM2" s="360"/>
      <c r="OSN2" s="283"/>
      <c r="OSO2" s="283"/>
      <c r="OSP2" s="28"/>
      <c r="OSQ2" s="28"/>
      <c r="OSR2" s="28"/>
      <c r="OSS2" s="28"/>
      <c r="OST2" s="28"/>
      <c r="OSU2" s="360"/>
      <c r="OSV2" s="24"/>
      <c r="OSW2" s="24"/>
      <c r="OSX2" s="360"/>
      <c r="OSY2" s="361"/>
      <c r="OSZ2" s="26"/>
      <c r="OTA2" s="375"/>
      <c r="OTB2" s="375"/>
      <c r="OTC2" s="375"/>
      <c r="OTD2" s="375"/>
      <c r="OTE2" s="376"/>
      <c r="OTF2" s="27"/>
      <c r="OTG2" s="27"/>
      <c r="OTH2" s="27"/>
      <c r="OTI2" s="27"/>
      <c r="OTJ2" s="27"/>
      <c r="OTK2" s="27"/>
      <c r="OTL2" s="27"/>
      <c r="OTM2" s="27"/>
      <c r="OTN2" s="27"/>
      <c r="OTO2" s="27"/>
      <c r="OTP2" s="27"/>
      <c r="OTQ2" s="27"/>
      <c r="OTR2" s="375"/>
      <c r="OTS2" s="361"/>
      <c r="OTT2" s="361"/>
      <c r="OTU2" s="361"/>
      <c r="OTV2" s="361"/>
      <c r="OTW2" s="361"/>
      <c r="OTX2" s="361"/>
      <c r="OTY2" s="361"/>
      <c r="OTZ2" s="361"/>
      <c r="OUA2" s="375"/>
      <c r="OUB2" s="375"/>
      <c r="OUC2" s="375"/>
      <c r="OUD2" s="375"/>
      <c r="OUE2" s="361"/>
      <c r="OUF2" s="361"/>
      <c r="OUG2" s="361"/>
      <c r="OUH2" s="360"/>
      <c r="OUI2" s="360"/>
      <c r="OUJ2" s="360"/>
      <c r="OUK2" s="360"/>
      <c r="OUL2" s="360"/>
      <c r="OUM2" s="360"/>
      <c r="OUN2" s="360"/>
      <c r="OUO2" s="360"/>
      <c r="OUP2" s="360"/>
      <c r="OUQ2" s="28"/>
      <c r="OUR2" s="360"/>
      <c r="OUS2" s="360"/>
      <c r="OUT2" s="360"/>
      <c r="OUU2" s="360"/>
      <c r="OUV2" s="289"/>
      <c r="OUW2" s="289"/>
      <c r="OUX2" s="289"/>
      <c r="OUY2" s="289"/>
      <c r="OUZ2" s="289"/>
      <c r="OVA2" s="289"/>
      <c r="OVB2" s="290"/>
      <c r="OVC2" s="290"/>
      <c r="OVD2" s="289"/>
      <c r="OVE2" s="289"/>
      <c r="OVF2" s="290"/>
      <c r="OVG2" s="289"/>
      <c r="OVH2" s="289"/>
      <c r="OVI2" s="290"/>
      <c r="OVJ2" s="290"/>
      <c r="OVK2" s="289"/>
      <c r="OVL2" s="290"/>
      <c r="OVM2" s="289"/>
      <c r="OVN2" s="289"/>
      <c r="OVO2" s="289"/>
      <c r="OVP2" s="360"/>
      <c r="OVQ2" s="360"/>
      <c r="OVR2" s="360"/>
      <c r="OVS2" s="360"/>
      <c r="OVT2" s="360"/>
      <c r="OVU2" s="360"/>
      <c r="OVV2" s="360"/>
      <c r="OVW2" s="360"/>
      <c r="OVX2" s="360"/>
      <c r="OVY2" s="360"/>
      <c r="OVZ2" s="360"/>
      <c r="OWA2" s="360"/>
      <c r="OWB2" s="360"/>
      <c r="OWC2" s="360"/>
      <c r="OWD2" s="360"/>
      <c r="OWE2" s="360"/>
      <c r="OWF2" s="360"/>
      <c r="OWG2" s="360"/>
      <c r="OWH2" s="360"/>
      <c r="OWI2" s="360"/>
      <c r="OWJ2" s="246"/>
      <c r="OWK2" s="360"/>
      <c r="OWL2" s="360"/>
      <c r="OWM2" s="360"/>
      <c r="OWN2" s="360"/>
      <c r="OWO2" s="360"/>
      <c r="OWP2" s="360"/>
      <c r="OWQ2" s="360"/>
      <c r="OWR2" s="360"/>
      <c r="OWS2" s="360"/>
      <c r="OWT2" s="360"/>
      <c r="OWU2" s="360"/>
      <c r="OWV2" s="360"/>
      <c r="OWW2" s="360"/>
      <c r="OWX2" s="28"/>
      <c r="OWY2" s="28"/>
      <c r="OWZ2" s="28"/>
      <c r="OXA2" s="28"/>
      <c r="OXB2" s="360"/>
      <c r="OXC2" s="360"/>
      <c r="OXD2" s="360"/>
      <c r="OXE2" s="247"/>
      <c r="OXF2" s="360"/>
      <c r="OXG2" s="28"/>
      <c r="OXH2" s="360"/>
      <c r="OXI2" s="360"/>
      <c r="OXJ2" s="360"/>
      <c r="OXK2" s="360"/>
      <c r="OXL2" s="360"/>
      <c r="OXM2" s="360"/>
      <c r="OXN2" s="283"/>
      <c r="OXO2" s="283"/>
      <c r="OXP2" s="28"/>
      <c r="OXQ2" s="28"/>
      <c r="OXR2" s="28"/>
      <c r="OXS2" s="28"/>
      <c r="OXT2" s="28"/>
      <c r="OXU2" s="360"/>
      <c r="OXV2" s="24"/>
      <c r="OXW2" s="24"/>
      <c r="OXX2" s="360"/>
      <c r="OXY2" s="361"/>
      <c r="OXZ2" s="26"/>
      <c r="OYA2" s="375"/>
      <c r="OYB2" s="375"/>
      <c r="OYC2" s="375"/>
      <c r="OYD2" s="375"/>
      <c r="OYE2" s="376"/>
      <c r="OYF2" s="27"/>
      <c r="OYG2" s="27"/>
      <c r="OYH2" s="27"/>
      <c r="OYI2" s="27"/>
      <c r="OYJ2" s="27"/>
      <c r="OYK2" s="27"/>
      <c r="OYL2" s="27"/>
      <c r="OYM2" s="27"/>
      <c r="OYN2" s="27"/>
      <c r="OYO2" s="27"/>
      <c r="OYP2" s="27"/>
      <c r="OYQ2" s="27"/>
      <c r="OYR2" s="375"/>
      <c r="OYS2" s="361"/>
      <c r="OYT2" s="361"/>
      <c r="OYU2" s="361"/>
      <c r="OYV2" s="361"/>
      <c r="OYW2" s="361"/>
      <c r="OYX2" s="361"/>
      <c r="OYY2" s="361"/>
      <c r="OYZ2" s="361"/>
      <c r="OZA2" s="375"/>
      <c r="OZB2" s="375"/>
      <c r="OZC2" s="375"/>
      <c r="OZD2" s="375"/>
      <c r="OZE2" s="361"/>
      <c r="OZF2" s="361"/>
      <c r="OZG2" s="361"/>
      <c r="OZH2" s="360"/>
      <c r="OZI2" s="360"/>
      <c r="OZJ2" s="360"/>
      <c r="OZK2" s="360"/>
      <c r="OZL2" s="360"/>
      <c r="OZM2" s="360"/>
      <c r="OZN2" s="360"/>
      <c r="OZO2" s="360"/>
      <c r="OZP2" s="360"/>
      <c r="OZQ2" s="28"/>
      <c r="OZR2" s="360"/>
      <c r="OZS2" s="360"/>
      <c r="OZT2" s="360"/>
      <c r="OZU2" s="360"/>
      <c r="OZV2" s="289"/>
      <c r="OZW2" s="289"/>
      <c r="OZX2" s="289"/>
      <c r="OZY2" s="289"/>
      <c r="OZZ2" s="289"/>
      <c r="PAA2" s="289"/>
      <c r="PAB2" s="290"/>
      <c r="PAC2" s="290"/>
      <c r="PAD2" s="289"/>
      <c r="PAE2" s="289"/>
      <c r="PAF2" s="290"/>
      <c r="PAG2" s="289"/>
      <c r="PAH2" s="289"/>
      <c r="PAI2" s="290"/>
      <c r="PAJ2" s="290"/>
      <c r="PAK2" s="289"/>
      <c r="PAL2" s="290"/>
      <c r="PAM2" s="289"/>
      <c r="PAN2" s="289"/>
      <c r="PAO2" s="289"/>
      <c r="PAP2" s="360"/>
      <c r="PAQ2" s="360"/>
      <c r="PAR2" s="360"/>
      <c r="PAS2" s="360"/>
      <c r="PAT2" s="360"/>
      <c r="PAU2" s="360"/>
      <c r="PAV2" s="360"/>
      <c r="PAW2" s="360"/>
      <c r="PAX2" s="360"/>
      <c r="PAY2" s="360"/>
      <c r="PAZ2" s="360"/>
      <c r="PBA2" s="360"/>
      <c r="PBB2" s="360"/>
      <c r="PBC2" s="360"/>
      <c r="PBD2" s="360"/>
      <c r="PBE2" s="360"/>
      <c r="PBF2" s="360"/>
      <c r="PBG2" s="360"/>
      <c r="PBH2" s="360"/>
      <c r="PBI2" s="360"/>
      <c r="PBJ2" s="246"/>
      <c r="PBK2" s="360"/>
      <c r="PBL2" s="360"/>
      <c r="PBM2" s="360"/>
      <c r="PBN2" s="360"/>
      <c r="PBO2" s="360"/>
      <c r="PBP2" s="360"/>
      <c r="PBQ2" s="360"/>
      <c r="PBR2" s="360"/>
      <c r="PBS2" s="360"/>
      <c r="PBT2" s="360"/>
      <c r="PBU2" s="360"/>
      <c r="PBV2" s="360"/>
      <c r="PBW2" s="360"/>
      <c r="PBX2" s="28"/>
      <c r="PBY2" s="28"/>
      <c r="PBZ2" s="28"/>
      <c r="PCA2" s="28"/>
      <c r="PCB2" s="360"/>
      <c r="PCC2" s="360"/>
      <c r="PCD2" s="360"/>
      <c r="PCE2" s="247"/>
      <c r="PCF2" s="360"/>
      <c r="PCG2" s="28"/>
      <c r="PCH2" s="360"/>
      <c r="PCI2" s="360"/>
      <c r="PCJ2" s="360"/>
      <c r="PCK2" s="360"/>
      <c r="PCL2" s="360"/>
      <c r="PCM2" s="360"/>
      <c r="PCN2" s="283"/>
      <c r="PCO2" s="283"/>
      <c r="PCP2" s="28"/>
      <c r="PCQ2" s="28"/>
      <c r="PCR2" s="28"/>
      <c r="PCS2" s="28"/>
      <c r="PCT2" s="28"/>
      <c r="PCU2" s="360"/>
      <c r="PCV2" s="24"/>
      <c r="PCW2" s="24"/>
      <c r="PCX2" s="360"/>
      <c r="PCY2" s="361"/>
      <c r="PCZ2" s="26"/>
      <c r="PDA2" s="375"/>
      <c r="PDB2" s="375"/>
      <c r="PDC2" s="375"/>
      <c r="PDD2" s="375"/>
      <c r="PDE2" s="376"/>
      <c r="PDF2" s="27"/>
      <c r="PDG2" s="27"/>
      <c r="PDH2" s="27"/>
      <c r="PDI2" s="27"/>
      <c r="PDJ2" s="27"/>
      <c r="PDK2" s="27"/>
      <c r="PDL2" s="27"/>
      <c r="PDM2" s="27"/>
      <c r="PDN2" s="27"/>
      <c r="PDO2" s="27"/>
      <c r="PDP2" s="27"/>
      <c r="PDQ2" s="27"/>
      <c r="PDR2" s="375"/>
      <c r="PDS2" s="361"/>
      <c r="PDT2" s="361"/>
      <c r="PDU2" s="361"/>
      <c r="PDV2" s="361"/>
      <c r="PDW2" s="361"/>
      <c r="PDX2" s="361"/>
      <c r="PDY2" s="361"/>
      <c r="PDZ2" s="361"/>
      <c r="PEA2" s="375"/>
      <c r="PEB2" s="375"/>
      <c r="PEC2" s="375"/>
      <c r="PED2" s="375"/>
      <c r="PEE2" s="361"/>
      <c r="PEF2" s="361"/>
      <c r="PEG2" s="361"/>
      <c r="PEH2" s="360"/>
      <c r="PEI2" s="360"/>
      <c r="PEJ2" s="360"/>
      <c r="PEK2" s="360"/>
      <c r="PEL2" s="360"/>
      <c r="PEM2" s="360"/>
      <c r="PEN2" s="360"/>
      <c r="PEO2" s="360"/>
      <c r="PEP2" s="360"/>
      <c r="PEQ2" s="28"/>
      <c r="PER2" s="360"/>
      <c r="PES2" s="360"/>
      <c r="PET2" s="360"/>
      <c r="PEU2" s="360"/>
      <c r="PEV2" s="289"/>
      <c r="PEW2" s="289"/>
      <c r="PEX2" s="289"/>
      <c r="PEY2" s="289"/>
      <c r="PEZ2" s="289"/>
      <c r="PFA2" s="289"/>
      <c r="PFB2" s="290"/>
      <c r="PFC2" s="290"/>
      <c r="PFD2" s="289"/>
      <c r="PFE2" s="289"/>
      <c r="PFF2" s="290"/>
      <c r="PFG2" s="289"/>
      <c r="PFH2" s="289"/>
      <c r="PFI2" s="290"/>
      <c r="PFJ2" s="290"/>
      <c r="PFK2" s="289"/>
      <c r="PFL2" s="290"/>
      <c r="PFM2" s="289"/>
      <c r="PFN2" s="289"/>
      <c r="PFO2" s="289"/>
      <c r="PFP2" s="360"/>
      <c r="PFQ2" s="360"/>
      <c r="PFR2" s="360"/>
      <c r="PFS2" s="360"/>
      <c r="PFT2" s="360"/>
      <c r="PFU2" s="360"/>
      <c r="PFV2" s="360"/>
      <c r="PFW2" s="360"/>
      <c r="PFX2" s="360"/>
      <c r="PFY2" s="360"/>
      <c r="PFZ2" s="360"/>
      <c r="PGA2" s="360"/>
      <c r="PGB2" s="360"/>
      <c r="PGC2" s="360"/>
      <c r="PGD2" s="360"/>
      <c r="PGE2" s="360"/>
      <c r="PGF2" s="360"/>
      <c r="PGG2" s="360"/>
      <c r="PGH2" s="360"/>
      <c r="PGI2" s="360"/>
      <c r="PGJ2" s="246"/>
      <c r="PGK2" s="360"/>
      <c r="PGL2" s="360"/>
      <c r="PGM2" s="360"/>
      <c r="PGN2" s="360"/>
      <c r="PGO2" s="360"/>
      <c r="PGP2" s="360"/>
      <c r="PGQ2" s="360"/>
      <c r="PGR2" s="360"/>
      <c r="PGS2" s="360"/>
      <c r="PGT2" s="360"/>
      <c r="PGU2" s="360"/>
      <c r="PGV2" s="360"/>
      <c r="PGW2" s="360"/>
      <c r="PGX2" s="28"/>
      <c r="PGY2" s="28"/>
      <c r="PGZ2" s="28"/>
      <c r="PHA2" s="28"/>
      <c r="PHB2" s="360"/>
      <c r="PHC2" s="360"/>
      <c r="PHD2" s="360"/>
      <c r="PHE2" s="247"/>
      <c r="PHF2" s="360"/>
      <c r="PHG2" s="28"/>
      <c r="PHH2" s="360"/>
      <c r="PHI2" s="360"/>
      <c r="PHJ2" s="360"/>
      <c r="PHK2" s="360"/>
      <c r="PHL2" s="360"/>
      <c r="PHM2" s="360"/>
      <c r="PHN2" s="283"/>
      <c r="PHO2" s="283"/>
      <c r="PHP2" s="28"/>
      <c r="PHQ2" s="28"/>
      <c r="PHR2" s="28"/>
      <c r="PHS2" s="28"/>
      <c r="PHT2" s="28"/>
      <c r="PHU2" s="360"/>
      <c r="PHV2" s="24"/>
      <c r="PHW2" s="24"/>
      <c r="PHX2" s="360"/>
      <c r="PHY2" s="361"/>
      <c r="PHZ2" s="26"/>
      <c r="PIA2" s="375"/>
      <c r="PIB2" s="375"/>
      <c r="PIC2" s="375"/>
      <c r="PID2" s="375"/>
      <c r="PIE2" s="376"/>
      <c r="PIF2" s="27"/>
      <c r="PIG2" s="27"/>
      <c r="PIH2" s="27"/>
      <c r="PII2" s="27"/>
      <c r="PIJ2" s="27"/>
      <c r="PIK2" s="27"/>
      <c r="PIL2" s="27"/>
      <c r="PIM2" s="27"/>
      <c r="PIN2" s="27"/>
      <c r="PIO2" s="27"/>
      <c r="PIP2" s="27"/>
      <c r="PIQ2" s="27"/>
      <c r="PIR2" s="375"/>
      <c r="PIS2" s="361"/>
      <c r="PIT2" s="361"/>
      <c r="PIU2" s="361"/>
      <c r="PIV2" s="361"/>
      <c r="PIW2" s="361"/>
      <c r="PIX2" s="361"/>
      <c r="PIY2" s="361"/>
      <c r="PIZ2" s="361"/>
      <c r="PJA2" s="375"/>
      <c r="PJB2" s="375"/>
      <c r="PJC2" s="375"/>
      <c r="PJD2" s="375"/>
      <c r="PJE2" s="361"/>
      <c r="PJF2" s="361"/>
      <c r="PJG2" s="361"/>
      <c r="PJH2" s="360"/>
      <c r="PJI2" s="360"/>
      <c r="PJJ2" s="360"/>
      <c r="PJK2" s="360"/>
      <c r="PJL2" s="360"/>
      <c r="PJM2" s="360"/>
      <c r="PJN2" s="360"/>
      <c r="PJO2" s="360"/>
      <c r="PJP2" s="360"/>
      <c r="PJQ2" s="28"/>
      <c r="PJR2" s="360"/>
      <c r="PJS2" s="360"/>
      <c r="PJT2" s="360"/>
      <c r="PJU2" s="360"/>
      <c r="PJV2" s="289"/>
      <c r="PJW2" s="289"/>
      <c r="PJX2" s="289"/>
      <c r="PJY2" s="289"/>
      <c r="PJZ2" s="289"/>
      <c r="PKA2" s="289"/>
      <c r="PKB2" s="290"/>
      <c r="PKC2" s="290"/>
      <c r="PKD2" s="289"/>
      <c r="PKE2" s="289"/>
      <c r="PKF2" s="290"/>
      <c r="PKG2" s="289"/>
      <c r="PKH2" s="289"/>
      <c r="PKI2" s="290"/>
      <c r="PKJ2" s="290"/>
      <c r="PKK2" s="289"/>
      <c r="PKL2" s="290"/>
      <c r="PKM2" s="289"/>
      <c r="PKN2" s="289"/>
      <c r="PKO2" s="289"/>
      <c r="PKP2" s="360"/>
      <c r="PKQ2" s="360"/>
      <c r="PKR2" s="360"/>
      <c r="PKS2" s="360"/>
      <c r="PKT2" s="360"/>
      <c r="PKU2" s="360"/>
      <c r="PKV2" s="360"/>
      <c r="PKW2" s="360"/>
      <c r="PKX2" s="360"/>
      <c r="PKY2" s="360"/>
      <c r="PKZ2" s="360"/>
      <c r="PLA2" s="360"/>
      <c r="PLB2" s="360"/>
      <c r="PLC2" s="360"/>
      <c r="PLD2" s="360"/>
      <c r="PLE2" s="360"/>
      <c r="PLF2" s="360"/>
      <c r="PLG2" s="360"/>
      <c r="PLH2" s="360"/>
      <c r="PLI2" s="360"/>
      <c r="PLJ2" s="246"/>
      <c r="PLK2" s="360"/>
      <c r="PLL2" s="360"/>
      <c r="PLM2" s="360"/>
      <c r="PLN2" s="360"/>
      <c r="PLO2" s="360"/>
      <c r="PLP2" s="360"/>
      <c r="PLQ2" s="360"/>
      <c r="PLR2" s="360"/>
      <c r="PLS2" s="360"/>
      <c r="PLT2" s="360"/>
      <c r="PLU2" s="360"/>
      <c r="PLV2" s="360"/>
      <c r="PLW2" s="360"/>
      <c r="PLX2" s="28"/>
      <c r="PLY2" s="28"/>
      <c r="PLZ2" s="28"/>
      <c r="PMA2" s="28"/>
      <c r="PMB2" s="360"/>
      <c r="PMC2" s="360"/>
      <c r="PMD2" s="360"/>
      <c r="PME2" s="247"/>
      <c r="PMF2" s="360"/>
      <c r="PMG2" s="28"/>
      <c r="PMH2" s="360"/>
      <c r="PMI2" s="360"/>
      <c r="PMJ2" s="360"/>
      <c r="PMK2" s="360"/>
      <c r="PML2" s="360"/>
      <c r="PMM2" s="360"/>
      <c r="PMN2" s="283"/>
      <c r="PMO2" s="283"/>
      <c r="PMP2" s="28"/>
      <c r="PMQ2" s="28"/>
      <c r="PMR2" s="28"/>
      <c r="PMS2" s="28"/>
      <c r="PMT2" s="28"/>
      <c r="PMU2" s="360"/>
      <c r="PMV2" s="24"/>
      <c r="PMW2" s="24"/>
      <c r="PMX2" s="360"/>
      <c r="PMY2" s="361"/>
      <c r="PMZ2" s="26"/>
      <c r="PNA2" s="375"/>
      <c r="PNB2" s="375"/>
      <c r="PNC2" s="375"/>
      <c r="PND2" s="375"/>
      <c r="PNE2" s="376"/>
      <c r="PNF2" s="27"/>
      <c r="PNG2" s="27"/>
      <c r="PNH2" s="27"/>
      <c r="PNI2" s="27"/>
      <c r="PNJ2" s="27"/>
      <c r="PNK2" s="27"/>
      <c r="PNL2" s="27"/>
      <c r="PNM2" s="27"/>
      <c r="PNN2" s="27"/>
      <c r="PNO2" s="27"/>
      <c r="PNP2" s="27"/>
      <c r="PNQ2" s="27"/>
      <c r="PNR2" s="375"/>
      <c r="PNS2" s="361"/>
      <c r="PNT2" s="361"/>
      <c r="PNU2" s="361"/>
      <c r="PNV2" s="361"/>
      <c r="PNW2" s="361"/>
      <c r="PNX2" s="361"/>
      <c r="PNY2" s="361"/>
      <c r="PNZ2" s="361"/>
      <c r="POA2" s="375"/>
      <c r="POB2" s="375"/>
      <c r="POC2" s="375"/>
      <c r="POD2" s="375"/>
      <c r="POE2" s="361"/>
      <c r="POF2" s="361"/>
      <c r="POG2" s="361"/>
      <c r="POH2" s="360"/>
      <c r="POI2" s="360"/>
      <c r="POJ2" s="360"/>
      <c r="POK2" s="360"/>
      <c r="POL2" s="360"/>
      <c r="POM2" s="360"/>
      <c r="PON2" s="360"/>
      <c r="POO2" s="360"/>
      <c r="POP2" s="360"/>
      <c r="POQ2" s="28"/>
      <c r="POR2" s="360"/>
      <c r="POS2" s="360"/>
      <c r="POT2" s="360"/>
      <c r="POU2" s="360"/>
      <c r="POV2" s="289"/>
      <c r="POW2" s="289"/>
      <c r="POX2" s="289"/>
      <c r="POY2" s="289"/>
      <c r="POZ2" s="289"/>
      <c r="PPA2" s="289"/>
      <c r="PPB2" s="290"/>
      <c r="PPC2" s="290"/>
      <c r="PPD2" s="289"/>
      <c r="PPE2" s="289"/>
      <c r="PPF2" s="290"/>
      <c r="PPG2" s="289"/>
      <c r="PPH2" s="289"/>
      <c r="PPI2" s="290"/>
      <c r="PPJ2" s="290"/>
      <c r="PPK2" s="289"/>
      <c r="PPL2" s="290"/>
      <c r="PPM2" s="289"/>
      <c r="PPN2" s="289"/>
      <c r="PPO2" s="289"/>
      <c r="PPP2" s="360"/>
      <c r="PPQ2" s="360"/>
      <c r="PPR2" s="360"/>
      <c r="PPS2" s="360"/>
      <c r="PPT2" s="360"/>
      <c r="PPU2" s="360"/>
      <c r="PPV2" s="360"/>
      <c r="PPW2" s="360"/>
      <c r="PPX2" s="360"/>
      <c r="PPY2" s="360"/>
      <c r="PPZ2" s="360"/>
      <c r="PQA2" s="360"/>
      <c r="PQB2" s="360"/>
      <c r="PQC2" s="360"/>
      <c r="PQD2" s="360"/>
      <c r="PQE2" s="360"/>
      <c r="PQF2" s="360"/>
      <c r="PQG2" s="360"/>
      <c r="PQH2" s="360"/>
      <c r="PQI2" s="360"/>
      <c r="PQJ2" s="246"/>
      <c r="PQK2" s="360"/>
      <c r="PQL2" s="360"/>
      <c r="PQM2" s="360"/>
      <c r="PQN2" s="360"/>
      <c r="PQO2" s="360"/>
      <c r="PQP2" s="360"/>
      <c r="PQQ2" s="360"/>
      <c r="PQR2" s="360"/>
      <c r="PQS2" s="360"/>
      <c r="PQT2" s="360"/>
      <c r="PQU2" s="360"/>
      <c r="PQV2" s="360"/>
      <c r="PQW2" s="360"/>
      <c r="PQX2" s="28"/>
      <c r="PQY2" s="28"/>
      <c r="PQZ2" s="28"/>
      <c r="PRA2" s="28"/>
      <c r="PRB2" s="360"/>
      <c r="PRC2" s="360"/>
      <c r="PRD2" s="360"/>
      <c r="PRE2" s="247"/>
      <c r="PRF2" s="360"/>
      <c r="PRG2" s="28"/>
      <c r="PRH2" s="360"/>
      <c r="PRI2" s="360"/>
      <c r="PRJ2" s="360"/>
      <c r="PRK2" s="360"/>
      <c r="PRL2" s="360"/>
      <c r="PRM2" s="360"/>
      <c r="PRN2" s="283"/>
      <c r="PRO2" s="283"/>
      <c r="PRP2" s="28"/>
      <c r="PRQ2" s="28"/>
      <c r="PRR2" s="28"/>
      <c r="PRS2" s="28"/>
      <c r="PRT2" s="28"/>
      <c r="PRU2" s="360"/>
      <c r="PRV2" s="24"/>
      <c r="PRW2" s="24"/>
      <c r="PRX2" s="360"/>
      <c r="PRY2" s="361"/>
      <c r="PRZ2" s="26"/>
      <c r="PSA2" s="375"/>
      <c r="PSB2" s="375"/>
      <c r="PSC2" s="375"/>
      <c r="PSD2" s="375"/>
      <c r="PSE2" s="376"/>
      <c r="PSF2" s="27"/>
      <c r="PSG2" s="27"/>
      <c r="PSH2" s="27"/>
      <c r="PSI2" s="27"/>
      <c r="PSJ2" s="27"/>
      <c r="PSK2" s="27"/>
      <c r="PSL2" s="27"/>
      <c r="PSM2" s="27"/>
      <c r="PSN2" s="27"/>
      <c r="PSO2" s="27"/>
      <c r="PSP2" s="27"/>
      <c r="PSQ2" s="27"/>
      <c r="PSR2" s="375"/>
      <c r="PSS2" s="361"/>
      <c r="PST2" s="361"/>
      <c r="PSU2" s="361"/>
      <c r="PSV2" s="361"/>
      <c r="PSW2" s="361"/>
      <c r="PSX2" s="361"/>
      <c r="PSY2" s="361"/>
      <c r="PSZ2" s="361"/>
      <c r="PTA2" s="375"/>
      <c r="PTB2" s="375"/>
      <c r="PTC2" s="375"/>
      <c r="PTD2" s="375"/>
      <c r="PTE2" s="361"/>
      <c r="PTF2" s="361"/>
      <c r="PTG2" s="361"/>
      <c r="PTH2" s="360"/>
      <c r="PTI2" s="360"/>
      <c r="PTJ2" s="360"/>
      <c r="PTK2" s="360"/>
      <c r="PTL2" s="360"/>
      <c r="PTM2" s="360"/>
      <c r="PTN2" s="360"/>
      <c r="PTO2" s="360"/>
      <c r="PTP2" s="360"/>
      <c r="PTQ2" s="28"/>
      <c r="PTR2" s="360"/>
      <c r="PTS2" s="360"/>
      <c r="PTT2" s="360"/>
      <c r="PTU2" s="360"/>
      <c r="PTV2" s="289"/>
      <c r="PTW2" s="289"/>
      <c r="PTX2" s="289"/>
      <c r="PTY2" s="289"/>
      <c r="PTZ2" s="289"/>
      <c r="PUA2" s="289"/>
      <c r="PUB2" s="290"/>
      <c r="PUC2" s="290"/>
      <c r="PUD2" s="289"/>
      <c r="PUE2" s="289"/>
      <c r="PUF2" s="290"/>
      <c r="PUG2" s="289"/>
      <c r="PUH2" s="289"/>
      <c r="PUI2" s="290"/>
      <c r="PUJ2" s="290"/>
      <c r="PUK2" s="289"/>
      <c r="PUL2" s="290"/>
      <c r="PUM2" s="289"/>
      <c r="PUN2" s="289"/>
      <c r="PUO2" s="289"/>
      <c r="PUP2" s="360"/>
      <c r="PUQ2" s="360"/>
      <c r="PUR2" s="360"/>
      <c r="PUS2" s="360"/>
      <c r="PUT2" s="360"/>
      <c r="PUU2" s="360"/>
      <c r="PUV2" s="360"/>
      <c r="PUW2" s="360"/>
      <c r="PUX2" s="360"/>
      <c r="PUY2" s="360"/>
      <c r="PUZ2" s="360"/>
      <c r="PVA2" s="360"/>
      <c r="PVB2" s="360"/>
      <c r="PVC2" s="360"/>
      <c r="PVD2" s="360"/>
      <c r="PVE2" s="360"/>
      <c r="PVF2" s="360"/>
      <c r="PVG2" s="360"/>
      <c r="PVH2" s="360"/>
      <c r="PVI2" s="360"/>
      <c r="PVJ2" s="246"/>
      <c r="PVK2" s="360"/>
      <c r="PVL2" s="360"/>
      <c r="PVM2" s="360"/>
      <c r="PVN2" s="360"/>
      <c r="PVO2" s="360"/>
      <c r="PVP2" s="360"/>
      <c r="PVQ2" s="360"/>
      <c r="PVR2" s="360"/>
      <c r="PVS2" s="360"/>
      <c r="PVT2" s="360"/>
      <c r="PVU2" s="360"/>
      <c r="PVV2" s="360"/>
      <c r="PVW2" s="360"/>
      <c r="PVX2" s="28"/>
      <c r="PVY2" s="28"/>
      <c r="PVZ2" s="28"/>
      <c r="PWA2" s="28"/>
      <c r="PWB2" s="360"/>
      <c r="PWC2" s="360"/>
      <c r="PWD2" s="360"/>
      <c r="PWE2" s="247"/>
      <c r="PWF2" s="360"/>
      <c r="PWG2" s="28"/>
      <c r="PWH2" s="360"/>
      <c r="PWI2" s="360"/>
      <c r="PWJ2" s="360"/>
      <c r="PWK2" s="360"/>
      <c r="PWL2" s="360"/>
      <c r="PWM2" s="360"/>
      <c r="PWN2" s="283"/>
      <c r="PWO2" s="283"/>
      <c r="PWP2" s="28"/>
      <c r="PWQ2" s="28"/>
      <c r="PWR2" s="28"/>
      <c r="PWS2" s="28"/>
      <c r="PWT2" s="28"/>
      <c r="PWU2" s="360"/>
      <c r="PWV2" s="24"/>
      <c r="PWW2" s="24"/>
      <c r="PWX2" s="360"/>
      <c r="PWY2" s="361"/>
      <c r="PWZ2" s="26"/>
      <c r="PXA2" s="375"/>
      <c r="PXB2" s="375"/>
      <c r="PXC2" s="375"/>
      <c r="PXD2" s="375"/>
      <c r="PXE2" s="376"/>
      <c r="PXF2" s="27"/>
      <c r="PXG2" s="27"/>
      <c r="PXH2" s="27"/>
      <c r="PXI2" s="27"/>
      <c r="PXJ2" s="27"/>
      <c r="PXK2" s="27"/>
      <c r="PXL2" s="27"/>
      <c r="PXM2" s="27"/>
      <c r="PXN2" s="27"/>
      <c r="PXO2" s="27"/>
      <c r="PXP2" s="27"/>
      <c r="PXQ2" s="27"/>
      <c r="PXR2" s="375"/>
      <c r="PXS2" s="361"/>
      <c r="PXT2" s="361"/>
      <c r="PXU2" s="361"/>
      <c r="PXV2" s="361"/>
      <c r="PXW2" s="361"/>
      <c r="PXX2" s="361"/>
      <c r="PXY2" s="361"/>
      <c r="PXZ2" s="361"/>
      <c r="PYA2" s="375"/>
      <c r="PYB2" s="375"/>
      <c r="PYC2" s="375"/>
      <c r="PYD2" s="375"/>
      <c r="PYE2" s="361"/>
      <c r="PYF2" s="361"/>
      <c r="PYG2" s="361"/>
      <c r="PYH2" s="360"/>
      <c r="PYI2" s="360"/>
      <c r="PYJ2" s="360"/>
      <c r="PYK2" s="360"/>
      <c r="PYL2" s="360"/>
      <c r="PYM2" s="360"/>
      <c r="PYN2" s="360"/>
      <c r="PYO2" s="360"/>
      <c r="PYP2" s="360"/>
      <c r="PYQ2" s="28"/>
      <c r="PYR2" s="360"/>
      <c r="PYS2" s="360"/>
      <c r="PYT2" s="360"/>
      <c r="PYU2" s="360"/>
      <c r="PYV2" s="289"/>
      <c r="PYW2" s="289"/>
      <c r="PYX2" s="289"/>
      <c r="PYY2" s="289"/>
      <c r="PYZ2" s="289"/>
      <c r="PZA2" s="289"/>
      <c r="PZB2" s="290"/>
      <c r="PZC2" s="290"/>
      <c r="PZD2" s="289"/>
      <c r="PZE2" s="289"/>
      <c r="PZF2" s="290"/>
      <c r="PZG2" s="289"/>
      <c r="PZH2" s="289"/>
      <c r="PZI2" s="290"/>
      <c r="PZJ2" s="290"/>
      <c r="PZK2" s="289"/>
      <c r="PZL2" s="290"/>
      <c r="PZM2" s="289"/>
      <c r="PZN2" s="289"/>
      <c r="PZO2" s="289"/>
      <c r="PZP2" s="360"/>
      <c r="PZQ2" s="360"/>
      <c r="PZR2" s="360"/>
      <c r="PZS2" s="360"/>
      <c r="PZT2" s="360"/>
      <c r="PZU2" s="360"/>
      <c r="PZV2" s="360"/>
      <c r="PZW2" s="360"/>
      <c r="PZX2" s="360"/>
      <c r="PZY2" s="360"/>
      <c r="PZZ2" s="360"/>
      <c r="QAA2" s="360"/>
      <c r="QAB2" s="360"/>
      <c r="QAC2" s="360"/>
      <c r="QAD2" s="360"/>
      <c r="QAE2" s="360"/>
      <c r="QAF2" s="360"/>
      <c r="QAG2" s="360"/>
      <c r="QAH2" s="360"/>
      <c r="QAI2" s="360"/>
      <c r="QAJ2" s="246"/>
      <c r="QAK2" s="360"/>
      <c r="QAL2" s="360"/>
      <c r="QAM2" s="360"/>
      <c r="QAN2" s="360"/>
      <c r="QAO2" s="360"/>
      <c r="QAP2" s="360"/>
      <c r="QAQ2" s="360"/>
      <c r="QAR2" s="360"/>
      <c r="QAS2" s="360"/>
      <c r="QAT2" s="360"/>
      <c r="QAU2" s="360"/>
      <c r="QAV2" s="360"/>
      <c r="QAW2" s="360"/>
      <c r="QAX2" s="28"/>
      <c r="QAY2" s="28"/>
      <c r="QAZ2" s="28"/>
      <c r="QBA2" s="28"/>
      <c r="QBB2" s="360"/>
      <c r="QBC2" s="360"/>
      <c r="QBD2" s="360"/>
      <c r="QBE2" s="247"/>
      <c r="QBF2" s="360"/>
      <c r="QBG2" s="28"/>
      <c r="QBH2" s="360"/>
      <c r="QBI2" s="360"/>
      <c r="QBJ2" s="360"/>
      <c r="QBK2" s="360"/>
      <c r="QBL2" s="360"/>
      <c r="QBM2" s="360"/>
      <c r="QBN2" s="283"/>
      <c r="QBO2" s="283"/>
      <c r="QBP2" s="28"/>
      <c r="QBQ2" s="28"/>
      <c r="QBR2" s="28"/>
      <c r="QBS2" s="28"/>
      <c r="QBT2" s="28"/>
      <c r="QBU2" s="360"/>
      <c r="QBV2" s="24"/>
      <c r="QBW2" s="24"/>
      <c r="QBX2" s="360"/>
      <c r="QBY2" s="361"/>
      <c r="QBZ2" s="26"/>
      <c r="QCA2" s="375"/>
      <c r="QCB2" s="375"/>
      <c r="QCC2" s="375"/>
      <c r="QCD2" s="375"/>
      <c r="QCE2" s="376"/>
      <c r="QCF2" s="27"/>
      <c r="QCG2" s="27"/>
      <c r="QCH2" s="27"/>
      <c r="QCI2" s="27"/>
      <c r="QCJ2" s="27"/>
      <c r="QCK2" s="27"/>
      <c r="QCL2" s="27"/>
      <c r="QCM2" s="27"/>
      <c r="QCN2" s="27"/>
      <c r="QCO2" s="27"/>
      <c r="QCP2" s="27"/>
      <c r="QCQ2" s="27"/>
      <c r="QCR2" s="375"/>
      <c r="QCS2" s="361"/>
      <c r="QCT2" s="361"/>
      <c r="QCU2" s="361"/>
      <c r="QCV2" s="361"/>
      <c r="QCW2" s="361"/>
      <c r="QCX2" s="361"/>
      <c r="QCY2" s="361"/>
      <c r="QCZ2" s="361"/>
      <c r="QDA2" s="375"/>
      <c r="QDB2" s="375"/>
      <c r="QDC2" s="375"/>
      <c r="QDD2" s="375"/>
      <c r="QDE2" s="361"/>
      <c r="QDF2" s="361"/>
      <c r="QDG2" s="361"/>
      <c r="QDH2" s="360"/>
      <c r="QDI2" s="360"/>
      <c r="QDJ2" s="360"/>
      <c r="QDK2" s="360"/>
      <c r="QDL2" s="360"/>
      <c r="QDM2" s="360"/>
      <c r="QDN2" s="360"/>
      <c r="QDO2" s="360"/>
      <c r="QDP2" s="360"/>
      <c r="QDQ2" s="28"/>
      <c r="QDR2" s="360"/>
      <c r="QDS2" s="360"/>
      <c r="QDT2" s="360"/>
      <c r="QDU2" s="360"/>
      <c r="QDV2" s="289"/>
      <c r="QDW2" s="289"/>
      <c r="QDX2" s="289"/>
      <c r="QDY2" s="289"/>
      <c r="QDZ2" s="289"/>
      <c r="QEA2" s="289"/>
      <c r="QEB2" s="290"/>
      <c r="QEC2" s="290"/>
      <c r="QED2" s="289"/>
      <c r="QEE2" s="289"/>
      <c r="QEF2" s="290"/>
      <c r="QEG2" s="289"/>
      <c r="QEH2" s="289"/>
      <c r="QEI2" s="290"/>
      <c r="QEJ2" s="290"/>
      <c r="QEK2" s="289"/>
      <c r="QEL2" s="290"/>
      <c r="QEM2" s="289"/>
      <c r="QEN2" s="289"/>
      <c r="QEO2" s="289"/>
      <c r="QEP2" s="360"/>
      <c r="QEQ2" s="360"/>
      <c r="QER2" s="360"/>
      <c r="QES2" s="360"/>
      <c r="QET2" s="360"/>
      <c r="QEU2" s="360"/>
      <c r="QEV2" s="360"/>
      <c r="QEW2" s="360"/>
      <c r="QEX2" s="360"/>
      <c r="QEY2" s="360"/>
      <c r="QEZ2" s="360"/>
      <c r="QFA2" s="360"/>
      <c r="QFB2" s="360"/>
      <c r="QFC2" s="360"/>
      <c r="QFD2" s="360"/>
      <c r="QFE2" s="360"/>
      <c r="QFF2" s="360"/>
      <c r="QFG2" s="360"/>
      <c r="QFH2" s="360"/>
      <c r="QFI2" s="360"/>
      <c r="QFJ2" s="246"/>
      <c r="QFK2" s="360"/>
      <c r="QFL2" s="360"/>
      <c r="QFM2" s="360"/>
      <c r="QFN2" s="360"/>
      <c r="QFO2" s="360"/>
      <c r="QFP2" s="360"/>
      <c r="QFQ2" s="360"/>
      <c r="QFR2" s="360"/>
      <c r="QFS2" s="360"/>
      <c r="QFT2" s="360"/>
      <c r="QFU2" s="360"/>
      <c r="QFV2" s="360"/>
      <c r="QFW2" s="360"/>
      <c r="QFX2" s="28"/>
      <c r="QFY2" s="28"/>
      <c r="QFZ2" s="28"/>
      <c r="QGA2" s="28"/>
      <c r="QGB2" s="360"/>
      <c r="QGC2" s="360"/>
      <c r="QGD2" s="360"/>
      <c r="QGE2" s="247"/>
      <c r="QGF2" s="360"/>
      <c r="QGG2" s="28"/>
      <c r="QGH2" s="360"/>
      <c r="QGI2" s="360"/>
      <c r="QGJ2" s="360"/>
      <c r="QGK2" s="360"/>
      <c r="QGL2" s="360"/>
      <c r="QGM2" s="360"/>
      <c r="QGN2" s="283"/>
      <c r="QGO2" s="283"/>
      <c r="QGP2" s="28"/>
      <c r="QGQ2" s="28"/>
      <c r="QGR2" s="28"/>
      <c r="QGS2" s="28"/>
      <c r="QGT2" s="28"/>
      <c r="QGU2" s="360"/>
      <c r="QGV2" s="24"/>
      <c r="QGW2" s="24"/>
      <c r="QGX2" s="360"/>
      <c r="QGY2" s="361"/>
      <c r="QGZ2" s="26"/>
      <c r="QHA2" s="375"/>
      <c r="QHB2" s="375"/>
      <c r="QHC2" s="375"/>
      <c r="QHD2" s="375"/>
      <c r="QHE2" s="376"/>
      <c r="QHF2" s="27"/>
      <c r="QHG2" s="27"/>
      <c r="QHH2" s="27"/>
      <c r="QHI2" s="27"/>
      <c r="QHJ2" s="27"/>
      <c r="QHK2" s="27"/>
      <c r="QHL2" s="27"/>
      <c r="QHM2" s="27"/>
      <c r="QHN2" s="27"/>
      <c r="QHO2" s="27"/>
      <c r="QHP2" s="27"/>
      <c r="QHQ2" s="27"/>
      <c r="QHR2" s="375"/>
      <c r="QHS2" s="361"/>
      <c r="QHT2" s="361"/>
      <c r="QHU2" s="361"/>
      <c r="QHV2" s="361"/>
      <c r="QHW2" s="361"/>
      <c r="QHX2" s="361"/>
      <c r="QHY2" s="361"/>
      <c r="QHZ2" s="361"/>
      <c r="QIA2" s="375"/>
      <c r="QIB2" s="375"/>
      <c r="QIC2" s="375"/>
      <c r="QID2" s="375"/>
      <c r="QIE2" s="361"/>
      <c r="QIF2" s="361"/>
      <c r="QIG2" s="361"/>
      <c r="QIH2" s="360"/>
      <c r="QII2" s="360"/>
      <c r="QIJ2" s="360"/>
      <c r="QIK2" s="360"/>
      <c r="QIL2" s="360"/>
      <c r="QIM2" s="360"/>
      <c r="QIN2" s="360"/>
      <c r="QIO2" s="360"/>
      <c r="QIP2" s="360"/>
      <c r="QIQ2" s="28"/>
      <c r="QIR2" s="360"/>
      <c r="QIS2" s="360"/>
      <c r="QIT2" s="360"/>
      <c r="QIU2" s="360"/>
      <c r="QIV2" s="289"/>
      <c r="QIW2" s="289"/>
      <c r="QIX2" s="289"/>
      <c r="QIY2" s="289"/>
      <c r="QIZ2" s="289"/>
      <c r="QJA2" s="289"/>
      <c r="QJB2" s="290"/>
      <c r="QJC2" s="290"/>
      <c r="QJD2" s="289"/>
      <c r="QJE2" s="289"/>
      <c r="QJF2" s="290"/>
      <c r="QJG2" s="289"/>
      <c r="QJH2" s="289"/>
      <c r="QJI2" s="290"/>
      <c r="QJJ2" s="290"/>
      <c r="QJK2" s="289"/>
      <c r="QJL2" s="290"/>
      <c r="QJM2" s="289"/>
      <c r="QJN2" s="289"/>
      <c r="QJO2" s="289"/>
      <c r="QJP2" s="360"/>
      <c r="QJQ2" s="360"/>
      <c r="QJR2" s="360"/>
      <c r="QJS2" s="360"/>
      <c r="QJT2" s="360"/>
      <c r="QJU2" s="360"/>
      <c r="QJV2" s="360"/>
      <c r="QJW2" s="360"/>
      <c r="QJX2" s="360"/>
      <c r="QJY2" s="360"/>
      <c r="QJZ2" s="360"/>
      <c r="QKA2" s="360"/>
      <c r="QKB2" s="360"/>
      <c r="QKC2" s="360"/>
      <c r="QKD2" s="360"/>
      <c r="QKE2" s="360"/>
      <c r="QKF2" s="360"/>
      <c r="QKG2" s="360"/>
      <c r="QKH2" s="360"/>
      <c r="QKI2" s="360"/>
      <c r="QKJ2" s="246"/>
      <c r="QKK2" s="360"/>
      <c r="QKL2" s="360"/>
      <c r="QKM2" s="360"/>
      <c r="QKN2" s="360"/>
      <c r="QKO2" s="360"/>
      <c r="QKP2" s="360"/>
      <c r="QKQ2" s="360"/>
      <c r="QKR2" s="360"/>
      <c r="QKS2" s="360"/>
      <c r="QKT2" s="360"/>
      <c r="QKU2" s="360"/>
      <c r="QKV2" s="360"/>
      <c r="QKW2" s="360"/>
      <c r="QKX2" s="28"/>
      <c r="QKY2" s="28"/>
      <c r="QKZ2" s="28"/>
      <c r="QLA2" s="28"/>
      <c r="QLB2" s="360"/>
      <c r="QLC2" s="360"/>
      <c r="QLD2" s="360"/>
      <c r="QLE2" s="247"/>
      <c r="QLF2" s="360"/>
      <c r="QLG2" s="28"/>
      <c r="QLH2" s="360"/>
      <c r="QLI2" s="360"/>
      <c r="QLJ2" s="360"/>
      <c r="QLK2" s="360"/>
      <c r="QLL2" s="360"/>
      <c r="QLM2" s="360"/>
      <c r="QLN2" s="283"/>
      <c r="QLO2" s="283"/>
      <c r="QLP2" s="28"/>
      <c r="QLQ2" s="28"/>
      <c r="QLR2" s="28"/>
      <c r="QLS2" s="28"/>
      <c r="QLT2" s="28"/>
      <c r="QLU2" s="360"/>
      <c r="QLV2" s="24"/>
      <c r="QLW2" s="24"/>
      <c r="QLX2" s="360"/>
      <c r="QLY2" s="361"/>
      <c r="QLZ2" s="26"/>
      <c r="QMA2" s="375"/>
      <c r="QMB2" s="375"/>
      <c r="QMC2" s="375"/>
      <c r="QMD2" s="375"/>
      <c r="QME2" s="376"/>
      <c r="QMF2" s="27"/>
      <c r="QMG2" s="27"/>
      <c r="QMH2" s="27"/>
      <c r="QMI2" s="27"/>
      <c r="QMJ2" s="27"/>
      <c r="QMK2" s="27"/>
      <c r="QML2" s="27"/>
      <c r="QMM2" s="27"/>
      <c r="QMN2" s="27"/>
      <c r="QMO2" s="27"/>
      <c r="QMP2" s="27"/>
      <c r="QMQ2" s="27"/>
      <c r="QMR2" s="375"/>
      <c r="QMS2" s="361"/>
      <c r="QMT2" s="361"/>
      <c r="QMU2" s="361"/>
      <c r="QMV2" s="361"/>
      <c r="QMW2" s="361"/>
      <c r="QMX2" s="361"/>
      <c r="QMY2" s="361"/>
      <c r="QMZ2" s="361"/>
      <c r="QNA2" s="375"/>
      <c r="QNB2" s="375"/>
      <c r="QNC2" s="375"/>
      <c r="QND2" s="375"/>
      <c r="QNE2" s="361"/>
      <c r="QNF2" s="361"/>
      <c r="QNG2" s="361"/>
      <c r="QNH2" s="360"/>
      <c r="QNI2" s="360"/>
      <c r="QNJ2" s="360"/>
      <c r="QNK2" s="360"/>
      <c r="QNL2" s="360"/>
      <c r="QNM2" s="360"/>
      <c r="QNN2" s="360"/>
      <c r="QNO2" s="360"/>
      <c r="QNP2" s="360"/>
      <c r="QNQ2" s="28"/>
      <c r="QNR2" s="360"/>
      <c r="QNS2" s="360"/>
      <c r="QNT2" s="360"/>
      <c r="QNU2" s="360"/>
      <c r="QNV2" s="289"/>
      <c r="QNW2" s="289"/>
      <c r="QNX2" s="289"/>
      <c r="QNY2" s="289"/>
      <c r="QNZ2" s="289"/>
      <c r="QOA2" s="289"/>
      <c r="QOB2" s="290"/>
      <c r="QOC2" s="290"/>
      <c r="QOD2" s="289"/>
      <c r="QOE2" s="289"/>
      <c r="QOF2" s="290"/>
      <c r="QOG2" s="289"/>
      <c r="QOH2" s="289"/>
      <c r="QOI2" s="290"/>
      <c r="QOJ2" s="290"/>
      <c r="QOK2" s="289"/>
      <c r="QOL2" s="290"/>
      <c r="QOM2" s="289"/>
      <c r="QON2" s="289"/>
      <c r="QOO2" s="289"/>
      <c r="QOP2" s="360"/>
      <c r="QOQ2" s="360"/>
      <c r="QOR2" s="360"/>
      <c r="QOS2" s="360"/>
      <c r="QOT2" s="360"/>
      <c r="QOU2" s="360"/>
      <c r="QOV2" s="360"/>
      <c r="QOW2" s="360"/>
      <c r="QOX2" s="360"/>
      <c r="QOY2" s="360"/>
      <c r="QOZ2" s="360"/>
      <c r="QPA2" s="360"/>
      <c r="QPB2" s="360"/>
      <c r="QPC2" s="360"/>
      <c r="QPD2" s="360"/>
      <c r="QPE2" s="360"/>
      <c r="QPF2" s="360"/>
      <c r="QPG2" s="360"/>
      <c r="QPH2" s="360"/>
      <c r="QPI2" s="360"/>
      <c r="QPJ2" s="246"/>
      <c r="QPK2" s="360"/>
      <c r="QPL2" s="360"/>
      <c r="QPM2" s="360"/>
      <c r="QPN2" s="360"/>
      <c r="QPO2" s="360"/>
      <c r="QPP2" s="360"/>
      <c r="QPQ2" s="360"/>
      <c r="QPR2" s="360"/>
      <c r="QPS2" s="360"/>
      <c r="QPT2" s="360"/>
      <c r="QPU2" s="360"/>
      <c r="QPV2" s="360"/>
      <c r="QPW2" s="360"/>
      <c r="QPX2" s="28"/>
      <c r="QPY2" s="28"/>
      <c r="QPZ2" s="28"/>
      <c r="QQA2" s="28"/>
      <c r="QQB2" s="360"/>
      <c r="QQC2" s="360"/>
      <c r="QQD2" s="360"/>
      <c r="QQE2" s="247"/>
      <c r="QQF2" s="360"/>
      <c r="QQG2" s="28"/>
      <c r="QQH2" s="360"/>
      <c r="QQI2" s="360"/>
      <c r="QQJ2" s="360"/>
      <c r="QQK2" s="360"/>
      <c r="QQL2" s="360"/>
      <c r="QQM2" s="360"/>
      <c r="QQN2" s="283"/>
      <c r="QQO2" s="283"/>
      <c r="QQP2" s="28"/>
      <c r="QQQ2" s="28"/>
      <c r="QQR2" s="28"/>
      <c r="QQS2" s="28"/>
      <c r="QQT2" s="28"/>
      <c r="QQU2" s="360"/>
      <c r="QQV2" s="24"/>
      <c r="QQW2" s="24"/>
      <c r="QQX2" s="360"/>
      <c r="QQY2" s="361"/>
      <c r="QQZ2" s="26"/>
      <c r="QRA2" s="375"/>
      <c r="QRB2" s="375"/>
      <c r="QRC2" s="375"/>
      <c r="QRD2" s="375"/>
      <c r="QRE2" s="376"/>
      <c r="QRF2" s="27"/>
      <c r="QRG2" s="27"/>
      <c r="QRH2" s="27"/>
      <c r="QRI2" s="27"/>
      <c r="QRJ2" s="27"/>
      <c r="QRK2" s="27"/>
      <c r="QRL2" s="27"/>
      <c r="QRM2" s="27"/>
      <c r="QRN2" s="27"/>
      <c r="QRO2" s="27"/>
      <c r="QRP2" s="27"/>
      <c r="QRQ2" s="27"/>
      <c r="QRR2" s="375"/>
      <c r="QRS2" s="361"/>
      <c r="QRT2" s="361"/>
      <c r="QRU2" s="361"/>
      <c r="QRV2" s="361"/>
      <c r="QRW2" s="361"/>
      <c r="QRX2" s="361"/>
      <c r="QRY2" s="361"/>
      <c r="QRZ2" s="361"/>
      <c r="QSA2" s="375"/>
      <c r="QSB2" s="375"/>
      <c r="QSC2" s="375"/>
      <c r="QSD2" s="375"/>
      <c r="QSE2" s="361"/>
      <c r="QSF2" s="361"/>
      <c r="QSG2" s="361"/>
      <c r="QSH2" s="360"/>
      <c r="QSI2" s="360"/>
      <c r="QSJ2" s="360"/>
      <c r="QSK2" s="360"/>
      <c r="QSL2" s="360"/>
      <c r="QSM2" s="360"/>
      <c r="QSN2" s="360"/>
      <c r="QSO2" s="360"/>
      <c r="QSP2" s="360"/>
      <c r="QSQ2" s="28"/>
      <c r="QSR2" s="360"/>
      <c r="QSS2" s="360"/>
      <c r="QST2" s="360"/>
      <c r="QSU2" s="360"/>
      <c r="QSV2" s="289"/>
      <c r="QSW2" s="289"/>
      <c r="QSX2" s="289"/>
      <c r="QSY2" s="289"/>
      <c r="QSZ2" s="289"/>
      <c r="QTA2" s="289"/>
      <c r="QTB2" s="290"/>
      <c r="QTC2" s="290"/>
      <c r="QTD2" s="289"/>
      <c r="QTE2" s="289"/>
      <c r="QTF2" s="290"/>
      <c r="QTG2" s="289"/>
      <c r="QTH2" s="289"/>
      <c r="QTI2" s="290"/>
      <c r="QTJ2" s="290"/>
      <c r="QTK2" s="289"/>
      <c r="QTL2" s="290"/>
      <c r="QTM2" s="289"/>
      <c r="QTN2" s="289"/>
      <c r="QTO2" s="289"/>
      <c r="QTP2" s="360"/>
      <c r="QTQ2" s="360"/>
      <c r="QTR2" s="360"/>
      <c r="QTS2" s="360"/>
      <c r="QTT2" s="360"/>
      <c r="QTU2" s="360"/>
      <c r="QTV2" s="360"/>
      <c r="QTW2" s="360"/>
      <c r="QTX2" s="360"/>
      <c r="QTY2" s="360"/>
      <c r="QTZ2" s="360"/>
      <c r="QUA2" s="360"/>
      <c r="QUB2" s="360"/>
      <c r="QUC2" s="360"/>
      <c r="QUD2" s="360"/>
      <c r="QUE2" s="360"/>
      <c r="QUF2" s="360"/>
      <c r="QUG2" s="360"/>
      <c r="QUH2" s="360"/>
      <c r="QUI2" s="360"/>
      <c r="QUJ2" s="246"/>
      <c r="QUK2" s="360"/>
      <c r="QUL2" s="360"/>
      <c r="QUM2" s="360"/>
      <c r="QUN2" s="360"/>
      <c r="QUO2" s="360"/>
      <c r="QUP2" s="360"/>
      <c r="QUQ2" s="360"/>
      <c r="QUR2" s="360"/>
      <c r="QUS2" s="360"/>
      <c r="QUT2" s="360"/>
      <c r="QUU2" s="360"/>
      <c r="QUV2" s="360"/>
      <c r="QUW2" s="360"/>
      <c r="QUX2" s="28"/>
      <c r="QUY2" s="28"/>
      <c r="QUZ2" s="28"/>
      <c r="QVA2" s="28"/>
      <c r="QVB2" s="360"/>
      <c r="QVC2" s="360"/>
      <c r="QVD2" s="360"/>
      <c r="QVE2" s="247"/>
      <c r="QVF2" s="360"/>
      <c r="QVG2" s="28"/>
      <c r="QVH2" s="360"/>
      <c r="QVI2" s="360"/>
      <c r="QVJ2" s="360"/>
      <c r="QVK2" s="360"/>
      <c r="QVL2" s="360"/>
      <c r="QVM2" s="360"/>
      <c r="QVN2" s="283"/>
      <c r="QVO2" s="283"/>
      <c r="QVP2" s="28"/>
      <c r="QVQ2" s="28"/>
      <c r="QVR2" s="28"/>
      <c r="QVS2" s="28"/>
      <c r="QVT2" s="28"/>
      <c r="QVU2" s="360"/>
      <c r="QVV2" s="24"/>
      <c r="QVW2" s="24"/>
      <c r="QVX2" s="360"/>
      <c r="QVY2" s="361"/>
      <c r="QVZ2" s="26"/>
      <c r="QWA2" s="375"/>
      <c r="QWB2" s="375"/>
      <c r="QWC2" s="375"/>
      <c r="QWD2" s="375"/>
      <c r="QWE2" s="376"/>
      <c r="QWF2" s="27"/>
      <c r="QWG2" s="27"/>
      <c r="QWH2" s="27"/>
      <c r="QWI2" s="27"/>
      <c r="QWJ2" s="27"/>
      <c r="QWK2" s="27"/>
      <c r="QWL2" s="27"/>
      <c r="QWM2" s="27"/>
      <c r="QWN2" s="27"/>
      <c r="QWO2" s="27"/>
      <c r="QWP2" s="27"/>
      <c r="QWQ2" s="27"/>
      <c r="QWR2" s="375"/>
      <c r="QWS2" s="361"/>
      <c r="QWT2" s="361"/>
      <c r="QWU2" s="361"/>
      <c r="QWV2" s="361"/>
      <c r="QWW2" s="361"/>
      <c r="QWX2" s="361"/>
      <c r="QWY2" s="361"/>
      <c r="QWZ2" s="361"/>
      <c r="QXA2" s="375"/>
      <c r="QXB2" s="375"/>
      <c r="QXC2" s="375"/>
      <c r="QXD2" s="375"/>
      <c r="QXE2" s="361"/>
      <c r="QXF2" s="361"/>
      <c r="QXG2" s="361"/>
      <c r="QXH2" s="360"/>
      <c r="QXI2" s="360"/>
      <c r="QXJ2" s="360"/>
      <c r="QXK2" s="360"/>
      <c r="QXL2" s="360"/>
      <c r="QXM2" s="360"/>
      <c r="QXN2" s="360"/>
      <c r="QXO2" s="360"/>
      <c r="QXP2" s="360"/>
      <c r="QXQ2" s="28"/>
      <c r="QXR2" s="360"/>
      <c r="QXS2" s="360"/>
      <c r="QXT2" s="360"/>
      <c r="QXU2" s="360"/>
      <c r="QXV2" s="289"/>
      <c r="QXW2" s="289"/>
      <c r="QXX2" s="289"/>
      <c r="QXY2" s="289"/>
      <c r="QXZ2" s="289"/>
      <c r="QYA2" s="289"/>
      <c r="QYB2" s="290"/>
      <c r="QYC2" s="290"/>
      <c r="QYD2" s="289"/>
      <c r="QYE2" s="289"/>
      <c r="QYF2" s="290"/>
      <c r="QYG2" s="289"/>
      <c r="QYH2" s="289"/>
      <c r="QYI2" s="290"/>
      <c r="QYJ2" s="290"/>
      <c r="QYK2" s="289"/>
      <c r="QYL2" s="290"/>
      <c r="QYM2" s="289"/>
      <c r="QYN2" s="289"/>
      <c r="QYO2" s="289"/>
      <c r="QYP2" s="360"/>
      <c r="QYQ2" s="360"/>
      <c r="QYR2" s="360"/>
      <c r="QYS2" s="360"/>
      <c r="QYT2" s="360"/>
      <c r="QYU2" s="360"/>
      <c r="QYV2" s="360"/>
      <c r="QYW2" s="360"/>
      <c r="QYX2" s="360"/>
      <c r="QYY2" s="360"/>
      <c r="QYZ2" s="360"/>
      <c r="QZA2" s="360"/>
      <c r="QZB2" s="360"/>
      <c r="QZC2" s="360"/>
      <c r="QZD2" s="360"/>
      <c r="QZE2" s="360"/>
      <c r="QZF2" s="360"/>
      <c r="QZG2" s="360"/>
      <c r="QZH2" s="360"/>
      <c r="QZI2" s="360"/>
      <c r="QZJ2" s="246"/>
      <c r="QZK2" s="360"/>
      <c r="QZL2" s="360"/>
      <c r="QZM2" s="360"/>
      <c r="QZN2" s="360"/>
      <c r="QZO2" s="360"/>
      <c r="QZP2" s="360"/>
      <c r="QZQ2" s="360"/>
      <c r="QZR2" s="360"/>
      <c r="QZS2" s="360"/>
      <c r="QZT2" s="360"/>
      <c r="QZU2" s="360"/>
      <c r="QZV2" s="360"/>
      <c r="QZW2" s="360"/>
      <c r="QZX2" s="28"/>
      <c r="QZY2" s="28"/>
      <c r="QZZ2" s="28"/>
      <c r="RAA2" s="28"/>
      <c r="RAB2" s="360"/>
      <c r="RAC2" s="360"/>
      <c r="RAD2" s="360"/>
      <c r="RAE2" s="247"/>
      <c r="RAF2" s="360"/>
      <c r="RAG2" s="28"/>
      <c r="RAH2" s="360"/>
      <c r="RAI2" s="360"/>
      <c r="RAJ2" s="360"/>
      <c r="RAK2" s="360"/>
      <c r="RAL2" s="360"/>
      <c r="RAM2" s="360"/>
      <c r="RAN2" s="283"/>
      <c r="RAO2" s="283"/>
      <c r="RAP2" s="28"/>
      <c r="RAQ2" s="28"/>
      <c r="RAR2" s="28"/>
      <c r="RAS2" s="28"/>
      <c r="RAT2" s="28"/>
      <c r="RAU2" s="360"/>
      <c r="RAV2" s="24"/>
      <c r="RAW2" s="24"/>
      <c r="RAX2" s="360"/>
      <c r="RAY2" s="361"/>
      <c r="RAZ2" s="26"/>
      <c r="RBA2" s="375"/>
      <c r="RBB2" s="375"/>
      <c r="RBC2" s="375"/>
      <c r="RBD2" s="375"/>
      <c r="RBE2" s="376"/>
      <c r="RBF2" s="27"/>
      <c r="RBG2" s="27"/>
      <c r="RBH2" s="27"/>
      <c r="RBI2" s="27"/>
      <c r="RBJ2" s="27"/>
      <c r="RBK2" s="27"/>
      <c r="RBL2" s="27"/>
      <c r="RBM2" s="27"/>
      <c r="RBN2" s="27"/>
      <c r="RBO2" s="27"/>
      <c r="RBP2" s="27"/>
      <c r="RBQ2" s="27"/>
      <c r="RBR2" s="375"/>
      <c r="RBS2" s="361"/>
      <c r="RBT2" s="361"/>
      <c r="RBU2" s="361"/>
      <c r="RBV2" s="361"/>
      <c r="RBW2" s="361"/>
      <c r="RBX2" s="361"/>
      <c r="RBY2" s="361"/>
      <c r="RBZ2" s="361"/>
      <c r="RCA2" s="375"/>
      <c r="RCB2" s="375"/>
      <c r="RCC2" s="375"/>
      <c r="RCD2" s="375"/>
      <c r="RCE2" s="361"/>
      <c r="RCF2" s="361"/>
      <c r="RCG2" s="361"/>
      <c r="RCH2" s="360"/>
      <c r="RCI2" s="360"/>
      <c r="RCJ2" s="360"/>
      <c r="RCK2" s="360"/>
      <c r="RCL2" s="360"/>
      <c r="RCM2" s="360"/>
      <c r="RCN2" s="360"/>
      <c r="RCO2" s="360"/>
      <c r="RCP2" s="360"/>
      <c r="RCQ2" s="28"/>
      <c r="RCR2" s="360"/>
      <c r="RCS2" s="360"/>
      <c r="RCT2" s="360"/>
      <c r="RCU2" s="360"/>
      <c r="RCV2" s="289"/>
      <c r="RCW2" s="289"/>
      <c r="RCX2" s="289"/>
      <c r="RCY2" s="289"/>
      <c r="RCZ2" s="289"/>
      <c r="RDA2" s="289"/>
      <c r="RDB2" s="290"/>
      <c r="RDC2" s="290"/>
      <c r="RDD2" s="289"/>
      <c r="RDE2" s="289"/>
      <c r="RDF2" s="290"/>
      <c r="RDG2" s="289"/>
      <c r="RDH2" s="289"/>
      <c r="RDI2" s="290"/>
      <c r="RDJ2" s="290"/>
      <c r="RDK2" s="289"/>
      <c r="RDL2" s="290"/>
      <c r="RDM2" s="289"/>
      <c r="RDN2" s="289"/>
      <c r="RDO2" s="289"/>
      <c r="RDP2" s="360"/>
      <c r="RDQ2" s="360"/>
      <c r="RDR2" s="360"/>
      <c r="RDS2" s="360"/>
      <c r="RDT2" s="360"/>
      <c r="RDU2" s="360"/>
      <c r="RDV2" s="360"/>
      <c r="RDW2" s="360"/>
      <c r="RDX2" s="360"/>
      <c r="RDY2" s="360"/>
      <c r="RDZ2" s="360"/>
      <c r="REA2" s="360"/>
      <c r="REB2" s="360"/>
      <c r="REC2" s="360"/>
      <c r="RED2" s="360"/>
      <c r="REE2" s="360"/>
      <c r="REF2" s="360"/>
      <c r="REG2" s="360"/>
      <c r="REH2" s="360"/>
      <c r="REI2" s="360"/>
      <c r="REJ2" s="246"/>
      <c r="REK2" s="360"/>
      <c r="REL2" s="360"/>
      <c r="REM2" s="360"/>
      <c r="REN2" s="360"/>
      <c r="REO2" s="360"/>
      <c r="REP2" s="360"/>
      <c r="REQ2" s="360"/>
      <c r="RER2" s="360"/>
      <c r="RES2" s="360"/>
      <c r="RET2" s="360"/>
      <c r="REU2" s="360"/>
      <c r="REV2" s="360"/>
      <c r="REW2" s="360"/>
      <c r="REX2" s="28"/>
      <c r="REY2" s="28"/>
      <c r="REZ2" s="28"/>
      <c r="RFA2" s="28"/>
      <c r="RFB2" s="360"/>
      <c r="RFC2" s="360"/>
      <c r="RFD2" s="360"/>
      <c r="RFE2" s="247"/>
      <c r="RFF2" s="360"/>
      <c r="RFG2" s="28"/>
      <c r="RFH2" s="360"/>
      <c r="RFI2" s="360"/>
      <c r="RFJ2" s="360"/>
      <c r="RFK2" s="360"/>
      <c r="RFL2" s="360"/>
      <c r="RFM2" s="360"/>
      <c r="RFN2" s="283"/>
      <c r="RFO2" s="283"/>
      <c r="RFP2" s="28"/>
      <c r="RFQ2" s="28"/>
      <c r="RFR2" s="28"/>
      <c r="RFS2" s="28"/>
      <c r="RFT2" s="28"/>
      <c r="RFU2" s="360"/>
      <c r="RFV2" s="24"/>
      <c r="RFW2" s="24"/>
      <c r="RFX2" s="360"/>
      <c r="RFY2" s="361"/>
      <c r="RFZ2" s="26"/>
      <c r="RGA2" s="375"/>
      <c r="RGB2" s="375"/>
      <c r="RGC2" s="375"/>
      <c r="RGD2" s="375"/>
      <c r="RGE2" s="376"/>
      <c r="RGF2" s="27"/>
      <c r="RGG2" s="27"/>
      <c r="RGH2" s="27"/>
      <c r="RGI2" s="27"/>
      <c r="RGJ2" s="27"/>
      <c r="RGK2" s="27"/>
      <c r="RGL2" s="27"/>
      <c r="RGM2" s="27"/>
      <c r="RGN2" s="27"/>
      <c r="RGO2" s="27"/>
      <c r="RGP2" s="27"/>
      <c r="RGQ2" s="27"/>
      <c r="RGR2" s="375"/>
      <c r="RGS2" s="361"/>
      <c r="RGT2" s="361"/>
      <c r="RGU2" s="361"/>
      <c r="RGV2" s="361"/>
      <c r="RGW2" s="361"/>
      <c r="RGX2" s="361"/>
      <c r="RGY2" s="361"/>
      <c r="RGZ2" s="361"/>
      <c r="RHA2" s="375"/>
      <c r="RHB2" s="375"/>
      <c r="RHC2" s="375"/>
      <c r="RHD2" s="375"/>
      <c r="RHE2" s="361"/>
      <c r="RHF2" s="361"/>
      <c r="RHG2" s="361"/>
      <c r="RHH2" s="360"/>
      <c r="RHI2" s="360"/>
      <c r="RHJ2" s="360"/>
      <c r="RHK2" s="360"/>
      <c r="RHL2" s="360"/>
      <c r="RHM2" s="360"/>
      <c r="RHN2" s="360"/>
      <c r="RHO2" s="360"/>
      <c r="RHP2" s="360"/>
      <c r="RHQ2" s="28"/>
      <c r="RHR2" s="360"/>
      <c r="RHS2" s="360"/>
      <c r="RHT2" s="360"/>
      <c r="RHU2" s="360"/>
      <c r="RHV2" s="289"/>
      <c r="RHW2" s="289"/>
      <c r="RHX2" s="289"/>
      <c r="RHY2" s="289"/>
      <c r="RHZ2" s="289"/>
      <c r="RIA2" s="289"/>
      <c r="RIB2" s="290"/>
      <c r="RIC2" s="290"/>
      <c r="RID2" s="289"/>
      <c r="RIE2" s="289"/>
      <c r="RIF2" s="290"/>
      <c r="RIG2" s="289"/>
      <c r="RIH2" s="289"/>
      <c r="RII2" s="290"/>
      <c r="RIJ2" s="290"/>
      <c r="RIK2" s="289"/>
      <c r="RIL2" s="290"/>
      <c r="RIM2" s="289"/>
      <c r="RIN2" s="289"/>
      <c r="RIO2" s="289"/>
      <c r="RIP2" s="360"/>
      <c r="RIQ2" s="360"/>
      <c r="RIR2" s="360"/>
      <c r="RIS2" s="360"/>
      <c r="RIT2" s="360"/>
      <c r="RIU2" s="360"/>
      <c r="RIV2" s="360"/>
      <c r="RIW2" s="360"/>
      <c r="RIX2" s="360"/>
      <c r="RIY2" s="360"/>
      <c r="RIZ2" s="360"/>
      <c r="RJA2" s="360"/>
      <c r="RJB2" s="360"/>
      <c r="RJC2" s="360"/>
      <c r="RJD2" s="360"/>
      <c r="RJE2" s="360"/>
      <c r="RJF2" s="360"/>
      <c r="RJG2" s="360"/>
      <c r="RJH2" s="360"/>
      <c r="RJI2" s="360"/>
      <c r="RJJ2" s="246"/>
      <c r="RJK2" s="360"/>
      <c r="RJL2" s="360"/>
      <c r="RJM2" s="360"/>
      <c r="RJN2" s="360"/>
      <c r="RJO2" s="360"/>
      <c r="RJP2" s="360"/>
      <c r="RJQ2" s="360"/>
      <c r="RJR2" s="360"/>
      <c r="RJS2" s="360"/>
      <c r="RJT2" s="360"/>
      <c r="RJU2" s="360"/>
      <c r="RJV2" s="360"/>
      <c r="RJW2" s="360"/>
      <c r="RJX2" s="28"/>
      <c r="RJY2" s="28"/>
      <c r="RJZ2" s="28"/>
      <c r="RKA2" s="28"/>
      <c r="RKB2" s="360"/>
      <c r="RKC2" s="360"/>
      <c r="RKD2" s="360"/>
      <c r="RKE2" s="247"/>
      <c r="RKF2" s="360"/>
      <c r="RKG2" s="28"/>
      <c r="RKH2" s="360"/>
      <c r="RKI2" s="360"/>
      <c r="RKJ2" s="360"/>
      <c r="RKK2" s="360"/>
      <c r="RKL2" s="360"/>
      <c r="RKM2" s="360"/>
      <c r="RKN2" s="283"/>
      <c r="RKO2" s="283"/>
      <c r="RKP2" s="28"/>
      <c r="RKQ2" s="28"/>
      <c r="RKR2" s="28"/>
      <c r="RKS2" s="28"/>
      <c r="RKT2" s="28"/>
      <c r="RKU2" s="360"/>
      <c r="RKV2" s="24"/>
      <c r="RKW2" s="24"/>
      <c r="RKX2" s="360"/>
      <c r="RKY2" s="361"/>
      <c r="RKZ2" s="26"/>
      <c r="RLA2" s="375"/>
      <c r="RLB2" s="375"/>
      <c r="RLC2" s="375"/>
      <c r="RLD2" s="375"/>
      <c r="RLE2" s="376"/>
      <c r="RLF2" s="27"/>
      <c r="RLG2" s="27"/>
      <c r="RLH2" s="27"/>
      <c r="RLI2" s="27"/>
      <c r="RLJ2" s="27"/>
      <c r="RLK2" s="27"/>
      <c r="RLL2" s="27"/>
      <c r="RLM2" s="27"/>
      <c r="RLN2" s="27"/>
      <c r="RLO2" s="27"/>
      <c r="RLP2" s="27"/>
      <c r="RLQ2" s="27"/>
      <c r="RLR2" s="375"/>
      <c r="RLS2" s="361"/>
      <c r="RLT2" s="361"/>
      <c r="RLU2" s="361"/>
      <c r="RLV2" s="361"/>
      <c r="RLW2" s="361"/>
      <c r="RLX2" s="361"/>
      <c r="RLY2" s="361"/>
      <c r="RLZ2" s="361"/>
      <c r="RMA2" s="375"/>
      <c r="RMB2" s="375"/>
      <c r="RMC2" s="375"/>
      <c r="RMD2" s="375"/>
      <c r="RME2" s="361"/>
      <c r="RMF2" s="361"/>
      <c r="RMG2" s="361"/>
      <c r="RMH2" s="360"/>
      <c r="RMI2" s="360"/>
      <c r="RMJ2" s="360"/>
      <c r="RMK2" s="360"/>
      <c r="RML2" s="360"/>
      <c r="RMM2" s="360"/>
      <c r="RMN2" s="360"/>
      <c r="RMO2" s="360"/>
      <c r="RMP2" s="360"/>
      <c r="RMQ2" s="28"/>
      <c r="RMR2" s="360"/>
      <c r="RMS2" s="360"/>
      <c r="RMT2" s="360"/>
      <c r="RMU2" s="360"/>
      <c r="RMV2" s="289"/>
      <c r="RMW2" s="289"/>
      <c r="RMX2" s="289"/>
      <c r="RMY2" s="289"/>
      <c r="RMZ2" s="289"/>
      <c r="RNA2" s="289"/>
      <c r="RNB2" s="290"/>
      <c r="RNC2" s="290"/>
      <c r="RND2" s="289"/>
      <c r="RNE2" s="289"/>
      <c r="RNF2" s="290"/>
      <c r="RNG2" s="289"/>
      <c r="RNH2" s="289"/>
      <c r="RNI2" s="290"/>
      <c r="RNJ2" s="290"/>
      <c r="RNK2" s="289"/>
      <c r="RNL2" s="290"/>
      <c r="RNM2" s="289"/>
      <c r="RNN2" s="289"/>
      <c r="RNO2" s="289"/>
      <c r="RNP2" s="360"/>
      <c r="RNQ2" s="360"/>
      <c r="RNR2" s="360"/>
      <c r="RNS2" s="360"/>
      <c r="RNT2" s="360"/>
      <c r="RNU2" s="360"/>
      <c r="RNV2" s="360"/>
      <c r="RNW2" s="360"/>
      <c r="RNX2" s="360"/>
      <c r="RNY2" s="360"/>
      <c r="RNZ2" s="360"/>
      <c r="ROA2" s="360"/>
      <c r="ROB2" s="360"/>
      <c r="ROC2" s="360"/>
      <c r="ROD2" s="360"/>
      <c r="ROE2" s="360"/>
      <c r="ROF2" s="360"/>
      <c r="ROG2" s="360"/>
      <c r="ROH2" s="360"/>
      <c r="ROI2" s="360"/>
      <c r="ROJ2" s="246"/>
      <c r="ROK2" s="360"/>
      <c r="ROL2" s="360"/>
      <c r="ROM2" s="360"/>
      <c r="RON2" s="360"/>
      <c r="ROO2" s="360"/>
      <c r="ROP2" s="360"/>
      <c r="ROQ2" s="360"/>
      <c r="ROR2" s="360"/>
      <c r="ROS2" s="360"/>
      <c r="ROT2" s="360"/>
      <c r="ROU2" s="360"/>
      <c r="ROV2" s="360"/>
      <c r="ROW2" s="360"/>
      <c r="ROX2" s="28"/>
      <c r="ROY2" s="28"/>
      <c r="ROZ2" s="28"/>
      <c r="RPA2" s="28"/>
      <c r="RPB2" s="360"/>
      <c r="RPC2" s="360"/>
      <c r="RPD2" s="360"/>
      <c r="RPE2" s="247"/>
      <c r="RPF2" s="360"/>
      <c r="RPG2" s="28"/>
      <c r="RPH2" s="360"/>
      <c r="RPI2" s="360"/>
      <c r="RPJ2" s="360"/>
      <c r="RPK2" s="360"/>
      <c r="RPL2" s="360"/>
      <c r="RPM2" s="360"/>
      <c r="RPN2" s="283"/>
      <c r="RPO2" s="283"/>
      <c r="RPP2" s="28"/>
      <c r="RPQ2" s="28"/>
      <c r="RPR2" s="28"/>
      <c r="RPS2" s="28"/>
      <c r="RPT2" s="28"/>
      <c r="RPU2" s="360"/>
      <c r="RPV2" s="24"/>
      <c r="RPW2" s="24"/>
      <c r="RPX2" s="360"/>
      <c r="RPY2" s="361"/>
      <c r="RPZ2" s="26"/>
      <c r="RQA2" s="375"/>
      <c r="RQB2" s="375"/>
      <c r="RQC2" s="375"/>
      <c r="RQD2" s="375"/>
      <c r="RQE2" s="376"/>
      <c r="RQF2" s="27"/>
      <c r="RQG2" s="27"/>
      <c r="RQH2" s="27"/>
      <c r="RQI2" s="27"/>
      <c r="RQJ2" s="27"/>
      <c r="RQK2" s="27"/>
      <c r="RQL2" s="27"/>
      <c r="RQM2" s="27"/>
      <c r="RQN2" s="27"/>
      <c r="RQO2" s="27"/>
      <c r="RQP2" s="27"/>
      <c r="RQQ2" s="27"/>
      <c r="RQR2" s="375"/>
      <c r="RQS2" s="361"/>
      <c r="RQT2" s="361"/>
      <c r="RQU2" s="361"/>
      <c r="RQV2" s="361"/>
      <c r="RQW2" s="361"/>
      <c r="RQX2" s="361"/>
      <c r="RQY2" s="361"/>
      <c r="RQZ2" s="361"/>
      <c r="RRA2" s="375"/>
      <c r="RRB2" s="375"/>
      <c r="RRC2" s="375"/>
      <c r="RRD2" s="375"/>
      <c r="RRE2" s="361"/>
      <c r="RRF2" s="361"/>
      <c r="RRG2" s="361"/>
      <c r="RRH2" s="360"/>
      <c r="RRI2" s="360"/>
      <c r="RRJ2" s="360"/>
      <c r="RRK2" s="360"/>
      <c r="RRL2" s="360"/>
      <c r="RRM2" s="360"/>
      <c r="RRN2" s="360"/>
      <c r="RRO2" s="360"/>
      <c r="RRP2" s="360"/>
      <c r="RRQ2" s="28"/>
      <c r="RRR2" s="360"/>
      <c r="RRS2" s="360"/>
      <c r="RRT2" s="360"/>
      <c r="RRU2" s="360"/>
      <c r="RRV2" s="289"/>
      <c r="RRW2" s="289"/>
      <c r="RRX2" s="289"/>
      <c r="RRY2" s="289"/>
      <c r="RRZ2" s="289"/>
      <c r="RSA2" s="289"/>
      <c r="RSB2" s="290"/>
      <c r="RSC2" s="290"/>
      <c r="RSD2" s="289"/>
      <c r="RSE2" s="289"/>
      <c r="RSF2" s="290"/>
      <c r="RSG2" s="289"/>
      <c r="RSH2" s="289"/>
      <c r="RSI2" s="290"/>
      <c r="RSJ2" s="290"/>
      <c r="RSK2" s="289"/>
      <c r="RSL2" s="290"/>
      <c r="RSM2" s="289"/>
      <c r="RSN2" s="289"/>
      <c r="RSO2" s="289"/>
      <c r="RSP2" s="360"/>
      <c r="RSQ2" s="360"/>
      <c r="RSR2" s="360"/>
      <c r="RSS2" s="360"/>
      <c r="RST2" s="360"/>
      <c r="RSU2" s="360"/>
      <c r="RSV2" s="360"/>
      <c r="RSW2" s="360"/>
      <c r="RSX2" s="360"/>
      <c r="RSY2" s="360"/>
      <c r="RSZ2" s="360"/>
      <c r="RTA2" s="360"/>
      <c r="RTB2" s="360"/>
      <c r="RTC2" s="360"/>
      <c r="RTD2" s="360"/>
      <c r="RTE2" s="360"/>
      <c r="RTF2" s="360"/>
      <c r="RTG2" s="360"/>
      <c r="RTH2" s="360"/>
      <c r="RTI2" s="360"/>
      <c r="RTJ2" s="246"/>
      <c r="RTK2" s="360"/>
      <c r="RTL2" s="360"/>
      <c r="RTM2" s="360"/>
      <c r="RTN2" s="360"/>
      <c r="RTO2" s="360"/>
      <c r="RTP2" s="360"/>
      <c r="RTQ2" s="360"/>
      <c r="RTR2" s="360"/>
      <c r="RTS2" s="360"/>
      <c r="RTT2" s="360"/>
      <c r="RTU2" s="360"/>
      <c r="RTV2" s="360"/>
      <c r="RTW2" s="360"/>
      <c r="RTX2" s="28"/>
      <c r="RTY2" s="28"/>
      <c r="RTZ2" s="28"/>
      <c r="RUA2" s="28"/>
      <c r="RUB2" s="360"/>
      <c r="RUC2" s="360"/>
      <c r="RUD2" s="360"/>
      <c r="RUE2" s="247"/>
      <c r="RUF2" s="360"/>
      <c r="RUG2" s="28"/>
      <c r="RUH2" s="360"/>
      <c r="RUI2" s="360"/>
      <c r="RUJ2" s="360"/>
      <c r="RUK2" s="360"/>
      <c r="RUL2" s="360"/>
      <c r="RUM2" s="360"/>
      <c r="RUN2" s="283"/>
      <c r="RUO2" s="283"/>
      <c r="RUP2" s="28"/>
      <c r="RUQ2" s="28"/>
      <c r="RUR2" s="28"/>
      <c r="RUS2" s="28"/>
      <c r="RUT2" s="28"/>
      <c r="RUU2" s="360"/>
      <c r="RUV2" s="24"/>
      <c r="RUW2" s="24"/>
      <c r="RUX2" s="360"/>
      <c r="RUY2" s="361"/>
      <c r="RUZ2" s="26"/>
      <c r="RVA2" s="375"/>
      <c r="RVB2" s="375"/>
      <c r="RVC2" s="375"/>
      <c r="RVD2" s="375"/>
      <c r="RVE2" s="376"/>
      <c r="RVF2" s="27"/>
      <c r="RVG2" s="27"/>
      <c r="RVH2" s="27"/>
      <c r="RVI2" s="27"/>
      <c r="RVJ2" s="27"/>
      <c r="RVK2" s="27"/>
      <c r="RVL2" s="27"/>
      <c r="RVM2" s="27"/>
      <c r="RVN2" s="27"/>
      <c r="RVO2" s="27"/>
      <c r="RVP2" s="27"/>
      <c r="RVQ2" s="27"/>
      <c r="RVR2" s="375"/>
      <c r="RVS2" s="361"/>
      <c r="RVT2" s="361"/>
      <c r="RVU2" s="361"/>
      <c r="RVV2" s="361"/>
      <c r="RVW2" s="361"/>
      <c r="RVX2" s="361"/>
      <c r="RVY2" s="361"/>
      <c r="RVZ2" s="361"/>
      <c r="RWA2" s="375"/>
      <c r="RWB2" s="375"/>
      <c r="RWC2" s="375"/>
      <c r="RWD2" s="375"/>
      <c r="RWE2" s="361"/>
      <c r="RWF2" s="361"/>
      <c r="RWG2" s="361"/>
      <c r="RWH2" s="360"/>
      <c r="RWI2" s="360"/>
      <c r="RWJ2" s="360"/>
      <c r="RWK2" s="360"/>
      <c r="RWL2" s="360"/>
      <c r="RWM2" s="360"/>
      <c r="RWN2" s="360"/>
      <c r="RWO2" s="360"/>
      <c r="RWP2" s="360"/>
      <c r="RWQ2" s="28"/>
      <c r="RWR2" s="360"/>
      <c r="RWS2" s="360"/>
      <c r="RWT2" s="360"/>
      <c r="RWU2" s="360"/>
      <c r="RWV2" s="289"/>
      <c r="RWW2" s="289"/>
      <c r="RWX2" s="289"/>
      <c r="RWY2" s="289"/>
      <c r="RWZ2" s="289"/>
      <c r="RXA2" s="289"/>
      <c r="RXB2" s="290"/>
      <c r="RXC2" s="290"/>
      <c r="RXD2" s="289"/>
      <c r="RXE2" s="289"/>
      <c r="RXF2" s="290"/>
      <c r="RXG2" s="289"/>
      <c r="RXH2" s="289"/>
      <c r="RXI2" s="290"/>
      <c r="RXJ2" s="290"/>
      <c r="RXK2" s="289"/>
      <c r="RXL2" s="290"/>
      <c r="RXM2" s="289"/>
      <c r="RXN2" s="289"/>
      <c r="RXO2" s="289"/>
      <c r="RXP2" s="360"/>
      <c r="RXQ2" s="360"/>
      <c r="RXR2" s="360"/>
      <c r="RXS2" s="360"/>
      <c r="RXT2" s="360"/>
      <c r="RXU2" s="360"/>
      <c r="RXV2" s="360"/>
      <c r="RXW2" s="360"/>
      <c r="RXX2" s="360"/>
      <c r="RXY2" s="360"/>
      <c r="RXZ2" s="360"/>
      <c r="RYA2" s="360"/>
      <c r="RYB2" s="360"/>
      <c r="RYC2" s="360"/>
      <c r="RYD2" s="360"/>
      <c r="RYE2" s="360"/>
      <c r="RYF2" s="360"/>
      <c r="RYG2" s="360"/>
      <c r="RYH2" s="360"/>
      <c r="RYI2" s="360"/>
      <c r="RYJ2" s="246"/>
      <c r="RYK2" s="360"/>
      <c r="RYL2" s="360"/>
      <c r="RYM2" s="360"/>
      <c r="RYN2" s="360"/>
      <c r="RYO2" s="360"/>
      <c r="RYP2" s="360"/>
      <c r="RYQ2" s="360"/>
      <c r="RYR2" s="360"/>
      <c r="RYS2" s="360"/>
      <c r="RYT2" s="360"/>
      <c r="RYU2" s="360"/>
      <c r="RYV2" s="360"/>
      <c r="RYW2" s="360"/>
      <c r="RYX2" s="28"/>
      <c r="RYY2" s="28"/>
      <c r="RYZ2" s="28"/>
      <c r="RZA2" s="28"/>
      <c r="RZB2" s="360"/>
      <c r="RZC2" s="360"/>
      <c r="RZD2" s="360"/>
      <c r="RZE2" s="247"/>
      <c r="RZF2" s="360"/>
      <c r="RZG2" s="28"/>
      <c r="RZH2" s="360"/>
      <c r="RZI2" s="360"/>
      <c r="RZJ2" s="360"/>
      <c r="RZK2" s="360"/>
      <c r="RZL2" s="360"/>
      <c r="RZM2" s="360"/>
      <c r="RZN2" s="283"/>
      <c r="RZO2" s="283"/>
      <c r="RZP2" s="28"/>
      <c r="RZQ2" s="28"/>
      <c r="RZR2" s="28"/>
      <c r="RZS2" s="28"/>
      <c r="RZT2" s="28"/>
      <c r="RZU2" s="360"/>
      <c r="RZV2" s="24"/>
      <c r="RZW2" s="24"/>
      <c r="RZX2" s="360"/>
      <c r="RZY2" s="361"/>
      <c r="RZZ2" s="26"/>
      <c r="SAA2" s="375"/>
      <c r="SAB2" s="375"/>
      <c r="SAC2" s="375"/>
      <c r="SAD2" s="375"/>
      <c r="SAE2" s="376"/>
      <c r="SAF2" s="27"/>
      <c r="SAG2" s="27"/>
      <c r="SAH2" s="27"/>
      <c r="SAI2" s="27"/>
      <c r="SAJ2" s="27"/>
      <c r="SAK2" s="27"/>
      <c r="SAL2" s="27"/>
      <c r="SAM2" s="27"/>
      <c r="SAN2" s="27"/>
      <c r="SAO2" s="27"/>
      <c r="SAP2" s="27"/>
      <c r="SAQ2" s="27"/>
      <c r="SAR2" s="375"/>
      <c r="SAS2" s="361"/>
      <c r="SAT2" s="361"/>
      <c r="SAU2" s="361"/>
      <c r="SAV2" s="361"/>
      <c r="SAW2" s="361"/>
      <c r="SAX2" s="361"/>
      <c r="SAY2" s="361"/>
      <c r="SAZ2" s="361"/>
      <c r="SBA2" s="375"/>
      <c r="SBB2" s="375"/>
      <c r="SBC2" s="375"/>
      <c r="SBD2" s="375"/>
      <c r="SBE2" s="361"/>
      <c r="SBF2" s="361"/>
      <c r="SBG2" s="361"/>
      <c r="SBH2" s="360"/>
      <c r="SBI2" s="360"/>
      <c r="SBJ2" s="360"/>
      <c r="SBK2" s="360"/>
      <c r="SBL2" s="360"/>
      <c r="SBM2" s="360"/>
      <c r="SBN2" s="360"/>
      <c r="SBO2" s="360"/>
      <c r="SBP2" s="360"/>
      <c r="SBQ2" s="28"/>
      <c r="SBR2" s="360"/>
      <c r="SBS2" s="360"/>
      <c r="SBT2" s="360"/>
      <c r="SBU2" s="360"/>
      <c r="SBV2" s="289"/>
      <c r="SBW2" s="289"/>
      <c r="SBX2" s="289"/>
      <c r="SBY2" s="289"/>
      <c r="SBZ2" s="289"/>
      <c r="SCA2" s="289"/>
      <c r="SCB2" s="290"/>
      <c r="SCC2" s="290"/>
      <c r="SCD2" s="289"/>
      <c r="SCE2" s="289"/>
      <c r="SCF2" s="290"/>
      <c r="SCG2" s="289"/>
      <c r="SCH2" s="289"/>
      <c r="SCI2" s="290"/>
      <c r="SCJ2" s="290"/>
      <c r="SCK2" s="289"/>
      <c r="SCL2" s="290"/>
      <c r="SCM2" s="289"/>
      <c r="SCN2" s="289"/>
      <c r="SCO2" s="289"/>
      <c r="SCP2" s="360"/>
      <c r="SCQ2" s="360"/>
      <c r="SCR2" s="360"/>
      <c r="SCS2" s="360"/>
      <c r="SCT2" s="360"/>
      <c r="SCU2" s="360"/>
      <c r="SCV2" s="360"/>
      <c r="SCW2" s="360"/>
      <c r="SCX2" s="360"/>
      <c r="SCY2" s="360"/>
      <c r="SCZ2" s="360"/>
      <c r="SDA2" s="360"/>
      <c r="SDB2" s="360"/>
      <c r="SDC2" s="360"/>
      <c r="SDD2" s="360"/>
      <c r="SDE2" s="360"/>
      <c r="SDF2" s="360"/>
      <c r="SDG2" s="360"/>
      <c r="SDH2" s="360"/>
      <c r="SDI2" s="360"/>
      <c r="SDJ2" s="246"/>
      <c r="SDK2" s="360"/>
      <c r="SDL2" s="360"/>
      <c r="SDM2" s="360"/>
      <c r="SDN2" s="360"/>
      <c r="SDO2" s="360"/>
      <c r="SDP2" s="360"/>
      <c r="SDQ2" s="360"/>
      <c r="SDR2" s="360"/>
      <c r="SDS2" s="360"/>
      <c r="SDT2" s="360"/>
      <c r="SDU2" s="360"/>
      <c r="SDV2" s="360"/>
      <c r="SDW2" s="360"/>
      <c r="SDX2" s="28"/>
      <c r="SDY2" s="28"/>
      <c r="SDZ2" s="28"/>
      <c r="SEA2" s="28"/>
      <c r="SEB2" s="360"/>
      <c r="SEC2" s="360"/>
      <c r="SED2" s="360"/>
      <c r="SEE2" s="247"/>
      <c r="SEF2" s="360"/>
      <c r="SEG2" s="28"/>
      <c r="SEH2" s="360"/>
      <c r="SEI2" s="360"/>
      <c r="SEJ2" s="360"/>
      <c r="SEK2" s="360"/>
      <c r="SEL2" s="360"/>
      <c r="SEM2" s="360"/>
      <c r="SEN2" s="283"/>
      <c r="SEO2" s="283"/>
      <c r="SEP2" s="28"/>
      <c r="SEQ2" s="28"/>
      <c r="SER2" s="28"/>
      <c r="SES2" s="28"/>
      <c r="SET2" s="28"/>
      <c r="SEU2" s="360"/>
      <c r="SEV2" s="24"/>
      <c r="SEW2" s="24"/>
      <c r="SEX2" s="360"/>
      <c r="SEY2" s="361"/>
      <c r="SEZ2" s="26"/>
      <c r="SFA2" s="375"/>
      <c r="SFB2" s="375"/>
      <c r="SFC2" s="375"/>
      <c r="SFD2" s="375"/>
      <c r="SFE2" s="376"/>
      <c r="SFF2" s="27"/>
      <c r="SFG2" s="27"/>
      <c r="SFH2" s="27"/>
      <c r="SFI2" s="27"/>
      <c r="SFJ2" s="27"/>
      <c r="SFK2" s="27"/>
      <c r="SFL2" s="27"/>
      <c r="SFM2" s="27"/>
      <c r="SFN2" s="27"/>
      <c r="SFO2" s="27"/>
      <c r="SFP2" s="27"/>
      <c r="SFQ2" s="27"/>
      <c r="SFR2" s="375"/>
      <c r="SFS2" s="361"/>
      <c r="SFT2" s="361"/>
      <c r="SFU2" s="361"/>
      <c r="SFV2" s="361"/>
      <c r="SFW2" s="361"/>
      <c r="SFX2" s="361"/>
      <c r="SFY2" s="361"/>
      <c r="SFZ2" s="361"/>
      <c r="SGA2" s="375"/>
      <c r="SGB2" s="375"/>
      <c r="SGC2" s="375"/>
      <c r="SGD2" s="375"/>
      <c r="SGE2" s="361"/>
      <c r="SGF2" s="361"/>
      <c r="SGG2" s="361"/>
      <c r="SGH2" s="360"/>
      <c r="SGI2" s="360"/>
      <c r="SGJ2" s="360"/>
      <c r="SGK2" s="360"/>
      <c r="SGL2" s="360"/>
      <c r="SGM2" s="360"/>
      <c r="SGN2" s="360"/>
      <c r="SGO2" s="360"/>
      <c r="SGP2" s="360"/>
      <c r="SGQ2" s="28"/>
      <c r="SGR2" s="360"/>
      <c r="SGS2" s="360"/>
      <c r="SGT2" s="360"/>
      <c r="SGU2" s="360"/>
      <c r="SGV2" s="289"/>
      <c r="SGW2" s="289"/>
      <c r="SGX2" s="289"/>
      <c r="SGY2" s="289"/>
      <c r="SGZ2" s="289"/>
      <c r="SHA2" s="289"/>
      <c r="SHB2" s="290"/>
      <c r="SHC2" s="290"/>
      <c r="SHD2" s="289"/>
      <c r="SHE2" s="289"/>
      <c r="SHF2" s="290"/>
      <c r="SHG2" s="289"/>
      <c r="SHH2" s="289"/>
      <c r="SHI2" s="290"/>
      <c r="SHJ2" s="290"/>
      <c r="SHK2" s="289"/>
      <c r="SHL2" s="290"/>
      <c r="SHM2" s="289"/>
      <c r="SHN2" s="289"/>
      <c r="SHO2" s="289"/>
      <c r="SHP2" s="360"/>
      <c r="SHQ2" s="360"/>
      <c r="SHR2" s="360"/>
      <c r="SHS2" s="360"/>
      <c r="SHT2" s="360"/>
      <c r="SHU2" s="360"/>
      <c r="SHV2" s="360"/>
      <c r="SHW2" s="360"/>
      <c r="SHX2" s="360"/>
      <c r="SHY2" s="360"/>
      <c r="SHZ2" s="360"/>
      <c r="SIA2" s="360"/>
      <c r="SIB2" s="360"/>
      <c r="SIC2" s="360"/>
      <c r="SID2" s="360"/>
      <c r="SIE2" s="360"/>
      <c r="SIF2" s="360"/>
      <c r="SIG2" s="360"/>
      <c r="SIH2" s="360"/>
      <c r="SII2" s="360"/>
      <c r="SIJ2" s="246"/>
      <c r="SIK2" s="360"/>
      <c r="SIL2" s="360"/>
      <c r="SIM2" s="360"/>
      <c r="SIN2" s="360"/>
      <c r="SIO2" s="360"/>
      <c r="SIP2" s="360"/>
      <c r="SIQ2" s="360"/>
      <c r="SIR2" s="360"/>
      <c r="SIS2" s="360"/>
      <c r="SIT2" s="360"/>
      <c r="SIU2" s="360"/>
      <c r="SIV2" s="360"/>
      <c r="SIW2" s="360"/>
      <c r="SIX2" s="28"/>
      <c r="SIY2" s="28"/>
      <c r="SIZ2" s="28"/>
      <c r="SJA2" s="28"/>
      <c r="SJB2" s="360"/>
      <c r="SJC2" s="360"/>
      <c r="SJD2" s="360"/>
      <c r="SJE2" s="247"/>
      <c r="SJF2" s="360"/>
      <c r="SJG2" s="28"/>
      <c r="SJH2" s="360"/>
      <c r="SJI2" s="360"/>
      <c r="SJJ2" s="360"/>
      <c r="SJK2" s="360"/>
      <c r="SJL2" s="360"/>
      <c r="SJM2" s="360"/>
      <c r="SJN2" s="283"/>
      <c r="SJO2" s="283"/>
      <c r="SJP2" s="28"/>
      <c r="SJQ2" s="28"/>
      <c r="SJR2" s="28"/>
      <c r="SJS2" s="28"/>
      <c r="SJT2" s="28"/>
      <c r="SJU2" s="360"/>
      <c r="SJV2" s="24"/>
      <c r="SJW2" s="24"/>
      <c r="SJX2" s="360"/>
      <c r="SJY2" s="361"/>
      <c r="SJZ2" s="26"/>
      <c r="SKA2" s="375"/>
      <c r="SKB2" s="375"/>
      <c r="SKC2" s="375"/>
      <c r="SKD2" s="375"/>
      <c r="SKE2" s="376"/>
      <c r="SKF2" s="27"/>
      <c r="SKG2" s="27"/>
      <c r="SKH2" s="27"/>
      <c r="SKI2" s="27"/>
      <c r="SKJ2" s="27"/>
      <c r="SKK2" s="27"/>
      <c r="SKL2" s="27"/>
      <c r="SKM2" s="27"/>
      <c r="SKN2" s="27"/>
      <c r="SKO2" s="27"/>
      <c r="SKP2" s="27"/>
      <c r="SKQ2" s="27"/>
      <c r="SKR2" s="375"/>
      <c r="SKS2" s="361"/>
      <c r="SKT2" s="361"/>
      <c r="SKU2" s="361"/>
      <c r="SKV2" s="361"/>
      <c r="SKW2" s="361"/>
      <c r="SKX2" s="361"/>
      <c r="SKY2" s="361"/>
      <c r="SKZ2" s="361"/>
      <c r="SLA2" s="375"/>
      <c r="SLB2" s="375"/>
      <c r="SLC2" s="375"/>
      <c r="SLD2" s="375"/>
      <c r="SLE2" s="361"/>
      <c r="SLF2" s="361"/>
      <c r="SLG2" s="361"/>
      <c r="SLH2" s="360"/>
      <c r="SLI2" s="360"/>
      <c r="SLJ2" s="360"/>
      <c r="SLK2" s="360"/>
      <c r="SLL2" s="360"/>
      <c r="SLM2" s="360"/>
      <c r="SLN2" s="360"/>
      <c r="SLO2" s="360"/>
      <c r="SLP2" s="360"/>
      <c r="SLQ2" s="28"/>
      <c r="SLR2" s="360"/>
      <c r="SLS2" s="360"/>
      <c r="SLT2" s="360"/>
      <c r="SLU2" s="360"/>
      <c r="SLV2" s="289"/>
      <c r="SLW2" s="289"/>
      <c r="SLX2" s="289"/>
      <c r="SLY2" s="289"/>
      <c r="SLZ2" s="289"/>
      <c r="SMA2" s="289"/>
      <c r="SMB2" s="290"/>
      <c r="SMC2" s="290"/>
      <c r="SMD2" s="289"/>
      <c r="SME2" s="289"/>
      <c r="SMF2" s="290"/>
      <c r="SMG2" s="289"/>
      <c r="SMH2" s="289"/>
      <c r="SMI2" s="290"/>
      <c r="SMJ2" s="290"/>
      <c r="SMK2" s="289"/>
      <c r="SML2" s="290"/>
      <c r="SMM2" s="289"/>
      <c r="SMN2" s="289"/>
      <c r="SMO2" s="289"/>
      <c r="SMP2" s="360"/>
      <c r="SMQ2" s="360"/>
      <c r="SMR2" s="360"/>
      <c r="SMS2" s="360"/>
      <c r="SMT2" s="360"/>
      <c r="SMU2" s="360"/>
      <c r="SMV2" s="360"/>
      <c r="SMW2" s="360"/>
      <c r="SMX2" s="360"/>
      <c r="SMY2" s="360"/>
      <c r="SMZ2" s="360"/>
      <c r="SNA2" s="360"/>
      <c r="SNB2" s="360"/>
      <c r="SNC2" s="360"/>
      <c r="SND2" s="360"/>
      <c r="SNE2" s="360"/>
      <c r="SNF2" s="360"/>
      <c r="SNG2" s="360"/>
      <c r="SNH2" s="360"/>
      <c r="SNI2" s="360"/>
      <c r="SNJ2" s="246"/>
      <c r="SNK2" s="360"/>
      <c r="SNL2" s="360"/>
      <c r="SNM2" s="360"/>
      <c r="SNN2" s="360"/>
      <c r="SNO2" s="360"/>
      <c r="SNP2" s="360"/>
      <c r="SNQ2" s="360"/>
      <c r="SNR2" s="360"/>
      <c r="SNS2" s="360"/>
      <c r="SNT2" s="360"/>
      <c r="SNU2" s="360"/>
      <c r="SNV2" s="360"/>
      <c r="SNW2" s="360"/>
      <c r="SNX2" s="28"/>
      <c r="SNY2" s="28"/>
      <c r="SNZ2" s="28"/>
      <c r="SOA2" s="28"/>
      <c r="SOB2" s="360"/>
      <c r="SOC2" s="360"/>
      <c r="SOD2" s="360"/>
      <c r="SOE2" s="247"/>
      <c r="SOF2" s="360"/>
      <c r="SOG2" s="28"/>
      <c r="SOH2" s="360"/>
      <c r="SOI2" s="360"/>
      <c r="SOJ2" s="360"/>
      <c r="SOK2" s="360"/>
      <c r="SOL2" s="360"/>
      <c r="SOM2" s="360"/>
      <c r="SON2" s="283"/>
      <c r="SOO2" s="283"/>
      <c r="SOP2" s="28"/>
      <c r="SOQ2" s="28"/>
      <c r="SOR2" s="28"/>
      <c r="SOS2" s="28"/>
      <c r="SOT2" s="28"/>
      <c r="SOU2" s="360"/>
      <c r="SOV2" s="24"/>
      <c r="SOW2" s="24"/>
      <c r="SOX2" s="360"/>
      <c r="SOY2" s="361"/>
      <c r="SOZ2" s="26"/>
      <c r="SPA2" s="375"/>
      <c r="SPB2" s="375"/>
      <c r="SPC2" s="375"/>
      <c r="SPD2" s="375"/>
      <c r="SPE2" s="376"/>
      <c r="SPF2" s="27"/>
      <c r="SPG2" s="27"/>
      <c r="SPH2" s="27"/>
      <c r="SPI2" s="27"/>
      <c r="SPJ2" s="27"/>
      <c r="SPK2" s="27"/>
      <c r="SPL2" s="27"/>
      <c r="SPM2" s="27"/>
      <c r="SPN2" s="27"/>
      <c r="SPO2" s="27"/>
      <c r="SPP2" s="27"/>
      <c r="SPQ2" s="27"/>
      <c r="SPR2" s="375"/>
      <c r="SPS2" s="361"/>
      <c r="SPT2" s="361"/>
      <c r="SPU2" s="361"/>
      <c r="SPV2" s="361"/>
      <c r="SPW2" s="361"/>
      <c r="SPX2" s="361"/>
      <c r="SPY2" s="361"/>
      <c r="SPZ2" s="361"/>
      <c r="SQA2" s="375"/>
      <c r="SQB2" s="375"/>
      <c r="SQC2" s="375"/>
      <c r="SQD2" s="375"/>
      <c r="SQE2" s="361"/>
      <c r="SQF2" s="361"/>
      <c r="SQG2" s="361"/>
      <c r="SQH2" s="360"/>
      <c r="SQI2" s="360"/>
      <c r="SQJ2" s="360"/>
      <c r="SQK2" s="360"/>
      <c r="SQL2" s="360"/>
      <c r="SQM2" s="360"/>
      <c r="SQN2" s="360"/>
      <c r="SQO2" s="360"/>
      <c r="SQP2" s="360"/>
      <c r="SQQ2" s="28"/>
      <c r="SQR2" s="360"/>
      <c r="SQS2" s="360"/>
      <c r="SQT2" s="360"/>
      <c r="SQU2" s="360"/>
      <c r="SQV2" s="289"/>
      <c r="SQW2" s="289"/>
      <c r="SQX2" s="289"/>
      <c r="SQY2" s="289"/>
      <c r="SQZ2" s="289"/>
      <c r="SRA2" s="289"/>
      <c r="SRB2" s="290"/>
      <c r="SRC2" s="290"/>
      <c r="SRD2" s="289"/>
      <c r="SRE2" s="289"/>
      <c r="SRF2" s="290"/>
      <c r="SRG2" s="289"/>
      <c r="SRH2" s="289"/>
      <c r="SRI2" s="290"/>
      <c r="SRJ2" s="290"/>
      <c r="SRK2" s="289"/>
      <c r="SRL2" s="290"/>
      <c r="SRM2" s="289"/>
      <c r="SRN2" s="289"/>
      <c r="SRO2" s="289"/>
      <c r="SRP2" s="360"/>
      <c r="SRQ2" s="360"/>
      <c r="SRR2" s="360"/>
      <c r="SRS2" s="360"/>
      <c r="SRT2" s="360"/>
      <c r="SRU2" s="360"/>
      <c r="SRV2" s="360"/>
      <c r="SRW2" s="360"/>
      <c r="SRX2" s="360"/>
      <c r="SRY2" s="360"/>
      <c r="SRZ2" s="360"/>
      <c r="SSA2" s="360"/>
      <c r="SSB2" s="360"/>
      <c r="SSC2" s="360"/>
      <c r="SSD2" s="360"/>
      <c r="SSE2" s="360"/>
      <c r="SSF2" s="360"/>
      <c r="SSG2" s="360"/>
      <c r="SSH2" s="360"/>
      <c r="SSI2" s="360"/>
      <c r="SSJ2" s="246"/>
      <c r="SSK2" s="360"/>
      <c r="SSL2" s="360"/>
      <c r="SSM2" s="360"/>
      <c r="SSN2" s="360"/>
      <c r="SSO2" s="360"/>
      <c r="SSP2" s="360"/>
      <c r="SSQ2" s="360"/>
      <c r="SSR2" s="360"/>
      <c r="SSS2" s="360"/>
      <c r="SST2" s="360"/>
      <c r="SSU2" s="360"/>
      <c r="SSV2" s="360"/>
      <c r="SSW2" s="360"/>
      <c r="SSX2" s="28"/>
      <c r="SSY2" s="28"/>
      <c r="SSZ2" s="28"/>
      <c r="STA2" s="28"/>
      <c r="STB2" s="360"/>
      <c r="STC2" s="360"/>
      <c r="STD2" s="360"/>
      <c r="STE2" s="247"/>
      <c r="STF2" s="360"/>
      <c r="STG2" s="28"/>
      <c r="STH2" s="360"/>
      <c r="STI2" s="360"/>
      <c r="STJ2" s="360"/>
      <c r="STK2" s="360"/>
      <c r="STL2" s="360"/>
      <c r="STM2" s="360"/>
      <c r="STN2" s="283"/>
      <c r="STO2" s="283"/>
      <c r="STP2" s="28"/>
      <c r="STQ2" s="28"/>
      <c r="STR2" s="28"/>
      <c r="STS2" s="28"/>
      <c r="STT2" s="28"/>
      <c r="STU2" s="360"/>
      <c r="STV2" s="24"/>
      <c r="STW2" s="24"/>
      <c r="STX2" s="360"/>
      <c r="STY2" s="361"/>
      <c r="STZ2" s="26"/>
      <c r="SUA2" s="375"/>
      <c r="SUB2" s="375"/>
      <c r="SUC2" s="375"/>
      <c r="SUD2" s="375"/>
      <c r="SUE2" s="376"/>
      <c r="SUF2" s="27"/>
      <c r="SUG2" s="27"/>
      <c r="SUH2" s="27"/>
      <c r="SUI2" s="27"/>
      <c r="SUJ2" s="27"/>
      <c r="SUK2" s="27"/>
      <c r="SUL2" s="27"/>
      <c r="SUM2" s="27"/>
      <c r="SUN2" s="27"/>
      <c r="SUO2" s="27"/>
      <c r="SUP2" s="27"/>
      <c r="SUQ2" s="27"/>
      <c r="SUR2" s="375"/>
      <c r="SUS2" s="361"/>
      <c r="SUT2" s="361"/>
      <c r="SUU2" s="361"/>
      <c r="SUV2" s="361"/>
      <c r="SUW2" s="361"/>
      <c r="SUX2" s="361"/>
      <c r="SUY2" s="361"/>
      <c r="SUZ2" s="361"/>
      <c r="SVA2" s="375"/>
      <c r="SVB2" s="375"/>
      <c r="SVC2" s="375"/>
      <c r="SVD2" s="375"/>
      <c r="SVE2" s="361"/>
      <c r="SVF2" s="361"/>
      <c r="SVG2" s="361"/>
      <c r="SVH2" s="360"/>
      <c r="SVI2" s="360"/>
      <c r="SVJ2" s="360"/>
      <c r="SVK2" s="360"/>
      <c r="SVL2" s="360"/>
      <c r="SVM2" s="360"/>
      <c r="SVN2" s="360"/>
      <c r="SVO2" s="360"/>
      <c r="SVP2" s="360"/>
      <c r="SVQ2" s="28"/>
      <c r="SVR2" s="360"/>
      <c r="SVS2" s="360"/>
      <c r="SVT2" s="360"/>
      <c r="SVU2" s="360"/>
      <c r="SVV2" s="289"/>
      <c r="SVW2" s="289"/>
      <c r="SVX2" s="289"/>
      <c r="SVY2" s="289"/>
      <c r="SVZ2" s="289"/>
      <c r="SWA2" s="289"/>
      <c r="SWB2" s="290"/>
      <c r="SWC2" s="290"/>
      <c r="SWD2" s="289"/>
      <c r="SWE2" s="289"/>
      <c r="SWF2" s="290"/>
      <c r="SWG2" s="289"/>
      <c r="SWH2" s="289"/>
      <c r="SWI2" s="290"/>
      <c r="SWJ2" s="290"/>
      <c r="SWK2" s="289"/>
      <c r="SWL2" s="290"/>
      <c r="SWM2" s="289"/>
      <c r="SWN2" s="289"/>
      <c r="SWO2" s="289"/>
      <c r="SWP2" s="360"/>
      <c r="SWQ2" s="360"/>
      <c r="SWR2" s="360"/>
      <c r="SWS2" s="360"/>
      <c r="SWT2" s="360"/>
      <c r="SWU2" s="360"/>
      <c r="SWV2" s="360"/>
      <c r="SWW2" s="360"/>
      <c r="SWX2" s="360"/>
      <c r="SWY2" s="360"/>
      <c r="SWZ2" s="360"/>
      <c r="SXA2" s="360"/>
      <c r="SXB2" s="360"/>
      <c r="SXC2" s="360"/>
      <c r="SXD2" s="360"/>
      <c r="SXE2" s="360"/>
      <c r="SXF2" s="360"/>
      <c r="SXG2" s="360"/>
      <c r="SXH2" s="360"/>
      <c r="SXI2" s="360"/>
      <c r="SXJ2" s="246"/>
      <c r="SXK2" s="360"/>
      <c r="SXL2" s="360"/>
      <c r="SXM2" s="360"/>
      <c r="SXN2" s="360"/>
      <c r="SXO2" s="360"/>
      <c r="SXP2" s="360"/>
      <c r="SXQ2" s="360"/>
      <c r="SXR2" s="360"/>
      <c r="SXS2" s="360"/>
      <c r="SXT2" s="360"/>
      <c r="SXU2" s="360"/>
      <c r="SXV2" s="360"/>
      <c r="SXW2" s="360"/>
      <c r="SXX2" s="28"/>
      <c r="SXY2" s="28"/>
      <c r="SXZ2" s="28"/>
      <c r="SYA2" s="28"/>
      <c r="SYB2" s="360"/>
      <c r="SYC2" s="360"/>
      <c r="SYD2" s="360"/>
      <c r="SYE2" s="247"/>
      <c r="SYF2" s="360"/>
      <c r="SYG2" s="28"/>
      <c r="SYH2" s="360"/>
      <c r="SYI2" s="360"/>
      <c r="SYJ2" s="360"/>
      <c r="SYK2" s="360"/>
      <c r="SYL2" s="360"/>
      <c r="SYM2" s="360"/>
      <c r="SYN2" s="283"/>
      <c r="SYO2" s="283"/>
      <c r="SYP2" s="28"/>
      <c r="SYQ2" s="28"/>
      <c r="SYR2" s="28"/>
      <c r="SYS2" s="28"/>
      <c r="SYT2" s="28"/>
      <c r="SYU2" s="360"/>
      <c r="SYV2" s="24"/>
      <c r="SYW2" s="24"/>
      <c r="SYX2" s="360"/>
      <c r="SYY2" s="361"/>
      <c r="SYZ2" s="26"/>
      <c r="SZA2" s="375"/>
      <c r="SZB2" s="375"/>
      <c r="SZC2" s="375"/>
      <c r="SZD2" s="375"/>
      <c r="SZE2" s="376"/>
      <c r="SZF2" s="27"/>
      <c r="SZG2" s="27"/>
      <c r="SZH2" s="27"/>
      <c r="SZI2" s="27"/>
      <c r="SZJ2" s="27"/>
      <c r="SZK2" s="27"/>
      <c r="SZL2" s="27"/>
      <c r="SZM2" s="27"/>
      <c r="SZN2" s="27"/>
      <c r="SZO2" s="27"/>
      <c r="SZP2" s="27"/>
      <c r="SZQ2" s="27"/>
      <c r="SZR2" s="375"/>
      <c r="SZS2" s="361"/>
      <c r="SZT2" s="361"/>
      <c r="SZU2" s="361"/>
      <c r="SZV2" s="361"/>
      <c r="SZW2" s="361"/>
      <c r="SZX2" s="361"/>
      <c r="SZY2" s="361"/>
      <c r="SZZ2" s="361"/>
      <c r="TAA2" s="375"/>
      <c r="TAB2" s="375"/>
      <c r="TAC2" s="375"/>
      <c r="TAD2" s="375"/>
      <c r="TAE2" s="361"/>
      <c r="TAF2" s="361"/>
      <c r="TAG2" s="361"/>
      <c r="TAH2" s="360"/>
      <c r="TAI2" s="360"/>
      <c r="TAJ2" s="360"/>
      <c r="TAK2" s="360"/>
      <c r="TAL2" s="360"/>
      <c r="TAM2" s="360"/>
      <c r="TAN2" s="360"/>
      <c r="TAO2" s="360"/>
      <c r="TAP2" s="360"/>
      <c r="TAQ2" s="28"/>
      <c r="TAR2" s="360"/>
      <c r="TAS2" s="360"/>
      <c r="TAT2" s="360"/>
      <c r="TAU2" s="360"/>
      <c r="TAV2" s="289"/>
      <c r="TAW2" s="289"/>
      <c r="TAX2" s="289"/>
      <c r="TAY2" s="289"/>
      <c r="TAZ2" s="289"/>
      <c r="TBA2" s="289"/>
      <c r="TBB2" s="290"/>
      <c r="TBC2" s="290"/>
      <c r="TBD2" s="289"/>
      <c r="TBE2" s="289"/>
      <c r="TBF2" s="290"/>
      <c r="TBG2" s="289"/>
      <c r="TBH2" s="289"/>
      <c r="TBI2" s="290"/>
      <c r="TBJ2" s="290"/>
      <c r="TBK2" s="289"/>
      <c r="TBL2" s="290"/>
      <c r="TBM2" s="289"/>
      <c r="TBN2" s="289"/>
      <c r="TBO2" s="289"/>
      <c r="TBP2" s="360"/>
      <c r="TBQ2" s="360"/>
      <c r="TBR2" s="360"/>
      <c r="TBS2" s="360"/>
      <c r="TBT2" s="360"/>
      <c r="TBU2" s="360"/>
      <c r="TBV2" s="360"/>
      <c r="TBW2" s="360"/>
      <c r="TBX2" s="360"/>
      <c r="TBY2" s="360"/>
      <c r="TBZ2" s="360"/>
      <c r="TCA2" s="360"/>
      <c r="TCB2" s="360"/>
      <c r="TCC2" s="360"/>
      <c r="TCD2" s="360"/>
      <c r="TCE2" s="360"/>
      <c r="TCF2" s="360"/>
      <c r="TCG2" s="360"/>
      <c r="TCH2" s="360"/>
      <c r="TCI2" s="360"/>
      <c r="TCJ2" s="246"/>
      <c r="TCK2" s="360"/>
      <c r="TCL2" s="360"/>
      <c r="TCM2" s="360"/>
      <c r="TCN2" s="360"/>
      <c r="TCO2" s="360"/>
      <c r="TCP2" s="360"/>
      <c r="TCQ2" s="360"/>
      <c r="TCR2" s="360"/>
      <c r="TCS2" s="360"/>
      <c r="TCT2" s="360"/>
      <c r="TCU2" s="360"/>
      <c r="TCV2" s="360"/>
      <c r="TCW2" s="360"/>
      <c r="TCX2" s="28"/>
      <c r="TCY2" s="28"/>
      <c r="TCZ2" s="28"/>
      <c r="TDA2" s="28"/>
      <c r="TDB2" s="360"/>
      <c r="TDC2" s="360"/>
      <c r="TDD2" s="360"/>
      <c r="TDE2" s="247"/>
      <c r="TDF2" s="360"/>
      <c r="TDG2" s="28"/>
      <c r="TDH2" s="360"/>
      <c r="TDI2" s="360"/>
      <c r="TDJ2" s="360"/>
      <c r="TDK2" s="360"/>
      <c r="TDL2" s="360"/>
      <c r="TDM2" s="360"/>
      <c r="TDN2" s="283"/>
      <c r="TDO2" s="283"/>
      <c r="TDP2" s="28"/>
      <c r="TDQ2" s="28"/>
      <c r="TDR2" s="28"/>
      <c r="TDS2" s="28"/>
      <c r="TDT2" s="28"/>
      <c r="TDU2" s="360"/>
      <c r="TDV2" s="24"/>
      <c r="TDW2" s="24"/>
      <c r="TDX2" s="360"/>
      <c r="TDY2" s="361"/>
      <c r="TDZ2" s="26"/>
      <c r="TEA2" s="375"/>
      <c r="TEB2" s="375"/>
      <c r="TEC2" s="375"/>
      <c r="TED2" s="375"/>
      <c r="TEE2" s="376"/>
      <c r="TEF2" s="27"/>
      <c r="TEG2" s="27"/>
      <c r="TEH2" s="27"/>
      <c r="TEI2" s="27"/>
      <c r="TEJ2" s="27"/>
      <c r="TEK2" s="27"/>
      <c r="TEL2" s="27"/>
      <c r="TEM2" s="27"/>
      <c r="TEN2" s="27"/>
      <c r="TEO2" s="27"/>
      <c r="TEP2" s="27"/>
      <c r="TEQ2" s="27"/>
      <c r="TER2" s="375"/>
      <c r="TES2" s="361"/>
      <c r="TET2" s="361"/>
      <c r="TEU2" s="361"/>
      <c r="TEV2" s="361"/>
      <c r="TEW2" s="361"/>
      <c r="TEX2" s="361"/>
      <c r="TEY2" s="361"/>
      <c r="TEZ2" s="361"/>
      <c r="TFA2" s="375"/>
      <c r="TFB2" s="375"/>
      <c r="TFC2" s="375"/>
      <c r="TFD2" s="375"/>
      <c r="TFE2" s="361"/>
      <c r="TFF2" s="361"/>
      <c r="TFG2" s="361"/>
      <c r="TFH2" s="360"/>
      <c r="TFI2" s="360"/>
      <c r="TFJ2" s="360"/>
      <c r="TFK2" s="360"/>
      <c r="TFL2" s="360"/>
      <c r="TFM2" s="360"/>
      <c r="TFN2" s="360"/>
      <c r="TFO2" s="360"/>
      <c r="TFP2" s="360"/>
      <c r="TFQ2" s="28"/>
      <c r="TFR2" s="360"/>
      <c r="TFS2" s="360"/>
      <c r="TFT2" s="360"/>
      <c r="TFU2" s="360"/>
      <c r="TFV2" s="289"/>
      <c r="TFW2" s="289"/>
      <c r="TFX2" s="289"/>
      <c r="TFY2" s="289"/>
      <c r="TFZ2" s="289"/>
      <c r="TGA2" s="289"/>
      <c r="TGB2" s="290"/>
      <c r="TGC2" s="290"/>
      <c r="TGD2" s="289"/>
      <c r="TGE2" s="289"/>
      <c r="TGF2" s="290"/>
      <c r="TGG2" s="289"/>
      <c r="TGH2" s="289"/>
      <c r="TGI2" s="290"/>
      <c r="TGJ2" s="290"/>
      <c r="TGK2" s="289"/>
      <c r="TGL2" s="290"/>
      <c r="TGM2" s="289"/>
      <c r="TGN2" s="289"/>
      <c r="TGO2" s="289"/>
      <c r="TGP2" s="360"/>
      <c r="TGQ2" s="360"/>
      <c r="TGR2" s="360"/>
      <c r="TGS2" s="360"/>
      <c r="TGT2" s="360"/>
      <c r="TGU2" s="360"/>
      <c r="TGV2" s="360"/>
      <c r="TGW2" s="360"/>
      <c r="TGX2" s="360"/>
      <c r="TGY2" s="360"/>
      <c r="TGZ2" s="360"/>
      <c r="THA2" s="360"/>
      <c r="THB2" s="360"/>
      <c r="THC2" s="360"/>
      <c r="THD2" s="360"/>
      <c r="THE2" s="360"/>
      <c r="THF2" s="360"/>
      <c r="THG2" s="360"/>
      <c r="THH2" s="360"/>
      <c r="THI2" s="360"/>
      <c r="THJ2" s="246"/>
      <c r="THK2" s="360"/>
      <c r="THL2" s="360"/>
      <c r="THM2" s="360"/>
      <c r="THN2" s="360"/>
      <c r="THO2" s="360"/>
      <c r="THP2" s="360"/>
      <c r="THQ2" s="360"/>
      <c r="THR2" s="360"/>
      <c r="THS2" s="360"/>
      <c r="THT2" s="360"/>
      <c r="THU2" s="360"/>
      <c r="THV2" s="360"/>
      <c r="THW2" s="360"/>
      <c r="THX2" s="28"/>
      <c r="THY2" s="28"/>
      <c r="THZ2" s="28"/>
      <c r="TIA2" s="28"/>
      <c r="TIB2" s="360"/>
      <c r="TIC2" s="360"/>
      <c r="TID2" s="360"/>
      <c r="TIE2" s="247"/>
      <c r="TIF2" s="360"/>
      <c r="TIG2" s="28"/>
      <c r="TIH2" s="360"/>
      <c r="TII2" s="360"/>
      <c r="TIJ2" s="360"/>
      <c r="TIK2" s="360"/>
      <c r="TIL2" s="360"/>
      <c r="TIM2" s="360"/>
      <c r="TIN2" s="283"/>
      <c r="TIO2" s="283"/>
      <c r="TIP2" s="28"/>
      <c r="TIQ2" s="28"/>
      <c r="TIR2" s="28"/>
      <c r="TIS2" s="28"/>
      <c r="TIT2" s="28"/>
      <c r="TIU2" s="360"/>
      <c r="TIV2" s="24"/>
      <c r="TIW2" s="24"/>
      <c r="TIX2" s="360"/>
      <c r="TIY2" s="361"/>
      <c r="TIZ2" s="26"/>
      <c r="TJA2" s="375"/>
      <c r="TJB2" s="375"/>
      <c r="TJC2" s="375"/>
      <c r="TJD2" s="375"/>
      <c r="TJE2" s="376"/>
      <c r="TJF2" s="27"/>
      <c r="TJG2" s="27"/>
      <c r="TJH2" s="27"/>
      <c r="TJI2" s="27"/>
      <c r="TJJ2" s="27"/>
      <c r="TJK2" s="27"/>
      <c r="TJL2" s="27"/>
      <c r="TJM2" s="27"/>
      <c r="TJN2" s="27"/>
      <c r="TJO2" s="27"/>
      <c r="TJP2" s="27"/>
      <c r="TJQ2" s="27"/>
      <c r="TJR2" s="375"/>
      <c r="TJS2" s="361"/>
      <c r="TJT2" s="361"/>
      <c r="TJU2" s="361"/>
      <c r="TJV2" s="361"/>
      <c r="TJW2" s="361"/>
      <c r="TJX2" s="361"/>
      <c r="TJY2" s="361"/>
      <c r="TJZ2" s="361"/>
      <c r="TKA2" s="375"/>
      <c r="TKB2" s="375"/>
      <c r="TKC2" s="375"/>
      <c r="TKD2" s="375"/>
      <c r="TKE2" s="361"/>
      <c r="TKF2" s="361"/>
      <c r="TKG2" s="361"/>
      <c r="TKH2" s="360"/>
      <c r="TKI2" s="360"/>
      <c r="TKJ2" s="360"/>
      <c r="TKK2" s="360"/>
      <c r="TKL2" s="360"/>
      <c r="TKM2" s="360"/>
      <c r="TKN2" s="360"/>
      <c r="TKO2" s="360"/>
      <c r="TKP2" s="360"/>
      <c r="TKQ2" s="28"/>
      <c r="TKR2" s="360"/>
      <c r="TKS2" s="360"/>
      <c r="TKT2" s="360"/>
      <c r="TKU2" s="360"/>
      <c r="TKV2" s="289"/>
      <c r="TKW2" s="289"/>
      <c r="TKX2" s="289"/>
      <c r="TKY2" s="289"/>
      <c r="TKZ2" s="289"/>
      <c r="TLA2" s="289"/>
      <c r="TLB2" s="290"/>
      <c r="TLC2" s="290"/>
      <c r="TLD2" s="289"/>
      <c r="TLE2" s="289"/>
      <c r="TLF2" s="290"/>
      <c r="TLG2" s="289"/>
      <c r="TLH2" s="289"/>
      <c r="TLI2" s="290"/>
      <c r="TLJ2" s="290"/>
      <c r="TLK2" s="289"/>
      <c r="TLL2" s="290"/>
      <c r="TLM2" s="289"/>
      <c r="TLN2" s="289"/>
      <c r="TLO2" s="289"/>
      <c r="TLP2" s="360"/>
      <c r="TLQ2" s="360"/>
      <c r="TLR2" s="360"/>
      <c r="TLS2" s="360"/>
      <c r="TLT2" s="360"/>
      <c r="TLU2" s="360"/>
      <c r="TLV2" s="360"/>
      <c r="TLW2" s="360"/>
      <c r="TLX2" s="360"/>
      <c r="TLY2" s="360"/>
      <c r="TLZ2" s="360"/>
      <c r="TMA2" s="360"/>
      <c r="TMB2" s="360"/>
      <c r="TMC2" s="360"/>
      <c r="TMD2" s="360"/>
      <c r="TME2" s="360"/>
      <c r="TMF2" s="360"/>
      <c r="TMG2" s="360"/>
      <c r="TMH2" s="360"/>
      <c r="TMI2" s="360"/>
      <c r="TMJ2" s="246"/>
      <c r="TMK2" s="360"/>
      <c r="TML2" s="360"/>
      <c r="TMM2" s="360"/>
      <c r="TMN2" s="360"/>
      <c r="TMO2" s="360"/>
      <c r="TMP2" s="360"/>
      <c r="TMQ2" s="360"/>
      <c r="TMR2" s="360"/>
      <c r="TMS2" s="360"/>
      <c r="TMT2" s="360"/>
      <c r="TMU2" s="360"/>
      <c r="TMV2" s="360"/>
      <c r="TMW2" s="360"/>
      <c r="TMX2" s="28"/>
      <c r="TMY2" s="28"/>
      <c r="TMZ2" s="28"/>
      <c r="TNA2" s="28"/>
      <c r="TNB2" s="360"/>
      <c r="TNC2" s="360"/>
      <c r="TND2" s="360"/>
      <c r="TNE2" s="247"/>
      <c r="TNF2" s="360"/>
      <c r="TNG2" s="28"/>
      <c r="TNH2" s="360"/>
      <c r="TNI2" s="360"/>
      <c r="TNJ2" s="360"/>
      <c r="TNK2" s="360"/>
      <c r="TNL2" s="360"/>
      <c r="TNM2" s="360"/>
      <c r="TNN2" s="283"/>
      <c r="TNO2" s="283"/>
      <c r="TNP2" s="28"/>
      <c r="TNQ2" s="28"/>
      <c r="TNR2" s="28"/>
      <c r="TNS2" s="28"/>
      <c r="TNT2" s="28"/>
      <c r="TNU2" s="360"/>
      <c r="TNV2" s="24"/>
      <c r="TNW2" s="24"/>
      <c r="TNX2" s="360"/>
      <c r="TNY2" s="361"/>
      <c r="TNZ2" s="26"/>
      <c r="TOA2" s="375"/>
      <c r="TOB2" s="375"/>
      <c r="TOC2" s="375"/>
      <c r="TOD2" s="375"/>
      <c r="TOE2" s="376"/>
      <c r="TOF2" s="27"/>
      <c r="TOG2" s="27"/>
      <c r="TOH2" s="27"/>
      <c r="TOI2" s="27"/>
      <c r="TOJ2" s="27"/>
      <c r="TOK2" s="27"/>
      <c r="TOL2" s="27"/>
      <c r="TOM2" s="27"/>
      <c r="TON2" s="27"/>
      <c r="TOO2" s="27"/>
      <c r="TOP2" s="27"/>
      <c r="TOQ2" s="27"/>
      <c r="TOR2" s="375"/>
      <c r="TOS2" s="361"/>
      <c r="TOT2" s="361"/>
      <c r="TOU2" s="361"/>
      <c r="TOV2" s="361"/>
      <c r="TOW2" s="361"/>
      <c r="TOX2" s="361"/>
      <c r="TOY2" s="361"/>
      <c r="TOZ2" s="361"/>
      <c r="TPA2" s="375"/>
      <c r="TPB2" s="375"/>
      <c r="TPC2" s="375"/>
      <c r="TPD2" s="375"/>
      <c r="TPE2" s="361"/>
      <c r="TPF2" s="361"/>
      <c r="TPG2" s="361"/>
      <c r="TPH2" s="360"/>
      <c r="TPI2" s="360"/>
      <c r="TPJ2" s="360"/>
      <c r="TPK2" s="360"/>
      <c r="TPL2" s="360"/>
      <c r="TPM2" s="360"/>
      <c r="TPN2" s="360"/>
      <c r="TPO2" s="360"/>
      <c r="TPP2" s="360"/>
      <c r="TPQ2" s="28"/>
      <c r="TPR2" s="360"/>
      <c r="TPS2" s="360"/>
      <c r="TPT2" s="360"/>
      <c r="TPU2" s="360"/>
      <c r="TPV2" s="289"/>
      <c r="TPW2" s="289"/>
      <c r="TPX2" s="289"/>
      <c r="TPY2" s="289"/>
      <c r="TPZ2" s="289"/>
      <c r="TQA2" s="289"/>
      <c r="TQB2" s="290"/>
      <c r="TQC2" s="290"/>
      <c r="TQD2" s="289"/>
      <c r="TQE2" s="289"/>
      <c r="TQF2" s="290"/>
      <c r="TQG2" s="289"/>
      <c r="TQH2" s="289"/>
      <c r="TQI2" s="290"/>
      <c r="TQJ2" s="290"/>
      <c r="TQK2" s="289"/>
      <c r="TQL2" s="290"/>
      <c r="TQM2" s="289"/>
      <c r="TQN2" s="289"/>
      <c r="TQO2" s="289"/>
      <c r="TQP2" s="360"/>
      <c r="TQQ2" s="360"/>
      <c r="TQR2" s="360"/>
      <c r="TQS2" s="360"/>
      <c r="TQT2" s="360"/>
      <c r="TQU2" s="360"/>
      <c r="TQV2" s="360"/>
      <c r="TQW2" s="360"/>
      <c r="TQX2" s="360"/>
      <c r="TQY2" s="360"/>
      <c r="TQZ2" s="360"/>
      <c r="TRA2" s="360"/>
      <c r="TRB2" s="360"/>
      <c r="TRC2" s="360"/>
      <c r="TRD2" s="360"/>
      <c r="TRE2" s="360"/>
      <c r="TRF2" s="360"/>
      <c r="TRG2" s="360"/>
      <c r="TRH2" s="360"/>
      <c r="TRI2" s="360"/>
      <c r="TRJ2" s="246"/>
      <c r="TRK2" s="360"/>
      <c r="TRL2" s="360"/>
      <c r="TRM2" s="360"/>
      <c r="TRN2" s="360"/>
      <c r="TRO2" s="360"/>
      <c r="TRP2" s="360"/>
      <c r="TRQ2" s="360"/>
      <c r="TRR2" s="360"/>
      <c r="TRS2" s="360"/>
      <c r="TRT2" s="360"/>
      <c r="TRU2" s="360"/>
      <c r="TRV2" s="360"/>
      <c r="TRW2" s="360"/>
      <c r="TRX2" s="28"/>
      <c r="TRY2" s="28"/>
      <c r="TRZ2" s="28"/>
      <c r="TSA2" s="28"/>
      <c r="TSB2" s="360"/>
      <c r="TSC2" s="360"/>
      <c r="TSD2" s="360"/>
      <c r="TSE2" s="247"/>
      <c r="TSF2" s="360"/>
      <c r="TSG2" s="28"/>
      <c r="TSH2" s="360"/>
      <c r="TSI2" s="360"/>
      <c r="TSJ2" s="360"/>
      <c r="TSK2" s="360"/>
      <c r="TSL2" s="360"/>
      <c r="TSM2" s="360"/>
      <c r="TSN2" s="283"/>
      <c r="TSO2" s="283"/>
      <c r="TSP2" s="28"/>
      <c r="TSQ2" s="28"/>
      <c r="TSR2" s="28"/>
      <c r="TSS2" s="28"/>
      <c r="TST2" s="28"/>
      <c r="TSU2" s="360"/>
      <c r="TSV2" s="24"/>
      <c r="TSW2" s="24"/>
      <c r="TSX2" s="360"/>
      <c r="TSY2" s="361"/>
      <c r="TSZ2" s="26"/>
      <c r="TTA2" s="375"/>
      <c r="TTB2" s="375"/>
      <c r="TTC2" s="375"/>
      <c r="TTD2" s="375"/>
      <c r="TTE2" s="376"/>
      <c r="TTF2" s="27"/>
      <c r="TTG2" s="27"/>
      <c r="TTH2" s="27"/>
      <c r="TTI2" s="27"/>
      <c r="TTJ2" s="27"/>
      <c r="TTK2" s="27"/>
      <c r="TTL2" s="27"/>
      <c r="TTM2" s="27"/>
      <c r="TTN2" s="27"/>
      <c r="TTO2" s="27"/>
      <c r="TTP2" s="27"/>
      <c r="TTQ2" s="27"/>
      <c r="TTR2" s="375"/>
      <c r="TTS2" s="361"/>
      <c r="TTT2" s="361"/>
      <c r="TTU2" s="361"/>
      <c r="TTV2" s="361"/>
      <c r="TTW2" s="361"/>
      <c r="TTX2" s="361"/>
      <c r="TTY2" s="361"/>
      <c r="TTZ2" s="361"/>
      <c r="TUA2" s="375"/>
      <c r="TUB2" s="375"/>
      <c r="TUC2" s="375"/>
      <c r="TUD2" s="375"/>
      <c r="TUE2" s="361"/>
      <c r="TUF2" s="361"/>
      <c r="TUG2" s="361"/>
      <c r="TUH2" s="360"/>
      <c r="TUI2" s="360"/>
      <c r="TUJ2" s="360"/>
      <c r="TUK2" s="360"/>
      <c r="TUL2" s="360"/>
      <c r="TUM2" s="360"/>
      <c r="TUN2" s="360"/>
      <c r="TUO2" s="360"/>
      <c r="TUP2" s="360"/>
      <c r="TUQ2" s="28"/>
      <c r="TUR2" s="360"/>
      <c r="TUS2" s="360"/>
      <c r="TUT2" s="360"/>
      <c r="TUU2" s="360"/>
      <c r="TUV2" s="289"/>
      <c r="TUW2" s="289"/>
      <c r="TUX2" s="289"/>
      <c r="TUY2" s="289"/>
      <c r="TUZ2" s="289"/>
      <c r="TVA2" s="289"/>
      <c r="TVB2" s="290"/>
      <c r="TVC2" s="290"/>
      <c r="TVD2" s="289"/>
      <c r="TVE2" s="289"/>
      <c r="TVF2" s="290"/>
      <c r="TVG2" s="289"/>
      <c r="TVH2" s="289"/>
      <c r="TVI2" s="290"/>
      <c r="TVJ2" s="290"/>
      <c r="TVK2" s="289"/>
      <c r="TVL2" s="290"/>
      <c r="TVM2" s="289"/>
      <c r="TVN2" s="289"/>
      <c r="TVO2" s="289"/>
      <c r="TVP2" s="360"/>
      <c r="TVQ2" s="360"/>
      <c r="TVR2" s="360"/>
      <c r="TVS2" s="360"/>
      <c r="TVT2" s="360"/>
      <c r="TVU2" s="360"/>
      <c r="TVV2" s="360"/>
      <c r="TVW2" s="360"/>
      <c r="TVX2" s="360"/>
      <c r="TVY2" s="360"/>
      <c r="TVZ2" s="360"/>
      <c r="TWA2" s="360"/>
      <c r="TWB2" s="360"/>
      <c r="TWC2" s="360"/>
      <c r="TWD2" s="360"/>
      <c r="TWE2" s="360"/>
      <c r="TWF2" s="360"/>
      <c r="TWG2" s="360"/>
      <c r="TWH2" s="360"/>
      <c r="TWI2" s="360"/>
      <c r="TWJ2" s="246"/>
      <c r="TWK2" s="360"/>
      <c r="TWL2" s="360"/>
      <c r="TWM2" s="360"/>
      <c r="TWN2" s="360"/>
      <c r="TWO2" s="360"/>
      <c r="TWP2" s="360"/>
      <c r="TWQ2" s="360"/>
      <c r="TWR2" s="360"/>
      <c r="TWS2" s="360"/>
      <c r="TWT2" s="360"/>
      <c r="TWU2" s="360"/>
      <c r="TWV2" s="360"/>
      <c r="TWW2" s="360"/>
      <c r="TWX2" s="28"/>
      <c r="TWY2" s="28"/>
      <c r="TWZ2" s="28"/>
      <c r="TXA2" s="28"/>
      <c r="TXB2" s="360"/>
      <c r="TXC2" s="360"/>
      <c r="TXD2" s="360"/>
      <c r="TXE2" s="247"/>
      <c r="TXF2" s="360"/>
      <c r="TXG2" s="28"/>
      <c r="TXH2" s="360"/>
      <c r="TXI2" s="360"/>
      <c r="TXJ2" s="360"/>
      <c r="TXK2" s="360"/>
      <c r="TXL2" s="360"/>
      <c r="TXM2" s="360"/>
      <c r="TXN2" s="283"/>
      <c r="TXO2" s="283"/>
      <c r="TXP2" s="28"/>
      <c r="TXQ2" s="28"/>
      <c r="TXR2" s="28"/>
      <c r="TXS2" s="28"/>
      <c r="TXT2" s="28"/>
      <c r="TXU2" s="360"/>
      <c r="TXV2" s="24"/>
      <c r="TXW2" s="24"/>
      <c r="TXX2" s="360"/>
      <c r="TXY2" s="361"/>
      <c r="TXZ2" s="26"/>
      <c r="TYA2" s="375"/>
      <c r="TYB2" s="375"/>
      <c r="TYC2" s="375"/>
      <c r="TYD2" s="375"/>
      <c r="TYE2" s="376"/>
      <c r="TYF2" s="27"/>
      <c r="TYG2" s="27"/>
      <c r="TYH2" s="27"/>
      <c r="TYI2" s="27"/>
      <c r="TYJ2" s="27"/>
      <c r="TYK2" s="27"/>
      <c r="TYL2" s="27"/>
      <c r="TYM2" s="27"/>
      <c r="TYN2" s="27"/>
      <c r="TYO2" s="27"/>
      <c r="TYP2" s="27"/>
      <c r="TYQ2" s="27"/>
      <c r="TYR2" s="375"/>
      <c r="TYS2" s="361"/>
      <c r="TYT2" s="361"/>
      <c r="TYU2" s="361"/>
      <c r="TYV2" s="361"/>
      <c r="TYW2" s="361"/>
      <c r="TYX2" s="361"/>
      <c r="TYY2" s="361"/>
      <c r="TYZ2" s="361"/>
      <c r="TZA2" s="375"/>
      <c r="TZB2" s="375"/>
      <c r="TZC2" s="375"/>
      <c r="TZD2" s="375"/>
      <c r="TZE2" s="361"/>
      <c r="TZF2" s="361"/>
      <c r="TZG2" s="361"/>
      <c r="TZH2" s="360"/>
      <c r="TZI2" s="360"/>
      <c r="TZJ2" s="360"/>
      <c r="TZK2" s="360"/>
      <c r="TZL2" s="360"/>
      <c r="TZM2" s="360"/>
      <c r="TZN2" s="360"/>
      <c r="TZO2" s="360"/>
      <c r="TZP2" s="360"/>
      <c r="TZQ2" s="28"/>
      <c r="TZR2" s="360"/>
      <c r="TZS2" s="360"/>
      <c r="TZT2" s="360"/>
      <c r="TZU2" s="360"/>
      <c r="TZV2" s="289"/>
      <c r="TZW2" s="289"/>
      <c r="TZX2" s="289"/>
      <c r="TZY2" s="289"/>
      <c r="TZZ2" s="289"/>
      <c r="UAA2" s="289"/>
      <c r="UAB2" s="290"/>
      <c r="UAC2" s="290"/>
      <c r="UAD2" s="289"/>
      <c r="UAE2" s="289"/>
      <c r="UAF2" s="290"/>
      <c r="UAG2" s="289"/>
      <c r="UAH2" s="289"/>
      <c r="UAI2" s="290"/>
      <c r="UAJ2" s="290"/>
      <c r="UAK2" s="289"/>
      <c r="UAL2" s="290"/>
      <c r="UAM2" s="289"/>
      <c r="UAN2" s="289"/>
      <c r="UAO2" s="289"/>
      <c r="UAP2" s="360"/>
      <c r="UAQ2" s="360"/>
      <c r="UAR2" s="360"/>
      <c r="UAS2" s="360"/>
      <c r="UAT2" s="360"/>
      <c r="UAU2" s="360"/>
      <c r="UAV2" s="360"/>
      <c r="UAW2" s="360"/>
      <c r="UAX2" s="360"/>
      <c r="UAY2" s="360"/>
      <c r="UAZ2" s="360"/>
      <c r="UBA2" s="360"/>
      <c r="UBB2" s="360"/>
      <c r="UBC2" s="360"/>
      <c r="UBD2" s="360"/>
      <c r="UBE2" s="360"/>
      <c r="UBF2" s="360"/>
      <c r="UBG2" s="360"/>
      <c r="UBH2" s="360"/>
      <c r="UBI2" s="360"/>
      <c r="UBJ2" s="246"/>
      <c r="UBK2" s="360"/>
      <c r="UBL2" s="360"/>
      <c r="UBM2" s="360"/>
      <c r="UBN2" s="360"/>
      <c r="UBO2" s="360"/>
      <c r="UBP2" s="360"/>
      <c r="UBQ2" s="360"/>
      <c r="UBR2" s="360"/>
      <c r="UBS2" s="360"/>
      <c r="UBT2" s="360"/>
      <c r="UBU2" s="360"/>
      <c r="UBV2" s="360"/>
      <c r="UBW2" s="360"/>
      <c r="UBX2" s="28"/>
      <c r="UBY2" s="28"/>
      <c r="UBZ2" s="28"/>
      <c r="UCA2" s="28"/>
      <c r="UCB2" s="360"/>
      <c r="UCC2" s="360"/>
      <c r="UCD2" s="360"/>
      <c r="UCE2" s="247"/>
      <c r="UCF2" s="360"/>
      <c r="UCG2" s="28"/>
      <c r="UCH2" s="360"/>
      <c r="UCI2" s="360"/>
      <c r="UCJ2" s="360"/>
      <c r="UCK2" s="360"/>
      <c r="UCL2" s="360"/>
      <c r="UCM2" s="360"/>
      <c r="UCN2" s="283"/>
      <c r="UCO2" s="283"/>
      <c r="UCP2" s="28"/>
      <c r="UCQ2" s="28"/>
      <c r="UCR2" s="28"/>
      <c r="UCS2" s="28"/>
      <c r="UCT2" s="28"/>
      <c r="UCU2" s="360"/>
      <c r="UCV2" s="24"/>
      <c r="UCW2" s="24"/>
      <c r="UCX2" s="360"/>
      <c r="UCY2" s="361"/>
      <c r="UCZ2" s="26"/>
      <c r="UDA2" s="375"/>
      <c r="UDB2" s="375"/>
      <c r="UDC2" s="375"/>
      <c r="UDD2" s="375"/>
      <c r="UDE2" s="376"/>
      <c r="UDF2" s="27"/>
      <c r="UDG2" s="27"/>
      <c r="UDH2" s="27"/>
      <c r="UDI2" s="27"/>
      <c r="UDJ2" s="27"/>
      <c r="UDK2" s="27"/>
      <c r="UDL2" s="27"/>
      <c r="UDM2" s="27"/>
      <c r="UDN2" s="27"/>
      <c r="UDO2" s="27"/>
      <c r="UDP2" s="27"/>
      <c r="UDQ2" s="27"/>
      <c r="UDR2" s="375"/>
      <c r="UDS2" s="361"/>
      <c r="UDT2" s="361"/>
      <c r="UDU2" s="361"/>
      <c r="UDV2" s="361"/>
      <c r="UDW2" s="361"/>
      <c r="UDX2" s="361"/>
      <c r="UDY2" s="361"/>
      <c r="UDZ2" s="361"/>
      <c r="UEA2" s="375"/>
      <c r="UEB2" s="375"/>
      <c r="UEC2" s="375"/>
      <c r="UED2" s="375"/>
      <c r="UEE2" s="361"/>
      <c r="UEF2" s="361"/>
      <c r="UEG2" s="361"/>
      <c r="UEH2" s="360"/>
      <c r="UEI2" s="360"/>
      <c r="UEJ2" s="360"/>
      <c r="UEK2" s="360"/>
      <c r="UEL2" s="360"/>
      <c r="UEM2" s="360"/>
      <c r="UEN2" s="360"/>
      <c r="UEO2" s="360"/>
      <c r="UEP2" s="360"/>
      <c r="UEQ2" s="28"/>
      <c r="UER2" s="360"/>
      <c r="UES2" s="360"/>
      <c r="UET2" s="360"/>
      <c r="UEU2" s="360"/>
      <c r="UEV2" s="289"/>
      <c r="UEW2" s="289"/>
      <c r="UEX2" s="289"/>
      <c r="UEY2" s="289"/>
      <c r="UEZ2" s="289"/>
      <c r="UFA2" s="289"/>
      <c r="UFB2" s="290"/>
      <c r="UFC2" s="290"/>
      <c r="UFD2" s="289"/>
      <c r="UFE2" s="289"/>
      <c r="UFF2" s="290"/>
      <c r="UFG2" s="289"/>
      <c r="UFH2" s="289"/>
      <c r="UFI2" s="290"/>
      <c r="UFJ2" s="290"/>
      <c r="UFK2" s="289"/>
      <c r="UFL2" s="290"/>
      <c r="UFM2" s="289"/>
      <c r="UFN2" s="289"/>
      <c r="UFO2" s="289"/>
      <c r="UFP2" s="360"/>
      <c r="UFQ2" s="360"/>
      <c r="UFR2" s="360"/>
      <c r="UFS2" s="360"/>
      <c r="UFT2" s="360"/>
      <c r="UFU2" s="360"/>
      <c r="UFV2" s="360"/>
      <c r="UFW2" s="360"/>
      <c r="UFX2" s="360"/>
      <c r="UFY2" s="360"/>
      <c r="UFZ2" s="360"/>
      <c r="UGA2" s="360"/>
      <c r="UGB2" s="360"/>
      <c r="UGC2" s="360"/>
      <c r="UGD2" s="360"/>
      <c r="UGE2" s="360"/>
      <c r="UGF2" s="360"/>
      <c r="UGG2" s="360"/>
      <c r="UGH2" s="360"/>
      <c r="UGI2" s="360"/>
      <c r="UGJ2" s="246"/>
      <c r="UGK2" s="360"/>
      <c r="UGL2" s="360"/>
      <c r="UGM2" s="360"/>
      <c r="UGN2" s="360"/>
      <c r="UGO2" s="360"/>
      <c r="UGP2" s="360"/>
      <c r="UGQ2" s="360"/>
      <c r="UGR2" s="360"/>
      <c r="UGS2" s="360"/>
      <c r="UGT2" s="360"/>
      <c r="UGU2" s="360"/>
      <c r="UGV2" s="360"/>
      <c r="UGW2" s="360"/>
      <c r="UGX2" s="28"/>
      <c r="UGY2" s="28"/>
      <c r="UGZ2" s="28"/>
      <c r="UHA2" s="28"/>
      <c r="UHB2" s="360"/>
      <c r="UHC2" s="360"/>
      <c r="UHD2" s="360"/>
      <c r="UHE2" s="247"/>
      <c r="UHF2" s="360"/>
      <c r="UHG2" s="28"/>
      <c r="UHH2" s="360"/>
      <c r="UHI2" s="360"/>
      <c r="UHJ2" s="360"/>
      <c r="UHK2" s="360"/>
      <c r="UHL2" s="360"/>
      <c r="UHM2" s="360"/>
      <c r="UHN2" s="283"/>
      <c r="UHO2" s="283"/>
      <c r="UHP2" s="28"/>
      <c r="UHQ2" s="28"/>
      <c r="UHR2" s="28"/>
      <c r="UHS2" s="28"/>
      <c r="UHT2" s="28"/>
      <c r="UHU2" s="360"/>
      <c r="UHV2" s="24"/>
      <c r="UHW2" s="24"/>
      <c r="UHX2" s="360"/>
      <c r="UHY2" s="361"/>
      <c r="UHZ2" s="26"/>
      <c r="UIA2" s="375"/>
      <c r="UIB2" s="375"/>
      <c r="UIC2" s="375"/>
      <c r="UID2" s="375"/>
      <c r="UIE2" s="376"/>
      <c r="UIF2" s="27"/>
      <c r="UIG2" s="27"/>
      <c r="UIH2" s="27"/>
      <c r="UII2" s="27"/>
      <c r="UIJ2" s="27"/>
      <c r="UIK2" s="27"/>
      <c r="UIL2" s="27"/>
      <c r="UIM2" s="27"/>
      <c r="UIN2" s="27"/>
      <c r="UIO2" s="27"/>
      <c r="UIP2" s="27"/>
      <c r="UIQ2" s="27"/>
      <c r="UIR2" s="375"/>
      <c r="UIS2" s="361"/>
      <c r="UIT2" s="361"/>
      <c r="UIU2" s="361"/>
      <c r="UIV2" s="361"/>
      <c r="UIW2" s="361"/>
      <c r="UIX2" s="361"/>
      <c r="UIY2" s="361"/>
      <c r="UIZ2" s="361"/>
      <c r="UJA2" s="375"/>
      <c r="UJB2" s="375"/>
      <c r="UJC2" s="375"/>
      <c r="UJD2" s="375"/>
      <c r="UJE2" s="361"/>
      <c r="UJF2" s="361"/>
      <c r="UJG2" s="361"/>
      <c r="UJH2" s="360"/>
      <c r="UJI2" s="360"/>
      <c r="UJJ2" s="360"/>
      <c r="UJK2" s="360"/>
      <c r="UJL2" s="360"/>
      <c r="UJM2" s="360"/>
      <c r="UJN2" s="360"/>
      <c r="UJO2" s="360"/>
      <c r="UJP2" s="360"/>
      <c r="UJQ2" s="28"/>
      <c r="UJR2" s="360"/>
      <c r="UJS2" s="360"/>
      <c r="UJT2" s="360"/>
      <c r="UJU2" s="360"/>
      <c r="UJV2" s="289"/>
      <c r="UJW2" s="289"/>
      <c r="UJX2" s="289"/>
      <c r="UJY2" s="289"/>
      <c r="UJZ2" s="289"/>
      <c r="UKA2" s="289"/>
      <c r="UKB2" s="290"/>
      <c r="UKC2" s="290"/>
      <c r="UKD2" s="289"/>
      <c r="UKE2" s="289"/>
      <c r="UKF2" s="290"/>
      <c r="UKG2" s="289"/>
      <c r="UKH2" s="289"/>
      <c r="UKI2" s="290"/>
      <c r="UKJ2" s="290"/>
      <c r="UKK2" s="289"/>
      <c r="UKL2" s="290"/>
      <c r="UKM2" s="289"/>
      <c r="UKN2" s="289"/>
      <c r="UKO2" s="289"/>
      <c r="UKP2" s="360"/>
      <c r="UKQ2" s="360"/>
      <c r="UKR2" s="360"/>
      <c r="UKS2" s="360"/>
      <c r="UKT2" s="360"/>
      <c r="UKU2" s="360"/>
      <c r="UKV2" s="360"/>
      <c r="UKW2" s="360"/>
      <c r="UKX2" s="360"/>
      <c r="UKY2" s="360"/>
      <c r="UKZ2" s="360"/>
      <c r="ULA2" s="360"/>
      <c r="ULB2" s="360"/>
      <c r="ULC2" s="360"/>
      <c r="ULD2" s="360"/>
      <c r="ULE2" s="360"/>
      <c r="ULF2" s="360"/>
      <c r="ULG2" s="360"/>
      <c r="ULH2" s="360"/>
      <c r="ULI2" s="360"/>
      <c r="ULJ2" s="246"/>
      <c r="ULK2" s="360"/>
      <c r="ULL2" s="360"/>
      <c r="ULM2" s="360"/>
      <c r="ULN2" s="360"/>
      <c r="ULO2" s="360"/>
      <c r="ULP2" s="360"/>
      <c r="ULQ2" s="360"/>
      <c r="ULR2" s="360"/>
      <c r="ULS2" s="360"/>
      <c r="ULT2" s="360"/>
      <c r="ULU2" s="360"/>
      <c r="ULV2" s="360"/>
      <c r="ULW2" s="360"/>
      <c r="ULX2" s="28"/>
      <c r="ULY2" s="28"/>
      <c r="ULZ2" s="28"/>
      <c r="UMA2" s="28"/>
      <c r="UMB2" s="360"/>
      <c r="UMC2" s="360"/>
      <c r="UMD2" s="360"/>
      <c r="UME2" s="247"/>
      <c r="UMF2" s="360"/>
      <c r="UMG2" s="28"/>
      <c r="UMH2" s="360"/>
      <c r="UMI2" s="360"/>
      <c r="UMJ2" s="360"/>
      <c r="UMK2" s="360"/>
      <c r="UML2" s="360"/>
      <c r="UMM2" s="360"/>
      <c r="UMN2" s="283"/>
      <c r="UMO2" s="283"/>
      <c r="UMP2" s="28"/>
      <c r="UMQ2" s="28"/>
      <c r="UMR2" s="28"/>
      <c r="UMS2" s="28"/>
      <c r="UMT2" s="28"/>
      <c r="UMU2" s="360"/>
      <c r="UMV2" s="24"/>
      <c r="UMW2" s="24"/>
      <c r="UMX2" s="360"/>
      <c r="UMY2" s="361"/>
      <c r="UMZ2" s="26"/>
      <c r="UNA2" s="375"/>
      <c r="UNB2" s="375"/>
      <c r="UNC2" s="375"/>
      <c r="UND2" s="375"/>
      <c r="UNE2" s="376"/>
      <c r="UNF2" s="27"/>
      <c r="UNG2" s="27"/>
      <c r="UNH2" s="27"/>
      <c r="UNI2" s="27"/>
      <c r="UNJ2" s="27"/>
      <c r="UNK2" s="27"/>
      <c r="UNL2" s="27"/>
      <c r="UNM2" s="27"/>
      <c r="UNN2" s="27"/>
      <c r="UNO2" s="27"/>
      <c r="UNP2" s="27"/>
      <c r="UNQ2" s="27"/>
      <c r="UNR2" s="375"/>
      <c r="UNS2" s="361"/>
      <c r="UNT2" s="361"/>
      <c r="UNU2" s="361"/>
      <c r="UNV2" s="361"/>
      <c r="UNW2" s="361"/>
      <c r="UNX2" s="361"/>
      <c r="UNY2" s="361"/>
      <c r="UNZ2" s="361"/>
      <c r="UOA2" s="375"/>
      <c r="UOB2" s="375"/>
      <c r="UOC2" s="375"/>
      <c r="UOD2" s="375"/>
      <c r="UOE2" s="361"/>
      <c r="UOF2" s="361"/>
      <c r="UOG2" s="361"/>
      <c r="UOH2" s="360"/>
      <c r="UOI2" s="360"/>
      <c r="UOJ2" s="360"/>
      <c r="UOK2" s="360"/>
      <c r="UOL2" s="360"/>
      <c r="UOM2" s="360"/>
      <c r="UON2" s="360"/>
      <c r="UOO2" s="360"/>
      <c r="UOP2" s="360"/>
      <c r="UOQ2" s="28"/>
      <c r="UOR2" s="360"/>
      <c r="UOS2" s="360"/>
      <c r="UOT2" s="360"/>
      <c r="UOU2" s="360"/>
      <c r="UOV2" s="289"/>
      <c r="UOW2" s="289"/>
      <c r="UOX2" s="289"/>
      <c r="UOY2" s="289"/>
      <c r="UOZ2" s="289"/>
      <c r="UPA2" s="289"/>
      <c r="UPB2" s="290"/>
      <c r="UPC2" s="290"/>
      <c r="UPD2" s="289"/>
      <c r="UPE2" s="289"/>
      <c r="UPF2" s="290"/>
      <c r="UPG2" s="289"/>
      <c r="UPH2" s="289"/>
      <c r="UPI2" s="290"/>
      <c r="UPJ2" s="290"/>
      <c r="UPK2" s="289"/>
      <c r="UPL2" s="290"/>
      <c r="UPM2" s="289"/>
      <c r="UPN2" s="289"/>
      <c r="UPO2" s="289"/>
      <c r="UPP2" s="360"/>
      <c r="UPQ2" s="360"/>
      <c r="UPR2" s="360"/>
      <c r="UPS2" s="360"/>
      <c r="UPT2" s="360"/>
      <c r="UPU2" s="360"/>
      <c r="UPV2" s="360"/>
      <c r="UPW2" s="360"/>
      <c r="UPX2" s="360"/>
      <c r="UPY2" s="360"/>
      <c r="UPZ2" s="360"/>
      <c r="UQA2" s="360"/>
      <c r="UQB2" s="360"/>
      <c r="UQC2" s="360"/>
      <c r="UQD2" s="360"/>
      <c r="UQE2" s="360"/>
      <c r="UQF2" s="360"/>
      <c r="UQG2" s="360"/>
      <c r="UQH2" s="360"/>
      <c r="UQI2" s="360"/>
      <c r="UQJ2" s="246"/>
      <c r="UQK2" s="360"/>
      <c r="UQL2" s="360"/>
      <c r="UQM2" s="360"/>
      <c r="UQN2" s="360"/>
      <c r="UQO2" s="360"/>
      <c r="UQP2" s="360"/>
      <c r="UQQ2" s="360"/>
      <c r="UQR2" s="360"/>
      <c r="UQS2" s="360"/>
      <c r="UQT2" s="360"/>
      <c r="UQU2" s="360"/>
      <c r="UQV2" s="360"/>
      <c r="UQW2" s="360"/>
      <c r="UQX2" s="28"/>
      <c r="UQY2" s="28"/>
      <c r="UQZ2" s="28"/>
      <c r="URA2" s="28"/>
      <c r="URB2" s="360"/>
      <c r="URC2" s="360"/>
      <c r="URD2" s="360"/>
      <c r="URE2" s="247"/>
      <c r="URF2" s="360"/>
      <c r="URG2" s="28"/>
      <c r="URH2" s="360"/>
      <c r="URI2" s="360"/>
      <c r="URJ2" s="360"/>
      <c r="URK2" s="360"/>
      <c r="URL2" s="360"/>
      <c r="URM2" s="360"/>
      <c r="URN2" s="283"/>
      <c r="URO2" s="283"/>
      <c r="URP2" s="28"/>
      <c r="URQ2" s="28"/>
      <c r="URR2" s="28"/>
      <c r="URS2" s="28"/>
      <c r="URT2" s="28"/>
      <c r="URU2" s="360"/>
      <c r="URV2" s="24"/>
      <c r="URW2" s="24"/>
      <c r="URX2" s="360"/>
      <c r="URY2" s="361"/>
      <c r="URZ2" s="26"/>
      <c r="USA2" s="375"/>
      <c r="USB2" s="375"/>
      <c r="USC2" s="375"/>
      <c r="USD2" s="375"/>
      <c r="USE2" s="376"/>
      <c r="USF2" s="27"/>
      <c r="USG2" s="27"/>
      <c r="USH2" s="27"/>
      <c r="USI2" s="27"/>
      <c r="USJ2" s="27"/>
      <c r="USK2" s="27"/>
      <c r="USL2" s="27"/>
      <c r="USM2" s="27"/>
      <c r="USN2" s="27"/>
      <c r="USO2" s="27"/>
      <c r="USP2" s="27"/>
      <c r="USQ2" s="27"/>
      <c r="USR2" s="375"/>
      <c r="USS2" s="361"/>
      <c r="UST2" s="361"/>
      <c r="USU2" s="361"/>
      <c r="USV2" s="361"/>
      <c r="USW2" s="361"/>
      <c r="USX2" s="361"/>
      <c r="USY2" s="361"/>
      <c r="USZ2" s="361"/>
      <c r="UTA2" s="375"/>
      <c r="UTB2" s="375"/>
      <c r="UTC2" s="375"/>
      <c r="UTD2" s="375"/>
      <c r="UTE2" s="361"/>
      <c r="UTF2" s="361"/>
      <c r="UTG2" s="361"/>
      <c r="UTH2" s="360"/>
      <c r="UTI2" s="360"/>
      <c r="UTJ2" s="360"/>
      <c r="UTK2" s="360"/>
      <c r="UTL2" s="360"/>
      <c r="UTM2" s="360"/>
      <c r="UTN2" s="360"/>
      <c r="UTO2" s="360"/>
      <c r="UTP2" s="360"/>
      <c r="UTQ2" s="28"/>
      <c r="UTR2" s="360"/>
      <c r="UTS2" s="360"/>
      <c r="UTT2" s="360"/>
      <c r="UTU2" s="360"/>
      <c r="UTV2" s="289"/>
      <c r="UTW2" s="289"/>
      <c r="UTX2" s="289"/>
      <c r="UTY2" s="289"/>
      <c r="UTZ2" s="289"/>
      <c r="UUA2" s="289"/>
      <c r="UUB2" s="290"/>
      <c r="UUC2" s="290"/>
      <c r="UUD2" s="289"/>
      <c r="UUE2" s="289"/>
      <c r="UUF2" s="290"/>
      <c r="UUG2" s="289"/>
      <c r="UUH2" s="289"/>
      <c r="UUI2" s="290"/>
      <c r="UUJ2" s="290"/>
      <c r="UUK2" s="289"/>
      <c r="UUL2" s="290"/>
      <c r="UUM2" s="289"/>
      <c r="UUN2" s="289"/>
      <c r="UUO2" s="289"/>
      <c r="UUP2" s="360"/>
      <c r="UUQ2" s="360"/>
      <c r="UUR2" s="360"/>
      <c r="UUS2" s="360"/>
      <c r="UUT2" s="360"/>
      <c r="UUU2" s="360"/>
      <c r="UUV2" s="360"/>
      <c r="UUW2" s="360"/>
      <c r="UUX2" s="360"/>
      <c r="UUY2" s="360"/>
      <c r="UUZ2" s="360"/>
      <c r="UVA2" s="360"/>
      <c r="UVB2" s="360"/>
      <c r="UVC2" s="360"/>
      <c r="UVD2" s="360"/>
      <c r="UVE2" s="360"/>
      <c r="UVF2" s="360"/>
      <c r="UVG2" s="360"/>
      <c r="UVH2" s="360"/>
      <c r="UVI2" s="360"/>
      <c r="UVJ2" s="246"/>
      <c r="UVK2" s="360"/>
      <c r="UVL2" s="360"/>
      <c r="UVM2" s="360"/>
      <c r="UVN2" s="360"/>
      <c r="UVO2" s="360"/>
      <c r="UVP2" s="360"/>
      <c r="UVQ2" s="360"/>
      <c r="UVR2" s="360"/>
      <c r="UVS2" s="360"/>
      <c r="UVT2" s="360"/>
      <c r="UVU2" s="360"/>
      <c r="UVV2" s="360"/>
      <c r="UVW2" s="360"/>
      <c r="UVX2" s="28"/>
      <c r="UVY2" s="28"/>
      <c r="UVZ2" s="28"/>
      <c r="UWA2" s="28"/>
      <c r="UWB2" s="360"/>
      <c r="UWC2" s="360"/>
      <c r="UWD2" s="360"/>
      <c r="UWE2" s="247"/>
      <c r="UWF2" s="360"/>
      <c r="UWG2" s="28"/>
      <c r="UWH2" s="360"/>
      <c r="UWI2" s="360"/>
      <c r="UWJ2" s="360"/>
      <c r="UWK2" s="360"/>
      <c r="UWL2" s="360"/>
      <c r="UWM2" s="360"/>
      <c r="UWN2" s="283"/>
      <c r="UWO2" s="283"/>
      <c r="UWP2" s="28"/>
      <c r="UWQ2" s="28"/>
      <c r="UWR2" s="28"/>
      <c r="UWS2" s="28"/>
      <c r="UWT2" s="28"/>
      <c r="UWU2" s="360"/>
      <c r="UWV2" s="24"/>
      <c r="UWW2" s="24"/>
      <c r="UWX2" s="360"/>
      <c r="UWY2" s="361"/>
      <c r="UWZ2" s="26"/>
      <c r="UXA2" s="375"/>
      <c r="UXB2" s="375"/>
      <c r="UXC2" s="375"/>
      <c r="UXD2" s="375"/>
      <c r="UXE2" s="376"/>
      <c r="UXF2" s="27"/>
      <c r="UXG2" s="27"/>
      <c r="UXH2" s="27"/>
      <c r="UXI2" s="27"/>
      <c r="UXJ2" s="27"/>
      <c r="UXK2" s="27"/>
      <c r="UXL2" s="27"/>
      <c r="UXM2" s="27"/>
      <c r="UXN2" s="27"/>
      <c r="UXO2" s="27"/>
      <c r="UXP2" s="27"/>
      <c r="UXQ2" s="27"/>
      <c r="UXR2" s="375"/>
      <c r="UXS2" s="361"/>
      <c r="UXT2" s="361"/>
      <c r="UXU2" s="361"/>
      <c r="UXV2" s="361"/>
      <c r="UXW2" s="361"/>
      <c r="UXX2" s="361"/>
      <c r="UXY2" s="361"/>
      <c r="UXZ2" s="361"/>
      <c r="UYA2" s="375"/>
      <c r="UYB2" s="375"/>
      <c r="UYC2" s="375"/>
      <c r="UYD2" s="375"/>
      <c r="UYE2" s="361"/>
      <c r="UYF2" s="361"/>
      <c r="UYG2" s="361"/>
      <c r="UYH2" s="360"/>
      <c r="UYI2" s="360"/>
      <c r="UYJ2" s="360"/>
      <c r="UYK2" s="360"/>
      <c r="UYL2" s="360"/>
      <c r="UYM2" s="360"/>
      <c r="UYN2" s="360"/>
      <c r="UYO2" s="360"/>
      <c r="UYP2" s="360"/>
      <c r="UYQ2" s="28"/>
      <c r="UYR2" s="360"/>
      <c r="UYS2" s="360"/>
      <c r="UYT2" s="360"/>
      <c r="UYU2" s="360"/>
      <c r="UYV2" s="289"/>
      <c r="UYW2" s="289"/>
      <c r="UYX2" s="289"/>
      <c r="UYY2" s="289"/>
      <c r="UYZ2" s="289"/>
      <c r="UZA2" s="289"/>
      <c r="UZB2" s="290"/>
      <c r="UZC2" s="290"/>
      <c r="UZD2" s="289"/>
      <c r="UZE2" s="289"/>
      <c r="UZF2" s="290"/>
      <c r="UZG2" s="289"/>
      <c r="UZH2" s="289"/>
      <c r="UZI2" s="290"/>
      <c r="UZJ2" s="290"/>
      <c r="UZK2" s="289"/>
      <c r="UZL2" s="290"/>
      <c r="UZM2" s="289"/>
      <c r="UZN2" s="289"/>
      <c r="UZO2" s="289"/>
      <c r="UZP2" s="360"/>
      <c r="UZQ2" s="360"/>
      <c r="UZR2" s="360"/>
      <c r="UZS2" s="360"/>
      <c r="UZT2" s="360"/>
      <c r="UZU2" s="360"/>
      <c r="UZV2" s="360"/>
      <c r="UZW2" s="360"/>
      <c r="UZX2" s="360"/>
      <c r="UZY2" s="360"/>
      <c r="UZZ2" s="360"/>
      <c r="VAA2" s="360"/>
      <c r="VAB2" s="360"/>
      <c r="VAC2" s="360"/>
      <c r="VAD2" s="360"/>
      <c r="VAE2" s="360"/>
      <c r="VAF2" s="360"/>
      <c r="VAG2" s="360"/>
      <c r="VAH2" s="360"/>
      <c r="VAI2" s="360"/>
      <c r="VAJ2" s="246"/>
      <c r="VAK2" s="360"/>
      <c r="VAL2" s="360"/>
      <c r="VAM2" s="360"/>
      <c r="VAN2" s="360"/>
      <c r="VAO2" s="360"/>
      <c r="VAP2" s="360"/>
      <c r="VAQ2" s="360"/>
      <c r="VAR2" s="360"/>
      <c r="VAS2" s="360"/>
      <c r="VAT2" s="360"/>
      <c r="VAU2" s="360"/>
      <c r="VAV2" s="360"/>
      <c r="VAW2" s="360"/>
      <c r="VAX2" s="28"/>
      <c r="VAY2" s="28"/>
      <c r="VAZ2" s="28"/>
      <c r="VBA2" s="28"/>
      <c r="VBB2" s="360"/>
      <c r="VBC2" s="360"/>
      <c r="VBD2" s="360"/>
      <c r="VBE2" s="247"/>
      <c r="VBF2" s="360"/>
      <c r="VBG2" s="28"/>
      <c r="VBH2" s="360"/>
      <c r="VBI2" s="360"/>
      <c r="VBJ2" s="360"/>
      <c r="VBK2" s="360"/>
      <c r="VBL2" s="360"/>
      <c r="VBM2" s="360"/>
      <c r="VBN2" s="283"/>
      <c r="VBO2" s="283"/>
      <c r="VBP2" s="28"/>
      <c r="VBQ2" s="28"/>
      <c r="VBR2" s="28"/>
      <c r="VBS2" s="28"/>
      <c r="VBT2" s="28"/>
      <c r="VBU2" s="360"/>
      <c r="VBV2" s="24"/>
      <c r="VBW2" s="24"/>
      <c r="VBX2" s="360"/>
      <c r="VBY2" s="361"/>
      <c r="VBZ2" s="26"/>
      <c r="VCA2" s="375"/>
      <c r="VCB2" s="375"/>
      <c r="VCC2" s="375"/>
      <c r="VCD2" s="375"/>
      <c r="VCE2" s="376"/>
      <c r="VCF2" s="27"/>
      <c r="VCG2" s="27"/>
      <c r="VCH2" s="27"/>
      <c r="VCI2" s="27"/>
      <c r="VCJ2" s="27"/>
      <c r="VCK2" s="27"/>
      <c r="VCL2" s="27"/>
      <c r="VCM2" s="27"/>
      <c r="VCN2" s="27"/>
      <c r="VCO2" s="27"/>
      <c r="VCP2" s="27"/>
      <c r="VCQ2" s="27"/>
      <c r="VCR2" s="375"/>
      <c r="VCS2" s="361"/>
      <c r="VCT2" s="361"/>
      <c r="VCU2" s="361"/>
      <c r="VCV2" s="361"/>
      <c r="VCW2" s="361"/>
      <c r="VCX2" s="361"/>
      <c r="VCY2" s="361"/>
      <c r="VCZ2" s="361"/>
      <c r="VDA2" s="375"/>
      <c r="VDB2" s="375"/>
      <c r="VDC2" s="375"/>
      <c r="VDD2" s="375"/>
      <c r="VDE2" s="361"/>
      <c r="VDF2" s="361"/>
      <c r="VDG2" s="361"/>
      <c r="VDH2" s="360"/>
      <c r="VDI2" s="360"/>
      <c r="VDJ2" s="360"/>
      <c r="VDK2" s="360"/>
      <c r="VDL2" s="360"/>
      <c r="VDM2" s="360"/>
      <c r="VDN2" s="360"/>
      <c r="VDO2" s="360"/>
      <c r="VDP2" s="360"/>
      <c r="VDQ2" s="28"/>
      <c r="VDR2" s="360"/>
      <c r="VDS2" s="360"/>
      <c r="VDT2" s="360"/>
      <c r="VDU2" s="360"/>
      <c r="VDV2" s="289"/>
      <c r="VDW2" s="289"/>
      <c r="VDX2" s="289"/>
      <c r="VDY2" s="289"/>
      <c r="VDZ2" s="289"/>
      <c r="VEA2" s="289"/>
      <c r="VEB2" s="290"/>
      <c r="VEC2" s="290"/>
      <c r="VED2" s="289"/>
      <c r="VEE2" s="289"/>
      <c r="VEF2" s="290"/>
      <c r="VEG2" s="289"/>
      <c r="VEH2" s="289"/>
      <c r="VEI2" s="290"/>
      <c r="VEJ2" s="290"/>
      <c r="VEK2" s="289"/>
      <c r="VEL2" s="290"/>
      <c r="VEM2" s="289"/>
      <c r="VEN2" s="289"/>
      <c r="VEO2" s="289"/>
      <c r="VEP2" s="360"/>
      <c r="VEQ2" s="360"/>
      <c r="VER2" s="360"/>
      <c r="VES2" s="360"/>
      <c r="VET2" s="360"/>
      <c r="VEU2" s="360"/>
      <c r="VEV2" s="360"/>
      <c r="VEW2" s="360"/>
      <c r="VEX2" s="360"/>
      <c r="VEY2" s="360"/>
      <c r="VEZ2" s="360"/>
      <c r="VFA2" s="360"/>
      <c r="VFB2" s="360"/>
      <c r="VFC2" s="360"/>
      <c r="VFD2" s="360"/>
      <c r="VFE2" s="360"/>
      <c r="VFF2" s="360"/>
      <c r="VFG2" s="360"/>
      <c r="VFH2" s="360"/>
      <c r="VFI2" s="360"/>
      <c r="VFJ2" s="246"/>
      <c r="VFK2" s="360"/>
      <c r="VFL2" s="360"/>
      <c r="VFM2" s="360"/>
      <c r="VFN2" s="360"/>
      <c r="VFO2" s="360"/>
      <c r="VFP2" s="360"/>
      <c r="VFQ2" s="360"/>
      <c r="VFR2" s="360"/>
      <c r="VFS2" s="360"/>
      <c r="VFT2" s="360"/>
      <c r="VFU2" s="360"/>
      <c r="VFV2" s="360"/>
      <c r="VFW2" s="360"/>
      <c r="VFX2" s="28"/>
      <c r="VFY2" s="28"/>
      <c r="VFZ2" s="28"/>
      <c r="VGA2" s="28"/>
      <c r="VGB2" s="360"/>
      <c r="VGC2" s="360"/>
      <c r="VGD2" s="360"/>
      <c r="VGE2" s="247"/>
      <c r="VGF2" s="360"/>
      <c r="VGG2" s="28"/>
      <c r="VGH2" s="360"/>
      <c r="VGI2" s="360"/>
      <c r="VGJ2" s="360"/>
      <c r="VGK2" s="360"/>
      <c r="VGL2" s="360"/>
      <c r="VGM2" s="360"/>
      <c r="VGN2" s="283"/>
      <c r="VGO2" s="283"/>
      <c r="VGP2" s="28"/>
      <c r="VGQ2" s="28"/>
      <c r="VGR2" s="28"/>
      <c r="VGS2" s="28"/>
      <c r="VGT2" s="28"/>
      <c r="VGU2" s="360"/>
      <c r="VGV2" s="24"/>
      <c r="VGW2" s="24"/>
      <c r="VGX2" s="360"/>
      <c r="VGY2" s="361"/>
      <c r="VGZ2" s="26"/>
      <c r="VHA2" s="375"/>
      <c r="VHB2" s="375"/>
      <c r="VHC2" s="375"/>
      <c r="VHD2" s="375"/>
      <c r="VHE2" s="376"/>
      <c r="VHF2" s="27"/>
      <c r="VHG2" s="27"/>
      <c r="VHH2" s="27"/>
      <c r="VHI2" s="27"/>
      <c r="VHJ2" s="27"/>
      <c r="VHK2" s="27"/>
      <c r="VHL2" s="27"/>
      <c r="VHM2" s="27"/>
      <c r="VHN2" s="27"/>
      <c r="VHO2" s="27"/>
      <c r="VHP2" s="27"/>
      <c r="VHQ2" s="27"/>
      <c r="VHR2" s="375"/>
      <c r="VHS2" s="361"/>
      <c r="VHT2" s="361"/>
      <c r="VHU2" s="361"/>
      <c r="VHV2" s="361"/>
      <c r="VHW2" s="361"/>
      <c r="VHX2" s="361"/>
      <c r="VHY2" s="361"/>
      <c r="VHZ2" s="361"/>
      <c r="VIA2" s="375"/>
      <c r="VIB2" s="375"/>
      <c r="VIC2" s="375"/>
      <c r="VID2" s="375"/>
      <c r="VIE2" s="361"/>
      <c r="VIF2" s="361"/>
      <c r="VIG2" s="361"/>
      <c r="VIH2" s="360"/>
      <c r="VII2" s="360"/>
      <c r="VIJ2" s="360"/>
      <c r="VIK2" s="360"/>
      <c r="VIL2" s="360"/>
      <c r="VIM2" s="360"/>
      <c r="VIN2" s="360"/>
      <c r="VIO2" s="360"/>
      <c r="VIP2" s="360"/>
      <c r="VIQ2" s="28"/>
      <c r="VIR2" s="360"/>
      <c r="VIS2" s="360"/>
      <c r="VIT2" s="360"/>
      <c r="VIU2" s="360"/>
      <c r="VIV2" s="289"/>
      <c r="VIW2" s="289"/>
      <c r="VIX2" s="289"/>
      <c r="VIY2" s="289"/>
      <c r="VIZ2" s="289"/>
      <c r="VJA2" s="289"/>
      <c r="VJB2" s="290"/>
      <c r="VJC2" s="290"/>
      <c r="VJD2" s="289"/>
      <c r="VJE2" s="289"/>
      <c r="VJF2" s="290"/>
      <c r="VJG2" s="289"/>
      <c r="VJH2" s="289"/>
      <c r="VJI2" s="290"/>
      <c r="VJJ2" s="290"/>
      <c r="VJK2" s="289"/>
      <c r="VJL2" s="290"/>
      <c r="VJM2" s="289"/>
      <c r="VJN2" s="289"/>
      <c r="VJO2" s="289"/>
      <c r="VJP2" s="360"/>
      <c r="VJQ2" s="360"/>
      <c r="VJR2" s="360"/>
      <c r="VJS2" s="360"/>
      <c r="VJT2" s="360"/>
      <c r="VJU2" s="360"/>
      <c r="VJV2" s="360"/>
      <c r="VJW2" s="360"/>
      <c r="VJX2" s="360"/>
      <c r="VJY2" s="360"/>
      <c r="VJZ2" s="360"/>
      <c r="VKA2" s="360"/>
      <c r="VKB2" s="360"/>
      <c r="VKC2" s="360"/>
      <c r="VKD2" s="360"/>
      <c r="VKE2" s="360"/>
      <c r="VKF2" s="360"/>
      <c r="VKG2" s="360"/>
      <c r="VKH2" s="360"/>
      <c r="VKI2" s="360"/>
      <c r="VKJ2" s="246"/>
      <c r="VKK2" s="360"/>
      <c r="VKL2" s="360"/>
      <c r="VKM2" s="360"/>
      <c r="VKN2" s="360"/>
      <c r="VKO2" s="360"/>
      <c r="VKP2" s="360"/>
      <c r="VKQ2" s="360"/>
      <c r="VKR2" s="360"/>
      <c r="VKS2" s="360"/>
      <c r="VKT2" s="360"/>
      <c r="VKU2" s="360"/>
      <c r="VKV2" s="360"/>
      <c r="VKW2" s="360"/>
      <c r="VKX2" s="28"/>
      <c r="VKY2" s="28"/>
      <c r="VKZ2" s="28"/>
      <c r="VLA2" s="28"/>
      <c r="VLB2" s="360"/>
      <c r="VLC2" s="360"/>
      <c r="VLD2" s="360"/>
      <c r="VLE2" s="247"/>
      <c r="VLF2" s="360"/>
      <c r="VLG2" s="28"/>
      <c r="VLH2" s="360"/>
      <c r="VLI2" s="360"/>
      <c r="VLJ2" s="360"/>
      <c r="VLK2" s="360"/>
      <c r="VLL2" s="360"/>
      <c r="VLM2" s="360"/>
      <c r="VLN2" s="283"/>
      <c r="VLO2" s="283"/>
      <c r="VLP2" s="28"/>
      <c r="VLQ2" s="28"/>
      <c r="VLR2" s="28"/>
      <c r="VLS2" s="28"/>
      <c r="VLT2" s="28"/>
      <c r="VLU2" s="360"/>
      <c r="VLV2" s="24"/>
      <c r="VLW2" s="24"/>
      <c r="VLX2" s="360"/>
      <c r="VLY2" s="361"/>
      <c r="VLZ2" s="26"/>
      <c r="VMA2" s="375"/>
      <c r="VMB2" s="375"/>
      <c r="VMC2" s="375"/>
      <c r="VMD2" s="375"/>
      <c r="VME2" s="376"/>
      <c r="VMF2" s="27"/>
      <c r="VMG2" s="27"/>
      <c r="VMH2" s="27"/>
      <c r="VMI2" s="27"/>
      <c r="VMJ2" s="27"/>
      <c r="VMK2" s="27"/>
      <c r="VML2" s="27"/>
      <c r="VMM2" s="27"/>
      <c r="VMN2" s="27"/>
      <c r="VMO2" s="27"/>
      <c r="VMP2" s="27"/>
      <c r="VMQ2" s="27"/>
      <c r="VMR2" s="375"/>
      <c r="VMS2" s="361"/>
      <c r="VMT2" s="361"/>
      <c r="VMU2" s="361"/>
      <c r="VMV2" s="361"/>
      <c r="VMW2" s="361"/>
      <c r="VMX2" s="361"/>
      <c r="VMY2" s="361"/>
      <c r="VMZ2" s="361"/>
      <c r="VNA2" s="375"/>
      <c r="VNB2" s="375"/>
      <c r="VNC2" s="375"/>
      <c r="VND2" s="375"/>
      <c r="VNE2" s="361"/>
      <c r="VNF2" s="361"/>
      <c r="VNG2" s="361"/>
      <c r="VNH2" s="360"/>
      <c r="VNI2" s="360"/>
      <c r="VNJ2" s="360"/>
      <c r="VNK2" s="360"/>
      <c r="VNL2" s="360"/>
      <c r="VNM2" s="360"/>
      <c r="VNN2" s="360"/>
      <c r="VNO2" s="360"/>
      <c r="VNP2" s="360"/>
      <c r="VNQ2" s="28"/>
      <c r="VNR2" s="360"/>
      <c r="VNS2" s="360"/>
      <c r="VNT2" s="360"/>
      <c r="VNU2" s="360"/>
      <c r="VNV2" s="289"/>
      <c r="VNW2" s="289"/>
      <c r="VNX2" s="289"/>
      <c r="VNY2" s="289"/>
      <c r="VNZ2" s="289"/>
      <c r="VOA2" s="289"/>
      <c r="VOB2" s="290"/>
      <c r="VOC2" s="290"/>
      <c r="VOD2" s="289"/>
      <c r="VOE2" s="289"/>
      <c r="VOF2" s="290"/>
      <c r="VOG2" s="289"/>
      <c r="VOH2" s="289"/>
      <c r="VOI2" s="290"/>
      <c r="VOJ2" s="290"/>
      <c r="VOK2" s="289"/>
      <c r="VOL2" s="290"/>
      <c r="VOM2" s="289"/>
      <c r="VON2" s="289"/>
      <c r="VOO2" s="289"/>
      <c r="VOP2" s="360"/>
      <c r="VOQ2" s="360"/>
      <c r="VOR2" s="360"/>
      <c r="VOS2" s="360"/>
      <c r="VOT2" s="360"/>
      <c r="VOU2" s="360"/>
      <c r="VOV2" s="360"/>
      <c r="VOW2" s="360"/>
      <c r="VOX2" s="360"/>
      <c r="VOY2" s="360"/>
      <c r="VOZ2" s="360"/>
      <c r="VPA2" s="360"/>
      <c r="VPB2" s="360"/>
      <c r="VPC2" s="360"/>
      <c r="VPD2" s="360"/>
      <c r="VPE2" s="360"/>
      <c r="VPF2" s="360"/>
      <c r="VPG2" s="360"/>
      <c r="VPH2" s="360"/>
      <c r="VPI2" s="360"/>
      <c r="VPJ2" s="246"/>
      <c r="VPK2" s="360"/>
      <c r="VPL2" s="360"/>
      <c r="VPM2" s="360"/>
      <c r="VPN2" s="360"/>
      <c r="VPO2" s="360"/>
      <c r="VPP2" s="360"/>
      <c r="VPQ2" s="360"/>
      <c r="VPR2" s="360"/>
      <c r="VPS2" s="360"/>
      <c r="VPT2" s="360"/>
      <c r="VPU2" s="360"/>
      <c r="VPV2" s="360"/>
      <c r="VPW2" s="360"/>
      <c r="VPX2" s="28"/>
      <c r="VPY2" s="28"/>
      <c r="VPZ2" s="28"/>
      <c r="VQA2" s="28"/>
      <c r="VQB2" s="360"/>
      <c r="VQC2" s="360"/>
      <c r="VQD2" s="360"/>
      <c r="VQE2" s="247"/>
      <c r="VQF2" s="360"/>
      <c r="VQG2" s="28"/>
      <c r="VQH2" s="360"/>
      <c r="VQI2" s="360"/>
      <c r="VQJ2" s="360"/>
      <c r="VQK2" s="360"/>
      <c r="VQL2" s="360"/>
      <c r="VQM2" s="360"/>
      <c r="VQN2" s="283"/>
      <c r="VQO2" s="283"/>
      <c r="VQP2" s="28"/>
      <c r="VQQ2" s="28"/>
      <c r="VQR2" s="28"/>
      <c r="VQS2" s="28"/>
      <c r="VQT2" s="28"/>
      <c r="VQU2" s="360"/>
      <c r="VQV2" s="24"/>
      <c r="VQW2" s="24"/>
      <c r="VQX2" s="360"/>
      <c r="VQY2" s="361"/>
      <c r="VQZ2" s="26"/>
      <c r="VRA2" s="375"/>
      <c r="VRB2" s="375"/>
      <c r="VRC2" s="375"/>
      <c r="VRD2" s="375"/>
      <c r="VRE2" s="376"/>
      <c r="VRF2" s="27"/>
      <c r="VRG2" s="27"/>
      <c r="VRH2" s="27"/>
      <c r="VRI2" s="27"/>
      <c r="VRJ2" s="27"/>
      <c r="VRK2" s="27"/>
      <c r="VRL2" s="27"/>
      <c r="VRM2" s="27"/>
      <c r="VRN2" s="27"/>
      <c r="VRO2" s="27"/>
      <c r="VRP2" s="27"/>
      <c r="VRQ2" s="27"/>
      <c r="VRR2" s="375"/>
      <c r="VRS2" s="361"/>
      <c r="VRT2" s="361"/>
      <c r="VRU2" s="361"/>
      <c r="VRV2" s="361"/>
      <c r="VRW2" s="361"/>
      <c r="VRX2" s="361"/>
      <c r="VRY2" s="361"/>
      <c r="VRZ2" s="361"/>
      <c r="VSA2" s="375"/>
      <c r="VSB2" s="375"/>
      <c r="VSC2" s="375"/>
      <c r="VSD2" s="375"/>
      <c r="VSE2" s="361"/>
      <c r="VSF2" s="361"/>
      <c r="VSG2" s="361"/>
      <c r="VSH2" s="360"/>
      <c r="VSI2" s="360"/>
      <c r="VSJ2" s="360"/>
      <c r="VSK2" s="360"/>
      <c r="VSL2" s="360"/>
      <c r="VSM2" s="360"/>
      <c r="VSN2" s="360"/>
      <c r="VSO2" s="360"/>
      <c r="VSP2" s="360"/>
      <c r="VSQ2" s="28"/>
      <c r="VSR2" s="360"/>
      <c r="VSS2" s="360"/>
      <c r="VST2" s="360"/>
      <c r="VSU2" s="360"/>
      <c r="VSV2" s="289"/>
      <c r="VSW2" s="289"/>
      <c r="VSX2" s="289"/>
      <c r="VSY2" s="289"/>
      <c r="VSZ2" s="289"/>
      <c r="VTA2" s="289"/>
      <c r="VTB2" s="290"/>
      <c r="VTC2" s="290"/>
      <c r="VTD2" s="289"/>
      <c r="VTE2" s="289"/>
      <c r="VTF2" s="290"/>
      <c r="VTG2" s="289"/>
      <c r="VTH2" s="289"/>
      <c r="VTI2" s="290"/>
      <c r="VTJ2" s="290"/>
      <c r="VTK2" s="289"/>
      <c r="VTL2" s="290"/>
      <c r="VTM2" s="289"/>
      <c r="VTN2" s="289"/>
      <c r="VTO2" s="289"/>
      <c r="VTP2" s="360"/>
      <c r="VTQ2" s="360"/>
      <c r="VTR2" s="360"/>
      <c r="VTS2" s="360"/>
      <c r="VTT2" s="360"/>
      <c r="VTU2" s="360"/>
      <c r="VTV2" s="360"/>
      <c r="VTW2" s="360"/>
      <c r="VTX2" s="360"/>
      <c r="VTY2" s="360"/>
      <c r="VTZ2" s="360"/>
      <c r="VUA2" s="360"/>
      <c r="VUB2" s="360"/>
      <c r="VUC2" s="360"/>
      <c r="VUD2" s="360"/>
      <c r="VUE2" s="360"/>
      <c r="VUF2" s="360"/>
      <c r="VUG2" s="360"/>
      <c r="VUH2" s="360"/>
      <c r="VUI2" s="360"/>
      <c r="VUJ2" s="246"/>
      <c r="VUK2" s="360"/>
      <c r="VUL2" s="360"/>
      <c r="VUM2" s="360"/>
      <c r="VUN2" s="360"/>
      <c r="VUO2" s="360"/>
      <c r="VUP2" s="360"/>
      <c r="VUQ2" s="360"/>
      <c r="VUR2" s="360"/>
      <c r="VUS2" s="360"/>
      <c r="VUT2" s="360"/>
      <c r="VUU2" s="360"/>
      <c r="VUV2" s="360"/>
      <c r="VUW2" s="360"/>
      <c r="VUX2" s="28"/>
      <c r="VUY2" s="28"/>
      <c r="VUZ2" s="28"/>
      <c r="VVA2" s="28"/>
      <c r="VVB2" s="360"/>
      <c r="VVC2" s="360"/>
      <c r="VVD2" s="360"/>
      <c r="VVE2" s="247"/>
      <c r="VVF2" s="360"/>
      <c r="VVG2" s="28"/>
      <c r="VVH2" s="360"/>
      <c r="VVI2" s="360"/>
      <c r="VVJ2" s="360"/>
      <c r="VVK2" s="360"/>
      <c r="VVL2" s="360"/>
      <c r="VVM2" s="360"/>
      <c r="VVN2" s="283"/>
      <c r="VVO2" s="283"/>
      <c r="VVP2" s="28"/>
      <c r="VVQ2" s="28"/>
      <c r="VVR2" s="28"/>
      <c r="VVS2" s="28"/>
      <c r="VVT2" s="28"/>
      <c r="VVU2" s="360"/>
      <c r="VVV2" s="24"/>
      <c r="VVW2" s="24"/>
      <c r="VVX2" s="360"/>
      <c r="VVY2" s="361"/>
      <c r="VVZ2" s="26"/>
      <c r="VWA2" s="375"/>
      <c r="VWB2" s="375"/>
      <c r="VWC2" s="375"/>
      <c r="VWD2" s="375"/>
      <c r="VWE2" s="376"/>
      <c r="VWF2" s="27"/>
      <c r="VWG2" s="27"/>
      <c r="VWH2" s="27"/>
      <c r="VWI2" s="27"/>
      <c r="VWJ2" s="27"/>
      <c r="VWK2" s="27"/>
      <c r="VWL2" s="27"/>
      <c r="VWM2" s="27"/>
      <c r="VWN2" s="27"/>
      <c r="VWO2" s="27"/>
      <c r="VWP2" s="27"/>
      <c r="VWQ2" s="27"/>
      <c r="VWR2" s="375"/>
      <c r="VWS2" s="361"/>
      <c r="VWT2" s="361"/>
      <c r="VWU2" s="361"/>
      <c r="VWV2" s="361"/>
      <c r="VWW2" s="361"/>
      <c r="VWX2" s="361"/>
      <c r="VWY2" s="361"/>
      <c r="VWZ2" s="361"/>
      <c r="VXA2" s="375"/>
      <c r="VXB2" s="375"/>
      <c r="VXC2" s="375"/>
      <c r="VXD2" s="375"/>
      <c r="VXE2" s="361"/>
      <c r="VXF2" s="361"/>
      <c r="VXG2" s="361"/>
      <c r="VXH2" s="360"/>
      <c r="VXI2" s="360"/>
      <c r="VXJ2" s="360"/>
      <c r="VXK2" s="360"/>
      <c r="VXL2" s="360"/>
      <c r="VXM2" s="360"/>
      <c r="VXN2" s="360"/>
      <c r="VXO2" s="360"/>
      <c r="VXP2" s="360"/>
      <c r="VXQ2" s="28"/>
      <c r="VXR2" s="360"/>
      <c r="VXS2" s="360"/>
      <c r="VXT2" s="360"/>
      <c r="VXU2" s="360"/>
      <c r="VXV2" s="289"/>
      <c r="VXW2" s="289"/>
      <c r="VXX2" s="289"/>
      <c r="VXY2" s="289"/>
      <c r="VXZ2" s="289"/>
      <c r="VYA2" s="289"/>
      <c r="VYB2" s="290"/>
      <c r="VYC2" s="290"/>
      <c r="VYD2" s="289"/>
      <c r="VYE2" s="289"/>
      <c r="VYF2" s="290"/>
      <c r="VYG2" s="289"/>
      <c r="VYH2" s="289"/>
      <c r="VYI2" s="290"/>
      <c r="VYJ2" s="290"/>
      <c r="VYK2" s="289"/>
      <c r="VYL2" s="290"/>
      <c r="VYM2" s="289"/>
      <c r="VYN2" s="289"/>
      <c r="VYO2" s="289"/>
      <c r="VYP2" s="360"/>
      <c r="VYQ2" s="360"/>
      <c r="VYR2" s="360"/>
      <c r="VYS2" s="360"/>
      <c r="VYT2" s="360"/>
      <c r="VYU2" s="360"/>
      <c r="VYV2" s="360"/>
      <c r="VYW2" s="360"/>
      <c r="VYX2" s="360"/>
      <c r="VYY2" s="360"/>
      <c r="VYZ2" s="360"/>
      <c r="VZA2" s="360"/>
      <c r="VZB2" s="360"/>
      <c r="VZC2" s="360"/>
      <c r="VZD2" s="360"/>
      <c r="VZE2" s="360"/>
      <c r="VZF2" s="360"/>
      <c r="VZG2" s="360"/>
      <c r="VZH2" s="360"/>
      <c r="VZI2" s="360"/>
      <c r="VZJ2" s="246"/>
      <c r="VZK2" s="360"/>
      <c r="VZL2" s="360"/>
      <c r="VZM2" s="360"/>
      <c r="VZN2" s="360"/>
      <c r="VZO2" s="360"/>
      <c r="VZP2" s="360"/>
      <c r="VZQ2" s="360"/>
      <c r="VZR2" s="360"/>
      <c r="VZS2" s="360"/>
      <c r="VZT2" s="360"/>
      <c r="VZU2" s="360"/>
      <c r="VZV2" s="360"/>
      <c r="VZW2" s="360"/>
      <c r="VZX2" s="28"/>
      <c r="VZY2" s="28"/>
      <c r="VZZ2" s="28"/>
      <c r="WAA2" s="28"/>
      <c r="WAB2" s="360"/>
      <c r="WAC2" s="360"/>
      <c r="WAD2" s="360"/>
      <c r="WAE2" s="247"/>
      <c r="WAF2" s="360"/>
      <c r="WAG2" s="28"/>
      <c r="WAH2" s="360"/>
      <c r="WAI2" s="360"/>
      <c r="WAJ2" s="360"/>
      <c r="WAK2" s="360"/>
      <c r="WAL2" s="360"/>
      <c r="WAM2" s="360"/>
      <c r="WAN2" s="283"/>
      <c r="WAO2" s="283"/>
      <c r="WAP2" s="28"/>
      <c r="WAQ2" s="28"/>
      <c r="WAR2" s="28"/>
      <c r="WAS2" s="28"/>
      <c r="WAT2" s="28"/>
      <c r="WAU2" s="360"/>
      <c r="WAV2" s="24"/>
      <c r="WAW2" s="24"/>
      <c r="WAX2" s="360"/>
      <c r="WAY2" s="361"/>
      <c r="WAZ2" s="26"/>
      <c r="WBA2" s="375"/>
      <c r="WBB2" s="375"/>
      <c r="WBC2" s="375"/>
      <c r="WBD2" s="375"/>
      <c r="WBE2" s="376"/>
      <c r="WBF2" s="27"/>
      <c r="WBG2" s="27"/>
      <c r="WBH2" s="27"/>
      <c r="WBI2" s="27"/>
      <c r="WBJ2" s="27"/>
      <c r="WBK2" s="27"/>
      <c r="WBL2" s="27"/>
      <c r="WBM2" s="27"/>
      <c r="WBN2" s="27"/>
      <c r="WBO2" s="27"/>
      <c r="WBP2" s="27"/>
      <c r="WBQ2" s="27"/>
      <c r="WBR2" s="375"/>
      <c r="WBS2" s="361"/>
      <c r="WBT2" s="361"/>
      <c r="WBU2" s="361"/>
      <c r="WBV2" s="361"/>
      <c r="WBW2" s="361"/>
      <c r="WBX2" s="361"/>
      <c r="WBY2" s="361"/>
      <c r="WBZ2" s="361"/>
      <c r="WCA2" s="375"/>
      <c r="WCB2" s="375"/>
      <c r="WCC2" s="375"/>
      <c r="WCD2" s="375"/>
      <c r="WCE2" s="361"/>
      <c r="WCF2" s="361"/>
      <c r="WCG2" s="361"/>
      <c r="WCH2" s="360"/>
      <c r="WCI2" s="360"/>
      <c r="WCJ2" s="360"/>
      <c r="WCK2" s="360"/>
      <c r="WCL2" s="360"/>
      <c r="WCM2" s="360"/>
      <c r="WCN2" s="360"/>
      <c r="WCO2" s="360"/>
      <c r="WCP2" s="360"/>
      <c r="WCQ2" s="28"/>
      <c r="WCR2" s="360"/>
      <c r="WCS2" s="360"/>
      <c r="WCT2" s="360"/>
      <c r="WCU2" s="360"/>
      <c r="WCV2" s="289"/>
      <c r="WCW2" s="289"/>
      <c r="WCX2" s="289"/>
      <c r="WCY2" s="289"/>
      <c r="WCZ2" s="289"/>
      <c r="WDA2" s="289"/>
      <c r="WDB2" s="290"/>
      <c r="WDC2" s="290"/>
      <c r="WDD2" s="289"/>
      <c r="WDE2" s="289"/>
      <c r="WDF2" s="290"/>
      <c r="WDG2" s="289"/>
      <c r="WDH2" s="289"/>
      <c r="WDI2" s="290"/>
      <c r="WDJ2" s="290"/>
      <c r="WDK2" s="289"/>
      <c r="WDL2" s="290"/>
      <c r="WDM2" s="289"/>
      <c r="WDN2" s="289"/>
      <c r="WDO2" s="289"/>
      <c r="WDP2" s="360"/>
      <c r="WDQ2" s="360"/>
      <c r="WDR2" s="360"/>
      <c r="WDS2" s="360"/>
      <c r="WDT2" s="360"/>
      <c r="WDU2" s="360"/>
      <c r="WDV2" s="360"/>
      <c r="WDW2" s="360"/>
      <c r="WDX2" s="360"/>
      <c r="WDY2" s="360"/>
      <c r="WDZ2" s="360"/>
      <c r="WEA2" s="360"/>
      <c r="WEB2" s="360"/>
      <c r="WEC2" s="360"/>
      <c r="WED2" s="360"/>
      <c r="WEE2" s="360"/>
      <c r="WEF2" s="360"/>
      <c r="WEG2" s="360"/>
      <c r="WEH2" s="360"/>
      <c r="WEI2" s="360"/>
      <c r="WEJ2" s="246"/>
      <c r="WEK2" s="360"/>
      <c r="WEL2" s="360"/>
      <c r="WEM2" s="360"/>
      <c r="WEN2" s="360"/>
      <c r="WEO2" s="360"/>
      <c r="WEP2" s="360"/>
      <c r="WEQ2" s="360"/>
      <c r="WER2" s="360"/>
      <c r="WES2" s="360"/>
      <c r="WET2" s="360"/>
      <c r="WEU2" s="360"/>
      <c r="WEV2" s="360"/>
      <c r="WEW2" s="360"/>
      <c r="WEX2" s="28"/>
      <c r="WEY2" s="28"/>
      <c r="WEZ2" s="28"/>
      <c r="WFA2" s="28"/>
      <c r="WFB2" s="360"/>
      <c r="WFC2" s="360"/>
      <c r="WFD2" s="360"/>
      <c r="WFE2" s="247"/>
      <c r="WFF2" s="360"/>
      <c r="WFG2" s="28"/>
      <c r="WFH2" s="360"/>
      <c r="WFI2" s="360"/>
      <c r="WFJ2" s="360"/>
      <c r="WFK2" s="360"/>
      <c r="WFL2" s="360"/>
      <c r="WFM2" s="360"/>
      <c r="WFN2" s="283"/>
      <c r="WFO2" s="283"/>
      <c r="WFP2" s="28"/>
      <c r="WFQ2" s="28"/>
      <c r="WFR2" s="28"/>
      <c r="WFS2" s="28"/>
      <c r="WFT2" s="28"/>
      <c r="WFU2" s="360"/>
      <c r="WFV2" s="24"/>
      <c r="WFW2" s="24"/>
      <c r="WFX2" s="360"/>
      <c r="WFY2" s="361"/>
      <c r="WFZ2" s="26"/>
      <c r="WGA2" s="375"/>
      <c r="WGB2" s="375"/>
      <c r="WGC2" s="375"/>
      <c r="WGD2" s="375"/>
      <c r="WGE2" s="376"/>
      <c r="WGF2" s="27"/>
      <c r="WGG2" s="27"/>
      <c r="WGH2" s="27"/>
      <c r="WGI2" s="27"/>
      <c r="WGJ2" s="27"/>
      <c r="WGK2" s="27"/>
      <c r="WGL2" s="27"/>
      <c r="WGM2" s="27"/>
      <c r="WGN2" s="27"/>
      <c r="WGO2" s="27"/>
      <c r="WGP2" s="27"/>
      <c r="WGQ2" s="27"/>
      <c r="WGR2" s="375"/>
      <c r="WGS2" s="361"/>
      <c r="WGT2" s="361"/>
      <c r="WGU2" s="361"/>
      <c r="WGV2" s="361"/>
      <c r="WGW2" s="361"/>
      <c r="WGX2" s="361"/>
      <c r="WGY2" s="361"/>
      <c r="WGZ2" s="361"/>
      <c r="WHA2" s="375"/>
      <c r="WHB2" s="375"/>
      <c r="WHC2" s="375"/>
      <c r="WHD2" s="375"/>
      <c r="WHE2" s="361"/>
      <c r="WHF2" s="361"/>
      <c r="WHG2" s="361"/>
      <c r="WHH2" s="360"/>
      <c r="WHI2" s="360"/>
      <c r="WHJ2" s="360"/>
      <c r="WHK2" s="360"/>
      <c r="WHL2" s="360"/>
      <c r="WHM2" s="360"/>
      <c r="WHN2" s="360"/>
      <c r="WHO2" s="360"/>
      <c r="WHP2" s="360"/>
      <c r="WHQ2" s="28"/>
      <c r="WHR2" s="360"/>
      <c r="WHS2" s="360"/>
      <c r="WHT2" s="360"/>
      <c r="WHU2" s="360"/>
      <c r="WHV2" s="289"/>
      <c r="WHW2" s="289"/>
      <c r="WHX2" s="289"/>
      <c r="WHY2" s="289"/>
      <c r="WHZ2" s="289"/>
      <c r="WIA2" s="289"/>
      <c r="WIB2" s="290"/>
      <c r="WIC2" s="290"/>
      <c r="WID2" s="289"/>
      <c r="WIE2" s="289"/>
      <c r="WIF2" s="290"/>
      <c r="WIG2" s="289"/>
      <c r="WIH2" s="289"/>
      <c r="WII2" s="290"/>
      <c r="WIJ2" s="290"/>
      <c r="WIK2" s="289"/>
      <c r="WIL2" s="290"/>
      <c r="WIM2" s="289"/>
      <c r="WIN2" s="289"/>
      <c r="WIO2" s="289"/>
      <c r="WIP2" s="360"/>
      <c r="WIQ2" s="360"/>
      <c r="WIR2" s="360"/>
      <c r="WIS2" s="360"/>
      <c r="WIT2" s="360"/>
      <c r="WIU2" s="360"/>
      <c r="WIV2" s="360"/>
      <c r="WIW2" s="360"/>
      <c r="WIX2" s="360"/>
      <c r="WIY2" s="360"/>
      <c r="WIZ2" s="360"/>
      <c r="WJA2" s="360"/>
      <c r="WJB2" s="360"/>
      <c r="WJC2" s="360"/>
      <c r="WJD2" s="360"/>
      <c r="WJE2" s="360"/>
      <c r="WJF2" s="360"/>
      <c r="WJG2" s="360"/>
      <c r="WJH2" s="360"/>
      <c r="WJI2" s="360"/>
      <c r="WJJ2" s="246"/>
      <c r="WJK2" s="360"/>
      <c r="WJL2" s="360"/>
      <c r="WJM2" s="360"/>
      <c r="WJN2" s="360"/>
      <c r="WJO2" s="360"/>
      <c r="WJP2" s="360"/>
      <c r="WJQ2" s="360"/>
      <c r="WJR2" s="360"/>
      <c r="WJS2" s="360"/>
      <c r="WJT2" s="360"/>
      <c r="WJU2" s="360"/>
      <c r="WJV2" s="360"/>
      <c r="WJW2" s="360"/>
      <c r="WJX2" s="28"/>
      <c r="WJY2" s="28"/>
      <c r="WJZ2" s="28"/>
      <c r="WKA2" s="28"/>
      <c r="WKB2" s="360"/>
      <c r="WKC2" s="360"/>
      <c r="WKD2" s="360"/>
      <c r="WKE2" s="247"/>
      <c r="WKF2" s="360"/>
      <c r="WKG2" s="28"/>
      <c r="WKH2" s="360"/>
      <c r="WKI2" s="360"/>
      <c r="WKJ2" s="360"/>
      <c r="WKK2" s="360"/>
      <c r="WKL2" s="360"/>
      <c r="WKM2" s="360"/>
      <c r="WKN2" s="283"/>
      <c r="WKO2" s="283"/>
      <c r="WKP2" s="28"/>
      <c r="WKQ2" s="28"/>
      <c r="WKR2" s="28"/>
      <c r="WKS2" s="28"/>
      <c r="WKT2" s="28"/>
      <c r="WKU2" s="360"/>
      <c r="WKV2" s="24"/>
      <c r="WKW2" s="24"/>
      <c r="WKX2" s="360"/>
      <c r="WKY2" s="361"/>
      <c r="WKZ2" s="26"/>
      <c r="WLA2" s="375"/>
      <c r="WLB2" s="375"/>
      <c r="WLC2" s="375"/>
      <c r="WLD2" s="375"/>
      <c r="WLE2" s="376"/>
      <c r="WLF2" s="27"/>
      <c r="WLG2" s="27"/>
      <c r="WLH2" s="27"/>
      <c r="WLI2" s="27"/>
      <c r="WLJ2" s="27"/>
      <c r="WLK2" s="27"/>
      <c r="WLL2" s="27"/>
      <c r="WLM2" s="27"/>
      <c r="WLN2" s="27"/>
      <c r="WLO2" s="27"/>
      <c r="WLP2" s="27"/>
      <c r="WLQ2" s="27"/>
      <c r="WLR2" s="375"/>
      <c r="WLS2" s="361"/>
      <c r="WLT2" s="361"/>
      <c r="WLU2" s="361"/>
      <c r="WLV2" s="361"/>
      <c r="WLW2" s="361"/>
      <c r="WLX2" s="361"/>
      <c r="WLY2" s="361"/>
      <c r="WLZ2" s="361"/>
      <c r="WMA2" s="375"/>
      <c r="WMB2" s="375"/>
      <c r="WMC2" s="375"/>
      <c r="WMD2" s="375"/>
      <c r="WME2" s="361"/>
      <c r="WMF2" s="361"/>
      <c r="WMG2" s="361"/>
      <c r="WMH2" s="360"/>
      <c r="WMI2" s="360"/>
      <c r="WMJ2" s="360"/>
      <c r="WMK2" s="360"/>
      <c r="WML2" s="360"/>
      <c r="WMM2" s="360"/>
      <c r="WMN2" s="360"/>
      <c r="WMO2" s="360"/>
      <c r="WMP2" s="360"/>
      <c r="WMQ2" s="28"/>
      <c r="WMR2" s="360"/>
      <c r="WMS2" s="360"/>
      <c r="WMT2" s="360"/>
      <c r="WMU2" s="360"/>
      <c r="WMV2" s="289"/>
      <c r="WMW2" s="289"/>
      <c r="WMX2" s="289"/>
      <c r="WMY2" s="289"/>
      <c r="WMZ2" s="289"/>
      <c r="WNA2" s="289"/>
      <c r="WNB2" s="290"/>
      <c r="WNC2" s="290"/>
      <c r="WND2" s="289"/>
      <c r="WNE2" s="289"/>
      <c r="WNF2" s="290"/>
      <c r="WNG2" s="289"/>
      <c r="WNH2" s="289"/>
      <c r="WNI2" s="290"/>
      <c r="WNJ2" s="290"/>
      <c r="WNK2" s="289"/>
      <c r="WNL2" s="290"/>
      <c r="WNM2" s="289"/>
      <c r="WNN2" s="289"/>
      <c r="WNO2" s="289"/>
      <c r="WNP2" s="360"/>
      <c r="WNQ2" s="360"/>
      <c r="WNR2" s="360"/>
      <c r="WNS2" s="360"/>
      <c r="WNT2" s="360"/>
      <c r="WNU2" s="360"/>
      <c r="WNV2" s="360"/>
      <c r="WNW2" s="360"/>
      <c r="WNX2" s="360"/>
      <c r="WNY2" s="360"/>
      <c r="WNZ2" s="360"/>
      <c r="WOA2" s="360"/>
      <c r="WOB2" s="360"/>
      <c r="WOC2" s="360"/>
      <c r="WOD2" s="360"/>
      <c r="WOE2" s="360"/>
      <c r="WOF2" s="360"/>
      <c r="WOG2" s="360"/>
      <c r="WOH2" s="360"/>
      <c r="WOI2" s="360"/>
      <c r="WOJ2" s="246"/>
      <c r="WOK2" s="360"/>
      <c r="WOL2" s="360"/>
      <c r="WOM2" s="360"/>
      <c r="WON2" s="360"/>
      <c r="WOO2" s="360"/>
      <c r="WOP2" s="360"/>
      <c r="WOQ2" s="360"/>
      <c r="WOR2" s="360"/>
      <c r="WOS2" s="360"/>
      <c r="WOT2" s="360"/>
      <c r="WOU2" s="360"/>
      <c r="WOV2" s="360"/>
      <c r="WOW2" s="360"/>
      <c r="WOX2" s="28"/>
      <c r="WOY2" s="28"/>
      <c r="WOZ2" s="28"/>
      <c r="WPA2" s="28"/>
      <c r="WPB2" s="360"/>
      <c r="WPC2" s="360"/>
      <c r="WPD2" s="360"/>
      <c r="WPE2" s="247"/>
      <c r="WPF2" s="360"/>
      <c r="WPG2" s="28"/>
      <c r="WPH2" s="360"/>
      <c r="WPI2" s="360"/>
      <c r="WPJ2" s="360"/>
      <c r="WPK2" s="360"/>
      <c r="WPL2" s="360"/>
      <c r="WPM2" s="360"/>
      <c r="WPN2" s="283"/>
      <c r="WPO2" s="283"/>
      <c r="WPP2" s="28"/>
      <c r="WPQ2" s="28"/>
      <c r="WPR2" s="28"/>
      <c r="WPS2" s="28"/>
      <c r="WPT2" s="28"/>
      <c r="WPU2" s="360"/>
      <c r="WPV2" s="24"/>
      <c r="WPW2" s="24"/>
      <c r="WPX2" s="360"/>
      <c r="WPY2" s="361"/>
      <c r="WPZ2" s="26"/>
      <c r="WQA2" s="375"/>
      <c r="WQB2" s="375"/>
      <c r="WQC2" s="375"/>
      <c r="WQD2" s="375"/>
      <c r="WQE2" s="376"/>
      <c r="WQF2" s="27"/>
      <c r="WQG2" s="27"/>
      <c r="WQH2" s="27"/>
      <c r="WQI2" s="27"/>
      <c r="WQJ2" s="27"/>
      <c r="WQK2" s="27"/>
      <c r="WQL2" s="27"/>
      <c r="WQM2" s="27"/>
      <c r="WQN2" s="27"/>
      <c r="WQO2" s="27"/>
      <c r="WQP2" s="27"/>
      <c r="WQQ2" s="27"/>
      <c r="WQR2" s="375"/>
      <c r="WQS2" s="361"/>
      <c r="WQT2" s="361"/>
      <c r="WQU2" s="361"/>
      <c r="WQV2" s="361"/>
      <c r="WQW2" s="361"/>
      <c r="WQX2" s="361"/>
      <c r="WQY2" s="361"/>
      <c r="WQZ2" s="361"/>
      <c r="WRA2" s="375"/>
      <c r="WRB2" s="375"/>
      <c r="WRC2" s="375"/>
      <c r="WRD2" s="375"/>
      <c r="WRE2" s="361"/>
      <c r="WRF2" s="361"/>
      <c r="WRG2" s="361"/>
      <c r="WRH2" s="360"/>
      <c r="WRI2" s="360"/>
      <c r="WRJ2" s="360"/>
      <c r="WRK2" s="360"/>
      <c r="WRL2" s="360"/>
      <c r="WRM2" s="360"/>
      <c r="WRN2" s="360"/>
      <c r="WRO2" s="360"/>
      <c r="WRP2" s="360"/>
      <c r="WRQ2" s="28"/>
      <c r="WRR2" s="360"/>
      <c r="WRS2" s="360"/>
      <c r="WRT2" s="360"/>
      <c r="WRU2" s="360"/>
      <c r="WRV2" s="289"/>
      <c r="WRW2" s="289"/>
      <c r="WRX2" s="289"/>
      <c r="WRY2" s="289"/>
      <c r="WRZ2" s="289"/>
      <c r="WSA2" s="289"/>
      <c r="WSB2" s="290"/>
      <c r="WSC2" s="290"/>
      <c r="WSD2" s="289"/>
      <c r="WSE2" s="289"/>
      <c r="WSF2" s="290"/>
      <c r="WSG2" s="289"/>
      <c r="WSH2" s="289"/>
      <c r="WSI2" s="290"/>
      <c r="WSJ2" s="290"/>
      <c r="WSK2" s="289"/>
      <c r="WSL2" s="290"/>
      <c r="WSM2" s="289"/>
      <c r="WSN2" s="289"/>
      <c r="WSO2" s="289"/>
      <c r="WSP2" s="360"/>
      <c r="WSQ2" s="360"/>
      <c r="WSR2" s="360"/>
      <c r="WSS2" s="360"/>
      <c r="WST2" s="360"/>
      <c r="WSU2" s="360"/>
      <c r="WSV2" s="360"/>
      <c r="WSW2" s="360"/>
      <c r="WSX2" s="360"/>
      <c r="WSY2" s="360"/>
      <c r="WSZ2" s="360"/>
      <c r="WTA2" s="360"/>
      <c r="WTB2" s="360"/>
      <c r="WTC2" s="360"/>
      <c r="WTD2" s="360"/>
      <c r="WTE2" s="360"/>
      <c r="WTF2" s="360"/>
      <c r="WTG2" s="360"/>
      <c r="WTH2" s="360"/>
      <c r="WTI2" s="360"/>
      <c r="WTJ2" s="246"/>
      <c r="WTK2" s="360"/>
      <c r="WTL2" s="360"/>
      <c r="WTM2" s="360"/>
      <c r="WTN2" s="360"/>
      <c r="WTO2" s="360"/>
      <c r="WTP2" s="360"/>
      <c r="WTQ2" s="360"/>
      <c r="WTR2" s="360"/>
      <c r="WTS2" s="360"/>
      <c r="WTT2" s="360"/>
      <c r="WTU2" s="360"/>
      <c r="WTV2" s="360"/>
      <c r="WTW2" s="360"/>
      <c r="WTX2" s="28"/>
      <c r="WTY2" s="28"/>
      <c r="WTZ2" s="28"/>
      <c r="WUA2" s="28"/>
      <c r="WUB2" s="360"/>
      <c r="WUC2" s="360"/>
      <c r="WUD2" s="360"/>
      <c r="WUE2" s="247"/>
      <c r="WUF2" s="360"/>
      <c r="WUG2" s="28"/>
      <c r="WUH2" s="360"/>
      <c r="WUI2" s="360"/>
      <c r="WUJ2" s="360"/>
      <c r="WUK2" s="360"/>
      <c r="WUL2" s="360"/>
      <c r="WUM2" s="360"/>
      <c r="WUN2" s="283"/>
      <c r="WUO2" s="283"/>
      <c r="WUP2" s="28"/>
      <c r="WUQ2" s="28"/>
      <c r="WUR2" s="28"/>
      <c r="WUS2" s="28"/>
      <c r="WUT2" s="28"/>
      <c r="WUU2" s="360"/>
      <c r="WUV2" s="24"/>
      <c r="WUW2" s="24"/>
      <c r="WUX2" s="360"/>
      <c r="WUY2" s="361"/>
      <c r="WUZ2" s="26"/>
      <c r="WVA2" s="375"/>
      <c r="WVB2" s="375"/>
      <c r="WVC2" s="375"/>
      <c r="WVD2" s="375"/>
      <c r="WVE2" s="376"/>
      <c r="WVF2" s="27"/>
      <c r="WVG2" s="27"/>
      <c r="WVH2" s="27"/>
      <c r="WVI2" s="27"/>
      <c r="WVJ2" s="27"/>
      <c r="WVK2" s="27"/>
      <c r="WVL2" s="27"/>
      <c r="WVM2" s="27"/>
      <c r="WVN2" s="27"/>
      <c r="WVO2" s="27"/>
      <c r="WVP2" s="27"/>
      <c r="WVQ2" s="27"/>
      <c r="WVR2" s="375"/>
      <c r="WVS2" s="361"/>
      <c r="WVT2" s="361"/>
      <c r="WVU2" s="361"/>
      <c r="WVV2" s="361"/>
      <c r="WVW2" s="361"/>
      <c r="WVX2" s="361"/>
      <c r="WVY2" s="361"/>
      <c r="WVZ2" s="361"/>
      <c r="WWA2" s="375"/>
      <c r="WWB2" s="375"/>
      <c r="WWC2" s="375"/>
      <c r="WWD2" s="375"/>
      <c r="WWE2" s="361"/>
      <c r="WWF2" s="361"/>
      <c r="WWG2" s="361"/>
      <c r="WWH2" s="360"/>
      <c r="WWI2" s="360"/>
      <c r="WWJ2" s="360"/>
      <c r="WWK2" s="360"/>
      <c r="WWL2" s="360"/>
      <c r="WWM2" s="360"/>
      <c r="WWN2" s="360"/>
      <c r="WWO2" s="360"/>
      <c r="WWP2" s="360"/>
      <c r="WWQ2" s="28"/>
      <c r="WWR2" s="360"/>
      <c r="WWS2" s="360"/>
      <c r="WWT2" s="360"/>
      <c r="WWU2" s="360"/>
      <c r="WWV2" s="289"/>
      <c r="WWW2" s="289"/>
      <c r="WWX2" s="289"/>
      <c r="WWY2" s="289"/>
      <c r="WWZ2" s="289"/>
      <c r="WXA2" s="289"/>
      <c r="WXB2" s="290"/>
      <c r="WXC2" s="290"/>
      <c r="WXD2" s="289"/>
      <c r="WXE2" s="289"/>
      <c r="WXF2" s="290"/>
      <c r="WXG2" s="289"/>
      <c r="WXH2" s="289"/>
      <c r="WXI2" s="290"/>
      <c r="WXJ2" s="290"/>
      <c r="WXK2" s="289"/>
      <c r="WXL2" s="290"/>
      <c r="WXM2" s="289"/>
      <c r="WXN2" s="289"/>
      <c r="WXO2" s="289"/>
      <c r="WXP2" s="360"/>
      <c r="WXQ2" s="360"/>
      <c r="WXR2" s="360"/>
      <c r="WXS2" s="360"/>
      <c r="WXT2" s="360"/>
      <c r="WXU2" s="360"/>
      <c r="WXV2" s="360"/>
      <c r="WXW2" s="360"/>
      <c r="WXX2" s="360"/>
      <c r="WXY2" s="360"/>
      <c r="WXZ2" s="360"/>
      <c r="WYA2" s="360"/>
      <c r="WYB2" s="360"/>
      <c r="WYC2" s="360"/>
      <c r="WYD2" s="360"/>
      <c r="WYE2" s="360"/>
      <c r="WYF2" s="360"/>
      <c r="WYG2" s="360"/>
      <c r="WYH2" s="360"/>
      <c r="WYI2" s="360"/>
      <c r="WYJ2" s="246"/>
      <c r="WYK2" s="360"/>
      <c r="WYL2" s="360"/>
      <c r="WYM2" s="360"/>
      <c r="WYN2" s="360"/>
      <c r="WYO2" s="360"/>
      <c r="WYP2" s="360"/>
      <c r="WYQ2" s="360"/>
      <c r="WYR2" s="360"/>
      <c r="WYS2" s="360"/>
      <c r="WYT2" s="360"/>
      <c r="WYU2" s="360"/>
      <c r="WYV2" s="360"/>
      <c r="WYW2" s="360"/>
      <c r="WYX2" s="28"/>
      <c r="WYY2" s="28"/>
      <c r="WYZ2" s="28"/>
      <c r="WZA2" s="28"/>
      <c r="WZB2" s="360"/>
      <c r="WZC2" s="360"/>
      <c r="WZD2" s="360"/>
      <c r="WZE2" s="247"/>
      <c r="WZF2" s="360"/>
      <c r="WZG2" s="28"/>
      <c r="WZH2" s="360"/>
      <c r="WZI2" s="360"/>
      <c r="WZJ2" s="360"/>
      <c r="WZK2" s="360"/>
      <c r="WZL2" s="360"/>
      <c r="WZM2" s="360"/>
      <c r="WZN2" s="283"/>
      <c r="WZO2" s="283"/>
      <c r="WZP2" s="28"/>
      <c r="WZQ2" s="28"/>
      <c r="WZR2" s="28"/>
      <c r="WZS2" s="28"/>
      <c r="WZT2" s="28"/>
      <c r="WZU2" s="360"/>
      <c r="WZV2" s="24"/>
      <c r="WZW2" s="24"/>
      <c r="WZX2" s="360"/>
      <c r="WZY2" s="361"/>
      <c r="WZZ2" s="26"/>
      <c r="XAA2" s="375"/>
      <c r="XAB2" s="375"/>
      <c r="XAC2" s="375"/>
      <c r="XAD2" s="375"/>
      <c r="XAE2" s="376"/>
      <c r="XAF2" s="27"/>
      <c r="XAG2" s="27"/>
      <c r="XAH2" s="27"/>
      <c r="XAI2" s="27"/>
      <c r="XAJ2" s="27"/>
      <c r="XAK2" s="27"/>
      <c r="XAL2" s="27"/>
      <c r="XAM2" s="27"/>
      <c r="XAN2" s="27"/>
      <c r="XAO2" s="27"/>
      <c r="XAP2" s="27"/>
      <c r="XAQ2" s="27"/>
      <c r="XAR2" s="375"/>
      <c r="XAS2" s="361"/>
      <c r="XAT2" s="361"/>
      <c r="XAU2" s="361"/>
      <c r="XAV2" s="361"/>
      <c r="XAW2" s="361"/>
      <c r="XAX2" s="361"/>
      <c r="XAY2" s="361"/>
      <c r="XAZ2" s="361"/>
      <c r="XBA2" s="375"/>
      <c r="XBB2" s="375"/>
      <c r="XBC2" s="375"/>
      <c r="XBD2" s="375"/>
      <c r="XBE2" s="361"/>
      <c r="XBF2" s="361"/>
      <c r="XBG2" s="361"/>
      <c r="XBH2" s="360"/>
      <c r="XBI2" s="360"/>
      <c r="XBJ2" s="360"/>
      <c r="XBK2" s="360"/>
      <c r="XBL2" s="360"/>
      <c r="XBM2" s="360"/>
      <c r="XBN2" s="360"/>
      <c r="XBO2" s="360"/>
      <c r="XBP2" s="360"/>
      <c r="XBQ2" s="28"/>
      <c r="XBR2" s="360"/>
      <c r="XBS2" s="360"/>
      <c r="XBT2" s="360"/>
      <c r="XBU2" s="360"/>
      <c r="XBV2" s="289"/>
      <c r="XBW2" s="289"/>
      <c r="XBX2" s="289"/>
      <c r="XBY2" s="289"/>
      <c r="XBZ2" s="289"/>
      <c r="XCA2" s="289"/>
      <c r="XCB2" s="290"/>
      <c r="XCC2" s="290"/>
      <c r="XCD2" s="289"/>
      <c r="XCE2" s="289"/>
      <c r="XCF2" s="290"/>
      <c r="XCG2" s="289"/>
      <c r="XCH2" s="289"/>
      <c r="XCI2" s="290"/>
      <c r="XCJ2" s="290"/>
      <c r="XCK2" s="289"/>
      <c r="XCL2" s="290"/>
      <c r="XCM2" s="289"/>
      <c r="XCN2" s="289"/>
      <c r="XCO2" s="289"/>
      <c r="XCP2" s="360"/>
      <c r="XCQ2" s="360"/>
      <c r="XCR2" s="360"/>
      <c r="XCS2" s="360"/>
      <c r="XCT2" s="360"/>
      <c r="XCU2" s="360"/>
      <c r="XCV2" s="360"/>
      <c r="XCW2" s="360"/>
      <c r="XCX2" s="360"/>
      <c r="XCY2" s="360"/>
      <c r="XCZ2" s="360"/>
      <c r="XDA2" s="360"/>
      <c r="XDB2" s="360"/>
      <c r="XDC2" s="360"/>
      <c r="XDD2" s="360"/>
      <c r="XDE2" s="360"/>
      <c r="XDF2" s="360"/>
      <c r="XDG2" s="360"/>
      <c r="XDH2" s="360"/>
      <c r="XDI2" s="360"/>
      <c r="XDJ2" s="246"/>
      <c r="XDK2" s="360"/>
      <c r="XDL2" s="360"/>
      <c r="XDM2" s="360"/>
      <c r="XDN2" s="360"/>
      <c r="XDO2" s="360"/>
      <c r="XDP2" s="360"/>
      <c r="XDQ2" s="360"/>
      <c r="XDR2" s="360"/>
      <c r="XDS2" s="360"/>
      <c r="XDT2" s="360"/>
      <c r="XDU2" s="360"/>
      <c r="XDV2" s="360"/>
      <c r="XDW2" s="360"/>
      <c r="XDX2" s="28"/>
      <c r="XDY2" s="28"/>
      <c r="XDZ2" s="28"/>
      <c r="XEA2" s="28"/>
      <c r="XEB2" s="360"/>
      <c r="XEC2" s="360"/>
      <c r="XED2" s="360"/>
      <c r="XEE2" s="247"/>
      <c r="XEF2" s="360"/>
      <c r="XEG2" s="28"/>
      <c r="XEH2" s="360"/>
      <c r="XEI2" s="360"/>
      <c r="XEJ2" s="360"/>
      <c r="XEK2" s="360"/>
      <c r="XEL2" s="360"/>
      <c r="XEM2" s="360"/>
      <c r="XEN2" s="283"/>
      <c r="XEO2" s="283"/>
      <c r="XEP2" s="28"/>
      <c r="XEQ2" s="28"/>
      <c r="XER2" s="28"/>
      <c r="XES2" s="28"/>
      <c r="XET2" s="28"/>
      <c r="XEU2" s="360"/>
      <c r="XEV2" s="24"/>
      <c r="XEW2" s="24"/>
      <c r="XEX2" s="360"/>
      <c r="XEY2" s="361"/>
      <c r="XEZ2" s="26"/>
      <c r="XFA2" s="375"/>
      <c r="XFB2" s="375"/>
      <c r="XFC2" s="375"/>
      <c r="XFD2" s="375"/>
    </row>
  </sheetData>
  <mergeCells count="3280">
    <mergeCell ref="AE1:AG1"/>
    <mergeCell ref="AH1:AQ1"/>
    <mergeCell ref="AR1:AU1"/>
    <mergeCell ref="AV1:BO1"/>
    <mergeCell ref="BP1:BS1"/>
    <mergeCell ref="BT1:CF1"/>
    <mergeCell ref="R1:R2"/>
    <mergeCell ref="S1:Z1"/>
    <mergeCell ref="AA1:AA2"/>
    <mergeCell ref="AB1:AB2"/>
    <mergeCell ref="AC1:AC2"/>
    <mergeCell ref="AD1:AD2"/>
    <mergeCell ref="A1:A2"/>
    <mergeCell ref="B1:B2"/>
    <mergeCell ref="C1:C2"/>
    <mergeCell ref="D1:D2"/>
    <mergeCell ref="E1:E2"/>
    <mergeCell ref="F1:Q1"/>
    <mergeCell ref="EE1:EE2"/>
    <mergeCell ref="EF1:EQ1"/>
    <mergeCell ref="ER1:ER2"/>
    <mergeCell ref="ES1:EZ1"/>
    <mergeCell ref="FA1:FA2"/>
    <mergeCell ref="FB1:FB2"/>
    <mergeCell ref="DM1:DR1"/>
    <mergeCell ref="DS1:DU1"/>
    <mergeCell ref="EA1:EA2"/>
    <mergeCell ref="EB1:EB2"/>
    <mergeCell ref="EC1:EC2"/>
    <mergeCell ref="ED1:ED2"/>
    <mergeCell ref="CG1:CQ1"/>
    <mergeCell ref="CR1:CU1"/>
    <mergeCell ref="CV1:DC1"/>
    <mergeCell ref="DE1:DF1"/>
    <mergeCell ref="DG1:DJ1"/>
    <mergeCell ref="DK1:DL1"/>
    <mergeCell ref="IG1:IJ1"/>
    <mergeCell ref="IK1:IL1"/>
    <mergeCell ref="IM1:IR1"/>
    <mergeCell ref="IS1:IU1"/>
    <mergeCell ref="JA1:JA2"/>
    <mergeCell ref="JB1:JB2"/>
    <mergeCell ref="GP1:GS1"/>
    <mergeCell ref="GT1:HF1"/>
    <mergeCell ref="HG1:HQ1"/>
    <mergeCell ref="HR1:HU1"/>
    <mergeCell ref="HV1:IC1"/>
    <mergeCell ref="IE1:IF1"/>
    <mergeCell ref="FC1:FC2"/>
    <mergeCell ref="FD1:FD2"/>
    <mergeCell ref="FE1:FG1"/>
    <mergeCell ref="FH1:FQ1"/>
    <mergeCell ref="FR1:FU1"/>
    <mergeCell ref="FV1:GO1"/>
    <mergeCell ref="KR1:KU1"/>
    <mergeCell ref="KV1:LO1"/>
    <mergeCell ref="LP1:LS1"/>
    <mergeCell ref="LT1:MF1"/>
    <mergeCell ref="MG1:MQ1"/>
    <mergeCell ref="MR1:MU1"/>
    <mergeCell ref="KA1:KA2"/>
    <mergeCell ref="KB1:KB2"/>
    <mergeCell ref="KC1:KC2"/>
    <mergeCell ref="KD1:KD2"/>
    <mergeCell ref="KE1:KG1"/>
    <mergeCell ref="KH1:KQ1"/>
    <mergeCell ref="JC1:JC2"/>
    <mergeCell ref="JD1:JD2"/>
    <mergeCell ref="JE1:JE2"/>
    <mergeCell ref="JF1:JQ1"/>
    <mergeCell ref="JR1:JR2"/>
    <mergeCell ref="JS1:JZ1"/>
    <mergeCell ref="OR1:OR2"/>
    <mergeCell ref="OS1:OZ1"/>
    <mergeCell ref="PA1:PA2"/>
    <mergeCell ref="PB1:PB2"/>
    <mergeCell ref="PC1:PC2"/>
    <mergeCell ref="PD1:PD2"/>
    <mergeCell ref="OA1:OA2"/>
    <mergeCell ref="OB1:OB2"/>
    <mergeCell ref="OC1:OC2"/>
    <mergeCell ref="OD1:OD2"/>
    <mergeCell ref="OE1:OE2"/>
    <mergeCell ref="OF1:OQ1"/>
    <mergeCell ref="MV1:NC1"/>
    <mergeCell ref="NE1:NF1"/>
    <mergeCell ref="NG1:NJ1"/>
    <mergeCell ref="NK1:NL1"/>
    <mergeCell ref="NM1:NR1"/>
    <mergeCell ref="NS1:NU1"/>
    <mergeCell ref="SM1:SR1"/>
    <mergeCell ref="SS1:SU1"/>
    <mergeCell ref="TA1:TA2"/>
    <mergeCell ref="TB1:TB2"/>
    <mergeCell ref="TC1:TC2"/>
    <mergeCell ref="TD1:TD2"/>
    <mergeCell ref="RG1:RQ1"/>
    <mergeCell ref="RR1:RU1"/>
    <mergeCell ref="RV1:SC1"/>
    <mergeCell ref="SE1:SF1"/>
    <mergeCell ref="SG1:SJ1"/>
    <mergeCell ref="SK1:SL1"/>
    <mergeCell ref="PE1:PG1"/>
    <mergeCell ref="PH1:PQ1"/>
    <mergeCell ref="PR1:PU1"/>
    <mergeCell ref="PV1:QO1"/>
    <mergeCell ref="QP1:QS1"/>
    <mergeCell ref="QT1:RF1"/>
    <mergeCell ref="VP1:VS1"/>
    <mergeCell ref="VT1:WF1"/>
    <mergeCell ref="WG1:WQ1"/>
    <mergeCell ref="WR1:WU1"/>
    <mergeCell ref="WV1:XC1"/>
    <mergeCell ref="XE1:XF1"/>
    <mergeCell ref="UC1:UC2"/>
    <mergeCell ref="UD1:UD2"/>
    <mergeCell ref="UE1:UG1"/>
    <mergeCell ref="UH1:UQ1"/>
    <mergeCell ref="UR1:UU1"/>
    <mergeCell ref="UV1:VO1"/>
    <mergeCell ref="TE1:TE2"/>
    <mergeCell ref="TF1:TQ1"/>
    <mergeCell ref="TR1:TR2"/>
    <mergeCell ref="TS1:TZ1"/>
    <mergeCell ref="UA1:UA2"/>
    <mergeCell ref="UB1:UB2"/>
    <mergeCell ref="ZA1:ZA2"/>
    <mergeCell ref="ZB1:ZB2"/>
    <mergeCell ref="ZC1:ZC2"/>
    <mergeCell ref="ZD1:ZD2"/>
    <mergeCell ref="ZE1:ZG1"/>
    <mergeCell ref="ZH1:ZQ1"/>
    <mergeCell ref="YC1:YC2"/>
    <mergeCell ref="YD1:YD2"/>
    <mergeCell ref="YE1:YE2"/>
    <mergeCell ref="YF1:YQ1"/>
    <mergeCell ref="YR1:YR2"/>
    <mergeCell ref="YS1:YZ1"/>
    <mergeCell ref="XG1:XJ1"/>
    <mergeCell ref="XK1:XL1"/>
    <mergeCell ref="XM1:XR1"/>
    <mergeCell ref="XS1:XU1"/>
    <mergeCell ref="YA1:YA2"/>
    <mergeCell ref="YB1:YB2"/>
    <mergeCell ref="ADA1:ADA2"/>
    <mergeCell ref="ADB1:ADB2"/>
    <mergeCell ref="ADC1:ADC2"/>
    <mergeCell ref="ADD1:ADD2"/>
    <mergeCell ref="ADE1:ADE2"/>
    <mergeCell ref="ADF1:ADQ1"/>
    <mergeCell ref="ABV1:ACC1"/>
    <mergeCell ref="ACE1:ACF1"/>
    <mergeCell ref="ACG1:ACJ1"/>
    <mergeCell ref="ACK1:ACL1"/>
    <mergeCell ref="ACM1:ACR1"/>
    <mergeCell ref="ACS1:ACU1"/>
    <mergeCell ref="ZR1:ZU1"/>
    <mergeCell ref="ZV1:AAO1"/>
    <mergeCell ref="AAP1:AAS1"/>
    <mergeCell ref="AAT1:ABF1"/>
    <mergeCell ref="ABG1:ABQ1"/>
    <mergeCell ref="ABR1:ABU1"/>
    <mergeCell ref="AGG1:AGQ1"/>
    <mergeCell ref="AGR1:AGU1"/>
    <mergeCell ref="AGV1:AHC1"/>
    <mergeCell ref="AHE1:AHF1"/>
    <mergeCell ref="AHG1:AHJ1"/>
    <mergeCell ref="AHK1:AHL1"/>
    <mergeCell ref="AEE1:AEG1"/>
    <mergeCell ref="AEH1:AEQ1"/>
    <mergeCell ref="AER1:AEU1"/>
    <mergeCell ref="AEV1:AFO1"/>
    <mergeCell ref="AFP1:AFS1"/>
    <mergeCell ref="AFT1:AGF1"/>
    <mergeCell ref="ADR1:ADR2"/>
    <mergeCell ref="ADS1:ADZ1"/>
    <mergeCell ref="AEA1:AEA2"/>
    <mergeCell ref="AEB1:AEB2"/>
    <mergeCell ref="AEC1:AEC2"/>
    <mergeCell ref="AED1:AED2"/>
    <mergeCell ref="AJC1:AJC2"/>
    <mergeCell ref="AJD1:AJD2"/>
    <mergeCell ref="AJE1:AJG1"/>
    <mergeCell ref="AJH1:AJQ1"/>
    <mergeCell ref="AJR1:AJU1"/>
    <mergeCell ref="AJV1:AKO1"/>
    <mergeCell ref="AIE1:AIE2"/>
    <mergeCell ref="AIF1:AIQ1"/>
    <mergeCell ref="AIR1:AIR2"/>
    <mergeCell ref="AIS1:AIZ1"/>
    <mergeCell ref="AJA1:AJA2"/>
    <mergeCell ref="AJB1:AJB2"/>
    <mergeCell ref="AHM1:AHR1"/>
    <mergeCell ref="AHS1:AHU1"/>
    <mergeCell ref="AIA1:AIA2"/>
    <mergeCell ref="AIB1:AIB2"/>
    <mergeCell ref="AIC1:AIC2"/>
    <mergeCell ref="AID1:AID2"/>
    <mergeCell ref="ANC1:ANC2"/>
    <mergeCell ref="AND1:AND2"/>
    <mergeCell ref="ANE1:ANE2"/>
    <mergeCell ref="ANF1:ANQ1"/>
    <mergeCell ref="ANR1:ANR2"/>
    <mergeCell ref="ANS1:ANZ1"/>
    <mergeCell ref="AMG1:AMJ1"/>
    <mergeCell ref="AMK1:AML1"/>
    <mergeCell ref="AMM1:AMR1"/>
    <mergeCell ref="AMS1:AMU1"/>
    <mergeCell ref="ANA1:ANA2"/>
    <mergeCell ref="ANB1:ANB2"/>
    <mergeCell ref="AKP1:AKS1"/>
    <mergeCell ref="AKT1:ALF1"/>
    <mergeCell ref="ALG1:ALQ1"/>
    <mergeCell ref="ALR1:ALU1"/>
    <mergeCell ref="ALV1:AMC1"/>
    <mergeCell ref="AME1:AMF1"/>
    <mergeCell ref="AQV1:ARC1"/>
    <mergeCell ref="ARE1:ARF1"/>
    <mergeCell ref="ARG1:ARJ1"/>
    <mergeCell ref="ARK1:ARL1"/>
    <mergeCell ref="ARM1:ARR1"/>
    <mergeCell ref="ARS1:ARU1"/>
    <mergeCell ref="AOR1:AOU1"/>
    <mergeCell ref="AOV1:APO1"/>
    <mergeCell ref="APP1:APS1"/>
    <mergeCell ref="APT1:AQF1"/>
    <mergeCell ref="AQG1:AQQ1"/>
    <mergeCell ref="AQR1:AQU1"/>
    <mergeCell ref="AOA1:AOA2"/>
    <mergeCell ref="AOB1:AOB2"/>
    <mergeCell ref="AOC1:AOC2"/>
    <mergeCell ref="AOD1:AOD2"/>
    <mergeCell ref="AOE1:AOG1"/>
    <mergeCell ref="AOH1:AOQ1"/>
    <mergeCell ref="ATE1:ATG1"/>
    <mergeCell ref="ATH1:ATQ1"/>
    <mergeCell ref="ATR1:ATU1"/>
    <mergeCell ref="ATV1:AUO1"/>
    <mergeCell ref="AUP1:AUS1"/>
    <mergeCell ref="AUT1:AVF1"/>
    <mergeCell ref="ASR1:ASR2"/>
    <mergeCell ref="ASS1:ASZ1"/>
    <mergeCell ref="ATA1:ATA2"/>
    <mergeCell ref="ATB1:ATB2"/>
    <mergeCell ref="ATC1:ATC2"/>
    <mergeCell ref="ATD1:ATD2"/>
    <mergeCell ref="ASA1:ASA2"/>
    <mergeCell ref="ASB1:ASB2"/>
    <mergeCell ref="ASC1:ASC2"/>
    <mergeCell ref="ASD1:ASD2"/>
    <mergeCell ref="ASE1:ASE2"/>
    <mergeCell ref="ASF1:ASQ1"/>
    <mergeCell ref="AXE1:AXE2"/>
    <mergeCell ref="AXF1:AXQ1"/>
    <mergeCell ref="AXR1:AXR2"/>
    <mergeCell ref="AXS1:AXZ1"/>
    <mergeCell ref="AYA1:AYA2"/>
    <mergeCell ref="AYB1:AYB2"/>
    <mergeCell ref="AWM1:AWR1"/>
    <mergeCell ref="AWS1:AWU1"/>
    <mergeCell ref="AXA1:AXA2"/>
    <mergeCell ref="AXB1:AXB2"/>
    <mergeCell ref="AXC1:AXC2"/>
    <mergeCell ref="AXD1:AXD2"/>
    <mergeCell ref="AVG1:AVQ1"/>
    <mergeCell ref="AVR1:AVU1"/>
    <mergeCell ref="AVV1:AWC1"/>
    <mergeCell ref="AWE1:AWF1"/>
    <mergeCell ref="AWG1:AWJ1"/>
    <mergeCell ref="AWK1:AWL1"/>
    <mergeCell ref="BBG1:BBJ1"/>
    <mergeCell ref="BBK1:BBL1"/>
    <mergeCell ref="BBM1:BBR1"/>
    <mergeCell ref="BBS1:BBU1"/>
    <mergeCell ref="BCA1:BCA2"/>
    <mergeCell ref="BCB1:BCB2"/>
    <mergeCell ref="AZP1:AZS1"/>
    <mergeCell ref="AZT1:BAF1"/>
    <mergeCell ref="BAG1:BAQ1"/>
    <mergeCell ref="BAR1:BAU1"/>
    <mergeCell ref="BAV1:BBC1"/>
    <mergeCell ref="BBE1:BBF1"/>
    <mergeCell ref="AYC1:AYC2"/>
    <mergeCell ref="AYD1:AYD2"/>
    <mergeCell ref="AYE1:AYG1"/>
    <mergeCell ref="AYH1:AYQ1"/>
    <mergeCell ref="AYR1:AYU1"/>
    <mergeCell ref="AYV1:AZO1"/>
    <mergeCell ref="BDR1:BDU1"/>
    <mergeCell ref="BDV1:BEO1"/>
    <mergeCell ref="BEP1:BES1"/>
    <mergeCell ref="BET1:BFF1"/>
    <mergeCell ref="BFG1:BFQ1"/>
    <mergeCell ref="BFR1:BFU1"/>
    <mergeCell ref="BDA1:BDA2"/>
    <mergeCell ref="BDB1:BDB2"/>
    <mergeCell ref="BDC1:BDC2"/>
    <mergeCell ref="BDD1:BDD2"/>
    <mergeCell ref="BDE1:BDG1"/>
    <mergeCell ref="BDH1:BDQ1"/>
    <mergeCell ref="BCC1:BCC2"/>
    <mergeCell ref="BCD1:BCD2"/>
    <mergeCell ref="BCE1:BCE2"/>
    <mergeCell ref="BCF1:BCQ1"/>
    <mergeCell ref="BCR1:BCR2"/>
    <mergeCell ref="BCS1:BCZ1"/>
    <mergeCell ref="BHR1:BHR2"/>
    <mergeCell ref="BHS1:BHZ1"/>
    <mergeCell ref="BIA1:BIA2"/>
    <mergeCell ref="BIB1:BIB2"/>
    <mergeCell ref="BIC1:BIC2"/>
    <mergeCell ref="BID1:BID2"/>
    <mergeCell ref="BHA1:BHA2"/>
    <mergeCell ref="BHB1:BHB2"/>
    <mergeCell ref="BHC1:BHC2"/>
    <mergeCell ref="BHD1:BHD2"/>
    <mergeCell ref="BHE1:BHE2"/>
    <mergeCell ref="BHF1:BHQ1"/>
    <mergeCell ref="BFV1:BGC1"/>
    <mergeCell ref="BGE1:BGF1"/>
    <mergeCell ref="BGG1:BGJ1"/>
    <mergeCell ref="BGK1:BGL1"/>
    <mergeCell ref="BGM1:BGR1"/>
    <mergeCell ref="BGS1:BGU1"/>
    <mergeCell ref="BLM1:BLR1"/>
    <mergeCell ref="BLS1:BLU1"/>
    <mergeCell ref="BMA1:BMA2"/>
    <mergeCell ref="BMB1:BMB2"/>
    <mergeCell ref="BMC1:BMC2"/>
    <mergeCell ref="BMD1:BMD2"/>
    <mergeCell ref="BKG1:BKQ1"/>
    <mergeCell ref="BKR1:BKU1"/>
    <mergeCell ref="BKV1:BLC1"/>
    <mergeCell ref="BLE1:BLF1"/>
    <mergeCell ref="BLG1:BLJ1"/>
    <mergeCell ref="BLK1:BLL1"/>
    <mergeCell ref="BIE1:BIG1"/>
    <mergeCell ref="BIH1:BIQ1"/>
    <mergeCell ref="BIR1:BIU1"/>
    <mergeCell ref="BIV1:BJO1"/>
    <mergeCell ref="BJP1:BJS1"/>
    <mergeCell ref="BJT1:BKF1"/>
    <mergeCell ref="BOP1:BOS1"/>
    <mergeCell ref="BOT1:BPF1"/>
    <mergeCell ref="BPG1:BPQ1"/>
    <mergeCell ref="BPR1:BPU1"/>
    <mergeCell ref="BPV1:BQC1"/>
    <mergeCell ref="BQE1:BQF1"/>
    <mergeCell ref="BNC1:BNC2"/>
    <mergeCell ref="BND1:BND2"/>
    <mergeCell ref="BNE1:BNG1"/>
    <mergeCell ref="BNH1:BNQ1"/>
    <mergeCell ref="BNR1:BNU1"/>
    <mergeCell ref="BNV1:BOO1"/>
    <mergeCell ref="BME1:BME2"/>
    <mergeCell ref="BMF1:BMQ1"/>
    <mergeCell ref="BMR1:BMR2"/>
    <mergeCell ref="BMS1:BMZ1"/>
    <mergeCell ref="BNA1:BNA2"/>
    <mergeCell ref="BNB1:BNB2"/>
    <mergeCell ref="BSA1:BSA2"/>
    <mergeCell ref="BSB1:BSB2"/>
    <mergeCell ref="BSC1:BSC2"/>
    <mergeCell ref="BSD1:BSD2"/>
    <mergeCell ref="BSE1:BSG1"/>
    <mergeCell ref="BSH1:BSQ1"/>
    <mergeCell ref="BRC1:BRC2"/>
    <mergeCell ref="BRD1:BRD2"/>
    <mergeCell ref="BRE1:BRE2"/>
    <mergeCell ref="BRF1:BRQ1"/>
    <mergeCell ref="BRR1:BRR2"/>
    <mergeCell ref="BRS1:BRZ1"/>
    <mergeCell ref="BQG1:BQJ1"/>
    <mergeCell ref="BQK1:BQL1"/>
    <mergeCell ref="BQM1:BQR1"/>
    <mergeCell ref="BQS1:BQU1"/>
    <mergeCell ref="BRA1:BRA2"/>
    <mergeCell ref="BRB1:BRB2"/>
    <mergeCell ref="BWA1:BWA2"/>
    <mergeCell ref="BWB1:BWB2"/>
    <mergeCell ref="BWC1:BWC2"/>
    <mergeCell ref="BWD1:BWD2"/>
    <mergeCell ref="BWE1:BWE2"/>
    <mergeCell ref="BWF1:BWQ1"/>
    <mergeCell ref="BUV1:BVC1"/>
    <mergeCell ref="BVE1:BVF1"/>
    <mergeCell ref="BVG1:BVJ1"/>
    <mergeCell ref="BVK1:BVL1"/>
    <mergeCell ref="BVM1:BVR1"/>
    <mergeCell ref="BVS1:BVU1"/>
    <mergeCell ref="BSR1:BSU1"/>
    <mergeCell ref="BSV1:BTO1"/>
    <mergeCell ref="BTP1:BTS1"/>
    <mergeCell ref="BTT1:BUF1"/>
    <mergeCell ref="BUG1:BUQ1"/>
    <mergeCell ref="BUR1:BUU1"/>
    <mergeCell ref="BZG1:BZQ1"/>
    <mergeCell ref="BZR1:BZU1"/>
    <mergeCell ref="BZV1:CAC1"/>
    <mergeCell ref="CAE1:CAF1"/>
    <mergeCell ref="CAG1:CAJ1"/>
    <mergeCell ref="CAK1:CAL1"/>
    <mergeCell ref="BXE1:BXG1"/>
    <mergeCell ref="BXH1:BXQ1"/>
    <mergeCell ref="BXR1:BXU1"/>
    <mergeCell ref="BXV1:BYO1"/>
    <mergeCell ref="BYP1:BYS1"/>
    <mergeCell ref="BYT1:BZF1"/>
    <mergeCell ref="BWR1:BWR2"/>
    <mergeCell ref="BWS1:BWZ1"/>
    <mergeCell ref="BXA1:BXA2"/>
    <mergeCell ref="BXB1:BXB2"/>
    <mergeCell ref="BXC1:BXC2"/>
    <mergeCell ref="BXD1:BXD2"/>
    <mergeCell ref="CCC1:CCC2"/>
    <mergeCell ref="CCD1:CCD2"/>
    <mergeCell ref="CCE1:CCG1"/>
    <mergeCell ref="CCH1:CCQ1"/>
    <mergeCell ref="CCR1:CCU1"/>
    <mergeCell ref="CCV1:CDO1"/>
    <mergeCell ref="CBE1:CBE2"/>
    <mergeCell ref="CBF1:CBQ1"/>
    <mergeCell ref="CBR1:CBR2"/>
    <mergeCell ref="CBS1:CBZ1"/>
    <mergeCell ref="CCA1:CCA2"/>
    <mergeCell ref="CCB1:CCB2"/>
    <mergeCell ref="CAM1:CAR1"/>
    <mergeCell ref="CAS1:CAU1"/>
    <mergeCell ref="CBA1:CBA2"/>
    <mergeCell ref="CBB1:CBB2"/>
    <mergeCell ref="CBC1:CBC2"/>
    <mergeCell ref="CBD1:CBD2"/>
    <mergeCell ref="CGC1:CGC2"/>
    <mergeCell ref="CGD1:CGD2"/>
    <mergeCell ref="CGE1:CGE2"/>
    <mergeCell ref="CGF1:CGQ1"/>
    <mergeCell ref="CGR1:CGR2"/>
    <mergeCell ref="CGS1:CGZ1"/>
    <mergeCell ref="CFG1:CFJ1"/>
    <mergeCell ref="CFK1:CFL1"/>
    <mergeCell ref="CFM1:CFR1"/>
    <mergeCell ref="CFS1:CFU1"/>
    <mergeCell ref="CGA1:CGA2"/>
    <mergeCell ref="CGB1:CGB2"/>
    <mergeCell ref="CDP1:CDS1"/>
    <mergeCell ref="CDT1:CEF1"/>
    <mergeCell ref="CEG1:CEQ1"/>
    <mergeCell ref="CER1:CEU1"/>
    <mergeCell ref="CEV1:CFC1"/>
    <mergeCell ref="CFE1:CFF1"/>
    <mergeCell ref="CJV1:CKC1"/>
    <mergeCell ref="CKE1:CKF1"/>
    <mergeCell ref="CKG1:CKJ1"/>
    <mergeCell ref="CKK1:CKL1"/>
    <mergeCell ref="CKM1:CKR1"/>
    <mergeCell ref="CKS1:CKU1"/>
    <mergeCell ref="CHR1:CHU1"/>
    <mergeCell ref="CHV1:CIO1"/>
    <mergeCell ref="CIP1:CIS1"/>
    <mergeCell ref="CIT1:CJF1"/>
    <mergeCell ref="CJG1:CJQ1"/>
    <mergeCell ref="CJR1:CJU1"/>
    <mergeCell ref="CHA1:CHA2"/>
    <mergeCell ref="CHB1:CHB2"/>
    <mergeCell ref="CHC1:CHC2"/>
    <mergeCell ref="CHD1:CHD2"/>
    <mergeCell ref="CHE1:CHG1"/>
    <mergeCell ref="CHH1:CHQ1"/>
    <mergeCell ref="CME1:CMG1"/>
    <mergeCell ref="CMH1:CMQ1"/>
    <mergeCell ref="CMR1:CMU1"/>
    <mergeCell ref="CMV1:CNO1"/>
    <mergeCell ref="CNP1:CNS1"/>
    <mergeCell ref="CNT1:COF1"/>
    <mergeCell ref="CLR1:CLR2"/>
    <mergeCell ref="CLS1:CLZ1"/>
    <mergeCell ref="CMA1:CMA2"/>
    <mergeCell ref="CMB1:CMB2"/>
    <mergeCell ref="CMC1:CMC2"/>
    <mergeCell ref="CMD1:CMD2"/>
    <mergeCell ref="CLA1:CLA2"/>
    <mergeCell ref="CLB1:CLB2"/>
    <mergeCell ref="CLC1:CLC2"/>
    <mergeCell ref="CLD1:CLD2"/>
    <mergeCell ref="CLE1:CLE2"/>
    <mergeCell ref="CLF1:CLQ1"/>
    <mergeCell ref="CQE1:CQE2"/>
    <mergeCell ref="CQF1:CQQ1"/>
    <mergeCell ref="CQR1:CQR2"/>
    <mergeCell ref="CQS1:CQZ1"/>
    <mergeCell ref="CRA1:CRA2"/>
    <mergeCell ref="CRB1:CRB2"/>
    <mergeCell ref="CPM1:CPR1"/>
    <mergeCell ref="CPS1:CPU1"/>
    <mergeCell ref="CQA1:CQA2"/>
    <mergeCell ref="CQB1:CQB2"/>
    <mergeCell ref="CQC1:CQC2"/>
    <mergeCell ref="CQD1:CQD2"/>
    <mergeCell ref="COG1:COQ1"/>
    <mergeCell ref="COR1:COU1"/>
    <mergeCell ref="COV1:CPC1"/>
    <mergeCell ref="CPE1:CPF1"/>
    <mergeCell ref="CPG1:CPJ1"/>
    <mergeCell ref="CPK1:CPL1"/>
    <mergeCell ref="CUG1:CUJ1"/>
    <mergeCell ref="CUK1:CUL1"/>
    <mergeCell ref="CUM1:CUR1"/>
    <mergeCell ref="CUS1:CUU1"/>
    <mergeCell ref="CVA1:CVA2"/>
    <mergeCell ref="CVB1:CVB2"/>
    <mergeCell ref="CSP1:CSS1"/>
    <mergeCell ref="CST1:CTF1"/>
    <mergeCell ref="CTG1:CTQ1"/>
    <mergeCell ref="CTR1:CTU1"/>
    <mergeCell ref="CTV1:CUC1"/>
    <mergeCell ref="CUE1:CUF1"/>
    <mergeCell ref="CRC1:CRC2"/>
    <mergeCell ref="CRD1:CRD2"/>
    <mergeCell ref="CRE1:CRG1"/>
    <mergeCell ref="CRH1:CRQ1"/>
    <mergeCell ref="CRR1:CRU1"/>
    <mergeCell ref="CRV1:CSO1"/>
    <mergeCell ref="CWR1:CWU1"/>
    <mergeCell ref="CWV1:CXO1"/>
    <mergeCell ref="CXP1:CXS1"/>
    <mergeCell ref="CXT1:CYF1"/>
    <mergeCell ref="CYG1:CYQ1"/>
    <mergeCell ref="CYR1:CYU1"/>
    <mergeCell ref="CWA1:CWA2"/>
    <mergeCell ref="CWB1:CWB2"/>
    <mergeCell ref="CWC1:CWC2"/>
    <mergeCell ref="CWD1:CWD2"/>
    <mergeCell ref="CWE1:CWG1"/>
    <mergeCell ref="CWH1:CWQ1"/>
    <mergeCell ref="CVC1:CVC2"/>
    <mergeCell ref="CVD1:CVD2"/>
    <mergeCell ref="CVE1:CVE2"/>
    <mergeCell ref="CVF1:CVQ1"/>
    <mergeCell ref="CVR1:CVR2"/>
    <mergeCell ref="CVS1:CVZ1"/>
    <mergeCell ref="DAR1:DAR2"/>
    <mergeCell ref="DAS1:DAZ1"/>
    <mergeCell ref="DBA1:DBA2"/>
    <mergeCell ref="DBB1:DBB2"/>
    <mergeCell ref="DBC1:DBC2"/>
    <mergeCell ref="DBD1:DBD2"/>
    <mergeCell ref="DAA1:DAA2"/>
    <mergeCell ref="DAB1:DAB2"/>
    <mergeCell ref="DAC1:DAC2"/>
    <mergeCell ref="DAD1:DAD2"/>
    <mergeCell ref="DAE1:DAE2"/>
    <mergeCell ref="DAF1:DAQ1"/>
    <mergeCell ref="CYV1:CZC1"/>
    <mergeCell ref="CZE1:CZF1"/>
    <mergeCell ref="CZG1:CZJ1"/>
    <mergeCell ref="CZK1:CZL1"/>
    <mergeCell ref="CZM1:CZR1"/>
    <mergeCell ref="CZS1:CZU1"/>
    <mergeCell ref="DEM1:DER1"/>
    <mergeCell ref="DES1:DEU1"/>
    <mergeCell ref="DFA1:DFA2"/>
    <mergeCell ref="DFB1:DFB2"/>
    <mergeCell ref="DFC1:DFC2"/>
    <mergeCell ref="DFD1:DFD2"/>
    <mergeCell ref="DDG1:DDQ1"/>
    <mergeCell ref="DDR1:DDU1"/>
    <mergeCell ref="DDV1:DEC1"/>
    <mergeCell ref="DEE1:DEF1"/>
    <mergeCell ref="DEG1:DEJ1"/>
    <mergeCell ref="DEK1:DEL1"/>
    <mergeCell ref="DBE1:DBG1"/>
    <mergeCell ref="DBH1:DBQ1"/>
    <mergeCell ref="DBR1:DBU1"/>
    <mergeCell ref="DBV1:DCO1"/>
    <mergeCell ref="DCP1:DCS1"/>
    <mergeCell ref="DCT1:DDF1"/>
    <mergeCell ref="DHP1:DHS1"/>
    <mergeCell ref="DHT1:DIF1"/>
    <mergeCell ref="DIG1:DIQ1"/>
    <mergeCell ref="DIR1:DIU1"/>
    <mergeCell ref="DIV1:DJC1"/>
    <mergeCell ref="DJE1:DJF1"/>
    <mergeCell ref="DGC1:DGC2"/>
    <mergeCell ref="DGD1:DGD2"/>
    <mergeCell ref="DGE1:DGG1"/>
    <mergeCell ref="DGH1:DGQ1"/>
    <mergeCell ref="DGR1:DGU1"/>
    <mergeCell ref="DGV1:DHO1"/>
    <mergeCell ref="DFE1:DFE2"/>
    <mergeCell ref="DFF1:DFQ1"/>
    <mergeCell ref="DFR1:DFR2"/>
    <mergeCell ref="DFS1:DFZ1"/>
    <mergeCell ref="DGA1:DGA2"/>
    <mergeCell ref="DGB1:DGB2"/>
    <mergeCell ref="DLA1:DLA2"/>
    <mergeCell ref="DLB1:DLB2"/>
    <mergeCell ref="DLC1:DLC2"/>
    <mergeCell ref="DLD1:DLD2"/>
    <mergeCell ref="DLE1:DLG1"/>
    <mergeCell ref="DLH1:DLQ1"/>
    <mergeCell ref="DKC1:DKC2"/>
    <mergeCell ref="DKD1:DKD2"/>
    <mergeCell ref="DKE1:DKE2"/>
    <mergeCell ref="DKF1:DKQ1"/>
    <mergeCell ref="DKR1:DKR2"/>
    <mergeCell ref="DKS1:DKZ1"/>
    <mergeCell ref="DJG1:DJJ1"/>
    <mergeCell ref="DJK1:DJL1"/>
    <mergeCell ref="DJM1:DJR1"/>
    <mergeCell ref="DJS1:DJU1"/>
    <mergeCell ref="DKA1:DKA2"/>
    <mergeCell ref="DKB1:DKB2"/>
    <mergeCell ref="DPA1:DPA2"/>
    <mergeCell ref="DPB1:DPB2"/>
    <mergeCell ref="DPC1:DPC2"/>
    <mergeCell ref="DPD1:DPD2"/>
    <mergeCell ref="DPE1:DPE2"/>
    <mergeCell ref="DPF1:DPQ1"/>
    <mergeCell ref="DNV1:DOC1"/>
    <mergeCell ref="DOE1:DOF1"/>
    <mergeCell ref="DOG1:DOJ1"/>
    <mergeCell ref="DOK1:DOL1"/>
    <mergeCell ref="DOM1:DOR1"/>
    <mergeCell ref="DOS1:DOU1"/>
    <mergeCell ref="DLR1:DLU1"/>
    <mergeCell ref="DLV1:DMO1"/>
    <mergeCell ref="DMP1:DMS1"/>
    <mergeCell ref="DMT1:DNF1"/>
    <mergeCell ref="DNG1:DNQ1"/>
    <mergeCell ref="DNR1:DNU1"/>
    <mergeCell ref="DSG1:DSQ1"/>
    <mergeCell ref="DSR1:DSU1"/>
    <mergeCell ref="DSV1:DTC1"/>
    <mergeCell ref="DTE1:DTF1"/>
    <mergeCell ref="DTG1:DTJ1"/>
    <mergeCell ref="DTK1:DTL1"/>
    <mergeCell ref="DQE1:DQG1"/>
    <mergeCell ref="DQH1:DQQ1"/>
    <mergeCell ref="DQR1:DQU1"/>
    <mergeCell ref="DQV1:DRO1"/>
    <mergeCell ref="DRP1:DRS1"/>
    <mergeCell ref="DRT1:DSF1"/>
    <mergeCell ref="DPR1:DPR2"/>
    <mergeCell ref="DPS1:DPZ1"/>
    <mergeCell ref="DQA1:DQA2"/>
    <mergeCell ref="DQB1:DQB2"/>
    <mergeCell ref="DQC1:DQC2"/>
    <mergeCell ref="DQD1:DQD2"/>
    <mergeCell ref="DVC1:DVC2"/>
    <mergeCell ref="DVD1:DVD2"/>
    <mergeCell ref="DVE1:DVG1"/>
    <mergeCell ref="DVH1:DVQ1"/>
    <mergeCell ref="DVR1:DVU1"/>
    <mergeCell ref="DVV1:DWO1"/>
    <mergeCell ref="DUE1:DUE2"/>
    <mergeCell ref="DUF1:DUQ1"/>
    <mergeCell ref="DUR1:DUR2"/>
    <mergeCell ref="DUS1:DUZ1"/>
    <mergeCell ref="DVA1:DVA2"/>
    <mergeCell ref="DVB1:DVB2"/>
    <mergeCell ref="DTM1:DTR1"/>
    <mergeCell ref="DTS1:DTU1"/>
    <mergeCell ref="DUA1:DUA2"/>
    <mergeCell ref="DUB1:DUB2"/>
    <mergeCell ref="DUC1:DUC2"/>
    <mergeCell ref="DUD1:DUD2"/>
    <mergeCell ref="DZC1:DZC2"/>
    <mergeCell ref="DZD1:DZD2"/>
    <mergeCell ref="DZE1:DZE2"/>
    <mergeCell ref="DZF1:DZQ1"/>
    <mergeCell ref="DZR1:DZR2"/>
    <mergeCell ref="DZS1:DZZ1"/>
    <mergeCell ref="DYG1:DYJ1"/>
    <mergeCell ref="DYK1:DYL1"/>
    <mergeCell ref="DYM1:DYR1"/>
    <mergeCell ref="DYS1:DYU1"/>
    <mergeCell ref="DZA1:DZA2"/>
    <mergeCell ref="DZB1:DZB2"/>
    <mergeCell ref="DWP1:DWS1"/>
    <mergeCell ref="DWT1:DXF1"/>
    <mergeCell ref="DXG1:DXQ1"/>
    <mergeCell ref="DXR1:DXU1"/>
    <mergeCell ref="DXV1:DYC1"/>
    <mergeCell ref="DYE1:DYF1"/>
    <mergeCell ref="ECV1:EDC1"/>
    <mergeCell ref="EDE1:EDF1"/>
    <mergeCell ref="EDG1:EDJ1"/>
    <mergeCell ref="EDK1:EDL1"/>
    <mergeCell ref="EDM1:EDR1"/>
    <mergeCell ref="EDS1:EDU1"/>
    <mergeCell ref="EAR1:EAU1"/>
    <mergeCell ref="EAV1:EBO1"/>
    <mergeCell ref="EBP1:EBS1"/>
    <mergeCell ref="EBT1:ECF1"/>
    <mergeCell ref="ECG1:ECQ1"/>
    <mergeCell ref="ECR1:ECU1"/>
    <mergeCell ref="EAA1:EAA2"/>
    <mergeCell ref="EAB1:EAB2"/>
    <mergeCell ref="EAC1:EAC2"/>
    <mergeCell ref="EAD1:EAD2"/>
    <mergeCell ref="EAE1:EAG1"/>
    <mergeCell ref="EAH1:EAQ1"/>
    <mergeCell ref="EFE1:EFG1"/>
    <mergeCell ref="EFH1:EFQ1"/>
    <mergeCell ref="EFR1:EFU1"/>
    <mergeCell ref="EFV1:EGO1"/>
    <mergeCell ref="EGP1:EGS1"/>
    <mergeCell ref="EGT1:EHF1"/>
    <mergeCell ref="EER1:EER2"/>
    <mergeCell ref="EES1:EEZ1"/>
    <mergeCell ref="EFA1:EFA2"/>
    <mergeCell ref="EFB1:EFB2"/>
    <mergeCell ref="EFC1:EFC2"/>
    <mergeCell ref="EFD1:EFD2"/>
    <mergeCell ref="EEA1:EEA2"/>
    <mergeCell ref="EEB1:EEB2"/>
    <mergeCell ref="EEC1:EEC2"/>
    <mergeCell ref="EED1:EED2"/>
    <mergeCell ref="EEE1:EEE2"/>
    <mergeCell ref="EEF1:EEQ1"/>
    <mergeCell ref="EJE1:EJE2"/>
    <mergeCell ref="EJF1:EJQ1"/>
    <mergeCell ref="EJR1:EJR2"/>
    <mergeCell ref="EJS1:EJZ1"/>
    <mergeCell ref="EKA1:EKA2"/>
    <mergeCell ref="EKB1:EKB2"/>
    <mergeCell ref="EIM1:EIR1"/>
    <mergeCell ref="EIS1:EIU1"/>
    <mergeCell ref="EJA1:EJA2"/>
    <mergeCell ref="EJB1:EJB2"/>
    <mergeCell ref="EJC1:EJC2"/>
    <mergeCell ref="EJD1:EJD2"/>
    <mergeCell ref="EHG1:EHQ1"/>
    <mergeCell ref="EHR1:EHU1"/>
    <mergeCell ref="EHV1:EIC1"/>
    <mergeCell ref="EIE1:EIF1"/>
    <mergeCell ref="EIG1:EIJ1"/>
    <mergeCell ref="EIK1:EIL1"/>
    <mergeCell ref="ENG1:ENJ1"/>
    <mergeCell ref="ENK1:ENL1"/>
    <mergeCell ref="ENM1:ENR1"/>
    <mergeCell ref="ENS1:ENU1"/>
    <mergeCell ref="EOA1:EOA2"/>
    <mergeCell ref="EOB1:EOB2"/>
    <mergeCell ref="ELP1:ELS1"/>
    <mergeCell ref="ELT1:EMF1"/>
    <mergeCell ref="EMG1:EMQ1"/>
    <mergeCell ref="EMR1:EMU1"/>
    <mergeCell ref="EMV1:ENC1"/>
    <mergeCell ref="ENE1:ENF1"/>
    <mergeCell ref="EKC1:EKC2"/>
    <mergeCell ref="EKD1:EKD2"/>
    <mergeCell ref="EKE1:EKG1"/>
    <mergeCell ref="EKH1:EKQ1"/>
    <mergeCell ref="EKR1:EKU1"/>
    <mergeCell ref="EKV1:ELO1"/>
    <mergeCell ref="EPR1:EPU1"/>
    <mergeCell ref="EPV1:EQO1"/>
    <mergeCell ref="EQP1:EQS1"/>
    <mergeCell ref="EQT1:ERF1"/>
    <mergeCell ref="ERG1:ERQ1"/>
    <mergeCell ref="ERR1:ERU1"/>
    <mergeCell ref="EPA1:EPA2"/>
    <mergeCell ref="EPB1:EPB2"/>
    <mergeCell ref="EPC1:EPC2"/>
    <mergeCell ref="EPD1:EPD2"/>
    <mergeCell ref="EPE1:EPG1"/>
    <mergeCell ref="EPH1:EPQ1"/>
    <mergeCell ref="EOC1:EOC2"/>
    <mergeCell ref="EOD1:EOD2"/>
    <mergeCell ref="EOE1:EOE2"/>
    <mergeCell ref="EOF1:EOQ1"/>
    <mergeCell ref="EOR1:EOR2"/>
    <mergeCell ref="EOS1:EOZ1"/>
    <mergeCell ref="ETR1:ETR2"/>
    <mergeCell ref="ETS1:ETZ1"/>
    <mergeCell ref="EUA1:EUA2"/>
    <mergeCell ref="EUB1:EUB2"/>
    <mergeCell ref="EUC1:EUC2"/>
    <mergeCell ref="EUD1:EUD2"/>
    <mergeCell ref="ETA1:ETA2"/>
    <mergeCell ref="ETB1:ETB2"/>
    <mergeCell ref="ETC1:ETC2"/>
    <mergeCell ref="ETD1:ETD2"/>
    <mergeCell ref="ETE1:ETE2"/>
    <mergeCell ref="ETF1:ETQ1"/>
    <mergeCell ref="ERV1:ESC1"/>
    <mergeCell ref="ESE1:ESF1"/>
    <mergeCell ref="ESG1:ESJ1"/>
    <mergeCell ref="ESK1:ESL1"/>
    <mergeCell ref="ESM1:ESR1"/>
    <mergeCell ref="ESS1:ESU1"/>
    <mergeCell ref="EXM1:EXR1"/>
    <mergeCell ref="EXS1:EXU1"/>
    <mergeCell ref="EYA1:EYA2"/>
    <mergeCell ref="EYB1:EYB2"/>
    <mergeCell ref="EYC1:EYC2"/>
    <mergeCell ref="EYD1:EYD2"/>
    <mergeCell ref="EWG1:EWQ1"/>
    <mergeCell ref="EWR1:EWU1"/>
    <mergeCell ref="EWV1:EXC1"/>
    <mergeCell ref="EXE1:EXF1"/>
    <mergeCell ref="EXG1:EXJ1"/>
    <mergeCell ref="EXK1:EXL1"/>
    <mergeCell ref="EUE1:EUG1"/>
    <mergeCell ref="EUH1:EUQ1"/>
    <mergeCell ref="EUR1:EUU1"/>
    <mergeCell ref="EUV1:EVO1"/>
    <mergeCell ref="EVP1:EVS1"/>
    <mergeCell ref="EVT1:EWF1"/>
    <mergeCell ref="FAP1:FAS1"/>
    <mergeCell ref="FAT1:FBF1"/>
    <mergeCell ref="FBG1:FBQ1"/>
    <mergeCell ref="FBR1:FBU1"/>
    <mergeCell ref="FBV1:FCC1"/>
    <mergeCell ref="FCE1:FCF1"/>
    <mergeCell ref="EZC1:EZC2"/>
    <mergeCell ref="EZD1:EZD2"/>
    <mergeCell ref="EZE1:EZG1"/>
    <mergeCell ref="EZH1:EZQ1"/>
    <mergeCell ref="EZR1:EZU1"/>
    <mergeCell ref="EZV1:FAO1"/>
    <mergeCell ref="EYE1:EYE2"/>
    <mergeCell ref="EYF1:EYQ1"/>
    <mergeCell ref="EYR1:EYR2"/>
    <mergeCell ref="EYS1:EYZ1"/>
    <mergeCell ref="EZA1:EZA2"/>
    <mergeCell ref="EZB1:EZB2"/>
    <mergeCell ref="FEA1:FEA2"/>
    <mergeCell ref="FEB1:FEB2"/>
    <mergeCell ref="FEC1:FEC2"/>
    <mergeCell ref="FED1:FED2"/>
    <mergeCell ref="FEE1:FEG1"/>
    <mergeCell ref="FEH1:FEQ1"/>
    <mergeCell ref="FDC1:FDC2"/>
    <mergeCell ref="FDD1:FDD2"/>
    <mergeCell ref="FDE1:FDE2"/>
    <mergeCell ref="FDF1:FDQ1"/>
    <mergeCell ref="FDR1:FDR2"/>
    <mergeCell ref="FDS1:FDZ1"/>
    <mergeCell ref="FCG1:FCJ1"/>
    <mergeCell ref="FCK1:FCL1"/>
    <mergeCell ref="FCM1:FCR1"/>
    <mergeCell ref="FCS1:FCU1"/>
    <mergeCell ref="FDA1:FDA2"/>
    <mergeCell ref="FDB1:FDB2"/>
    <mergeCell ref="FIA1:FIA2"/>
    <mergeCell ref="FIB1:FIB2"/>
    <mergeCell ref="FIC1:FIC2"/>
    <mergeCell ref="FID1:FID2"/>
    <mergeCell ref="FIE1:FIE2"/>
    <mergeCell ref="FIF1:FIQ1"/>
    <mergeCell ref="FGV1:FHC1"/>
    <mergeCell ref="FHE1:FHF1"/>
    <mergeCell ref="FHG1:FHJ1"/>
    <mergeCell ref="FHK1:FHL1"/>
    <mergeCell ref="FHM1:FHR1"/>
    <mergeCell ref="FHS1:FHU1"/>
    <mergeCell ref="FER1:FEU1"/>
    <mergeCell ref="FEV1:FFO1"/>
    <mergeCell ref="FFP1:FFS1"/>
    <mergeCell ref="FFT1:FGF1"/>
    <mergeCell ref="FGG1:FGQ1"/>
    <mergeCell ref="FGR1:FGU1"/>
    <mergeCell ref="FLG1:FLQ1"/>
    <mergeCell ref="FLR1:FLU1"/>
    <mergeCell ref="FLV1:FMC1"/>
    <mergeCell ref="FME1:FMF1"/>
    <mergeCell ref="FMG1:FMJ1"/>
    <mergeCell ref="FMK1:FML1"/>
    <mergeCell ref="FJE1:FJG1"/>
    <mergeCell ref="FJH1:FJQ1"/>
    <mergeCell ref="FJR1:FJU1"/>
    <mergeCell ref="FJV1:FKO1"/>
    <mergeCell ref="FKP1:FKS1"/>
    <mergeCell ref="FKT1:FLF1"/>
    <mergeCell ref="FIR1:FIR2"/>
    <mergeCell ref="FIS1:FIZ1"/>
    <mergeCell ref="FJA1:FJA2"/>
    <mergeCell ref="FJB1:FJB2"/>
    <mergeCell ref="FJC1:FJC2"/>
    <mergeCell ref="FJD1:FJD2"/>
    <mergeCell ref="FOC1:FOC2"/>
    <mergeCell ref="FOD1:FOD2"/>
    <mergeCell ref="FOE1:FOG1"/>
    <mergeCell ref="FOH1:FOQ1"/>
    <mergeCell ref="FOR1:FOU1"/>
    <mergeCell ref="FOV1:FPO1"/>
    <mergeCell ref="FNE1:FNE2"/>
    <mergeCell ref="FNF1:FNQ1"/>
    <mergeCell ref="FNR1:FNR2"/>
    <mergeCell ref="FNS1:FNZ1"/>
    <mergeCell ref="FOA1:FOA2"/>
    <mergeCell ref="FOB1:FOB2"/>
    <mergeCell ref="FMM1:FMR1"/>
    <mergeCell ref="FMS1:FMU1"/>
    <mergeCell ref="FNA1:FNA2"/>
    <mergeCell ref="FNB1:FNB2"/>
    <mergeCell ref="FNC1:FNC2"/>
    <mergeCell ref="FND1:FND2"/>
    <mergeCell ref="FSC1:FSC2"/>
    <mergeCell ref="FSD1:FSD2"/>
    <mergeCell ref="FSE1:FSE2"/>
    <mergeCell ref="FSF1:FSQ1"/>
    <mergeCell ref="FSR1:FSR2"/>
    <mergeCell ref="FSS1:FSZ1"/>
    <mergeCell ref="FRG1:FRJ1"/>
    <mergeCell ref="FRK1:FRL1"/>
    <mergeCell ref="FRM1:FRR1"/>
    <mergeCell ref="FRS1:FRU1"/>
    <mergeCell ref="FSA1:FSA2"/>
    <mergeCell ref="FSB1:FSB2"/>
    <mergeCell ref="FPP1:FPS1"/>
    <mergeCell ref="FPT1:FQF1"/>
    <mergeCell ref="FQG1:FQQ1"/>
    <mergeCell ref="FQR1:FQU1"/>
    <mergeCell ref="FQV1:FRC1"/>
    <mergeCell ref="FRE1:FRF1"/>
    <mergeCell ref="FVV1:FWC1"/>
    <mergeCell ref="FWE1:FWF1"/>
    <mergeCell ref="FWG1:FWJ1"/>
    <mergeCell ref="FWK1:FWL1"/>
    <mergeCell ref="FWM1:FWR1"/>
    <mergeCell ref="FWS1:FWU1"/>
    <mergeCell ref="FTR1:FTU1"/>
    <mergeCell ref="FTV1:FUO1"/>
    <mergeCell ref="FUP1:FUS1"/>
    <mergeCell ref="FUT1:FVF1"/>
    <mergeCell ref="FVG1:FVQ1"/>
    <mergeCell ref="FVR1:FVU1"/>
    <mergeCell ref="FTA1:FTA2"/>
    <mergeCell ref="FTB1:FTB2"/>
    <mergeCell ref="FTC1:FTC2"/>
    <mergeCell ref="FTD1:FTD2"/>
    <mergeCell ref="FTE1:FTG1"/>
    <mergeCell ref="FTH1:FTQ1"/>
    <mergeCell ref="FYE1:FYG1"/>
    <mergeCell ref="FYH1:FYQ1"/>
    <mergeCell ref="FYR1:FYU1"/>
    <mergeCell ref="FYV1:FZO1"/>
    <mergeCell ref="FZP1:FZS1"/>
    <mergeCell ref="FZT1:GAF1"/>
    <mergeCell ref="FXR1:FXR2"/>
    <mergeCell ref="FXS1:FXZ1"/>
    <mergeCell ref="FYA1:FYA2"/>
    <mergeCell ref="FYB1:FYB2"/>
    <mergeCell ref="FYC1:FYC2"/>
    <mergeCell ref="FYD1:FYD2"/>
    <mergeCell ref="FXA1:FXA2"/>
    <mergeCell ref="FXB1:FXB2"/>
    <mergeCell ref="FXC1:FXC2"/>
    <mergeCell ref="FXD1:FXD2"/>
    <mergeCell ref="FXE1:FXE2"/>
    <mergeCell ref="FXF1:FXQ1"/>
    <mergeCell ref="GCE1:GCE2"/>
    <mergeCell ref="GCF1:GCQ1"/>
    <mergeCell ref="GCR1:GCR2"/>
    <mergeCell ref="GCS1:GCZ1"/>
    <mergeCell ref="GDA1:GDA2"/>
    <mergeCell ref="GDB1:GDB2"/>
    <mergeCell ref="GBM1:GBR1"/>
    <mergeCell ref="GBS1:GBU1"/>
    <mergeCell ref="GCA1:GCA2"/>
    <mergeCell ref="GCB1:GCB2"/>
    <mergeCell ref="GCC1:GCC2"/>
    <mergeCell ref="GCD1:GCD2"/>
    <mergeCell ref="GAG1:GAQ1"/>
    <mergeCell ref="GAR1:GAU1"/>
    <mergeCell ref="GAV1:GBC1"/>
    <mergeCell ref="GBE1:GBF1"/>
    <mergeCell ref="GBG1:GBJ1"/>
    <mergeCell ref="GBK1:GBL1"/>
    <mergeCell ref="GGG1:GGJ1"/>
    <mergeCell ref="GGK1:GGL1"/>
    <mergeCell ref="GGM1:GGR1"/>
    <mergeCell ref="GGS1:GGU1"/>
    <mergeCell ref="GHA1:GHA2"/>
    <mergeCell ref="GHB1:GHB2"/>
    <mergeCell ref="GEP1:GES1"/>
    <mergeCell ref="GET1:GFF1"/>
    <mergeCell ref="GFG1:GFQ1"/>
    <mergeCell ref="GFR1:GFU1"/>
    <mergeCell ref="GFV1:GGC1"/>
    <mergeCell ref="GGE1:GGF1"/>
    <mergeCell ref="GDC1:GDC2"/>
    <mergeCell ref="GDD1:GDD2"/>
    <mergeCell ref="GDE1:GDG1"/>
    <mergeCell ref="GDH1:GDQ1"/>
    <mergeCell ref="GDR1:GDU1"/>
    <mergeCell ref="GDV1:GEO1"/>
    <mergeCell ref="GIR1:GIU1"/>
    <mergeCell ref="GIV1:GJO1"/>
    <mergeCell ref="GJP1:GJS1"/>
    <mergeCell ref="GJT1:GKF1"/>
    <mergeCell ref="GKG1:GKQ1"/>
    <mergeCell ref="GKR1:GKU1"/>
    <mergeCell ref="GIA1:GIA2"/>
    <mergeCell ref="GIB1:GIB2"/>
    <mergeCell ref="GIC1:GIC2"/>
    <mergeCell ref="GID1:GID2"/>
    <mergeCell ref="GIE1:GIG1"/>
    <mergeCell ref="GIH1:GIQ1"/>
    <mergeCell ref="GHC1:GHC2"/>
    <mergeCell ref="GHD1:GHD2"/>
    <mergeCell ref="GHE1:GHE2"/>
    <mergeCell ref="GHF1:GHQ1"/>
    <mergeCell ref="GHR1:GHR2"/>
    <mergeCell ref="GHS1:GHZ1"/>
    <mergeCell ref="GMR1:GMR2"/>
    <mergeCell ref="GMS1:GMZ1"/>
    <mergeCell ref="GNA1:GNA2"/>
    <mergeCell ref="GNB1:GNB2"/>
    <mergeCell ref="GNC1:GNC2"/>
    <mergeCell ref="GND1:GND2"/>
    <mergeCell ref="GMA1:GMA2"/>
    <mergeCell ref="GMB1:GMB2"/>
    <mergeCell ref="GMC1:GMC2"/>
    <mergeCell ref="GMD1:GMD2"/>
    <mergeCell ref="GME1:GME2"/>
    <mergeCell ref="GMF1:GMQ1"/>
    <mergeCell ref="GKV1:GLC1"/>
    <mergeCell ref="GLE1:GLF1"/>
    <mergeCell ref="GLG1:GLJ1"/>
    <mergeCell ref="GLK1:GLL1"/>
    <mergeCell ref="GLM1:GLR1"/>
    <mergeCell ref="GLS1:GLU1"/>
    <mergeCell ref="GQM1:GQR1"/>
    <mergeCell ref="GQS1:GQU1"/>
    <mergeCell ref="GRA1:GRA2"/>
    <mergeCell ref="GRB1:GRB2"/>
    <mergeCell ref="GRC1:GRC2"/>
    <mergeCell ref="GRD1:GRD2"/>
    <mergeCell ref="GPG1:GPQ1"/>
    <mergeCell ref="GPR1:GPU1"/>
    <mergeCell ref="GPV1:GQC1"/>
    <mergeCell ref="GQE1:GQF1"/>
    <mergeCell ref="GQG1:GQJ1"/>
    <mergeCell ref="GQK1:GQL1"/>
    <mergeCell ref="GNE1:GNG1"/>
    <mergeCell ref="GNH1:GNQ1"/>
    <mergeCell ref="GNR1:GNU1"/>
    <mergeCell ref="GNV1:GOO1"/>
    <mergeCell ref="GOP1:GOS1"/>
    <mergeCell ref="GOT1:GPF1"/>
    <mergeCell ref="GTP1:GTS1"/>
    <mergeCell ref="GTT1:GUF1"/>
    <mergeCell ref="GUG1:GUQ1"/>
    <mergeCell ref="GUR1:GUU1"/>
    <mergeCell ref="GUV1:GVC1"/>
    <mergeCell ref="GVE1:GVF1"/>
    <mergeCell ref="GSC1:GSC2"/>
    <mergeCell ref="GSD1:GSD2"/>
    <mergeCell ref="GSE1:GSG1"/>
    <mergeCell ref="GSH1:GSQ1"/>
    <mergeCell ref="GSR1:GSU1"/>
    <mergeCell ref="GSV1:GTO1"/>
    <mergeCell ref="GRE1:GRE2"/>
    <mergeCell ref="GRF1:GRQ1"/>
    <mergeCell ref="GRR1:GRR2"/>
    <mergeCell ref="GRS1:GRZ1"/>
    <mergeCell ref="GSA1:GSA2"/>
    <mergeCell ref="GSB1:GSB2"/>
    <mergeCell ref="GXA1:GXA2"/>
    <mergeCell ref="GXB1:GXB2"/>
    <mergeCell ref="GXC1:GXC2"/>
    <mergeCell ref="GXD1:GXD2"/>
    <mergeCell ref="GXE1:GXG1"/>
    <mergeCell ref="GXH1:GXQ1"/>
    <mergeCell ref="GWC1:GWC2"/>
    <mergeCell ref="GWD1:GWD2"/>
    <mergeCell ref="GWE1:GWE2"/>
    <mergeCell ref="GWF1:GWQ1"/>
    <mergeCell ref="GWR1:GWR2"/>
    <mergeCell ref="GWS1:GWZ1"/>
    <mergeCell ref="GVG1:GVJ1"/>
    <mergeCell ref="GVK1:GVL1"/>
    <mergeCell ref="GVM1:GVR1"/>
    <mergeCell ref="GVS1:GVU1"/>
    <mergeCell ref="GWA1:GWA2"/>
    <mergeCell ref="GWB1:GWB2"/>
    <mergeCell ref="HBA1:HBA2"/>
    <mergeCell ref="HBB1:HBB2"/>
    <mergeCell ref="HBC1:HBC2"/>
    <mergeCell ref="HBD1:HBD2"/>
    <mergeCell ref="HBE1:HBE2"/>
    <mergeCell ref="HBF1:HBQ1"/>
    <mergeCell ref="GZV1:HAC1"/>
    <mergeCell ref="HAE1:HAF1"/>
    <mergeCell ref="HAG1:HAJ1"/>
    <mergeCell ref="HAK1:HAL1"/>
    <mergeCell ref="HAM1:HAR1"/>
    <mergeCell ref="HAS1:HAU1"/>
    <mergeCell ref="GXR1:GXU1"/>
    <mergeCell ref="GXV1:GYO1"/>
    <mergeCell ref="GYP1:GYS1"/>
    <mergeCell ref="GYT1:GZF1"/>
    <mergeCell ref="GZG1:GZQ1"/>
    <mergeCell ref="GZR1:GZU1"/>
    <mergeCell ref="HEG1:HEQ1"/>
    <mergeCell ref="HER1:HEU1"/>
    <mergeCell ref="HEV1:HFC1"/>
    <mergeCell ref="HFE1:HFF1"/>
    <mergeCell ref="HFG1:HFJ1"/>
    <mergeCell ref="HFK1:HFL1"/>
    <mergeCell ref="HCE1:HCG1"/>
    <mergeCell ref="HCH1:HCQ1"/>
    <mergeCell ref="HCR1:HCU1"/>
    <mergeCell ref="HCV1:HDO1"/>
    <mergeCell ref="HDP1:HDS1"/>
    <mergeCell ref="HDT1:HEF1"/>
    <mergeCell ref="HBR1:HBR2"/>
    <mergeCell ref="HBS1:HBZ1"/>
    <mergeCell ref="HCA1:HCA2"/>
    <mergeCell ref="HCB1:HCB2"/>
    <mergeCell ref="HCC1:HCC2"/>
    <mergeCell ref="HCD1:HCD2"/>
    <mergeCell ref="HHC1:HHC2"/>
    <mergeCell ref="HHD1:HHD2"/>
    <mergeCell ref="HHE1:HHG1"/>
    <mergeCell ref="HHH1:HHQ1"/>
    <mergeCell ref="HHR1:HHU1"/>
    <mergeCell ref="HHV1:HIO1"/>
    <mergeCell ref="HGE1:HGE2"/>
    <mergeCell ref="HGF1:HGQ1"/>
    <mergeCell ref="HGR1:HGR2"/>
    <mergeCell ref="HGS1:HGZ1"/>
    <mergeCell ref="HHA1:HHA2"/>
    <mergeCell ref="HHB1:HHB2"/>
    <mergeCell ref="HFM1:HFR1"/>
    <mergeCell ref="HFS1:HFU1"/>
    <mergeCell ref="HGA1:HGA2"/>
    <mergeCell ref="HGB1:HGB2"/>
    <mergeCell ref="HGC1:HGC2"/>
    <mergeCell ref="HGD1:HGD2"/>
    <mergeCell ref="HLC1:HLC2"/>
    <mergeCell ref="HLD1:HLD2"/>
    <mergeCell ref="HLE1:HLE2"/>
    <mergeCell ref="HLF1:HLQ1"/>
    <mergeCell ref="HLR1:HLR2"/>
    <mergeCell ref="HLS1:HLZ1"/>
    <mergeCell ref="HKG1:HKJ1"/>
    <mergeCell ref="HKK1:HKL1"/>
    <mergeCell ref="HKM1:HKR1"/>
    <mergeCell ref="HKS1:HKU1"/>
    <mergeCell ref="HLA1:HLA2"/>
    <mergeCell ref="HLB1:HLB2"/>
    <mergeCell ref="HIP1:HIS1"/>
    <mergeCell ref="HIT1:HJF1"/>
    <mergeCell ref="HJG1:HJQ1"/>
    <mergeCell ref="HJR1:HJU1"/>
    <mergeCell ref="HJV1:HKC1"/>
    <mergeCell ref="HKE1:HKF1"/>
    <mergeCell ref="HOV1:HPC1"/>
    <mergeCell ref="HPE1:HPF1"/>
    <mergeCell ref="HPG1:HPJ1"/>
    <mergeCell ref="HPK1:HPL1"/>
    <mergeCell ref="HPM1:HPR1"/>
    <mergeCell ref="HPS1:HPU1"/>
    <mergeCell ref="HMR1:HMU1"/>
    <mergeCell ref="HMV1:HNO1"/>
    <mergeCell ref="HNP1:HNS1"/>
    <mergeCell ref="HNT1:HOF1"/>
    <mergeCell ref="HOG1:HOQ1"/>
    <mergeCell ref="HOR1:HOU1"/>
    <mergeCell ref="HMA1:HMA2"/>
    <mergeCell ref="HMB1:HMB2"/>
    <mergeCell ref="HMC1:HMC2"/>
    <mergeCell ref="HMD1:HMD2"/>
    <mergeCell ref="HME1:HMG1"/>
    <mergeCell ref="HMH1:HMQ1"/>
    <mergeCell ref="HRE1:HRG1"/>
    <mergeCell ref="HRH1:HRQ1"/>
    <mergeCell ref="HRR1:HRU1"/>
    <mergeCell ref="HRV1:HSO1"/>
    <mergeCell ref="HSP1:HSS1"/>
    <mergeCell ref="HST1:HTF1"/>
    <mergeCell ref="HQR1:HQR2"/>
    <mergeCell ref="HQS1:HQZ1"/>
    <mergeCell ref="HRA1:HRA2"/>
    <mergeCell ref="HRB1:HRB2"/>
    <mergeCell ref="HRC1:HRC2"/>
    <mergeCell ref="HRD1:HRD2"/>
    <mergeCell ref="HQA1:HQA2"/>
    <mergeCell ref="HQB1:HQB2"/>
    <mergeCell ref="HQC1:HQC2"/>
    <mergeCell ref="HQD1:HQD2"/>
    <mergeCell ref="HQE1:HQE2"/>
    <mergeCell ref="HQF1:HQQ1"/>
    <mergeCell ref="HVE1:HVE2"/>
    <mergeCell ref="HVF1:HVQ1"/>
    <mergeCell ref="HVR1:HVR2"/>
    <mergeCell ref="HVS1:HVZ1"/>
    <mergeCell ref="HWA1:HWA2"/>
    <mergeCell ref="HWB1:HWB2"/>
    <mergeCell ref="HUM1:HUR1"/>
    <mergeCell ref="HUS1:HUU1"/>
    <mergeCell ref="HVA1:HVA2"/>
    <mergeCell ref="HVB1:HVB2"/>
    <mergeCell ref="HVC1:HVC2"/>
    <mergeCell ref="HVD1:HVD2"/>
    <mergeCell ref="HTG1:HTQ1"/>
    <mergeCell ref="HTR1:HTU1"/>
    <mergeCell ref="HTV1:HUC1"/>
    <mergeCell ref="HUE1:HUF1"/>
    <mergeCell ref="HUG1:HUJ1"/>
    <mergeCell ref="HUK1:HUL1"/>
    <mergeCell ref="HZG1:HZJ1"/>
    <mergeCell ref="HZK1:HZL1"/>
    <mergeCell ref="HZM1:HZR1"/>
    <mergeCell ref="HZS1:HZU1"/>
    <mergeCell ref="IAA1:IAA2"/>
    <mergeCell ref="IAB1:IAB2"/>
    <mergeCell ref="HXP1:HXS1"/>
    <mergeCell ref="HXT1:HYF1"/>
    <mergeCell ref="HYG1:HYQ1"/>
    <mergeCell ref="HYR1:HYU1"/>
    <mergeCell ref="HYV1:HZC1"/>
    <mergeCell ref="HZE1:HZF1"/>
    <mergeCell ref="HWC1:HWC2"/>
    <mergeCell ref="HWD1:HWD2"/>
    <mergeCell ref="HWE1:HWG1"/>
    <mergeCell ref="HWH1:HWQ1"/>
    <mergeCell ref="HWR1:HWU1"/>
    <mergeCell ref="HWV1:HXO1"/>
    <mergeCell ref="IBR1:IBU1"/>
    <mergeCell ref="IBV1:ICO1"/>
    <mergeCell ref="ICP1:ICS1"/>
    <mergeCell ref="ICT1:IDF1"/>
    <mergeCell ref="IDG1:IDQ1"/>
    <mergeCell ref="IDR1:IDU1"/>
    <mergeCell ref="IBA1:IBA2"/>
    <mergeCell ref="IBB1:IBB2"/>
    <mergeCell ref="IBC1:IBC2"/>
    <mergeCell ref="IBD1:IBD2"/>
    <mergeCell ref="IBE1:IBG1"/>
    <mergeCell ref="IBH1:IBQ1"/>
    <mergeCell ref="IAC1:IAC2"/>
    <mergeCell ref="IAD1:IAD2"/>
    <mergeCell ref="IAE1:IAE2"/>
    <mergeCell ref="IAF1:IAQ1"/>
    <mergeCell ref="IAR1:IAR2"/>
    <mergeCell ref="IAS1:IAZ1"/>
    <mergeCell ref="IFR1:IFR2"/>
    <mergeCell ref="IFS1:IFZ1"/>
    <mergeCell ref="IGA1:IGA2"/>
    <mergeCell ref="IGB1:IGB2"/>
    <mergeCell ref="IGC1:IGC2"/>
    <mergeCell ref="IGD1:IGD2"/>
    <mergeCell ref="IFA1:IFA2"/>
    <mergeCell ref="IFB1:IFB2"/>
    <mergeCell ref="IFC1:IFC2"/>
    <mergeCell ref="IFD1:IFD2"/>
    <mergeCell ref="IFE1:IFE2"/>
    <mergeCell ref="IFF1:IFQ1"/>
    <mergeCell ref="IDV1:IEC1"/>
    <mergeCell ref="IEE1:IEF1"/>
    <mergeCell ref="IEG1:IEJ1"/>
    <mergeCell ref="IEK1:IEL1"/>
    <mergeCell ref="IEM1:IER1"/>
    <mergeCell ref="IES1:IEU1"/>
    <mergeCell ref="IJM1:IJR1"/>
    <mergeCell ref="IJS1:IJU1"/>
    <mergeCell ref="IKA1:IKA2"/>
    <mergeCell ref="IKB1:IKB2"/>
    <mergeCell ref="IKC1:IKC2"/>
    <mergeCell ref="IKD1:IKD2"/>
    <mergeCell ref="IIG1:IIQ1"/>
    <mergeCell ref="IIR1:IIU1"/>
    <mergeCell ref="IIV1:IJC1"/>
    <mergeCell ref="IJE1:IJF1"/>
    <mergeCell ref="IJG1:IJJ1"/>
    <mergeCell ref="IJK1:IJL1"/>
    <mergeCell ref="IGE1:IGG1"/>
    <mergeCell ref="IGH1:IGQ1"/>
    <mergeCell ref="IGR1:IGU1"/>
    <mergeCell ref="IGV1:IHO1"/>
    <mergeCell ref="IHP1:IHS1"/>
    <mergeCell ref="IHT1:IIF1"/>
    <mergeCell ref="IMP1:IMS1"/>
    <mergeCell ref="IMT1:INF1"/>
    <mergeCell ref="ING1:INQ1"/>
    <mergeCell ref="INR1:INU1"/>
    <mergeCell ref="INV1:IOC1"/>
    <mergeCell ref="IOE1:IOF1"/>
    <mergeCell ref="ILC1:ILC2"/>
    <mergeCell ref="ILD1:ILD2"/>
    <mergeCell ref="ILE1:ILG1"/>
    <mergeCell ref="ILH1:ILQ1"/>
    <mergeCell ref="ILR1:ILU1"/>
    <mergeCell ref="ILV1:IMO1"/>
    <mergeCell ref="IKE1:IKE2"/>
    <mergeCell ref="IKF1:IKQ1"/>
    <mergeCell ref="IKR1:IKR2"/>
    <mergeCell ref="IKS1:IKZ1"/>
    <mergeCell ref="ILA1:ILA2"/>
    <mergeCell ref="ILB1:ILB2"/>
    <mergeCell ref="IQA1:IQA2"/>
    <mergeCell ref="IQB1:IQB2"/>
    <mergeCell ref="IQC1:IQC2"/>
    <mergeCell ref="IQD1:IQD2"/>
    <mergeCell ref="IQE1:IQG1"/>
    <mergeCell ref="IQH1:IQQ1"/>
    <mergeCell ref="IPC1:IPC2"/>
    <mergeCell ref="IPD1:IPD2"/>
    <mergeCell ref="IPE1:IPE2"/>
    <mergeCell ref="IPF1:IPQ1"/>
    <mergeCell ref="IPR1:IPR2"/>
    <mergeCell ref="IPS1:IPZ1"/>
    <mergeCell ref="IOG1:IOJ1"/>
    <mergeCell ref="IOK1:IOL1"/>
    <mergeCell ref="IOM1:IOR1"/>
    <mergeCell ref="IOS1:IOU1"/>
    <mergeCell ref="IPA1:IPA2"/>
    <mergeCell ref="IPB1:IPB2"/>
    <mergeCell ref="IUA1:IUA2"/>
    <mergeCell ref="IUB1:IUB2"/>
    <mergeCell ref="IUC1:IUC2"/>
    <mergeCell ref="IUD1:IUD2"/>
    <mergeCell ref="IUE1:IUE2"/>
    <mergeCell ref="IUF1:IUQ1"/>
    <mergeCell ref="ISV1:ITC1"/>
    <mergeCell ref="ITE1:ITF1"/>
    <mergeCell ref="ITG1:ITJ1"/>
    <mergeCell ref="ITK1:ITL1"/>
    <mergeCell ref="ITM1:ITR1"/>
    <mergeCell ref="ITS1:ITU1"/>
    <mergeCell ref="IQR1:IQU1"/>
    <mergeCell ref="IQV1:IRO1"/>
    <mergeCell ref="IRP1:IRS1"/>
    <mergeCell ref="IRT1:ISF1"/>
    <mergeCell ref="ISG1:ISQ1"/>
    <mergeCell ref="ISR1:ISU1"/>
    <mergeCell ref="IXG1:IXQ1"/>
    <mergeCell ref="IXR1:IXU1"/>
    <mergeCell ref="IXV1:IYC1"/>
    <mergeCell ref="IYE1:IYF1"/>
    <mergeCell ref="IYG1:IYJ1"/>
    <mergeCell ref="IYK1:IYL1"/>
    <mergeCell ref="IVE1:IVG1"/>
    <mergeCell ref="IVH1:IVQ1"/>
    <mergeCell ref="IVR1:IVU1"/>
    <mergeCell ref="IVV1:IWO1"/>
    <mergeCell ref="IWP1:IWS1"/>
    <mergeCell ref="IWT1:IXF1"/>
    <mergeCell ref="IUR1:IUR2"/>
    <mergeCell ref="IUS1:IUZ1"/>
    <mergeCell ref="IVA1:IVA2"/>
    <mergeCell ref="IVB1:IVB2"/>
    <mergeCell ref="IVC1:IVC2"/>
    <mergeCell ref="IVD1:IVD2"/>
    <mergeCell ref="JAC1:JAC2"/>
    <mergeCell ref="JAD1:JAD2"/>
    <mergeCell ref="JAE1:JAG1"/>
    <mergeCell ref="JAH1:JAQ1"/>
    <mergeCell ref="JAR1:JAU1"/>
    <mergeCell ref="JAV1:JBO1"/>
    <mergeCell ref="IZE1:IZE2"/>
    <mergeCell ref="IZF1:IZQ1"/>
    <mergeCell ref="IZR1:IZR2"/>
    <mergeCell ref="IZS1:IZZ1"/>
    <mergeCell ref="JAA1:JAA2"/>
    <mergeCell ref="JAB1:JAB2"/>
    <mergeCell ref="IYM1:IYR1"/>
    <mergeCell ref="IYS1:IYU1"/>
    <mergeCell ref="IZA1:IZA2"/>
    <mergeCell ref="IZB1:IZB2"/>
    <mergeCell ref="IZC1:IZC2"/>
    <mergeCell ref="IZD1:IZD2"/>
    <mergeCell ref="JEC1:JEC2"/>
    <mergeCell ref="JED1:JED2"/>
    <mergeCell ref="JEE1:JEE2"/>
    <mergeCell ref="JEF1:JEQ1"/>
    <mergeCell ref="JER1:JER2"/>
    <mergeCell ref="JES1:JEZ1"/>
    <mergeCell ref="JDG1:JDJ1"/>
    <mergeCell ref="JDK1:JDL1"/>
    <mergeCell ref="JDM1:JDR1"/>
    <mergeCell ref="JDS1:JDU1"/>
    <mergeCell ref="JEA1:JEA2"/>
    <mergeCell ref="JEB1:JEB2"/>
    <mergeCell ref="JBP1:JBS1"/>
    <mergeCell ref="JBT1:JCF1"/>
    <mergeCell ref="JCG1:JCQ1"/>
    <mergeCell ref="JCR1:JCU1"/>
    <mergeCell ref="JCV1:JDC1"/>
    <mergeCell ref="JDE1:JDF1"/>
    <mergeCell ref="JHV1:JIC1"/>
    <mergeCell ref="JIE1:JIF1"/>
    <mergeCell ref="JIG1:JIJ1"/>
    <mergeCell ref="JIK1:JIL1"/>
    <mergeCell ref="JIM1:JIR1"/>
    <mergeCell ref="JIS1:JIU1"/>
    <mergeCell ref="JFR1:JFU1"/>
    <mergeCell ref="JFV1:JGO1"/>
    <mergeCell ref="JGP1:JGS1"/>
    <mergeCell ref="JGT1:JHF1"/>
    <mergeCell ref="JHG1:JHQ1"/>
    <mergeCell ref="JHR1:JHU1"/>
    <mergeCell ref="JFA1:JFA2"/>
    <mergeCell ref="JFB1:JFB2"/>
    <mergeCell ref="JFC1:JFC2"/>
    <mergeCell ref="JFD1:JFD2"/>
    <mergeCell ref="JFE1:JFG1"/>
    <mergeCell ref="JFH1:JFQ1"/>
    <mergeCell ref="JKE1:JKG1"/>
    <mergeCell ref="JKH1:JKQ1"/>
    <mergeCell ref="JKR1:JKU1"/>
    <mergeCell ref="JKV1:JLO1"/>
    <mergeCell ref="JLP1:JLS1"/>
    <mergeCell ref="JLT1:JMF1"/>
    <mergeCell ref="JJR1:JJR2"/>
    <mergeCell ref="JJS1:JJZ1"/>
    <mergeCell ref="JKA1:JKA2"/>
    <mergeCell ref="JKB1:JKB2"/>
    <mergeCell ref="JKC1:JKC2"/>
    <mergeCell ref="JKD1:JKD2"/>
    <mergeCell ref="JJA1:JJA2"/>
    <mergeCell ref="JJB1:JJB2"/>
    <mergeCell ref="JJC1:JJC2"/>
    <mergeCell ref="JJD1:JJD2"/>
    <mergeCell ref="JJE1:JJE2"/>
    <mergeCell ref="JJF1:JJQ1"/>
    <mergeCell ref="JOE1:JOE2"/>
    <mergeCell ref="JOF1:JOQ1"/>
    <mergeCell ref="JOR1:JOR2"/>
    <mergeCell ref="JOS1:JOZ1"/>
    <mergeCell ref="JPA1:JPA2"/>
    <mergeCell ref="JPB1:JPB2"/>
    <mergeCell ref="JNM1:JNR1"/>
    <mergeCell ref="JNS1:JNU1"/>
    <mergeCell ref="JOA1:JOA2"/>
    <mergeCell ref="JOB1:JOB2"/>
    <mergeCell ref="JOC1:JOC2"/>
    <mergeCell ref="JOD1:JOD2"/>
    <mergeCell ref="JMG1:JMQ1"/>
    <mergeCell ref="JMR1:JMU1"/>
    <mergeCell ref="JMV1:JNC1"/>
    <mergeCell ref="JNE1:JNF1"/>
    <mergeCell ref="JNG1:JNJ1"/>
    <mergeCell ref="JNK1:JNL1"/>
    <mergeCell ref="JSG1:JSJ1"/>
    <mergeCell ref="JSK1:JSL1"/>
    <mergeCell ref="JSM1:JSR1"/>
    <mergeCell ref="JSS1:JSU1"/>
    <mergeCell ref="JTA1:JTA2"/>
    <mergeCell ref="JTB1:JTB2"/>
    <mergeCell ref="JQP1:JQS1"/>
    <mergeCell ref="JQT1:JRF1"/>
    <mergeCell ref="JRG1:JRQ1"/>
    <mergeCell ref="JRR1:JRU1"/>
    <mergeCell ref="JRV1:JSC1"/>
    <mergeCell ref="JSE1:JSF1"/>
    <mergeCell ref="JPC1:JPC2"/>
    <mergeCell ref="JPD1:JPD2"/>
    <mergeCell ref="JPE1:JPG1"/>
    <mergeCell ref="JPH1:JPQ1"/>
    <mergeCell ref="JPR1:JPU1"/>
    <mergeCell ref="JPV1:JQO1"/>
    <mergeCell ref="JUR1:JUU1"/>
    <mergeCell ref="JUV1:JVO1"/>
    <mergeCell ref="JVP1:JVS1"/>
    <mergeCell ref="JVT1:JWF1"/>
    <mergeCell ref="JWG1:JWQ1"/>
    <mergeCell ref="JWR1:JWU1"/>
    <mergeCell ref="JUA1:JUA2"/>
    <mergeCell ref="JUB1:JUB2"/>
    <mergeCell ref="JUC1:JUC2"/>
    <mergeCell ref="JUD1:JUD2"/>
    <mergeCell ref="JUE1:JUG1"/>
    <mergeCell ref="JUH1:JUQ1"/>
    <mergeCell ref="JTC1:JTC2"/>
    <mergeCell ref="JTD1:JTD2"/>
    <mergeCell ref="JTE1:JTE2"/>
    <mergeCell ref="JTF1:JTQ1"/>
    <mergeCell ref="JTR1:JTR2"/>
    <mergeCell ref="JTS1:JTZ1"/>
    <mergeCell ref="JYR1:JYR2"/>
    <mergeCell ref="JYS1:JYZ1"/>
    <mergeCell ref="JZA1:JZA2"/>
    <mergeCell ref="JZB1:JZB2"/>
    <mergeCell ref="JZC1:JZC2"/>
    <mergeCell ref="JZD1:JZD2"/>
    <mergeCell ref="JYA1:JYA2"/>
    <mergeCell ref="JYB1:JYB2"/>
    <mergeCell ref="JYC1:JYC2"/>
    <mergeCell ref="JYD1:JYD2"/>
    <mergeCell ref="JYE1:JYE2"/>
    <mergeCell ref="JYF1:JYQ1"/>
    <mergeCell ref="JWV1:JXC1"/>
    <mergeCell ref="JXE1:JXF1"/>
    <mergeCell ref="JXG1:JXJ1"/>
    <mergeCell ref="JXK1:JXL1"/>
    <mergeCell ref="JXM1:JXR1"/>
    <mergeCell ref="JXS1:JXU1"/>
    <mergeCell ref="KCM1:KCR1"/>
    <mergeCell ref="KCS1:KCU1"/>
    <mergeCell ref="KDA1:KDA2"/>
    <mergeCell ref="KDB1:KDB2"/>
    <mergeCell ref="KDC1:KDC2"/>
    <mergeCell ref="KDD1:KDD2"/>
    <mergeCell ref="KBG1:KBQ1"/>
    <mergeCell ref="KBR1:KBU1"/>
    <mergeCell ref="KBV1:KCC1"/>
    <mergeCell ref="KCE1:KCF1"/>
    <mergeCell ref="KCG1:KCJ1"/>
    <mergeCell ref="KCK1:KCL1"/>
    <mergeCell ref="JZE1:JZG1"/>
    <mergeCell ref="JZH1:JZQ1"/>
    <mergeCell ref="JZR1:JZU1"/>
    <mergeCell ref="JZV1:KAO1"/>
    <mergeCell ref="KAP1:KAS1"/>
    <mergeCell ref="KAT1:KBF1"/>
    <mergeCell ref="KFP1:KFS1"/>
    <mergeCell ref="KFT1:KGF1"/>
    <mergeCell ref="KGG1:KGQ1"/>
    <mergeCell ref="KGR1:KGU1"/>
    <mergeCell ref="KGV1:KHC1"/>
    <mergeCell ref="KHE1:KHF1"/>
    <mergeCell ref="KEC1:KEC2"/>
    <mergeCell ref="KED1:KED2"/>
    <mergeCell ref="KEE1:KEG1"/>
    <mergeCell ref="KEH1:KEQ1"/>
    <mergeCell ref="KER1:KEU1"/>
    <mergeCell ref="KEV1:KFO1"/>
    <mergeCell ref="KDE1:KDE2"/>
    <mergeCell ref="KDF1:KDQ1"/>
    <mergeCell ref="KDR1:KDR2"/>
    <mergeCell ref="KDS1:KDZ1"/>
    <mergeCell ref="KEA1:KEA2"/>
    <mergeCell ref="KEB1:KEB2"/>
    <mergeCell ref="KJA1:KJA2"/>
    <mergeCell ref="KJB1:KJB2"/>
    <mergeCell ref="KJC1:KJC2"/>
    <mergeCell ref="KJD1:KJD2"/>
    <mergeCell ref="KJE1:KJG1"/>
    <mergeCell ref="KJH1:KJQ1"/>
    <mergeCell ref="KIC1:KIC2"/>
    <mergeCell ref="KID1:KID2"/>
    <mergeCell ref="KIE1:KIE2"/>
    <mergeCell ref="KIF1:KIQ1"/>
    <mergeCell ref="KIR1:KIR2"/>
    <mergeCell ref="KIS1:KIZ1"/>
    <mergeCell ref="KHG1:KHJ1"/>
    <mergeCell ref="KHK1:KHL1"/>
    <mergeCell ref="KHM1:KHR1"/>
    <mergeCell ref="KHS1:KHU1"/>
    <mergeCell ref="KIA1:KIA2"/>
    <mergeCell ref="KIB1:KIB2"/>
    <mergeCell ref="KNA1:KNA2"/>
    <mergeCell ref="KNB1:KNB2"/>
    <mergeCell ref="KNC1:KNC2"/>
    <mergeCell ref="KND1:KND2"/>
    <mergeCell ref="KNE1:KNE2"/>
    <mergeCell ref="KNF1:KNQ1"/>
    <mergeCell ref="KLV1:KMC1"/>
    <mergeCell ref="KME1:KMF1"/>
    <mergeCell ref="KMG1:KMJ1"/>
    <mergeCell ref="KMK1:KML1"/>
    <mergeCell ref="KMM1:KMR1"/>
    <mergeCell ref="KMS1:KMU1"/>
    <mergeCell ref="KJR1:KJU1"/>
    <mergeCell ref="KJV1:KKO1"/>
    <mergeCell ref="KKP1:KKS1"/>
    <mergeCell ref="KKT1:KLF1"/>
    <mergeCell ref="KLG1:KLQ1"/>
    <mergeCell ref="KLR1:KLU1"/>
    <mergeCell ref="KQG1:KQQ1"/>
    <mergeCell ref="KQR1:KQU1"/>
    <mergeCell ref="KQV1:KRC1"/>
    <mergeCell ref="KRE1:KRF1"/>
    <mergeCell ref="KRG1:KRJ1"/>
    <mergeCell ref="KRK1:KRL1"/>
    <mergeCell ref="KOE1:KOG1"/>
    <mergeCell ref="KOH1:KOQ1"/>
    <mergeCell ref="KOR1:KOU1"/>
    <mergeCell ref="KOV1:KPO1"/>
    <mergeCell ref="KPP1:KPS1"/>
    <mergeCell ref="KPT1:KQF1"/>
    <mergeCell ref="KNR1:KNR2"/>
    <mergeCell ref="KNS1:KNZ1"/>
    <mergeCell ref="KOA1:KOA2"/>
    <mergeCell ref="KOB1:KOB2"/>
    <mergeCell ref="KOC1:KOC2"/>
    <mergeCell ref="KOD1:KOD2"/>
    <mergeCell ref="KTC1:KTC2"/>
    <mergeCell ref="KTD1:KTD2"/>
    <mergeCell ref="KTE1:KTG1"/>
    <mergeCell ref="KTH1:KTQ1"/>
    <mergeCell ref="KTR1:KTU1"/>
    <mergeCell ref="KTV1:KUO1"/>
    <mergeCell ref="KSE1:KSE2"/>
    <mergeCell ref="KSF1:KSQ1"/>
    <mergeCell ref="KSR1:KSR2"/>
    <mergeCell ref="KSS1:KSZ1"/>
    <mergeCell ref="KTA1:KTA2"/>
    <mergeCell ref="KTB1:KTB2"/>
    <mergeCell ref="KRM1:KRR1"/>
    <mergeCell ref="KRS1:KRU1"/>
    <mergeCell ref="KSA1:KSA2"/>
    <mergeCell ref="KSB1:KSB2"/>
    <mergeCell ref="KSC1:KSC2"/>
    <mergeCell ref="KSD1:KSD2"/>
    <mergeCell ref="KXC1:KXC2"/>
    <mergeCell ref="KXD1:KXD2"/>
    <mergeCell ref="KXE1:KXE2"/>
    <mergeCell ref="KXF1:KXQ1"/>
    <mergeCell ref="KXR1:KXR2"/>
    <mergeCell ref="KXS1:KXZ1"/>
    <mergeCell ref="KWG1:KWJ1"/>
    <mergeCell ref="KWK1:KWL1"/>
    <mergeCell ref="KWM1:KWR1"/>
    <mergeCell ref="KWS1:KWU1"/>
    <mergeCell ref="KXA1:KXA2"/>
    <mergeCell ref="KXB1:KXB2"/>
    <mergeCell ref="KUP1:KUS1"/>
    <mergeCell ref="KUT1:KVF1"/>
    <mergeCell ref="KVG1:KVQ1"/>
    <mergeCell ref="KVR1:KVU1"/>
    <mergeCell ref="KVV1:KWC1"/>
    <mergeCell ref="KWE1:KWF1"/>
    <mergeCell ref="LAV1:LBC1"/>
    <mergeCell ref="LBE1:LBF1"/>
    <mergeCell ref="LBG1:LBJ1"/>
    <mergeCell ref="LBK1:LBL1"/>
    <mergeCell ref="LBM1:LBR1"/>
    <mergeCell ref="LBS1:LBU1"/>
    <mergeCell ref="KYR1:KYU1"/>
    <mergeCell ref="KYV1:KZO1"/>
    <mergeCell ref="KZP1:KZS1"/>
    <mergeCell ref="KZT1:LAF1"/>
    <mergeCell ref="LAG1:LAQ1"/>
    <mergeCell ref="LAR1:LAU1"/>
    <mergeCell ref="KYA1:KYA2"/>
    <mergeCell ref="KYB1:KYB2"/>
    <mergeCell ref="KYC1:KYC2"/>
    <mergeCell ref="KYD1:KYD2"/>
    <mergeCell ref="KYE1:KYG1"/>
    <mergeCell ref="KYH1:KYQ1"/>
    <mergeCell ref="LDE1:LDG1"/>
    <mergeCell ref="LDH1:LDQ1"/>
    <mergeCell ref="LDR1:LDU1"/>
    <mergeCell ref="LDV1:LEO1"/>
    <mergeCell ref="LEP1:LES1"/>
    <mergeCell ref="LET1:LFF1"/>
    <mergeCell ref="LCR1:LCR2"/>
    <mergeCell ref="LCS1:LCZ1"/>
    <mergeCell ref="LDA1:LDA2"/>
    <mergeCell ref="LDB1:LDB2"/>
    <mergeCell ref="LDC1:LDC2"/>
    <mergeCell ref="LDD1:LDD2"/>
    <mergeCell ref="LCA1:LCA2"/>
    <mergeCell ref="LCB1:LCB2"/>
    <mergeCell ref="LCC1:LCC2"/>
    <mergeCell ref="LCD1:LCD2"/>
    <mergeCell ref="LCE1:LCE2"/>
    <mergeCell ref="LCF1:LCQ1"/>
    <mergeCell ref="LHE1:LHE2"/>
    <mergeCell ref="LHF1:LHQ1"/>
    <mergeCell ref="LHR1:LHR2"/>
    <mergeCell ref="LHS1:LHZ1"/>
    <mergeCell ref="LIA1:LIA2"/>
    <mergeCell ref="LIB1:LIB2"/>
    <mergeCell ref="LGM1:LGR1"/>
    <mergeCell ref="LGS1:LGU1"/>
    <mergeCell ref="LHA1:LHA2"/>
    <mergeCell ref="LHB1:LHB2"/>
    <mergeCell ref="LHC1:LHC2"/>
    <mergeCell ref="LHD1:LHD2"/>
    <mergeCell ref="LFG1:LFQ1"/>
    <mergeCell ref="LFR1:LFU1"/>
    <mergeCell ref="LFV1:LGC1"/>
    <mergeCell ref="LGE1:LGF1"/>
    <mergeCell ref="LGG1:LGJ1"/>
    <mergeCell ref="LGK1:LGL1"/>
    <mergeCell ref="LLG1:LLJ1"/>
    <mergeCell ref="LLK1:LLL1"/>
    <mergeCell ref="LLM1:LLR1"/>
    <mergeCell ref="LLS1:LLU1"/>
    <mergeCell ref="LMA1:LMA2"/>
    <mergeCell ref="LMB1:LMB2"/>
    <mergeCell ref="LJP1:LJS1"/>
    <mergeCell ref="LJT1:LKF1"/>
    <mergeCell ref="LKG1:LKQ1"/>
    <mergeCell ref="LKR1:LKU1"/>
    <mergeCell ref="LKV1:LLC1"/>
    <mergeCell ref="LLE1:LLF1"/>
    <mergeCell ref="LIC1:LIC2"/>
    <mergeCell ref="LID1:LID2"/>
    <mergeCell ref="LIE1:LIG1"/>
    <mergeCell ref="LIH1:LIQ1"/>
    <mergeCell ref="LIR1:LIU1"/>
    <mergeCell ref="LIV1:LJO1"/>
    <mergeCell ref="LNR1:LNU1"/>
    <mergeCell ref="LNV1:LOO1"/>
    <mergeCell ref="LOP1:LOS1"/>
    <mergeCell ref="LOT1:LPF1"/>
    <mergeCell ref="LPG1:LPQ1"/>
    <mergeCell ref="LPR1:LPU1"/>
    <mergeCell ref="LNA1:LNA2"/>
    <mergeCell ref="LNB1:LNB2"/>
    <mergeCell ref="LNC1:LNC2"/>
    <mergeCell ref="LND1:LND2"/>
    <mergeCell ref="LNE1:LNG1"/>
    <mergeCell ref="LNH1:LNQ1"/>
    <mergeCell ref="LMC1:LMC2"/>
    <mergeCell ref="LMD1:LMD2"/>
    <mergeCell ref="LME1:LME2"/>
    <mergeCell ref="LMF1:LMQ1"/>
    <mergeCell ref="LMR1:LMR2"/>
    <mergeCell ref="LMS1:LMZ1"/>
    <mergeCell ref="LRR1:LRR2"/>
    <mergeCell ref="LRS1:LRZ1"/>
    <mergeCell ref="LSA1:LSA2"/>
    <mergeCell ref="LSB1:LSB2"/>
    <mergeCell ref="LSC1:LSC2"/>
    <mergeCell ref="LSD1:LSD2"/>
    <mergeCell ref="LRA1:LRA2"/>
    <mergeCell ref="LRB1:LRB2"/>
    <mergeCell ref="LRC1:LRC2"/>
    <mergeCell ref="LRD1:LRD2"/>
    <mergeCell ref="LRE1:LRE2"/>
    <mergeCell ref="LRF1:LRQ1"/>
    <mergeCell ref="LPV1:LQC1"/>
    <mergeCell ref="LQE1:LQF1"/>
    <mergeCell ref="LQG1:LQJ1"/>
    <mergeCell ref="LQK1:LQL1"/>
    <mergeCell ref="LQM1:LQR1"/>
    <mergeCell ref="LQS1:LQU1"/>
    <mergeCell ref="LVM1:LVR1"/>
    <mergeCell ref="LVS1:LVU1"/>
    <mergeCell ref="LWA1:LWA2"/>
    <mergeCell ref="LWB1:LWB2"/>
    <mergeCell ref="LWC1:LWC2"/>
    <mergeCell ref="LWD1:LWD2"/>
    <mergeCell ref="LUG1:LUQ1"/>
    <mergeCell ref="LUR1:LUU1"/>
    <mergeCell ref="LUV1:LVC1"/>
    <mergeCell ref="LVE1:LVF1"/>
    <mergeCell ref="LVG1:LVJ1"/>
    <mergeCell ref="LVK1:LVL1"/>
    <mergeCell ref="LSE1:LSG1"/>
    <mergeCell ref="LSH1:LSQ1"/>
    <mergeCell ref="LSR1:LSU1"/>
    <mergeCell ref="LSV1:LTO1"/>
    <mergeCell ref="LTP1:LTS1"/>
    <mergeCell ref="LTT1:LUF1"/>
    <mergeCell ref="LYP1:LYS1"/>
    <mergeCell ref="LYT1:LZF1"/>
    <mergeCell ref="LZG1:LZQ1"/>
    <mergeCell ref="LZR1:LZU1"/>
    <mergeCell ref="LZV1:MAC1"/>
    <mergeCell ref="MAE1:MAF1"/>
    <mergeCell ref="LXC1:LXC2"/>
    <mergeCell ref="LXD1:LXD2"/>
    <mergeCell ref="LXE1:LXG1"/>
    <mergeCell ref="LXH1:LXQ1"/>
    <mergeCell ref="LXR1:LXU1"/>
    <mergeCell ref="LXV1:LYO1"/>
    <mergeCell ref="LWE1:LWE2"/>
    <mergeCell ref="LWF1:LWQ1"/>
    <mergeCell ref="LWR1:LWR2"/>
    <mergeCell ref="LWS1:LWZ1"/>
    <mergeCell ref="LXA1:LXA2"/>
    <mergeCell ref="LXB1:LXB2"/>
    <mergeCell ref="MCA1:MCA2"/>
    <mergeCell ref="MCB1:MCB2"/>
    <mergeCell ref="MCC1:MCC2"/>
    <mergeCell ref="MCD1:MCD2"/>
    <mergeCell ref="MCE1:MCG1"/>
    <mergeCell ref="MCH1:MCQ1"/>
    <mergeCell ref="MBC1:MBC2"/>
    <mergeCell ref="MBD1:MBD2"/>
    <mergeCell ref="MBE1:MBE2"/>
    <mergeCell ref="MBF1:MBQ1"/>
    <mergeCell ref="MBR1:MBR2"/>
    <mergeCell ref="MBS1:MBZ1"/>
    <mergeCell ref="MAG1:MAJ1"/>
    <mergeCell ref="MAK1:MAL1"/>
    <mergeCell ref="MAM1:MAR1"/>
    <mergeCell ref="MAS1:MAU1"/>
    <mergeCell ref="MBA1:MBA2"/>
    <mergeCell ref="MBB1:MBB2"/>
    <mergeCell ref="MGA1:MGA2"/>
    <mergeCell ref="MGB1:MGB2"/>
    <mergeCell ref="MGC1:MGC2"/>
    <mergeCell ref="MGD1:MGD2"/>
    <mergeCell ref="MGE1:MGE2"/>
    <mergeCell ref="MGF1:MGQ1"/>
    <mergeCell ref="MEV1:MFC1"/>
    <mergeCell ref="MFE1:MFF1"/>
    <mergeCell ref="MFG1:MFJ1"/>
    <mergeCell ref="MFK1:MFL1"/>
    <mergeCell ref="MFM1:MFR1"/>
    <mergeCell ref="MFS1:MFU1"/>
    <mergeCell ref="MCR1:MCU1"/>
    <mergeCell ref="MCV1:MDO1"/>
    <mergeCell ref="MDP1:MDS1"/>
    <mergeCell ref="MDT1:MEF1"/>
    <mergeCell ref="MEG1:MEQ1"/>
    <mergeCell ref="MER1:MEU1"/>
    <mergeCell ref="MJG1:MJQ1"/>
    <mergeCell ref="MJR1:MJU1"/>
    <mergeCell ref="MJV1:MKC1"/>
    <mergeCell ref="MKE1:MKF1"/>
    <mergeCell ref="MKG1:MKJ1"/>
    <mergeCell ref="MKK1:MKL1"/>
    <mergeCell ref="MHE1:MHG1"/>
    <mergeCell ref="MHH1:MHQ1"/>
    <mergeCell ref="MHR1:MHU1"/>
    <mergeCell ref="MHV1:MIO1"/>
    <mergeCell ref="MIP1:MIS1"/>
    <mergeCell ref="MIT1:MJF1"/>
    <mergeCell ref="MGR1:MGR2"/>
    <mergeCell ref="MGS1:MGZ1"/>
    <mergeCell ref="MHA1:MHA2"/>
    <mergeCell ref="MHB1:MHB2"/>
    <mergeCell ref="MHC1:MHC2"/>
    <mergeCell ref="MHD1:MHD2"/>
    <mergeCell ref="MMC1:MMC2"/>
    <mergeCell ref="MMD1:MMD2"/>
    <mergeCell ref="MME1:MMG1"/>
    <mergeCell ref="MMH1:MMQ1"/>
    <mergeCell ref="MMR1:MMU1"/>
    <mergeCell ref="MMV1:MNO1"/>
    <mergeCell ref="MLE1:MLE2"/>
    <mergeCell ref="MLF1:MLQ1"/>
    <mergeCell ref="MLR1:MLR2"/>
    <mergeCell ref="MLS1:MLZ1"/>
    <mergeCell ref="MMA1:MMA2"/>
    <mergeCell ref="MMB1:MMB2"/>
    <mergeCell ref="MKM1:MKR1"/>
    <mergeCell ref="MKS1:MKU1"/>
    <mergeCell ref="MLA1:MLA2"/>
    <mergeCell ref="MLB1:MLB2"/>
    <mergeCell ref="MLC1:MLC2"/>
    <mergeCell ref="MLD1:MLD2"/>
    <mergeCell ref="MQC1:MQC2"/>
    <mergeCell ref="MQD1:MQD2"/>
    <mergeCell ref="MQE1:MQE2"/>
    <mergeCell ref="MQF1:MQQ1"/>
    <mergeCell ref="MQR1:MQR2"/>
    <mergeCell ref="MQS1:MQZ1"/>
    <mergeCell ref="MPG1:MPJ1"/>
    <mergeCell ref="MPK1:MPL1"/>
    <mergeCell ref="MPM1:MPR1"/>
    <mergeCell ref="MPS1:MPU1"/>
    <mergeCell ref="MQA1:MQA2"/>
    <mergeCell ref="MQB1:MQB2"/>
    <mergeCell ref="MNP1:MNS1"/>
    <mergeCell ref="MNT1:MOF1"/>
    <mergeCell ref="MOG1:MOQ1"/>
    <mergeCell ref="MOR1:MOU1"/>
    <mergeCell ref="MOV1:MPC1"/>
    <mergeCell ref="MPE1:MPF1"/>
    <mergeCell ref="MTV1:MUC1"/>
    <mergeCell ref="MUE1:MUF1"/>
    <mergeCell ref="MUG1:MUJ1"/>
    <mergeCell ref="MUK1:MUL1"/>
    <mergeCell ref="MUM1:MUR1"/>
    <mergeCell ref="MUS1:MUU1"/>
    <mergeCell ref="MRR1:MRU1"/>
    <mergeCell ref="MRV1:MSO1"/>
    <mergeCell ref="MSP1:MSS1"/>
    <mergeCell ref="MST1:MTF1"/>
    <mergeCell ref="MTG1:MTQ1"/>
    <mergeCell ref="MTR1:MTU1"/>
    <mergeCell ref="MRA1:MRA2"/>
    <mergeCell ref="MRB1:MRB2"/>
    <mergeCell ref="MRC1:MRC2"/>
    <mergeCell ref="MRD1:MRD2"/>
    <mergeCell ref="MRE1:MRG1"/>
    <mergeCell ref="MRH1:MRQ1"/>
    <mergeCell ref="MWE1:MWG1"/>
    <mergeCell ref="MWH1:MWQ1"/>
    <mergeCell ref="MWR1:MWU1"/>
    <mergeCell ref="MWV1:MXO1"/>
    <mergeCell ref="MXP1:MXS1"/>
    <mergeCell ref="MXT1:MYF1"/>
    <mergeCell ref="MVR1:MVR2"/>
    <mergeCell ref="MVS1:MVZ1"/>
    <mergeCell ref="MWA1:MWA2"/>
    <mergeCell ref="MWB1:MWB2"/>
    <mergeCell ref="MWC1:MWC2"/>
    <mergeCell ref="MWD1:MWD2"/>
    <mergeCell ref="MVA1:MVA2"/>
    <mergeCell ref="MVB1:MVB2"/>
    <mergeCell ref="MVC1:MVC2"/>
    <mergeCell ref="MVD1:MVD2"/>
    <mergeCell ref="MVE1:MVE2"/>
    <mergeCell ref="MVF1:MVQ1"/>
    <mergeCell ref="NAE1:NAE2"/>
    <mergeCell ref="NAF1:NAQ1"/>
    <mergeCell ref="NAR1:NAR2"/>
    <mergeCell ref="NAS1:NAZ1"/>
    <mergeCell ref="NBA1:NBA2"/>
    <mergeCell ref="NBB1:NBB2"/>
    <mergeCell ref="MZM1:MZR1"/>
    <mergeCell ref="MZS1:MZU1"/>
    <mergeCell ref="NAA1:NAA2"/>
    <mergeCell ref="NAB1:NAB2"/>
    <mergeCell ref="NAC1:NAC2"/>
    <mergeCell ref="NAD1:NAD2"/>
    <mergeCell ref="MYG1:MYQ1"/>
    <mergeCell ref="MYR1:MYU1"/>
    <mergeCell ref="MYV1:MZC1"/>
    <mergeCell ref="MZE1:MZF1"/>
    <mergeCell ref="MZG1:MZJ1"/>
    <mergeCell ref="MZK1:MZL1"/>
    <mergeCell ref="NEG1:NEJ1"/>
    <mergeCell ref="NEK1:NEL1"/>
    <mergeCell ref="NEM1:NER1"/>
    <mergeCell ref="NES1:NEU1"/>
    <mergeCell ref="NFA1:NFA2"/>
    <mergeCell ref="NFB1:NFB2"/>
    <mergeCell ref="NCP1:NCS1"/>
    <mergeCell ref="NCT1:NDF1"/>
    <mergeCell ref="NDG1:NDQ1"/>
    <mergeCell ref="NDR1:NDU1"/>
    <mergeCell ref="NDV1:NEC1"/>
    <mergeCell ref="NEE1:NEF1"/>
    <mergeCell ref="NBC1:NBC2"/>
    <mergeCell ref="NBD1:NBD2"/>
    <mergeCell ref="NBE1:NBG1"/>
    <mergeCell ref="NBH1:NBQ1"/>
    <mergeCell ref="NBR1:NBU1"/>
    <mergeCell ref="NBV1:NCO1"/>
    <mergeCell ref="NGR1:NGU1"/>
    <mergeCell ref="NGV1:NHO1"/>
    <mergeCell ref="NHP1:NHS1"/>
    <mergeCell ref="NHT1:NIF1"/>
    <mergeCell ref="NIG1:NIQ1"/>
    <mergeCell ref="NIR1:NIU1"/>
    <mergeCell ref="NGA1:NGA2"/>
    <mergeCell ref="NGB1:NGB2"/>
    <mergeCell ref="NGC1:NGC2"/>
    <mergeCell ref="NGD1:NGD2"/>
    <mergeCell ref="NGE1:NGG1"/>
    <mergeCell ref="NGH1:NGQ1"/>
    <mergeCell ref="NFC1:NFC2"/>
    <mergeCell ref="NFD1:NFD2"/>
    <mergeCell ref="NFE1:NFE2"/>
    <mergeCell ref="NFF1:NFQ1"/>
    <mergeCell ref="NFR1:NFR2"/>
    <mergeCell ref="NFS1:NFZ1"/>
    <mergeCell ref="NKR1:NKR2"/>
    <mergeCell ref="NKS1:NKZ1"/>
    <mergeCell ref="NLA1:NLA2"/>
    <mergeCell ref="NLB1:NLB2"/>
    <mergeCell ref="NLC1:NLC2"/>
    <mergeCell ref="NLD1:NLD2"/>
    <mergeCell ref="NKA1:NKA2"/>
    <mergeCell ref="NKB1:NKB2"/>
    <mergeCell ref="NKC1:NKC2"/>
    <mergeCell ref="NKD1:NKD2"/>
    <mergeCell ref="NKE1:NKE2"/>
    <mergeCell ref="NKF1:NKQ1"/>
    <mergeCell ref="NIV1:NJC1"/>
    <mergeCell ref="NJE1:NJF1"/>
    <mergeCell ref="NJG1:NJJ1"/>
    <mergeCell ref="NJK1:NJL1"/>
    <mergeCell ref="NJM1:NJR1"/>
    <mergeCell ref="NJS1:NJU1"/>
    <mergeCell ref="NOM1:NOR1"/>
    <mergeCell ref="NOS1:NOU1"/>
    <mergeCell ref="NPA1:NPA2"/>
    <mergeCell ref="NPB1:NPB2"/>
    <mergeCell ref="NPC1:NPC2"/>
    <mergeCell ref="NPD1:NPD2"/>
    <mergeCell ref="NNG1:NNQ1"/>
    <mergeCell ref="NNR1:NNU1"/>
    <mergeCell ref="NNV1:NOC1"/>
    <mergeCell ref="NOE1:NOF1"/>
    <mergeCell ref="NOG1:NOJ1"/>
    <mergeCell ref="NOK1:NOL1"/>
    <mergeCell ref="NLE1:NLG1"/>
    <mergeCell ref="NLH1:NLQ1"/>
    <mergeCell ref="NLR1:NLU1"/>
    <mergeCell ref="NLV1:NMO1"/>
    <mergeCell ref="NMP1:NMS1"/>
    <mergeCell ref="NMT1:NNF1"/>
    <mergeCell ref="NRP1:NRS1"/>
    <mergeCell ref="NRT1:NSF1"/>
    <mergeCell ref="NSG1:NSQ1"/>
    <mergeCell ref="NSR1:NSU1"/>
    <mergeCell ref="NSV1:NTC1"/>
    <mergeCell ref="NTE1:NTF1"/>
    <mergeCell ref="NQC1:NQC2"/>
    <mergeCell ref="NQD1:NQD2"/>
    <mergeCell ref="NQE1:NQG1"/>
    <mergeCell ref="NQH1:NQQ1"/>
    <mergeCell ref="NQR1:NQU1"/>
    <mergeCell ref="NQV1:NRO1"/>
    <mergeCell ref="NPE1:NPE2"/>
    <mergeCell ref="NPF1:NPQ1"/>
    <mergeCell ref="NPR1:NPR2"/>
    <mergeCell ref="NPS1:NPZ1"/>
    <mergeCell ref="NQA1:NQA2"/>
    <mergeCell ref="NQB1:NQB2"/>
    <mergeCell ref="NVA1:NVA2"/>
    <mergeCell ref="NVB1:NVB2"/>
    <mergeCell ref="NVC1:NVC2"/>
    <mergeCell ref="NVD1:NVD2"/>
    <mergeCell ref="NVE1:NVG1"/>
    <mergeCell ref="NVH1:NVQ1"/>
    <mergeCell ref="NUC1:NUC2"/>
    <mergeCell ref="NUD1:NUD2"/>
    <mergeCell ref="NUE1:NUE2"/>
    <mergeCell ref="NUF1:NUQ1"/>
    <mergeCell ref="NUR1:NUR2"/>
    <mergeCell ref="NUS1:NUZ1"/>
    <mergeCell ref="NTG1:NTJ1"/>
    <mergeCell ref="NTK1:NTL1"/>
    <mergeCell ref="NTM1:NTR1"/>
    <mergeCell ref="NTS1:NTU1"/>
    <mergeCell ref="NUA1:NUA2"/>
    <mergeCell ref="NUB1:NUB2"/>
    <mergeCell ref="NZA1:NZA2"/>
    <mergeCell ref="NZB1:NZB2"/>
    <mergeCell ref="NZC1:NZC2"/>
    <mergeCell ref="NZD1:NZD2"/>
    <mergeCell ref="NZE1:NZE2"/>
    <mergeCell ref="NZF1:NZQ1"/>
    <mergeCell ref="NXV1:NYC1"/>
    <mergeCell ref="NYE1:NYF1"/>
    <mergeCell ref="NYG1:NYJ1"/>
    <mergeCell ref="NYK1:NYL1"/>
    <mergeCell ref="NYM1:NYR1"/>
    <mergeCell ref="NYS1:NYU1"/>
    <mergeCell ref="NVR1:NVU1"/>
    <mergeCell ref="NVV1:NWO1"/>
    <mergeCell ref="NWP1:NWS1"/>
    <mergeCell ref="NWT1:NXF1"/>
    <mergeCell ref="NXG1:NXQ1"/>
    <mergeCell ref="NXR1:NXU1"/>
    <mergeCell ref="OCG1:OCQ1"/>
    <mergeCell ref="OCR1:OCU1"/>
    <mergeCell ref="OCV1:ODC1"/>
    <mergeCell ref="ODE1:ODF1"/>
    <mergeCell ref="ODG1:ODJ1"/>
    <mergeCell ref="ODK1:ODL1"/>
    <mergeCell ref="OAE1:OAG1"/>
    <mergeCell ref="OAH1:OAQ1"/>
    <mergeCell ref="OAR1:OAU1"/>
    <mergeCell ref="OAV1:OBO1"/>
    <mergeCell ref="OBP1:OBS1"/>
    <mergeCell ref="OBT1:OCF1"/>
    <mergeCell ref="NZR1:NZR2"/>
    <mergeCell ref="NZS1:NZZ1"/>
    <mergeCell ref="OAA1:OAA2"/>
    <mergeCell ref="OAB1:OAB2"/>
    <mergeCell ref="OAC1:OAC2"/>
    <mergeCell ref="OAD1:OAD2"/>
    <mergeCell ref="OFC1:OFC2"/>
    <mergeCell ref="OFD1:OFD2"/>
    <mergeCell ref="OFE1:OFG1"/>
    <mergeCell ref="OFH1:OFQ1"/>
    <mergeCell ref="OFR1:OFU1"/>
    <mergeCell ref="OFV1:OGO1"/>
    <mergeCell ref="OEE1:OEE2"/>
    <mergeCell ref="OEF1:OEQ1"/>
    <mergeCell ref="OER1:OER2"/>
    <mergeCell ref="OES1:OEZ1"/>
    <mergeCell ref="OFA1:OFA2"/>
    <mergeCell ref="OFB1:OFB2"/>
    <mergeCell ref="ODM1:ODR1"/>
    <mergeCell ref="ODS1:ODU1"/>
    <mergeCell ref="OEA1:OEA2"/>
    <mergeCell ref="OEB1:OEB2"/>
    <mergeCell ref="OEC1:OEC2"/>
    <mergeCell ref="OED1:OED2"/>
    <mergeCell ref="OJC1:OJC2"/>
    <mergeCell ref="OJD1:OJD2"/>
    <mergeCell ref="OJE1:OJE2"/>
    <mergeCell ref="OJF1:OJQ1"/>
    <mergeCell ref="OJR1:OJR2"/>
    <mergeCell ref="OJS1:OJZ1"/>
    <mergeCell ref="OIG1:OIJ1"/>
    <mergeCell ref="OIK1:OIL1"/>
    <mergeCell ref="OIM1:OIR1"/>
    <mergeCell ref="OIS1:OIU1"/>
    <mergeCell ref="OJA1:OJA2"/>
    <mergeCell ref="OJB1:OJB2"/>
    <mergeCell ref="OGP1:OGS1"/>
    <mergeCell ref="OGT1:OHF1"/>
    <mergeCell ref="OHG1:OHQ1"/>
    <mergeCell ref="OHR1:OHU1"/>
    <mergeCell ref="OHV1:OIC1"/>
    <mergeCell ref="OIE1:OIF1"/>
    <mergeCell ref="OMV1:ONC1"/>
    <mergeCell ref="ONE1:ONF1"/>
    <mergeCell ref="ONG1:ONJ1"/>
    <mergeCell ref="ONK1:ONL1"/>
    <mergeCell ref="ONM1:ONR1"/>
    <mergeCell ref="ONS1:ONU1"/>
    <mergeCell ref="OKR1:OKU1"/>
    <mergeCell ref="OKV1:OLO1"/>
    <mergeCell ref="OLP1:OLS1"/>
    <mergeCell ref="OLT1:OMF1"/>
    <mergeCell ref="OMG1:OMQ1"/>
    <mergeCell ref="OMR1:OMU1"/>
    <mergeCell ref="OKA1:OKA2"/>
    <mergeCell ref="OKB1:OKB2"/>
    <mergeCell ref="OKC1:OKC2"/>
    <mergeCell ref="OKD1:OKD2"/>
    <mergeCell ref="OKE1:OKG1"/>
    <mergeCell ref="OKH1:OKQ1"/>
    <mergeCell ref="OPE1:OPG1"/>
    <mergeCell ref="OPH1:OPQ1"/>
    <mergeCell ref="OPR1:OPU1"/>
    <mergeCell ref="OPV1:OQO1"/>
    <mergeCell ref="OQP1:OQS1"/>
    <mergeCell ref="OQT1:ORF1"/>
    <mergeCell ref="OOR1:OOR2"/>
    <mergeCell ref="OOS1:OOZ1"/>
    <mergeCell ref="OPA1:OPA2"/>
    <mergeCell ref="OPB1:OPB2"/>
    <mergeCell ref="OPC1:OPC2"/>
    <mergeCell ref="OPD1:OPD2"/>
    <mergeCell ref="OOA1:OOA2"/>
    <mergeCell ref="OOB1:OOB2"/>
    <mergeCell ref="OOC1:OOC2"/>
    <mergeCell ref="OOD1:OOD2"/>
    <mergeCell ref="OOE1:OOE2"/>
    <mergeCell ref="OOF1:OOQ1"/>
    <mergeCell ref="OTE1:OTE2"/>
    <mergeCell ref="OTF1:OTQ1"/>
    <mergeCell ref="OTR1:OTR2"/>
    <mergeCell ref="OTS1:OTZ1"/>
    <mergeCell ref="OUA1:OUA2"/>
    <mergeCell ref="OUB1:OUB2"/>
    <mergeCell ref="OSM1:OSR1"/>
    <mergeCell ref="OSS1:OSU1"/>
    <mergeCell ref="OTA1:OTA2"/>
    <mergeCell ref="OTB1:OTB2"/>
    <mergeCell ref="OTC1:OTC2"/>
    <mergeCell ref="OTD1:OTD2"/>
    <mergeCell ref="ORG1:ORQ1"/>
    <mergeCell ref="ORR1:ORU1"/>
    <mergeCell ref="ORV1:OSC1"/>
    <mergeCell ref="OSE1:OSF1"/>
    <mergeCell ref="OSG1:OSJ1"/>
    <mergeCell ref="OSK1:OSL1"/>
    <mergeCell ref="OXG1:OXJ1"/>
    <mergeCell ref="OXK1:OXL1"/>
    <mergeCell ref="OXM1:OXR1"/>
    <mergeCell ref="OXS1:OXU1"/>
    <mergeCell ref="OYA1:OYA2"/>
    <mergeCell ref="OYB1:OYB2"/>
    <mergeCell ref="OVP1:OVS1"/>
    <mergeCell ref="OVT1:OWF1"/>
    <mergeCell ref="OWG1:OWQ1"/>
    <mergeCell ref="OWR1:OWU1"/>
    <mergeCell ref="OWV1:OXC1"/>
    <mergeCell ref="OXE1:OXF1"/>
    <mergeCell ref="OUC1:OUC2"/>
    <mergeCell ref="OUD1:OUD2"/>
    <mergeCell ref="OUE1:OUG1"/>
    <mergeCell ref="OUH1:OUQ1"/>
    <mergeCell ref="OUR1:OUU1"/>
    <mergeCell ref="OUV1:OVO1"/>
    <mergeCell ref="OZR1:OZU1"/>
    <mergeCell ref="OZV1:PAO1"/>
    <mergeCell ref="PAP1:PAS1"/>
    <mergeCell ref="PAT1:PBF1"/>
    <mergeCell ref="PBG1:PBQ1"/>
    <mergeCell ref="PBR1:PBU1"/>
    <mergeCell ref="OZA1:OZA2"/>
    <mergeCell ref="OZB1:OZB2"/>
    <mergeCell ref="OZC1:OZC2"/>
    <mergeCell ref="OZD1:OZD2"/>
    <mergeCell ref="OZE1:OZG1"/>
    <mergeCell ref="OZH1:OZQ1"/>
    <mergeCell ref="OYC1:OYC2"/>
    <mergeCell ref="OYD1:OYD2"/>
    <mergeCell ref="OYE1:OYE2"/>
    <mergeCell ref="OYF1:OYQ1"/>
    <mergeCell ref="OYR1:OYR2"/>
    <mergeCell ref="OYS1:OYZ1"/>
    <mergeCell ref="PDR1:PDR2"/>
    <mergeCell ref="PDS1:PDZ1"/>
    <mergeCell ref="PEA1:PEA2"/>
    <mergeCell ref="PEB1:PEB2"/>
    <mergeCell ref="PEC1:PEC2"/>
    <mergeCell ref="PED1:PED2"/>
    <mergeCell ref="PDA1:PDA2"/>
    <mergeCell ref="PDB1:PDB2"/>
    <mergeCell ref="PDC1:PDC2"/>
    <mergeCell ref="PDD1:PDD2"/>
    <mergeCell ref="PDE1:PDE2"/>
    <mergeCell ref="PDF1:PDQ1"/>
    <mergeCell ref="PBV1:PCC1"/>
    <mergeCell ref="PCE1:PCF1"/>
    <mergeCell ref="PCG1:PCJ1"/>
    <mergeCell ref="PCK1:PCL1"/>
    <mergeCell ref="PCM1:PCR1"/>
    <mergeCell ref="PCS1:PCU1"/>
    <mergeCell ref="PHM1:PHR1"/>
    <mergeCell ref="PHS1:PHU1"/>
    <mergeCell ref="PIA1:PIA2"/>
    <mergeCell ref="PIB1:PIB2"/>
    <mergeCell ref="PIC1:PIC2"/>
    <mergeCell ref="PID1:PID2"/>
    <mergeCell ref="PGG1:PGQ1"/>
    <mergeCell ref="PGR1:PGU1"/>
    <mergeCell ref="PGV1:PHC1"/>
    <mergeCell ref="PHE1:PHF1"/>
    <mergeCell ref="PHG1:PHJ1"/>
    <mergeCell ref="PHK1:PHL1"/>
    <mergeCell ref="PEE1:PEG1"/>
    <mergeCell ref="PEH1:PEQ1"/>
    <mergeCell ref="PER1:PEU1"/>
    <mergeCell ref="PEV1:PFO1"/>
    <mergeCell ref="PFP1:PFS1"/>
    <mergeCell ref="PFT1:PGF1"/>
    <mergeCell ref="PKP1:PKS1"/>
    <mergeCell ref="PKT1:PLF1"/>
    <mergeCell ref="PLG1:PLQ1"/>
    <mergeCell ref="PLR1:PLU1"/>
    <mergeCell ref="PLV1:PMC1"/>
    <mergeCell ref="PME1:PMF1"/>
    <mergeCell ref="PJC1:PJC2"/>
    <mergeCell ref="PJD1:PJD2"/>
    <mergeCell ref="PJE1:PJG1"/>
    <mergeCell ref="PJH1:PJQ1"/>
    <mergeCell ref="PJR1:PJU1"/>
    <mergeCell ref="PJV1:PKO1"/>
    <mergeCell ref="PIE1:PIE2"/>
    <mergeCell ref="PIF1:PIQ1"/>
    <mergeCell ref="PIR1:PIR2"/>
    <mergeCell ref="PIS1:PIZ1"/>
    <mergeCell ref="PJA1:PJA2"/>
    <mergeCell ref="PJB1:PJB2"/>
    <mergeCell ref="POA1:POA2"/>
    <mergeCell ref="POB1:POB2"/>
    <mergeCell ref="POC1:POC2"/>
    <mergeCell ref="POD1:POD2"/>
    <mergeCell ref="POE1:POG1"/>
    <mergeCell ref="POH1:POQ1"/>
    <mergeCell ref="PNC1:PNC2"/>
    <mergeCell ref="PND1:PND2"/>
    <mergeCell ref="PNE1:PNE2"/>
    <mergeCell ref="PNF1:PNQ1"/>
    <mergeCell ref="PNR1:PNR2"/>
    <mergeCell ref="PNS1:PNZ1"/>
    <mergeCell ref="PMG1:PMJ1"/>
    <mergeCell ref="PMK1:PML1"/>
    <mergeCell ref="PMM1:PMR1"/>
    <mergeCell ref="PMS1:PMU1"/>
    <mergeCell ref="PNA1:PNA2"/>
    <mergeCell ref="PNB1:PNB2"/>
    <mergeCell ref="PSA1:PSA2"/>
    <mergeCell ref="PSB1:PSB2"/>
    <mergeCell ref="PSC1:PSC2"/>
    <mergeCell ref="PSD1:PSD2"/>
    <mergeCell ref="PSE1:PSE2"/>
    <mergeCell ref="PSF1:PSQ1"/>
    <mergeCell ref="PQV1:PRC1"/>
    <mergeCell ref="PRE1:PRF1"/>
    <mergeCell ref="PRG1:PRJ1"/>
    <mergeCell ref="PRK1:PRL1"/>
    <mergeCell ref="PRM1:PRR1"/>
    <mergeCell ref="PRS1:PRU1"/>
    <mergeCell ref="POR1:POU1"/>
    <mergeCell ref="POV1:PPO1"/>
    <mergeCell ref="PPP1:PPS1"/>
    <mergeCell ref="PPT1:PQF1"/>
    <mergeCell ref="PQG1:PQQ1"/>
    <mergeCell ref="PQR1:PQU1"/>
    <mergeCell ref="PVG1:PVQ1"/>
    <mergeCell ref="PVR1:PVU1"/>
    <mergeCell ref="PVV1:PWC1"/>
    <mergeCell ref="PWE1:PWF1"/>
    <mergeCell ref="PWG1:PWJ1"/>
    <mergeCell ref="PWK1:PWL1"/>
    <mergeCell ref="PTE1:PTG1"/>
    <mergeCell ref="PTH1:PTQ1"/>
    <mergeCell ref="PTR1:PTU1"/>
    <mergeCell ref="PTV1:PUO1"/>
    <mergeCell ref="PUP1:PUS1"/>
    <mergeCell ref="PUT1:PVF1"/>
    <mergeCell ref="PSR1:PSR2"/>
    <mergeCell ref="PSS1:PSZ1"/>
    <mergeCell ref="PTA1:PTA2"/>
    <mergeCell ref="PTB1:PTB2"/>
    <mergeCell ref="PTC1:PTC2"/>
    <mergeCell ref="PTD1:PTD2"/>
    <mergeCell ref="PYC1:PYC2"/>
    <mergeCell ref="PYD1:PYD2"/>
    <mergeCell ref="PYE1:PYG1"/>
    <mergeCell ref="PYH1:PYQ1"/>
    <mergeCell ref="PYR1:PYU1"/>
    <mergeCell ref="PYV1:PZO1"/>
    <mergeCell ref="PXE1:PXE2"/>
    <mergeCell ref="PXF1:PXQ1"/>
    <mergeCell ref="PXR1:PXR2"/>
    <mergeCell ref="PXS1:PXZ1"/>
    <mergeCell ref="PYA1:PYA2"/>
    <mergeCell ref="PYB1:PYB2"/>
    <mergeCell ref="PWM1:PWR1"/>
    <mergeCell ref="PWS1:PWU1"/>
    <mergeCell ref="PXA1:PXA2"/>
    <mergeCell ref="PXB1:PXB2"/>
    <mergeCell ref="PXC1:PXC2"/>
    <mergeCell ref="PXD1:PXD2"/>
    <mergeCell ref="QCC1:QCC2"/>
    <mergeCell ref="QCD1:QCD2"/>
    <mergeCell ref="QCE1:QCE2"/>
    <mergeCell ref="QCF1:QCQ1"/>
    <mergeCell ref="QCR1:QCR2"/>
    <mergeCell ref="QCS1:QCZ1"/>
    <mergeCell ref="QBG1:QBJ1"/>
    <mergeCell ref="QBK1:QBL1"/>
    <mergeCell ref="QBM1:QBR1"/>
    <mergeCell ref="QBS1:QBU1"/>
    <mergeCell ref="QCA1:QCA2"/>
    <mergeCell ref="QCB1:QCB2"/>
    <mergeCell ref="PZP1:PZS1"/>
    <mergeCell ref="PZT1:QAF1"/>
    <mergeCell ref="QAG1:QAQ1"/>
    <mergeCell ref="QAR1:QAU1"/>
    <mergeCell ref="QAV1:QBC1"/>
    <mergeCell ref="QBE1:QBF1"/>
    <mergeCell ref="QFV1:QGC1"/>
    <mergeCell ref="QGE1:QGF1"/>
    <mergeCell ref="QGG1:QGJ1"/>
    <mergeCell ref="QGK1:QGL1"/>
    <mergeCell ref="QGM1:QGR1"/>
    <mergeCell ref="QGS1:QGU1"/>
    <mergeCell ref="QDR1:QDU1"/>
    <mergeCell ref="QDV1:QEO1"/>
    <mergeCell ref="QEP1:QES1"/>
    <mergeCell ref="QET1:QFF1"/>
    <mergeCell ref="QFG1:QFQ1"/>
    <mergeCell ref="QFR1:QFU1"/>
    <mergeCell ref="QDA1:QDA2"/>
    <mergeCell ref="QDB1:QDB2"/>
    <mergeCell ref="QDC1:QDC2"/>
    <mergeCell ref="QDD1:QDD2"/>
    <mergeCell ref="QDE1:QDG1"/>
    <mergeCell ref="QDH1:QDQ1"/>
    <mergeCell ref="QIE1:QIG1"/>
    <mergeCell ref="QIH1:QIQ1"/>
    <mergeCell ref="QIR1:QIU1"/>
    <mergeCell ref="QIV1:QJO1"/>
    <mergeCell ref="QJP1:QJS1"/>
    <mergeCell ref="QJT1:QKF1"/>
    <mergeCell ref="QHR1:QHR2"/>
    <mergeCell ref="QHS1:QHZ1"/>
    <mergeCell ref="QIA1:QIA2"/>
    <mergeCell ref="QIB1:QIB2"/>
    <mergeCell ref="QIC1:QIC2"/>
    <mergeCell ref="QID1:QID2"/>
    <mergeCell ref="QHA1:QHA2"/>
    <mergeCell ref="QHB1:QHB2"/>
    <mergeCell ref="QHC1:QHC2"/>
    <mergeCell ref="QHD1:QHD2"/>
    <mergeCell ref="QHE1:QHE2"/>
    <mergeCell ref="QHF1:QHQ1"/>
    <mergeCell ref="QME1:QME2"/>
    <mergeCell ref="QMF1:QMQ1"/>
    <mergeCell ref="QMR1:QMR2"/>
    <mergeCell ref="QMS1:QMZ1"/>
    <mergeCell ref="QNA1:QNA2"/>
    <mergeCell ref="QNB1:QNB2"/>
    <mergeCell ref="QLM1:QLR1"/>
    <mergeCell ref="QLS1:QLU1"/>
    <mergeCell ref="QMA1:QMA2"/>
    <mergeCell ref="QMB1:QMB2"/>
    <mergeCell ref="QMC1:QMC2"/>
    <mergeCell ref="QMD1:QMD2"/>
    <mergeCell ref="QKG1:QKQ1"/>
    <mergeCell ref="QKR1:QKU1"/>
    <mergeCell ref="QKV1:QLC1"/>
    <mergeCell ref="QLE1:QLF1"/>
    <mergeCell ref="QLG1:QLJ1"/>
    <mergeCell ref="QLK1:QLL1"/>
    <mergeCell ref="QQG1:QQJ1"/>
    <mergeCell ref="QQK1:QQL1"/>
    <mergeCell ref="QQM1:QQR1"/>
    <mergeCell ref="QQS1:QQU1"/>
    <mergeCell ref="QRA1:QRA2"/>
    <mergeCell ref="QRB1:QRB2"/>
    <mergeCell ref="QOP1:QOS1"/>
    <mergeCell ref="QOT1:QPF1"/>
    <mergeCell ref="QPG1:QPQ1"/>
    <mergeCell ref="QPR1:QPU1"/>
    <mergeCell ref="QPV1:QQC1"/>
    <mergeCell ref="QQE1:QQF1"/>
    <mergeCell ref="QNC1:QNC2"/>
    <mergeCell ref="QND1:QND2"/>
    <mergeCell ref="QNE1:QNG1"/>
    <mergeCell ref="QNH1:QNQ1"/>
    <mergeCell ref="QNR1:QNU1"/>
    <mergeCell ref="QNV1:QOO1"/>
    <mergeCell ref="QSR1:QSU1"/>
    <mergeCell ref="QSV1:QTO1"/>
    <mergeCell ref="QTP1:QTS1"/>
    <mergeCell ref="QTT1:QUF1"/>
    <mergeCell ref="QUG1:QUQ1"/>
    <mergeCell ref="QUR1:QUU1"/>
    <mergeCell ref="QSA1:QSA2"/>
    <mergeCell ref="QSB1:QSB2"/>
    <mergeCell ref="QSC1:QSC2"/>
    <mergeCell ref="QSD1:QSD2"/>
    <mergeCell ref="QSE1:QSG1"/>
    <mergeCell ref="QSH1:QSQ1"/>
    <mergeCell ref="QRC1:QRC2"/>
    <mergeCell ref="QRD1:QRD2"/>
    <mergeCell ref="QRE1:QRE2"/>
    <mergeCell ref="QRF1:QRQ1"/>
    <mergeCell ref="QRR1:QRR2"/>
    <mergeCell ref="QRS1:QRZ1"/>
    <mergeCell ref="QWR1:QWR2"/>
    <mergeCell ref="QWS1:QWZ1"/>
    <mergeCell ref="QXA1:QXA2"/>
    <mergeCell ref="QXB1:QXB2"/>
    <mergeCell ref="QXC1:QXC2"/>
    <mergeCell ref="QXD1:QXD2"/>
    <mergeCell ref="QWA1:QWA2"/>
    <mergeCell ref="QWB1:QWB2"/>
    <mergeCell ref="QWC1:QWC2"/>
    <mergeCell ref="QWD1:QWD2"/>
    <mergeCell ref="QWE1:QWE2"/>
    <mergeCell ref="QWF1:QWQ1"/>
    <mergeCell ref="QUV1:QVC1"/>
    <mergeCell ref="QVE1:QVF1"/>
    <mergeCell ref="QVG1:QVJ1"/>
    <mergeCell ref="QVK1:QVL1"/>
    <mergeCell ref="QVM1:QVR1"/>
    <mergeCell ref="QVS1:QVU1"/>
    <mergeCell ref="RAM1:RAR1"/>
    <mergeCell ref="RAS1:RAU1"/>
    <mergeCell ref="RBA1:RBA2"/>
    <mergeCell ref="RBB1:RBB2"/>
    <mergeCell ref="RBC1:RBC2"/>
    <mergeCell ref="RBD1:RBD2"/>
    <mergeCell ref="QZG1:QZQ1"/>
    <mergeCell ref="QZR1:QZU1"/>
    <mergeCell ref="QZV1:RAC1"/>
    <mergeCell ref="RAE1:RAF1"/>
    <mergeCell ref="RAG1:RAJ1"/>
    <mergeCell ref="RAK1:RAL1"/>
    <mergeCell ref="QXE1:QXG1"/>
    <mergeCell ref="QXH1:QXQ1"/>
    <mergeCell ref="QXR1:QXU1"/>
    <mergeCell ref="QXV1:QYO1"/>
    <mergeCell ref="QYP1:QYS1"/>
    <mergeCell ref="QYT1:QZF1"/>
    <mergeCell ref="RDP1:RDS1"/>
    <mergeCell ref="RDT1:REF1"/>
    <mergeCell ref="REG1:REQ1"/>
    <mergeCell ref="RER1:REU1"/>
    <mergeCell ref="REV1:RFC1"/>
    <mergeCell ref="RFE1:RFF1"/>
    <mergeCell ref="RCC1:RCC2"/>
    <mergeCell ref="RCD1:RCD2"/>
    <mergeCell ref="RCE1:RCG1"/>
    <mergeCell ref="RCH1:RCQ1"/>
    <mergeCell ref="RCR1:RCU1"/>
    <mergeCell ref="RCV1:RDO1"/>
    <mergeCell ref="RBE1:RBE2"/>
    <mergeCell ref="RBF1:RBQ1"/>
    <mergeCell ref="RBR1:RBR2"/>
    <mergeCell ref="RBS1:RBZ1"/>
    <mergeCell ref="RCA1:RCA2"/>
    <mergeCell ref="RCB1:RCB2"/>
    <mergeCell ref="RHA1:RHA2"/>
    <mergeCell ref="RHB1:RHB2"/>
    <mergeCell ref="RHC1:RHC2"/>
    <mergeCell ref="RHD1:RHD2"/>
    <mergeCell ref="RHE1:RHG1"/>
    <mergeCell ref="RHH1:RHQ1"/>
    <mergeCell ref="RGC1:RGC2"/>
    <mergeCell ref="RGD1:RGD2"/>
    <mergeCell ref="RGE1:RGE2"/>
    <mergeCell ref="RGF1:RGQ1"/>
    <mergeCell ref="RGR1:RGR2"/>
    <mergeCell ref="RGS1:RGZ1"/>
    <mergeCell ref="RFG1:RFJ1"/>
    <mergeCell ref="RFK1:RFL1"/>
    <mergeCell ref="RFM1:RFR1"/>
    <mergeCell ref="RFS1:RFU1"/>
    <mergeCell ref="RGA1:RGA2"/>
    <mergeCell ref="RGB1:RGB2"/>
    <mergeCell ref="RLA1:RLA2"/>
    <mergeCell ref="RLB1:RLB2"/>
    <mergeCell ref="RLC1:RLC2"/>
    <mergeCell ref="RLD1:RLD2"/>
    <mergeCell ref="RLE1:RLE2"/>
    <mergeCell ref="RLF1:RLQ1"/>
    <mergeCell ref="RJV1:RKC1"/>
    <mergeCell ref="RKE1:RKF1"/>
    <mergeCell ref="RKG1:RKJ1"/>
    <mergeCell ref="RKK1:RKL1"/>
    <mergeCell ref="RKM1:RKR1"/>
    <mergeCell ref="RKS1:RKU1"/>
    <mergeCell ref="RHR1:RHU1"/>
    <mergeCell ref="RHV1:RIO1"/>
    <mergeCell ref="RIP1:RIS1"/>
    <mergeCell ref="RIT1:RJF1"/>
    <mergeCell ref="RJG1:RJQ1"/>
    <mergeCell ref="RJR1:RJU1"/>
    <mergeCell ref="ROG1:ROQ1"/>
    <mergeCell ref="ROR1:ROU1"/>
    <mergeCell ref="ROV1:RPC1"/>
    <mergeCell ref="RPE1:RPF1"/>
    <mergeCell ref="RPG1:RPJ1"/>
    <mergeCell ref="RPK1:RPL1"/>
    <mergeCell ref="RME1:RMG1"/>
    <mergeCell ref="RMH1:RMQ1"/>
    <mergeCell ref="RMR1:RMU1"/>
    <mergeCell ref="RMV1:RNO1"/>
    <mergeCell ref="RNP1:RNS1"/>
    <mergeCell ref="RNT1:ROF1"/>
    <mergeCell ref="RLR1:RLR2"/>
    <mergeCell ref="RLS1:RLZ1"/>
    <mergeCell ref="RMA1:RMA2"/>
    <mergeCell ref="RMB1:RMB2"/>
    <mergeCell ref="RMC1:RMC2"/>
    <mergeCell ref="RMD1:RMD2"/>
    <mergeCell ref="RRC1:RRC2"/>
    <mergeCell ref="RRD1:RRD2"/>
    <mergeCell ref="RRE1:RRG1"/>
    <mergeCell ref="RRH1:RRQ1"/>
    <mergeCell ref="RRR1:RRU1"/>
    <mergeCell ref="RRV1:RSO1"/>
    <mergeCell ref="RQE1:RQE2"/>
    <mergeCell ref="RQF1:RQQ1"/>
    <mergeCell ref="RQR1:RQR2"/>
    <mergeCell ref="RQS1:RQZ1"/>
    <mergeCell ref="RRA1:RRA2"/>
    <mergeCell ref="RRB1:RRB2"/>
    <mergeCell ref="RPM1:RPR1"/>
    <mergeCell ref="RPS1:RPU1"/>
    <mergeCell ref="RQA1:RQA2"/>
    <mergeCell ref="RQB1:RQB2"/>
    <mergeCell ref="RQC1:RQC2"/>
    <mergeCell ref="RQD1:RQD2"/>
    <mergeCell ref="RVC1:RVC2"/>
    <mergeCell ref="RVD1:RVD2"/>
    <mergeCell ref="RVE1:RVE2"/>
    <mergeCell ref="RVF1:RVQ1"/>
    <mergeCell ref="RVR1:RVR2"/>
    <mergeCell ref="RVS1:RVZ1"/>
    <mergeCell ref="RUG1:RUJ1"/>
    <mergeCell ref="RUK1:RUL1"/>
    <mergeCell ref="RUM1:RUR1"/>
    <mergeCell ref="RUS1:RUU1"/>
    <mergeCell ref="RVA1:RVA2"/>
    <mergeCell ref="RVB1:RVB2"/>
    <mergeCell ref="RSP1:RSS1"/>
    <mergeCell ref="RST1:RTF1"/>
    <mergeCell ref="RTG1:RTQ1"/>
    <mergeCell ref="RTR1:RTU1"/>
    <mergeCell ref="RTV1:RUC1"/>
    <mergeCell ref="RUE1:RUF1"/>
    <mergeCell ref="RYV1:RZC1"/>
    <mergeCell ref="RZE1:RZF1"/>
    <mergeCell ref="RZG1:RZJ1"/>
    <mergeCell ref="RZK1:RZL1"/>
    <mergeCell ref="RZM1:RZR1"/>
    <mergeCell ref="RZS1:RZU1"/>
    <mergeCell ref="RWR1:RWU1"/>
    <mergeCell ref="RWV1:RXO1"/>
    <mergeCell ref="RXP1:RXS1"/>
    <mergeCell ref="RXT1:RYF1"/>
    <mergeCell ref="RYG1:RYQ1"/>
    <mergeCell ref="RYR1:RYU1"/>
    <mergeCell ref="RWA1:RWA2"/>
    <mergeCell ref="RWB1:RWB2"/>
    <mergeCell ref="RWC1:RWC2"/>
    <mergeCell ref="RWD1:RWD2"/>
    <mergeCell ref="RWE1:RWG1"/>
    <mergeCell ref="RWH1:RWQ1"/>
    <mergeCell ref="SBE1:SBG1"/>
    <mergeCell ref="SBH1:SBQ1"/>
    <mergeCell ref="SBR1:SBU1"/>
    <mergeCell ref="SBV1:SCO1"/>
    <mergeCell ref="SCP1:SCS1"/>
    <mergeCell ref="SCT1:SDF1"/>
    <mergeCell ref="SAR1:SAR2"/>
    <mergeCell ref="SAS1:SAZ1"/>
    <mergeCell ref="SBA1:SBA2"/>
    <mergeCell ref="SBB1:SBB2"/>
    <mergeCell ref="SBC1:SBC2"/>
    <mergeCell ref="SBD1:SBD2"/>
    <mergeCell ref="SAA1:SAA2"/>
    <mergeCell ref="SAB1:SAB2"/>
    <mergeCell ref="SAC1:SAC2"/>
    <mergeCell ref="SAD1:SAD2"/>
    <mergeCell ref="SAE1:SAE2"/>
    <mergeCell ref="SAF1:SAQ1"/>
    <mergeCell ref="SFE1:SFE2"/>
    <mergeCell ref="SFF1:SFQ1"/>
    <mergeCell ref="SFR1:SFR2"/>
    <mergeCell ref="SFS1:SFZ1"/>
    <mergeCell ref="SGA1:SGA2"/>
    <mergeCell ref="SGB1:SGB2"/>
    <mergeCell ref="SEM1:SER1"/>
    <mergeCell ref="SES1:SEU1"/>
    <mergeCell ref="SFA1:SFA2"/>
    <mergeCell ref="SFB1:SFB2"/>
    <mergeCell ref="SFC1:SFC2"/>
    <mergeCell ref="SFD1:SFD2"/>
    <mergeCell ref="SDG1:SDQ1"/>
    <mergeCell ref="SDR1:SDU1"/>
    <mergeCell ref="SDV1:SEC1"/>
    <mergeCell ref="SEE1:SEF1"/>
    <mergeCell ref="SEG1:SEJ1"/>
    <mergeCell ref="SEK1:SEL1"/>
    <mergeCell ref="SJG1:SJJ1"/>
    <mergeCell ref="SJK1:SJL1"/>
    <mergeCell ref="SJM1:SJR1"/>
    <mergeCell ref="SJS1:SJU1"/>
    <mergeCell ref="SKA1:SKA2"/>
    <mergeCell ref="SKB1:SKB2"/>
    <mergeCell ref="SHP1:SHS1"/>
    <mergeCell ref="SHT1:SIF1"/>
    <mergeCell ref="SIG1:SIQ1"/>
    <mergeCell ref="SIR1:SIU1"/>
    <mergeCell ref="SIV1:SJC1"/>
    <mergeCell ref="SJE1:SJF1"/>
    <mergeCell ref="SGC1:SGC2"/>
    <mergeCell ref="SGD1:SGD2"/>
    <mergeCell ref="SGE1:SGG1"/>
    <mergeCell ref="SGH1:SGQ1"/>
    <mergeCell ref="SGR1:SGU1"/>
    <mergeCell ref="SGV1:SHO1"/>
    <mergeCell ref="SLR1:SLU1"/>
    <mergeCell ref="SLV1:SMO1"/>
    <mergeCell ref="SMP1:SMS1"/>
    <mergeCell ref="SMT1:SNF1"/>
    <mergeCell ref="SNG1:SNQ1"/>
    <mergeCell ref="SNR1:SNU1"/>
    <mergeCell ref="SLA1:SLA2"/>
    <mergeCell ref="SLB1:SLB2"/>
    <mergeCell ref="SLC1:SLC2"/>
    <mergeCell ref="SLD1:SLD2"/>
    <mergeCell ref="SLE1:SLG1"/>
    <mergeCell ref="SLH1:SLQ1"/>
    <mergeCell ref="SKC1:SKC2"/>
    <mergeCell ref="SKD1:SKD2"/>
    <mergeCell ref="SKE1:SKE2"/>
    <mergeCell ref="SKF1:SKQ1"/>
    <mergeCell ref="SKR1:SKR2"/>
    <mergeCell ref="SKS1:SKZ1"/>
    <mergeCell ref="SPR1:SPR2"/>
    <mergeCell ref="SPS1:SPZ1"/>
    <mergeCell ref="SQA1:SQA2"/>
    <mergeCell ref="SQB1:SQB2"/>
    <mergeCell ref="SQC1:SQC2"/>
    <mergeCell ref="SQD1:SQD2"/>
    <mergeCell ref="SPA1:SPA2"/>
    <mergeCell ref="SPB1:SPB2"/>
    <mergeCell ref="SPC1:SPC2"/>
    <mergeCell ref="SPD1:SPD2"/>
    <mergeCell ref="SPE1:SPE2"/>
    <mergeCell ref="SPF1:SPQ1"/>
    <mergeCell ref="SNV1:SOC1"/>
    <mergeCell ref="SOE1:SOF1"/>
    <mergeCell ref="SOG1:SOJ1"/>
    <mergeCell ref="SOK1:SOL1"/>
    <mergeCell ref="SOM1:SOR1"/>
    <mergeCell ref="SOS1:SOU1"/>
    <mergeCell ref="STM1:STR1"/>
    <mergeCell ref="STS1:STU1"/>
    <mergeCell ref="SUA1:SUA2"/>
    <mergeCell ref="SUB1:SUB2"/>
    <mergeCell ref="SUC1:SUC2"/>
    <mergeCell ref="SUD1:SUD2"/>
    <mergeCell ref="SSG1:SSQ1"/>
    <mergeCell ref="SSR1:SSU1"/>
    <mergeCell ref="SSV1:STC1"/>
    <mergeCell ref="STE1:STF1"/>
    <mergeCell ref="STG1:STJ1"/>
    <mergeCell ref="STK1:STL1"/>
    <mergeCell ref="SQE1:SQG1"/>
    <mergeCell ref="SQH1:SQQ1"/>
    <mergeCell ref="SQR1:SQU1"/>
    <mergeCell ref="SQV1:SRO1"/>
    <mergeCell ref="SRP1:SRS1"/>
    <mergeCell ref="SRT1:SSF1"/>
    <mergeCell ref="SWP1:SWS1"/>
    <mergeCell ref="SWT1:SXF1"/>
    <mergeCell ref="SXG1:SXQ1"/>
    <mergeCell ref="SXR1:SXU1"/>
    <mergeCell ref="SXV1:SYC1"/>
    <mergeCell ref="SYE1:SYF1"/>
    <mergeCell ref="SVC1:SVC2"/>
    <mergeCell ref="SVD1:SVD2"/>
    <mergeCell ref="SVE1:SVG1"/>
    <mergeCell ref="SVH1:SVQ1"/>
    <mergeCell ref="SVR1:SVU1"/>
    <mergeCell ref="SVV1:SWO1"/>
    <mergeCell ref="SUE1:SUE2"/>
    <mergeCell ref="SUF1:SUQ1"/>
    <mergeCell ref="SUR1:SUR2"/>
    <mergeCell ref="SUS1:SUZ1"/>
    <mergeCell ref="SVA1:SVA2"/>
    <mergeCell ref="SVB1:SVB2"/>
    <mergeCell ref="TAA1:TAA2"/>
    <mergeCell ref="TAB1:TAB2"/>
    <mergeCell ref="TAC1:TAC2"/>
    <mergeCell ref="TAD1:TAD2"/>
    <mergeCell ref="TAE1:TAG1"/>
    <mergeCell ref="TAH1:TAQ1"/>
    <mergeCell ref="SZC1:SZC2"/>
    <mergeCell ref="SZD1:SZD2"/>
    <mergeCell ref="SZE1:SZE2"/>
    <mergeCell ref="SZF1:SZQ1"/>
    <mergeCell ref="SZR1:SZR2"/>
    <mergeCell ref="SZS1:SZZ1"/>
    <mergeCell ref="SYG1:SYJ1"/>
    <mergeCell ref="SYK1:SYL1"/>
    <mergeCell ref="SYM1:SYR1"/>
    <mergeCell ref="SYS1:SYU1"/>
    <mergeCell ref="SZA1:SZA2"/>
    <mergeCell ref="SZB1:SZB2"/>
    <mergeCell ref="TEA1:TEA2"/>
    <mergeCell ref="TEB1:TEB2"/>
    <mergeCell ref="TEC1:TEC2"/>
    <mergeCell ref="TED1:TED2"/>
    <mergeCell ref="TEE1:TEE2"/>
    <mergeCell ref="TEF1:TEQ1"/>
    <mergeCell ref="TCV1:TDC1"/>
    <mergeCell ref="TDE1:TDF1"/>
    <mergeCell ref="TDG1:TDJ1"/>
    <mergeCell ref="TDK1:TDL1"/>
    <mergeCell ref="TDM1:TDR1"/>
    <mergeCell ref="TDS1:TDU1"/>
    <mergeCell ref="TAR1:TAU1"/>
    <mergeCell ref="TAV1:TBO1"/>
    <mergeCell ref="TBP1:TBS1"/>
    <mergeCell ref="TBT1:TCF1"/>
    <mergeCell ref="TCG1:TCQ1"/>
    <mergeCell ref="TCR1:TCU1"/>
    <mergeCell ref="THG1:THQ1"/>
    <mergeCell ref="THR1:THU1"/>
    <mergeCell ref="THV1:TIC1"/>
    <mergeCell ref="TIE1:TIF1"/>
    <mergeCell ref="TIG1:TIJ1"/>
    <mergeCell ref="TIK1:TIL1"/>
    <mergeCell ref="TFE1:TFG1"/>
    <mergeCell ref="TFH1:TFQ1"/>
    <mergeCell ref="TFR1:TFU1"/>
    <mergeCell ref="TFV1:TGO1"/>
    <mergeCell ref="TGP1:TGS1"/>
    <mergeCell ref="TGT1:THF1"/>
    <mergeCell ref="TER1:TER2"/>
    <mergeCell ref="TES1:TEZ1"/>
    <mergeCell ref="TFA1:TFA2"/>
    <mergeCell ref="TFB1:TFB2"/>
    <mergeCell ref="TFC1:TFC2"/>
    <mergeCell ref="TFD1:TFD2"/>
    <mergeCell ref="TKC1:TKC2"/>
    <mergeCell ref="TKD1:TKD2"/>
    <mergeCell ref="TKE1:TKG1"/>
    <mergeCell ref="TKH1:TKQ1"/>
    <mergeCell ref="TKR1:TKU1"/>
    <mergeCell ref="TKV1:TLO1"/>
    <mergeCell ref="TJE1:TJE2"/>
    <mergeCell ref="TJF1:TJQ1"/>
    <mergeCell ref="TJR1:TJR2"/>
    <mergeCell ref="TJS1:TJZ1"/>
    <mergeCell ref="TKA1:TKA2"/>
    <mergeCell ref="TKB1:TKB2"/>
    <mergeCell ref="TIM1:TIR1"/>
    <mergeCell ref="TIS1:TIU1"/>
    <mergeCell ref="TJA1:TJA2"/>
    <mergeCell ref="TJB1:TJB2"/>
    <mergeCell ref="TJC1:TJC2"/>
    <mergeCell ref="TJD1:TJD2"/>
    <mergeCell ref="TOC1:TOC2"/>
    <mergeCell ref="TOD1:TOD2"/>
    <mergeCell ref="TOE1:TOE2"/>
    <mergeCell ref="TOF1:TOQ1"/>
    <mergeCell ref="TOR1:TOR2"/>
    <mergeCell ref="TOS1:TOZ1"/>
    <mergeCell ref="TNG1:TNJ1"/>
    <mergeCell ref="TNK1:TNL1"/>
    <mergeCell ref="TNM1:TNR1"/>
    <mergeCell ref="TNS1:TNU1"/>
    <mergeCell ref="TOA1:TOA2"/>
    <mergeCell ref="TOB1:TOB2"/>
    <mergeCell ref="TLP1:TLS1"/>
    <mergeCell ref="TLT1:TMF1"/>
    <mergeCell ref="TMG1:TMQ1"/>
    <mergeCell ref="TMR1:TMU1"/>
    <mergeCell ref="TMV1:TNC1"/>
    <mergeCell ref="TNE1:TNF1"/>
    <mergeCell ref="TRV1:TSC1"/>
    <mergeCell ref="TSE1:TSF1"/>
    <mergeCell ref="TSG1:TSJ1"/>
    <mergeCell ref="TSK1:TSL1"/>
    <mergeCell ref="TSM1:TSR1"/>
    <mergeCell ref="TSS1:TSU1"/>
    <mergeCell ref="TPR1:TPU1"/>
    <mergeCell ref="TPV1:TQO1"/>
    <mergeCell ref="TQP1:TQS1"/>
    <mergeCell ref="TQT1:TRF1"/>
    <mergeCell ref="TRG1:TRQ1"/>
    <mergeCell ref="TRR1:TRU1"/>
    <mergeCell ref="TPA1:TPA2"/>
    <mergeCell ref="TPB1:TPB2"/>
    <mergeCell ref="TPC1:TPC2"/>
    <mergeCell ref="TPD1:TPD2"/>
    <mergeCell ref="TPE1:TPG1"/>
    <mergeCell ref="TPH1:TPQ1"/>
    <mergeCell ref="TUE1:TUG1"/>
    <mergeCell ref="TUH1:TUQ1"/>
    <mergeCell ref="TUR1:TUU1"/>
    <mergeCell ref="TUV1:TVO1"/>
    <mergeCell ref="TVP1:TVS1"/>
    <mergeCell ref="TVT1:TWF1"/>
    <mergeCell ref="TTR1:TTR2"/>
    <mergeCell ref="TTS1:TTZ1"/>
    <mergeCell ref="TUA1:TUA2"/>
    <mergeCell ref="TUB1:TUB2"/>
    <mergeCell ref="TUC1:TUC2"/>
    <mergeCell ref="TUD1:TUD2"/>
    <mergeCell ref="TTA1:TTA2"/>
    <mergeCell ref="TTB1:TTB2"/>
    <mergeCell ref="TTC1:TTC2"/>
    <mergeCell ref="TTD1:TTD2"/>
    <mergeCell ref="TTE1:TTE2"/>
    <mergeCell ref="TTF1:TTQ1"/>
    <mergeCell ref="TYE1:TYE2"/>
    <mergeCell ref="TYF1:TYQ1"/>
    <mergeCell ref="TYR1:TYR2"/>
    <mergeCell ref="TYS1:TYZ1"/>
    <mergeCell ref="TZA1:TZA2"/>
    <mergeCell ref="TZB1:TZB2"/>
    <mergeCell ref="TXM1:TXR1"/>
    <mergeCell ref="TXS1:TXU1"/>
    <mergeCell ref="TYA1:TYA2"/>
    <mergeCell ref="TYB1:TYB2"/>
    <mergeCell ref="TYC1:TYC2"/>
    <mergeCell ref="TYD1:TYD2"/>
    <mergeCell ref="TWG1:TWQ1"/>
    <mergeCell ref="TWR1:TWU1"/>
    <mergeCell ref="TWV1:TXC1"/>
    <mergeCell ref="TXE1:TXF1"/>
    <mergeCell ref="TXG1:TXJ1"/>
    <mergeCell ref="TXK1:TXL1"/>
    <mergeCell ref="UCG1:UCJ1"/>
    <mergeCell ref="UCK1:UCL1"/>
    <mergeCell ref="UCM1:UCR1"/>
    <mergeCell ref="UCS1:UCU1"/>
    <mergeCell ref="UDA1:UDA2"/>
    <mergeCell ref="UDB1:UDB2"/>
    <mergeCell ref="UAP1:UAS1"/>
    <mergeCell ref="UAT1:UBF1"/>
    <mergeCell ref="UBG1:UBQ1"/>
    <mergeCell ref="UBR1:UBU1"/>
    <mergeCell ref="UBV1:UCC1"/>
    <mergeCell ref="UCE1:UCF1"/>
    <mergeCell ref="TZC1:TZC2"/>
    <mergeCell ref="TZD1:TZD2"/>
    <mergeCell ref="TZE1:TZG1"/>
    <mergeCell ref="TZH1:TZQ1"/>
    <mergeCell ref="TZR1:TZU1"/>
    <mergeCell ref="TZV1:UAO1"/>
    <mergeCell ref="UER1:UEU1"/>
    <mergeCell ref="UEV1:UFO1"/>
    <mergeCell ref="UFP1:UFS1"/>
    <mergeCell ref="UFT1:UGF1"/>
    <mergeCell ref="UGG1:UGQ1"/>
    <mergeCell ref="UGR1:UGU1"/>
    <mergeCell ref="UEA1:UEA2"/>
    <mergeCell ref="UEB1:UEB2"/>
    <mergeCell ref="UEC1:UEC2"/>
    <mergeCell ref="UED1:UED2"/>
    <mergeCell ref="UEE1:UEG1"/>
    <mergeCell ref="UEH1:UEQ1"/>
    <mergeCell ref="UDC1:UDC2"/>
    <mergeCell ref="UDD1:UDD2"/>
    <mergeCell ref="UDE1:UDE2"/>
    <mergeCell ref="UDF1:UDQ1"/>
    <mergeCell ref="UDR1:UDR2"/>
    <mergeCell ref="UDS1:UDZ1"/>
    <mergeCell ref="UIR1:UIR2"/>
    <mergeCell ref="UIS1:UIZ1"/>
    <mergeCell ref="UJA1:UJA2"/>
    <mergeCell ref="UJB1:UJB2"/>
    <mergeCell ref="UJC1:UJC2"/>
    <mergeCell ref="UJD1:UJD2"/>
    <mergeCell ref="UIA1:UIA2"/>
    <mergeCell ref="UIB1:UIB2"/>
    <mergeCell ref="UIC1:UIC2"/>
    <mergeCell ref="UID1:UID2"/>
    <mergeCell ref="UIE1:UIE2"/>
    <mergeCell ref="UIF1:UIQ1"/>
    <mergeCell ref="UGV1:UHC1"/>
    <mergeCell ref="UHE1:UHF1"/>
    <mergeCell ref="UHG1:UHJ1"/>
    <mergeCell ref="UHK1:UHL1"/>
    <mergeCell ref="UHM1:UHR1"/>
    <mergeCell ref="UHS1:UHU1"/>
    <mergeCell ref="UMM1:UMR1"/>
    <mergeCell ref="UMS1:UMU1"/>
    <mergeCell ref="UNA1:UNA2"/>
    <mergeCell ref="UNB1:UNB2"/>
    <mergeCell ref="UNC1:UNC2"/>
    <mergeCell ref="UND1:UND2"/>
    <mergeCell ref="ULG1:ULQ1"/>
    <mergeCell ref="ULR1:ULU1"/>
    <mergeCell ref="ULV1:UMC1"/>
    <mergeCell ref="UME1:UMF1"/>
    <mergeCell ref="UMG1:UMJ1"/>
    <mergeCell ref="UMK1:UML1"/>
    <mergeCell ref="UJE1:UJG1"/>
    <mergeCell ref="UJH1:UJQ1"/>
    <mergeCell ref="UJR1:UJU1"/>
    <mergeCell ref="UJV1:UKO1"/>
    <mergeCell ref="UKP1:UKS1"/>
    <mergeCell ref="UKT1:ULF1"/>
    <mergeCell ref="UPP1:UPS1"/>
    <mergeCell ref="UPT1:UQF1"/>
    <mergeCell ref="UQG1:UQQ1"/>
    <mergeCell ref="UQR1:UQU1"/>
    <mergeCell ref="UQV1:URC1"/>
    <mergeCell ref="URE1:URF1"/>
    <mergeCell ref="UOC1:UOC2"/>
    <mergeCell ref="UOD1:UOD2"/>
    <mergeCell ref="UOE1:UOG1"/>
    <mergeCell ref="UOH1:UOQ1"/>
    <mergeCell ref="UOR1:UOU1"/>
    <mergeCell ref="UOV1:UPO1"/>
    <mergeCell ref="UNE1:UNE2"/>
    <mergeCell ref="UNF1:UNQ1"/>
    <mergeCell ref="UNR1:UNR2"/>
    <mergeCell ref="UNS1:UNZ1"/>
    <mergeCell ref="UOA1:UOA2"/>
    <mergeCell ref="UOB1:UOB2"/>
    <mergeCell ref="UTA1:UTA2"/>
    <mergeCell ref="UTB1:UTB2"/>
    <mergeCell ref="UTC1:UTC2"/>
    <mergeCell ref="UTD1:UTD2"/>
    <mergeCell ref="UTE1:UTG1"/>
    <mergeCell ref="UTH1:UTQ1"/>
    <mergeCell ref="USC1:USC2"/>
    <mergeCell ref="USD1:USD2"/>
    <mergeCell ref="USE1:USE2"/>
    <mergeCell ref="USF1:USQ1"/>
    <mergeCell ref="USR1:USR2"/>
    <mergeCell ref="USS1:USZ1"/>
    <mergeCell ref="URG1:URJ1"/>
    <mergeCell ref="URK1:URL1"/>
    <mergeCell ref="URM1:URR1"/>
    <mergeCell ref="URS1:URU1"/>
    <mergeCell ref="USA1:USA2"/>
    <mergeCell ref="USB1:USB2"/>
    <mergeCell ref="UXA1:UXA2"/>
    <mergeCell ref="UXB1:UXB2"/>
    <mergeCell ref="UXC1:UXC2"/>
    <mergeCell ref="UXD1:UXD2"/>
    <mergeCell ref="UXE1:UXE2"/>
    <mergeCell ref="UXF1:UXQ1"/>
    <mergeCell ref="UVV1:UWC1"/>
    <mergeCell ref="UWE1:UWF1"/>
    <mergeCell ref="UWG1:UWJ1"/>
    <mergeCell ref="UWK1:UWL1"/>
    <mergeCell ref="UWM1:UWR1"/>
    <mergeCell ref="UWS1:UWU1"/>
    <mergeCell ref="UTR1:UTU1"/>
    <mergeCell ref="UTV1:UUO1"/>
    <mergeCell ref="UUP1:UUS1"/>
    <mergeCell ref="UUT1:UVF1"/>
    <mergeCell ref="UVG1:UVQ1"/>
    <mergeCell ref="UVR1:UVU1"/>
    <mergeCell ref="VAG1:VAQ1"/>
    <mergeCell ref="VAR1:VAU1"/>
    <mergeCell ref="VAV1:VBC1"/>
    <mergeCell ref="VBE1:VBF1"/>
    <mergeCell ref="VBG1:VBJ1"/>
    <mergeCell ref="VBK1:VBL1"/>
    <mergeCell ref="UYE1:UYG1"/>
    <mergeCell ref="UYH1:UYQ1"/>
    <mergeCell ref="UYR1:UYU1"/>
    <mergeCell ref="UYV1:UZO1"/>
    <mergeCell ref="UZP1:UZS1"/>
    <mergeCell ref="UZT1:VAF1"/>
    <mergeCell ref="UXR1:UXR2"/>
    <mergeCell ref="UXS1:UXZ1"/>
    <mergeCell ref="UYA1:UYA2"/>
    <mergeCell ref="UYB1:UYB2"/>
    <mergeCell ref="UYC1:UYC2"/>
    <mergeCell ref="UYD1:UYD2"/>
    <mergeCell ref="VDC1:VDC2"/>
    <mergeCell ref="VDD1:VDD2"/>
    <mergeCell ref="VDE1:VDG1"/>
    <mergeCell ref="VDH1:VDQ1"/>
    <mergeCell ref="VDR1:VDU1"/>
    <mergeCell ref="VDV1:VEO1"/>
    <mergeCell ref="VCE1:VCE2"/>
    <mergeCell ref="VCF1:VCQ1"/>
    <mergeCell ref="VCR1:VCR2"/>
    <mergeCell ref="VCS1:VCZ1"/>
    <mergeCell ref="VDA1:VDA2"/>
    <mergeCell ref="VDB1:VDB2"/>
    <mergeCell ref="VBM1:VBR1"/>
    <mergeCell ref="VBS1:VBU1"/>
    <mergeCell ref="VCA1:VCA2"/>
    <mergeCell ref="VCB1:VCB2"/>
    <mergeCell ref="VCC1:VCC2"/>
    <mergeCell ref="VCD1:VCD2"/>
    <mergeCell ref="VHC1:VHC2"/>
    <mergeCell ref="VHD1:VHD2"/>
    <mergeCell ref="VHE1:VHE2"/>
    <mergeCell ref="VHF1:VHQ1"/>
    <mergeCell ref="VHR1:VHR2"/>
    <mergeCell ref="VHS1:VHZ1"/>
    <mergeCell ref="VGG1:VGJ1"/>
    <mergeCell ref="VGK1:VGL1"/>
    <mergeCell ref="VGM1:VGR1"/>
    <mergeCell ref="VGS1:VGU1"/>
    <mergeCell ref="VHA1:VHA2"/>
    <mergeCell ref="VHB1:VHB2"/>
    <mergeCell ref="VEP1:VES1"/>
    <mergeCell ref="VET1:VFF1"/>
    <mergeCell ref="VFG1:VFQ1"/>
    <mergeCell ref="VFR1:VFU1"/>
    <mergeCell ref="VFV1:VGC1"/>
    <mergeCell ref="VGE1:VGF1"/>
    <mergeCell ref="VKV1:VLC1"/>
    <mergeCell ref="VLE1:VLF1"/>
    <mergeCell ref="VLG1:VLJ1"/>
    <mergeCell ref="VLK1:VLL1"/>
    <mergeCell ref="VLM1:VLR1"/>
    <mergeCell ref="VLS1:VLU1"/>
    <mergeCell ref="VIR1:VIU1"/>
    <mergeCell ref="VIV1:VJO1"/>
    <mergeCell ref="VJP1:VJS1"/>
    <mergeCell ref="VJT1:VKF1"/>
    <mergeCell ref="VKG1:VKQ1"/>
    <mergeCell ref="VKR1:VKU1"/>
    <mergeCell ref="VIA1:VIA2"/>
    <mergeCell ref="VIB1:VIB2"/>
    <mergeCell ref="VIC1:VIC2"/>
    <mergeCell ref="VID1:VID2"/>
    <mergeCell ref="VIE1:VIG1"/>
    <mergeCell ref="VIH1:VIQ1"/>
    <mergeCell ref="VNE1:VNG1"/>
    <mergeCell ref="VNH1:VNQ1"/>
    <mergeCell ref="VNR1:VNU1"/>
    <mergeCell ref="VNV1:VOO1"/>
    <mergeCell ref="VOP1:VOS1"/>
    <mergeCell ref="VOT1:VPF1"/>
    <mergeCell ref="VMR1:VMR2"/>
    <mergeCell ref="VMS1:VMZ1"/>
    <mergeCell ref="VNA1:VNA2"/>
    <mergeCell ref="VNB1:VNB2"/>
    <mergeCell ref="VNC1:VNC2"/>
    <mergeCell ref="VND1:VND2"/>
    <mergeCell ref="VMA1:VMA2"/>
    <mergeCell ref="VMB1:VMB2"/>
    <mergeCell ref="VMC1:VMC2"/>
    <mergeCell ref="VMD1:VMD2"/>
    <mergeCell ref="VME1:VME2"/>
    <mergeCell ref="VMF1:VMQ1"/>
    <mergeCell ref="VRE1:VRE2"/>
    <mergeCell ref="VRF1:VRQ1"/>
    <mergeCell ref="VRR1:VRR2"/>
    <mergeCell ref="VRS1:VRZ1"/>
    <mergeCell ref="VSA1:VSA2"/>
    <mergeCell ref="VSB1:VSB2"/>
    <mergeCell ref="VQM1:VQR1"/>
    <mergeCell ref="VQS1:VQU1"/>
    <mergeCell ref="VRA1:VRA2"/>
    <mergeCell ref="VRB1:VRB2"/>
    <mergeCell ref="VRC1:VRC2"/>
    <mergeCell ref="VRD1:VRD2"/>
    <mergeCell ref="VPG1:VPQ1"/>
    <mergeCell ref="VPR1:VPU1"/>
    <mergeCell ref="VPV1:VQC1"/>
    <mergeCell ref="VQE1:VQF1"/>
    <mergeCell ref="VQG1:VQJ1"/>
    <mergeCell ref="VQK1:VQL1"/>
    <mergeCell ref="VVG1:VVJ1"/>
    <mergeCell ref="VVK1:VVL1"/>
    <mergeCell ref="VVM1:VVR1"/>
    <mergeCell ref="VVS1:VVU1"/>
    <mergeCell ref="VWA1:VWA2"/>
    <mergeCell ref="VWB1:VWB2"/>
    <mergeCell ref="VTP1:VTS1"/>
    <mergeCell ref="VTT1:VUF1"/>
    <mergeCell ref="VUG1:VUQ1"/>
    <mergeCell ref="VUR1:VUU1"/>
    <mergeCell ref="VUV1:VVC1"/>
    <mergeCell ref="VVE1:VVF1"/>
    <mergeCell ref="VSC1:VSC2"/>
    <mergeCell ref="VSD1:VSD2"/>
    <mergeCell ref="VSE1:VSG1"/>
    <mergeCell ref="VSH1:VSQ1"/>
    <mergeCell ref="VSR1:VSU1"/>
    <mergeCell ref="VSV1:VTO1"/>
    <mergeCell ref="VXR1:VXU1"/>
    <mergeCell ref="VXV1:VYO1"/>
    <mergeCell ref="VYP1:VYS1"/>
    <mergeCell ref="VYT1:VZF1"/>
    <mergeCell ref="VZG1:VZQ1"/>
    <mergeCell ref="VZR1:VZU1"/>
    <mergeCell ref="VXA1:VXA2"/>
    <mergeCell ref="VXB1:VXB2"/>
    <mergeCell ref="VXC1:VXC2"/>
    <mergeCell ref="VXD1:VXD2"/>
    <mergeCell ref="VXE1:VXG1"/>
    <mergeCell ref="VXH1:VXQ1"/>
    <mergeCell ref="VWC1:VWC2"/>
    <mergeCell ref="VWD1:VWD2"/>
    <mergeCell ref="VWE1:VWE2"/>
    <mergeCell ref="VWF1:VWQ1"/>
    <mergeCell ref="VWR1:VWR2"/>
    <mergeCell ref="VWS1:VWZ1"/>
    <mergeCell ref="WBR1:WBR2"/>
    <mergeCell ref="WBS1:WBZ1"/>
    <mergeCell ref="WCA1:WCA2"/>
    <mergeCell ref="WCB1:WCB2"/>
    <mergeCell ref="WCC1:WCC2"/>
    <mergeCell ref="WCD1:WCD2"/>
    <mergeCell ref="WBA1:WBA2"/>
    <mergeCell ref="WBB1:WBB2"/>
    <mergeCell ref="WBC1:WBC2"/>
    <mergeCell ref="WBD1:WBD2"/>
    <mergeCell ref="WBE1:WBE2"/>
    <mergeCell ref="WBF1:WBQ1"/>
    <mergeCell ref="VZV1:WAC1"/>
    <mergeCell ref="WAE1:WAF1"/>
    <mergeCell ref="WAG1:WAJ1"/>
    <mergeCell ref="WAK1:WAL1"/>
    <mergeCell ref="WAM1:WAR1"/>
    <mergeCell ref="WAS1:WAU1"/>
    <mergeCell ref="WFM1:WFR1"/>
    <mergeCell ref="WFS1:WFU1"/>
    <mergeCell ref="WGA1:WGA2"/>
    <mergeCell ref="WGB1:WGB2"/>
    <mergeCell ref="WGC1:WGC2"/>
    <mergeCell ref="WGD1:WGD2"/>
    <mergeCell ref="WEG1:WEQ1"/>
    <mergeCell ref="WER1:WEU1"/>
    <mergeCell ref="WEV1:WFC1"/>
    <mergeCell ref="WFE1:WFF1"/>
    <mergeCell ref="WFG1:WFJ1"/>
    <mergeCell ref="WFK1:WFL1"/>
    <mergeCell ref="WCE1:WCG1"/>
    <mergeCell ref="WCH1:WCQ1"/>
    <mergeCell ref="WCR1:WCU1"/>
    <mergeCell ref="WCV1:WDO1"/>
    <mergeCell ref="WDP1:WDS1"/>
    <mergeCell ref="WDT1:WEF1"/>
    <mergeCell ref="WIP1:WIS1"/>
    <mergeCell ref="WIT1:WJF1"/>
    <mergeCell ref="WJG1:WJQ1"/>
    <mergeCell ref="WJR1:WJU1"/>
    <mergeCell ref="WJV1:WKC1"/>
    <mergeCell ref="WKE1:WKF1"/>
    <mergeCell ref="WHC1:WHC2"/>
    <mergeCell ref="WHD1:WHD2"/>
    <mergeCell ref="WHE1:WHG1"/>
    <mergeCell ref="WHH1:WHQ1"/>
    <mergeCell ref="WHR1:WHU1"/>
    <mergeCell ref="WHV1:WIO1"/>
    <mergeCell ref="WGE1:WGE2"/>
    <mergeCell ref="WGF1:WGQ1"/>
    <mergeCell ref="WGR1:WGR2"/>
    <mergeCell ref="WGS1:WGZ1"/>
    <mergeCell ref="WHA1:WHA2"/>
    <mergeCell ref="WHB1:WHB2"/>
    <mergeCell ref="WMA1:WMA2"/>
    <mergeCell ref="WMB1:WMB2"/>
    <mergeCell ref="WMC1:WMC2"/>
    <mergeCell ref="WMD1:WMD2"/>
    <mergeCell ref="WME1:WMG1"/>
    <mergeCell ref="WMH1:WMQ1"/>
    <mergeCell ref="WLC1:WLC2"/>
    <mergeCell ref="WLD1:WLD2"/>
    <mergeCell ref="WLE1:WLE2"/>
    <mergeCell ref="WLF1:WLQ1"/>
    <mergeCell ref="WLR1:WLR2"/>
    <mergeCell ref="WLS1:WLZ1"/>
    <mergeCell ref="WKG1:WKJ1"/>
    <mergeCell ref="WKK1:WKL1"/>
    <mergeCell ref="WKM1:WKR1"/>
    <mergeCell ref="WKS1:WKU1"/>
    <mergeCell ref="WLA1:WLA2"/>
    <mergeCell ref="WLB1:WLB2"/>
    <mergeCell ref="WQA1:WQA2"/>
    <mergeCell ref="WQB1:WQB2"/>
    <mergeCell ref="WQC1:WQC2"/>
    <mergeCell ref="WQD1:WQD2"/>
    <mergeCell ref="WQE1:WQE2"/>
    <mergeCell ref="WQF1:WQQ1"/>
    <mergeCell ref="WOV1:WPC1"/>
    <mergeCell ref="WPE1:WPF1"/>
    <mergeCell ref="WPG1:WPJ1"/>
    <mergeCell ref="WPK1:WPL1"/>
    <mergeCell ref="WPM1:WPR1"/>
    <mergeCell ref="WPS1:WPU1"/>
    <mergeCell ref="WMR1:WMU1"/>
    <mergeCell ref="WMV1:WNO1"/>
    <mergeCell ref="WNP1:WNS1"/>
    <mergeCell ref="WNT1:WOF1"/>
    <mergeCell ref="WOG1:WOQ1"/>
    <mergeCell ref="WOR1:WOU1"/>
    <mergeCell ref="WTG1:WTQ1"/>
    <mergeCell ref="WTR1:WTU1"/>
    <mergeCell ref="WTV1:WUC1"/>
    <mergeCell ref="WUE1:WUF1"/>
    <mergeCell ref="WUG1:WUJ1"/>
    <mergeCell ref="WUK1:WUL1"/>
    <mergeCell ref="WRE1:WRG1"/>
    <mergeCell ref="WRH1:WRQ1"/>
    <mergeCell ref="WRR1:WRU1"/>
    <mergeCell ref="WRV1:WSO1"/>
    <mergeCell ref="WSP1:WSS1"/>
    <mergeCell ref="WST1:WTF1"/>
    <mergeCell ref="WQR1:WQR2"/>
    <mergeCell ref="WQS1:WQZ1"/>
    <mergeCell ref="WRA1:WRA2"/>
    <mergeCell ref="WRB1:WRB2"/>
    <mergeCell ref="WRC1:WRC2"/>
    <mergeCell ref="WRD1:WRD2"/>
    <mergeCell ref="WWC1:WWC2"/>
    <mergeCell ref="WWD1:WWD2"/>
    <mergeCell ref="WWE1:WWG1"/>
    <mergeCell ref="WWH1:WWQ1"/>
    <mergeCell ref="WWR1:WWU1"/>
    <mergeCell ref="WWV1:WXO1"/>
    <mergeCell ref="WVE1:WVE2"/>
    <mergeCell ref="WVF1:WVQ1"/>
    <mergeCell ref="WVR1:WVR2"/>
    <mergeCell ref="WVS1:WVZ1"/>
    <mergeCell ref="WWA1:WWA2"/>
    <mergeCell ref="WWB1:WWB2"/>
    <mergeCell ref="WUM1:WUR1"/>
    <mergeCell ref="WUS1:WUU1"/>
    <mergeCell ref="WVA1:WVA2"/>
    <mergeCell ref="WVB1:WVB2"/>
    <mergeCell ref="WVC1:WVC2"/>
    <mergeCell ref="WVD1:WVD2"/>
    <mergeCell ref="XAC1:XAC2"/>
    <mergeCell ref="XAD1:XAD2"/>
    <mergeCell ref="XAE1:XAE2"/>
    <mergeCell ref="XAF1:XAQ1"/>
    <mergeCell ref="XAR1:XAR2"/>
    <mergeCell ref="XAS1:XAZ1"/>
    <mergeCell ref="WZG1:WZJ1"/>
    <mergeCell ref="WZK1:WZL1"/>
    <mergeCell ref="WZM1:WZR1"/>
    <mergeCell ref="WZS1:WZU1"/>
    <mergeCell ref="XAA1:XAA2"/>
    <mergeCell ref="XAB1:XAB2"/>
    <mergeCell ref="WXP1:WXS1"/>
    <mergeCell ref="WXT1:WYF1"/>
    <mergeCell ref="WYG1:WYQ1"/>
    <mergeCell ref="WYR1:WYU1"/>
    <mergeCell ref="WYV1:WZC1"/>
    <mergeCell ref="WZE1:WZF1"/>
    <mergeCell ref="XFA1:XFA2"/>
    <mergeCell ref="XFB1:XFB2"/>
    <mergeCell ref="XFC1:XFC2"/>
    <mergeCell ref="XFD1:XFD2"/>
    <mergeCell ref="XDV1:XEC1"/>
    <mergeCell ref="XEE1:XEF1"/>
    <mergeCell ref="XEG1:XEJ1"/>
    <mergeCell ref="XEK1:XEL1"/>
    <mergeCell ref="XEM1:XER1"/>
    <mergeCell ref="XES1:XEU1"/>
    <mergeCell ref="XBR1:XBU1"/>
    <mergeCell ref="XBV1:XCO1"/>
    <mergeCell ref="XCP1:XCS1"/>
    <mergeCell ref="XCT1:XDF1"/>
    <mergeCell ref="XDG1:XDQ1"/>
    <mergeCell ref="XDR1:XDU1"/>
    <mergeCell ref="XBA1:XBA2"/>
    <mergeCell ref="XBB1:XBB2"/>
    <mergeCell ref="XBC1:XBC2"/>
    <mergeCell ref="XBD1:XBD2"/>
    <mergeCell ref="XBE1:XBG1"/>
    <mergeCell ref="XBH1:XB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19</vt:i4>
      </vt:variant>
      <vt:variant>
        <vt:lpstr>Именованные диапазоны</vt:lpstr>
      </vt:variant>
      <vt:variant>
        <vt:i4>1</vt:i4>
      </vt:variant>
    </vt:vector>
  </HeadingPairs>
  <TitlesOfParts>
    <vt:vector size="20" baseType="lpstr">
      <vt:lpstr>Ассортимент</vt:lpstr>
      <vt:lpstr>COMM ВХОД</vt:lpstr>
      <vt:lpstr>COMMA </vt:lpstr>
      <vt:lpstr>504-507</vt:lpstr>
      <vt:lpstr>RN0720</vt:lpstr>
      <vt:lpstr>OEM Toyota</vt:lpstr>
      <vt:lpstr>ЧТО-ГДЕ</vt:lpstr>
      <vt:lpstr>Склад</vt:lpstr>
      <vt:lpstr>Подборы производителей</vt:lpstr>
      <vt:lpstr>Пароли и Явки</vt:lpstr>
      <vt:lpstr>Почитать на досуге</vt:lpstr>
      <vt:lpstr>$</vt:lpstr>
      <vt:lpstr>Отчет месяц</vt:lpstr>
      <vt:lpstr>Анализ сентября</vt:lpstr>
      <vt:lpstr>Приход от 4.05</vt:lpstr>
      <vt:lpstr>Анализ цен от 9 мая 2020</vt:lpstr>
      <vt:lpstr>Прайс Мобил. ЦЕНЫ ЗА ЛИТР!!!</vt:lpstr>
      <vt:lpstr>Лист2</vt:lpstr>
      <vt:lpstr>Лист1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2021-01-05T13:23:08Z</dcterms:modified>
</cp:coreProperties>
</file>