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2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Отчет месяц" sheetId="11" r:id="rId7"/>
    <sheet name="Приход от 4.05" sheetId="4" r:id="rId8"/>
    <sheet name="Анализ цен от 9 мая 2020" sheetId="7" r:id="rId9"/>
    <sheet name="Прайс Мобил. ЦЕНЫ ЗА ЛИТР!!!" sheetId="9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8">#REF!</definedName>
    <definedName name="_11Excel_BuiltIn__FilterDatabase_18_1" localSheetId="0">#REF!</definedName>
    <definedName name="_11Excel_BuiltIn__FilterDatabase_18_1" localSheetId="7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8">#REF!</definedName>
    <definedName name="_DAT1" localSheetId="0">#REF!</definedName>
    <definedName name="_DAT1" localSheetId="7">#REF!</definedName>
    <definedName name="_DAT1" localSheetId="1">#REF!</definedName>
    <definedName name="_DAT1">#REF!</definedName>
    <definedName name="_DAT2" localSheetId="8">#REF!</definedName>
    <definedName name="_DAT2" localSheetId="0">#REF!</definedName>
    <definedName name="_DAT2" localSheetId="7">#REF!</definedName>
    <definedName name="_DAT2" localSheetId="1">#REF!</definedName>
    <definedName name="_DAT2">#REF!</definedName>
    <definedName name="_DAT3" localSheetId="8">#REF!</definedName>
    <definedName name="_DAT3" localSheetId="0">#REF!</definedName>
    <definedName name="_DAT3" localSheetId="7">#REF!</definedName>
    <definedName name="_DAT3" localSheetId="1">#REF!</definedName>
    <definedName name="_DAT3">#REF!</definedName>
    <definedName name="_DAT4" localSheetId="8">#REF!</definedName>
    <definedName name="_DAT4" localSheetId="0">#REF!</definedName>
    <definedName name="_DAT4" localSheetId="7">#REF!</definedName>
    <definedName name="_DAT4" localSheetId="1">#REF!</definedName>
    <definedName name="_DAT4">#REF!</definedName>
    <definedName name="_DAT5" localSheetId="8">#REF!</definedName>
    <definedName name="_DAT5" localSheetId="0">#REF!</definedName>
    <definedName name="_DAT5" localSheetId="7">#REF!</definedName>
    <definedName name="_DAT5" localSheetId="1">#REF!</definedName>
    <definedName name="_DAT5">#REF!</definedName>
    <definedName name="_DAT6" localSheetId="8">#REF!</definedName>
    <definedName name="_DAT6" localSheetId="0">#REF!</definedName>
    <definedName name="_DAT6" localSheetId="7">#REF!</definedName>
    <definedName name="_DAT6" localSheetId="1">#REF!</definedName>
    <definedName name="_DAT6">#REF!</definedName>
    <definedName name="_RUSSIA_">#N/A</definedName>
    <definedName name="_xlnm._FilterDatabase" localSheetId="8" hidden="1">'Анализ цен от 9 мая 2020'!$3:$224</definedName>
    <definedName name="_xlnm._FilterDatabase" localSheetId="0" hidden="1">Ассортимент!$A$2:$DR$338</definedName>
    <definedName name="_xlnm._FilterDatabase" localSheetId="7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8">#REF!</definedName>
    <definedName name="AAAAAAAAAAAAAAAAAA" localSheetId="0">#REF!</definedName>
    <definedName name="AAAAAAAAAAAAAAAAAA" localSheetId="7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8">#REF!</definedName>
    <definedName name="ADDBACK" localSheetId="0">#REF!</definedName>
    <definedName name="ADDBACK" localSheetId="7">#REF!</definedName>
    <definedName name="ADDBACK" localSheetId="1">#REF!</definedName>
    <definedName name="ADDBACK">#REF!</definedName>
    <definedName name="All_Channels" localSheetId="8">'[3]FY 14 Mktg Activity Plan'!#REF!</definedName>
    <definedName name="All_Channels" localSheetId="0">'[3]FY 14 Mktg Activity Plan'!#REF!</definedName>
    <definedName name="All_Channels" localSheetId="7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8">#REF!</definedName>
    <definedName name="as" localSheetId="0">#REF!</definedName>
    <definedName name="as" localSheetId="7">#REF!</definedName>
    <definedName name="as" localSheetId="1">#REF!</definedName>
    <definedName name="as">#REF!</definedName>
    <definedName name="BBBBBBBBBBBBBBBBBBBBBBBBBBBB" localSheetId="8">#REF!</definedName>
    <definedName name="BBBBBBBBBBBBBBBBBBBBBBBBBBBB" localSheetId="0">#REF!</definedName>
    <definedName name="BBBBBBBBBBBBBBBBBBBBBBBBBBBB" localSheetId="7">#REF!</definedName>
    <definedName name="BBBBBBBBBBBBBBBBBBBBBBBBBBBB" localSheetId="1">#REF!</definedName>
    <definedName name="BBBBBBBBBBBBBBBBBBBBBBBBBBBB">#REF!</definedName>
    <definedName name="BDMs" localSheetId="8">#REF!</definedName>
    <definedName name="BDMs" localSheetId="0">#REF!</definedName>
    <definedName name="BDMs" localSheetId="7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8">#REF!</definedName>
    <definedName name="DOLLAR" localSheetId="0">#REF!</definedName>
    <definedName name="DOLLAR" localSheetId="7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8">#REF!</definedName>
    <definedName name="Excel_BuiltIn__FilterDatabase_11" localSheetId="0">#REF!</definedName>
    <definedName name="Excel_BuiltIn__FilterDatabase_11" localSheetId="7">#REF!</definedName>
    <definedName name="Excel_BuiltIn__FilterDatabase_11" localSheetId="1">#REF!</definedName>
    <definedName name="Excel_BuiltIn__FilterDatabase_11">#REF!</definedName>
    <definedName name="Excel_BuiltIn__FilterDatabase_11_19" localSheetId="8">#REF!</definedName>
    <definedName name="Excel_BuiltIn__FilterDatabase_11_19" localSheetId="0">#REF!</definedName>
    <definedName name="Excel_BuiltIn__FilterDatabase_11_19" localSheetId="7">#REF!</definedName>
    <definedName name="Excel_BuiltIn__FilterDatabase_11_19" localSheetId="1">#REF!</definedName>
    <definedName name="Excel_BuiltIn__FilterDatabase_11_19">#REF!</definedName>
    <definedName name="Excel_BuiltIn__FilterDatabase_17" localSheetId="8">#REF!</definedName>
    <definedName name="Excel_BuiltIn__FilterDatabase_17" localSheetId="0">#REF!</definedName>
    <definedName name="Excel_BuiltIn__FilterDatabase_17" localSheetId="7">#REF!</definedName>
    <definedName name="Excel_BuiltIn__FilterDatabase_17" localSheetId="1">#REF!</definedName>
    <definedName name="Excel_BuiltIn__FilterDatabase_17">#REF!</definedName>
    <definedName name="Excel_BuiltIn__FilterDatabase_18" localSheetId="8">#REF!</definedName>
    <definedName name="Excel_BuiltIn__FilterDatabase_18" localSheetId="0">#REF!</definedName>
    <definedName name="Excel_BuiltIn__FilterDatabase_18" localSheetId="7">#REF!</definedName>
    <definedName name="Excel_BuiltIn__FilterDatabase_18" localSheetId="1">#REF!</definedName>
    <definedName name="Excel_BuiltIn__FilterDatabase_18">#REF!</definedName>
    <definedName name="Excel_BuiltIn__FilterDatabase_25" localSheetId="8">#REF!</definedName>
    <definedName name="Excel_BuiltIn__FilterDatabase_25" localSheetId="0">#REF!</definedName>
    <definedName name="Excel_BuiltIn__FilterDatabase_25" localSheetId="7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8">#REF!</definedName>
    <definedName name="Excel_BuiltIn__FilterDatabase_25_20" localSheetId="0">#REF!</definedName>
    <definedName name="Excel_BuiltIn__FilterDatabase_25_20" localSheetId="7">#REF!</definedName>
    <definedName name="Excel_BuiltIn__FilterDatabase_25_20" localSheetId="1">#REF!</definedName>
    <definedName name="Excel_BuiltIn__FilterDatabase_25_20">#REF!</definedName>
    <definedName name="Excel_BuiltIn__FilterDatabase_25_29" localSheetId="8">#REF!</definedName>
    <definedName name="Excel_BuiltIn__FilterDatabase_25_29" localSheetId="0">#REF!</definedName>
    <definedName name="Excel_BuiltIn__FilterDatabase_25_29" localSheetId="7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8">#REF!</definedName>
    <definedName name="Excel_BuiltIn__FilterDatabase_3" localSheetId="0">#REF!</definedName>
    <definedName name="Excel_BuiltIn__FilterDatabase_3" localSheetId="7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8">#REF!</definedName>
    <definedName name="Excel_BuiltIn__FilterDatabase_31" localSheetId="0">#REF!</definedName>
    <definedName name="Excel_BuiltIn__FilterDatabase_31" localSheetId="7">#REF!</definedName>
    <definedName name="Excel_BuiltIn__FilterDatabase_31" localSheetId="1">#REF!</definedName>
    <definedName name="Excel_BuiltIn__FilterDatabase_31">#REF!</definedName>
    <definedName name="Excel_BuiltIn__FilterDatabase_33_1" localSheetId="8">#REF!</definedName>
    <definedName name="Excel_BuiltIn__FilterDatabase_33_1" localSheetId="0">#REF!</definedName>
    <definedName name="Excel_BuiltIn__FilterDatabase_33_1" localSheetId="7">#REF!</definedName>
    <definedName name="Excel_BuiltIn__FilterDatabase_33_1" localSheetId="1">#REF!</definedName>
    <definedName name="Excel_BuiltIn__FilterDatabase_33_1">#REF!</definedName>
    <definedName name="Excel_BuiltIn__FilterDatabase_33_19" localSheetId="8">#REF!</definedName>
    <definedName name="Excel_BuiltIn__FilterDatabase_33_19" localSheetId="0">#REF!</definedName>
    <definedName name="Excel_BuiltIn__FilterDatabase_33_19" localSheetId="7">#REF!</definedName>
    <definedName name="Excel_BuiltIn__FilterDatabase_33_19" localSheetId="1">#REF!</definedName>
    <definedName name="Excel_BuiltIn__FilterDatabase_33_19">#REF!</definedName>
    <definedName name="Excel_BuiltIn__FilterDatabase_37" localSheetId="8">#REF!</definedName>
    <definedName name="Excel_BuiltIn__FilterDatabase_37" localSheetId="0">#REF!</definedName>
    <definedName name="Excel_BuiltIn__FilterDatabase_37" localSheetId="7">#REF!</definedName>
    <definedName name="Excel_BuiltIn__FilterDatabase_37" localSheetId="1">#REF!</definedName>
    <definedName name="Excel_BuiltIn__FilterDatabase_37">#REF!</definedName>
    <definedName name="Excel_BuiltIn__FilterDatabase_4" localSheetId="8">#REF!</definedName>
    <definedName name="Excel_BuiltIn__FilterDatabase_4" localSheetId="0">#REF!</definedName>
    <definedName name="Excel_BuiltIn__FilterDatabase_4" localSheetId="7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8">#REF!</definedName>
    <definedName name="Excel_BuiltIn__FilterDatabase_7" localSheetId="0">#REF!</definedName>
    <definedName name="Excel_BuiltIn__FilterDatabase_7" localSheetId="7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8">#REF!</definedName>
    <definedName name="Excel_BuiltIn_Database_30" localSheetId="0">#REF!</definedName>
    <definedName name="Excel_BuiltIn_Database_30" localSheetId="7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8">#REF!</definedName>
    <definedName name="Excel_BuiltIn_Print_Titles_11" localSheetId="0">#REF!</definedName>
    <definedName name="Excel_BuiltIn_Print_Titles_11" localSheetId="7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8">#REF!</definedName>
    <definedName name="Excel_BuiltIn_Print_Titles_11_20" localSheetId="0">#REF!</definedName>
    <definedName name="Excel_BuiltIn_Print_Titles_11_20" localSheetId="7">#REF!</definedName>
    <definedName name="Excel_BuiltIn_Print_Titles_11_20" localSheetId="1">#REF!</definedName>
    <definedName name="Excel_BuiltIn_Print_Titles_11_20">#REF!</definedName>
    <definedName name="Excel_BuiltIn_Print_Titles_11_29" localSheetId="8">#REF!</definedName>
    <definedName name="Excel_BuiltIn_Print_Titles_11_29" localSheetId="0">#REF!</definedName>
    <definedName name="Excel_BuiltIn_Print_Titles_11_29" localSheetId="7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8">[0]!D_Dif_Shops</definedName>
    <definedName name="G" localSheetId="0">[0]!D_Dif_Shops</definedName>
    <definedName name="G" localSheetId="7">[0]!D_Dif_Shops</definedName>
    <definedName name="G" localSheetId="1">[0]!D_Dif_Shops</definedName>
    <definedName name="G">D_Dif_Shops</definedName>
    <definedName name="G_29" localSheetId="8">[0]!D_Dif_Shops</definedName>
    <definedName name="G_29" localSheetId="0">[0]!D_Dif_Shops</definedName>
    <definedName name="G_29" localSheetId="7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8">#REF!</definedName>
    <definedName name="IIIIIIIIIIIIIIIIIIIIIIIIIIII" localSheetId="0">#REF!</definedName>
    <definedName name="IIIIIIIIIIIIIIIIIIIIIIIIIIII" localSheetId="7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8">#REF!</definedName>
    <definedName name="Income" localSheetId="0">#REF!</definedName>
    <definedName name="Income" localSheetId="7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8">'[9]listinofebbraio 2011'!$A$2:$O$1700</definedName>
    <definedName name="LISTINO1" localSheetId="0">'[9]listinofebbraio 2011'!$A$2:$O$1700</definedName>
    <definedName name="LISTINO1" localSheetId="7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8">[10]Listino!$A$2:$N$1048</definedName>
    <definedName name="LISTINOG" localSheetId="0">[10]Listino!$A$2:$N$1048</definedName>
    <definedName name="LISTINOG" localSheetId="7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8">#REF!</definedName>
    <definedName name="OLE_LINK1_22" localSheetId="0">#REF!</definedName>
    <definedName name="OLE_LINK1_22" localSheetId="7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8">#REF!</definedName>
    <definedName name="OLE_LINK1_22_20" localSheetId="0">#REF!</definedName>
    <definedName name="OLE_LINK1_22_20" localSheetId="7">#REF!</definedName>
    <definedName name="OLE_LINK1_22_20" localSheetId="1">#REF!</definedName>
    <definedName name="OLE_LINK1_22_20">#REF!</definedName>
    <definedName name="OLE_LINK1_22_29" localSheetId="8">#REF!</definedName>
    <definedName name="OLE_LINK1_22_29" localSheetId="0">#REF!</definedName>
    <definedName name="OLE_LINK1_22_29" localSheetId="7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8">#REF!</definedName>
    <definedName name="OLE_LINK1_9" localSheetId="0">#REF!</definedName>
    <definedName name="OLE_LINK1_9" localSheetId="7">#REF!</definedName>
    <definedName name="OLE_LINK1_9" localSheetId="1">#REF!</definedName>
    <definedName name="OLE_LINK1_9">#REF!</definedName>
    <definedName name="OLE_LINK1_9_19" localSheetId="8">#REF!</definedName>
    <definedName name="OLE_LINK1_9_19" localSheetId="0">#REF!</definedName>
    <definedName name="OLE_LINK1_9_19" localSheetId="7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8">[0]!D_Art_Price</definedName>
    <definedName name="P_D_Art_Price" localSheetId="0">[0]!D_Art_Price</definedName>
    <definedName name="P_D_Art_Price" localSheetId="7">[0]!D_Art_Price</definedName>
    <definedName name="P_D_Art_Price" localSheetId="1">[0]!D_Art_Price</definedName>
    <definedName name="P_D_Art_Price">D_Art_Price</definedName>
    <definedName name="P_D_Art_Price_29" localSheetId="8">[0]!D_Art_Price</definedName>
    <definedName name="P_D_Art_Price_29" localSheetId="0">[0]!D_Art_Price</definedName>
    <definedName name="P_D_Art_Price_29" localSheetId="7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8">[0]!D_Dif_Dealer</definedName>
    <definedName name="P_D_Dif_Dealer" localSheetId="0">[0]!D_Dif_Dealer</definedName>
    <definedName name="P_D_Dif_Dealer" localSheetId="7">[0]!D_Dif_Dealer</definedName>
    <definedName name="P_D_Dif_Dealer" localSheetId="1">[0]!D_Dif_Dealer</definedName>
    <definedName name="P_D_Dif_Dealer">D_Dif_Dealer</definedName>
    <definedName name="P_D_Dif_Dealer_29" localSheetId="8">[0]!D_Dif_Dealer</definedName>
    <definedName name="P_D_Dif_Dealer_29" localSheetId="0">[0]!D_Dif_Dealer</definedName>
    <definedName name="P_D_Dif_Dealer_29" localSheetId="7">[0]!D_Dif_Dealer</definedName>
    <definedName name="P_D_Dif_Dealer_29" localSheetId="1">[0]!D_Dif_Dealer</definedName>
    <definedName name="P_D_Dif_Dealer_29">D_Dif_Dealer</definedName>
    <definedName name="P_D_Dif_Shops" localSheetId="8">[0]!D_Dif_Shops</definedName>
    <definedName name="P_D_Dif_Shops" localSheetId="0">[0]!D_Dif_Shops</definedName>
    <definedName name="P_D_Dif_Shops" localSheetId="7">[0]!D_Dif_Shops</definedName>
    <definedName name="P_D_Dif_Shops" localSheetId="1">[0]!D_Dif_Shops</definedName>
    <definedName name="P_D_Dif_Shops">D_Dif_Shops</definedName>
    <definedName name="P_D_Dif_Shops_29" localSheetId="8">[0]!D_Dif_Shops</definedName>
    <definedName name="P_D_Dif_Shops_29" localSheetId="0">[0]!D_Dif_Shops</definedName>
    <definedName name="P_D_Dif_Shops_29" localSheetId="7">[0]!D_Dif_Shops</definedName>
    <definedName name="P_D_Dif_Shops_29" localSheetId="1">[0]!D_Dif_Shops</definedName>
    <definedName name="P_D_Dif_Shops_29">D_Dif_Shops</definedName>
    <definedName name="P_D_Dif_WSalers" localSheetId="8">[0]!D_Dif_WSalers</definedName>
    <definedName name="P_D_Dif_WSalers" localSheetId="0">[0]!D_Dif_WSalers</definedName>
    <definedName name="P_D_Dif_WSalers" localSheetId="7">[0]!D_Dif_WSalers</definedName>
    <definedName name="P_D_Dif_WSalers" localSheetId="1">[0]!D_Dif_WSalers</definedName>
    <definedName name="P_D_Dif_WSalers">D_Dif_WSalers</definedName>
    <definedName name="P_D_Dif_WSalers_29" localSheetId="8">[0]!D_Dif_WSalers</definedName>
    <definedName name="P_D_Dif_WSalers_29" localSheetId="0">[0]!D_Dif_WSalers</definedName>
    <definedName name="P_D_Dif_WSalers_29" localSheetId="7">[0]!D_Dif_WSalers</definedName>
    <definedName name="P_D_Dif_WSalers_29" localSheetId="1">[0]!D_Dif_WSalers</definedName>
    <definedName name="P_D_Dif_WSalers_29">D_Dif_WSalers</definedName>
    <definedName name="P_D_IdenGood" localSheetId="8">[0]!D_Iden</definedName>
    <definedName name="P_D_IdenGood" localSheetId="0">[0]!D_Iden</definedName>
    <definedName name="P_D_IdenGood" localSheetId="7">[0]!D_Iden</definedName>
    <definedName name="P_D_IdenGood" localSheetId="1">[0]!D_Iden</definedName>
    <definedName name="P_D_IdenGood">D_Iden</definedName>
    <definedName name="P_D_IdenGroup">NA()</definedName>
    <definedName name="P_D_IdenPack" localSheetId="8">[0]!D_Iden</definedName>
    <definedName name="P_D_IdenPack" localSheetId="0">[0]!D_Iden</definedName>
    <definedName name="P_D_IdenPack" localSheetId="7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8">[0]!D_NumGr</definedName>
    <definedName name="P_D_NumGr" localSheetId="0">[0]!D_NumGr</definedName>
    <definedName name="P_D_NumGr" localSheetId="7">[0]!D_NumGr</definedName>
    <definedName name="P_D_NumGr" localSheetId="1">[0]!D_NumGr</definedName>
    <definedName name="P_D_NumGr">D_NumGr</definedName>
    <definedName name="P_D_NumGr_29" localSheetId="8">[0]!D_NumGr</definedName>
    <definedName name="P_D_NumGr_29" localSheetId="0">[0]!D_NumGr</definedName>
    <definedName name="P_D_NumGr_29" localSheetId="7">[0]!D_NumGr</definedName>
    <definedName name="P_D_NumGr_29" localSheetId="1">[0]!D_NumGr</definedName>
    <definedName name="P_D_NumGr_29">D_NumGr</definedName>
    <definedName name="P_D_Pack" localSheetId="8">[0]!D_Pack</definedName>
    <definedName name="P_D_Pack" localSheetId="0">[0]!D_Pack</definedName>
    <definedName name="P_D_Pack" localSheetId="7">[0]!D_Pack</definedName>
    <definedName name="P_D_Pack" localSheetId="1">[0]!D_Pack</definedName>
    <definedName name="P_D_Pack">D_Pack</definedName>
    <definedName name="P_D_Pack_29" localSheetId="8">[0]!D_Pack</definedName>
    <definedName name="P_D_Pack_29" localSheetId="0">[0]!D_Pack</definedName>
    <definedName name="P_D_Pack_29" localSheetId="7">[0]!D_Pack</definedName>
    <definedName name="P_D_Pack_29" localSheetId="1">[0]!D_Pack</definedName>
    <definedName name="P_D_Pack_29">D_Pack</definedName>
    <definedName name="P_D_Quantity" localSheetId="8">[0]!D_Quantity</definedName>
    <definedName name="P_D_Quantity" localSheetId="0">[0]!D_Quantity</definedName>
    <definedName name="P_D_Quantity" localSheetId="7">[0]!D_Quantity</definedName>
    <definedName name="P_D_Quantity" localSheetId="1">[0]!D_Quantity</definedName>
    <definedName name="P_D_Quantity">D_Quantity</definedName>
    <definedName name="P_D_Quantity_29" localSheetId="8">[0]!D_Quantity</definedName>
    <definedName name="P_D_Quantity_29" localSheetId="0">[0]!D_Quantity</definedName>
    <definedName name="P_D_Quantity_29" localSheetId="7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8">[0]!Goods</definedName>
    <definedName name="P_Goods" localSheetId="0">[0]!Goods</definedName>
    <definedName name="P_Goods" localSheetId="7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8">#N/A</definedName>
    <definedName name="P_Price" localSheetId="0">#N/A</definedName>
    <definedName name="P_Price" localSheetId="7">#N/A</definedName>
    <definedName name="P_Price" localSheetId="1">#N/A</definedName>
    <definedName name="P_Price">#N/A</definedName>
    <definedName name="P_Price_29" localSheetId="8">#N/A</definedName>
    <definedName name="P_Price_29" localSheetId="0">#N/A</definedName>
    <definedName name="P_Price_29" localSheetId="7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8">'[9]0411'!$A$2:$E$1694</definedName>
    <definedName name="PIT" localSheetId="0">'[9]0411'!$A$2:$E$1694</definedName>
    <definedName name="PIT" localSheetId="7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8">#REF!</definedName>
    <definedName name="Pricing" localSheetId="0">#REF!</definedName>
    <definedName name="Pricing" localSheetId="7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8">#REF!</definedName>
    <definedName name="prospects" localSheetId="0">#REF!</definedName>
    <definedName name="prospects" localSheetId="7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8">#REF!</definedName>
    <definedName name="rs" localSheetId="0">#REF!</definedName>
    <definedName name="rs" localSheetId="7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8">#REF!</definedName>
    <definedName name="sdf" localSheetId="0">#REF!</definedName>
    <definedName name="sdf" localSheetId="7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8">#REF!</definedName>
    <definedName name="test" localSheetId="0">#REF!</definedName>
    <definedName name="test" localSheetId="7">#REF!</definedName>
    <definedName name="test" localSheetId="1">#REF!</definedName>
    <definedName name="test">#REF!</definedName>
    <definedName name="TEST0" localSheetId="8">#REF!</definedName>
    <definedName name="TEST0" localSheetId="0">#REF!</definedName>
    <definedName name="TEST0" localSheetId="7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8">#REF!</definedName>
    <definedName name="test111" localSheetId="0">#REF!</definedName>
    <definedName name="test111" localSheetId="7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8">#REF!</definedName>
    <definedName name="test33" localSheetId="0">#REF!</definedName>
    <definedName name="test33" localSheetId="7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8">#REF!</definedName>
    <definedName name="test999999" localSheetId="0">#REF!</definedName>
    <definedName name="test999999" localSheetId="7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8">#REF!</definedName>
    <definedName name="ValidChannels" localSheetId="0">#REF!</definedName>
    <definedName name="ValidChannels" localSheetId="7">#REF!</definedName>
    <definedName name="ValidChannels" localSheetId="1">#REF!</definedName>
    <definedName name="ValidChannels">#REF!</definedName>
    <definedName name="values" localSheetId="8">#REF!</definedName>
    <definedName name="values" localSheetId="0">#REF!</definedName>
    <definedName name="values" localSheetId="7">#REF!</definedName>
    <definedName name="values" localSheetId="1">#REF!</definedName>
    <definedName name="values">#REF!</definedName>
    <definedName name="wr" localSheetId="8">#REF!</definedName>
    <definedName name="wr" localSheetId="0">#REF!</definedName>
    <definedName name="wr" localSheetId="7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8">#REF!</definedName>
    <definedName name="список" localSheetId="0">#REF!</definedName>
    <definedName name="список" localSheetId="7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G348" i="1"/>
  <c r="F348" i="1"/>
  <c r="H348" i="1" s="1"/>
  <c r="F347" i="1"/>
  <c r="H347" i="1" s="1"/>
  <c r="F346" i="1"/>
  <c r="H346" i="1" s="1"/>
  <c r="E19" i="11"/>
  <c r="E17" i="11"/>
  <c r="E21" i="11"/>
  <c r="E18" i="11"/>
  <c r="E16" i="11"/>
  <c r="E15" i="11"/>
  <c r="N3" i="3"/>
  <c r="M3" i="3"/>
  <c r="K3" i="3"/>
  <c r="G356" i="1" l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G342" i="1"/>
  <c r="F342" i="1"/>
  <c r="H342" i="1" s="1"/>
  <c r="F341" i="1"/>
  <c r="H341" i="1" s="1"/>
  <c r="F340" i="1"/>
  <c r="H340" i="1" s="1"/>
  <c r="F339" i="1"/>
  <c r="H339" i="1" s="1"/>
  <c r="G338" i="1"/>
  <c r="F338" i="1"/>
  <c r="H338" i="1" s="1"/>
  <c r="F337" i="1"/>
  <c r="H337" i="1" s="1"/>
  <c r="F336" i="1"/>
  <c r="H336" i="1" s="1"/>
  <c r="F335" i="1"/>
  <c r="H335" i="1" s="1"/>
  <c r="G334" i="1"/>
  <c r="F334" i="1"/>
  <c r="H334" i="1" s="1"/>
  <c r="F333" i="1"/>
  <c r="H333" i="1" s="1"/>
  <c r="F332" i="1"/>
  <c r="H332" i="1" s="1"/>
  <c r="F331" i="1"/>
  <c r="H331" i="1" s="1"/>
  <c r="G330" i="1"/>
  <c r="F330" i="1"/>
  <c r="H330" i="1" s="1"/>
  <c r="F329" i="1"/>
  <c r="H329" i="1" s="1"/>
  <c r="F328" i="1"/>
  <c r="H328" i="1" s="1"/>
  <c r="F327" i="1"/>
  <c r="H327" i="1" s="1"/>
  <c r="G326" i="1"/>
  <c r="F326" i="1"/>
  <c r="H326" i="1" s="1"/>
  <c r="F325" i="1"/>
  <c r="H325" i="1" s="1"/>
  <c r="F324" i="1"/>
  <c r="H324" i="1" s="1"/>
  <c r="F323" i="1"/>
  <c r="H323" i="1" s="1"/>
  <c r="G322" i="1"/>
  <c r="F322" i="1"/>
  <c r="H322" i="1" s="1"/>
  <c r="F321" i="1"/>
  <c r="H321" i="1" s="1"/>
  <c r="F320" i="1"/>
  <c r="H320" i="1" s="1"/>
  <c r="F319" i="1"/>
  <c r="H319" i="1" s="1"/>
  <c r="G318" i="1"/>
  <c r="F318" i="1"/>
  <c r="H318" i="1" s="1"/>
  <c r="F317" i="1"/>
  <c r="H317" i="1" s="1"/>
  <c r="F316" i="1"/>
  <c r="H316" i="1" s="1"/>
  <c r="F315" i="1"/>
  <c r="H315" i="1" s="1"/>
  <c r="G314" i="1"/>
  <c r="F314" i="1"/>
  <c r="H314" i="1" s="1"/>
  <c r="F313" i="1"/>
  <c r="H313" i="1" s="1"/>
  <c r="F312" i="1"/>
  <c r="H312" i="1" s="1"/>
  <c r="F311" i="1"/>
  <c r="H311" i="1" s="1"/>
  <c r="G310" i="1"/>
  <c r="F310" i="1"/>
  <c r="H310" i="1" s="1"/>
  <c r="F309" i="1"/>
  <c r="H309" i="1" s="1"/>
  <c r="F308" i="1"/>
  <c r="H308" i="1" s="1"/>
  <c r="F307" i="1"/>
  <c r="H307" i="1" s="1"/>
  <c r="G306" i="1"/>
  <c r="F306" i="1"/>
  <c r="H306" i="1" s="1"/>
  <c r="G308" i="1" l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<sst xmlns="http://schemas.openxmlformats.org/spreadsheetml/2006/main" count="3597" uniqueCount="1274">
  <si>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</si>
  <si>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</si>
  <si>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</si>
  <si>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</si>
  <si>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</si>
  <si>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</si>
  <si>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</si>
  <si>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</si>
  <si>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</si>
  <si>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</si>
  <si>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</si>
  <si>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</si>
  <si>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</si>
  <si>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</si>
  <si>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</si>
  <si>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</si>
  <si>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</si>
  <si>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</si>
  <si>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</si>
  <si>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</si>
  <si>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</si>
  <si>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</si>
  <si>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</si>
  <si>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</si>
  <si>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</si>
  <si>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</si>
  <si>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</si>
  <si>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</si>
  <si>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</si>
  <si>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</si>
  <si>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</si>
  <si>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</si>
  <si>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</si>
  <si>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</si>
  <si>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</si>
  <si>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</si>
  <si>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</si>
  <si>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</si>
  <si>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</si>
  <si>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</si>
  <si>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</si>
  <si>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</si>
  <si>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</si>
  <si>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</si>
  <si>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</si>
  <si>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</si>
  <si>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</si>
  <si>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</si>
  <si>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</si>
  <si>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</si>
  <si>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</si>
  <si>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</si>
  <si>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</si>
  <si>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</si>
  <si>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</si>
  <si>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</si>
  <si>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</si>
  <si>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</si>
  <si>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</si>
  <si>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</si>
  <si>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</si>
  <si>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</si>
  <si>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</si>
  <si>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</si>
  <si>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</si>
  <si>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</si>
  <si>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</si>
  <si>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</si>
  <si>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</si>
  <si>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</si>
  <si>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</si>
  <si>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</si>
  <si>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</si>
  <si>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</si>
  <si>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</si>
  <si>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</si>
  <si>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</si>
  <si>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</si>
  <si>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</si>
  <si>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</si>
  <si>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</si>
  <si>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</si>
  <si>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</si>
  <si>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</si>
  <si>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</si>
  <si>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</si>
  <si>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</si>
  <si>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</si>
  <si>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</si>
  <si>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</si>
  <si>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</si>
  <si>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</si>
  <si>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</si>
  <si>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</si>
  <si>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</si>
  <si>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</si>
  <si>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</si>
  <si>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</si>
  <si>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</si>
  <si>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</si>
  <si>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</si>
  <si>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</si>
  <si>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</si>
  <si>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</si>
  <si>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</si>
  <si>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</si>
  <si>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</si>
  <si>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</si>
  <si>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</si>
  <si>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</si>
  <si>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</si>
  <si>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</si>
  <si>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</si>
  <si>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</si>
  <si>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</si>
  <si>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</si>
  <si>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</si>
  <si>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</si>
  <si>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</si>
  <si>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</si>
  <si>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</si>
  <si>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</si>
  <si>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</si>
  <si>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</si>
  <si>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</si>
  <si>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</si>
  <si>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</si>
  <si>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</si>
  <si>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</si>
  <si>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</si>
  <si>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</si>
  <si>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</si>
  <si>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</si>
  <si>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</si>
  <si>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</si>
  <si>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</si>
  <si>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</si>
  <si>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</si>
  <si>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</si>
  <si>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</si>
  <si>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</si>
  <si>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</si>
  <si>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</si>
  <si>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</si>
  <si>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</si>
  <si>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</si>
  <si>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</si>
  <si>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</si>
  <si>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</si>
  <si>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</si>
  <si>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</si>
  <si>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</si>
  <si>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</si>
  <si>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</si>
  <si>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</si>
  <si>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</si>
  <si>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</si>
  <si>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</si>
  <si>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</si>
  <si>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</si>
  <si>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</si>
  <si>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</si>
  <si>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</si>
  <si>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</si>
  <si>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</si>
  <si>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</si>
  <si>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</si>
  <si>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</si>
  <si>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</si>
  <si>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</si>
  <si>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</si>
  <si>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</si>
  <si>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</si>
  <si>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</si>
  <si>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</si>
  <si>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</si>
  <si>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</si>
  <si>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</si>
  <si>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</si>
  <si>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</si>
  <si>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</si>
  <si>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</si>
  <si>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</si>
  <si>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</si>
  <si>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</si>
  <si>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</si>
  <si>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</si>
  <si>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</si>
  <si>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</si>
  <si>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</si>
  <si>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</si>
  <si>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</si>
  <si>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</si>
  <si>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</si>
  <si>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</si>
  <si>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</si>
  <si>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</si>
  <si>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</si>
  <si>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</si>
  <si>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</si>
  <si>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</si>
  <si>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</si>
  <si>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</si>
  <si>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</si>
  <si>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</si>
  <si>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</si>
  <si>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</si>
  <si>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</si>
  <si>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</si>
  <si>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</si>
  <si>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</si>
  <si>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</si>
  <si>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</si>
  <si>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</si>
  <si>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</si>
  <si>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</si>
  <si>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</si>
  <si>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</si>
  <si>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</si>
  <si>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</si>
  <si>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</si>
  <si>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</si>
  <si>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</si>
  <si>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</si>
  <si>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</si>
  <si>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</si>
  <si>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</si>
  <si>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</si>
  <si>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</si>
  <si>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</si>
  <si>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</si>
  <si>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</si>
  <si>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</si>
  <si>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</si>
  <si>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</si>
  <si>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</si>
  <si>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</si>
  <si>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</si>
  <si>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</si>
  <si>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</si>
  <si>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</si>
  <si>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</si>
  <si>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</si>
  <si>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</si>
  <si>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</si>
  <si>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</si>
  <si>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</si>
  <si>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</si>
  <si>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</si>
  <si>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</si>
  <si>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</si>
  <si>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</si>
  <si>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</si>
  <si>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</si>
  <si>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</si>
  <si>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</si>
  <si>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</si>
  <si>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</si>
  <si>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</si>
  <si>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</si>
  <si>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</si>
  <si>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</si>
  <si>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</si>
  <si>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</si>
  <si>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</si>
  <si>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</si>
  <si>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</si>
  <si>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</si>
  <si>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</si>
  <si>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</si>
  <si>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</si>
  <si>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</si>
  <si>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</si>
  <si>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</si>
  <si>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</si>
  <si>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</si>
  <si>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</si>
  <si>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</si>
  <si>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</si>
  <si>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</si>
  <si>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</si>
  <si>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</si>
  <si>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</si>
  <si>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</si>
  <si>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</si>
  <si>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</si>
  <si>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</si>
  <si>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</si>
  <si>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</si>
  <si>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</si>
  <si>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</si>
  <si>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</si>
  <si>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</si>
  <si>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</si>
  <si>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</si>
  <si>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</si>
  <si>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</si>
  <si>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</si>
  <si>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</si>
  <si>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</si>
  <si>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</si>
  <si>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</si>
  <si>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</si>
  <si>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</si>
  <si>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</si>
  <si>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</si>
  <si>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</si>
  <si>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</si>
  <si>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</si>
  <si>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</si>
  <si>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</si>
  <si>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</si>
  <si>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</si>
  <si>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</si>
  <si>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</si>
  <si>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</si>
  <si>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</si>
  <si>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</si>
  <si>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</si>
  <si>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</si>
  <si>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</si>
  <si>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</si>
  <si>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</si>
  <si>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</si>
  <si>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</si>
  <si>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</si>
  <si>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</si>
  <si>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</si>
  <si>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</si>
  <si>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</si>
  <si>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</si>
  <si>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</si>
  <si>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</si>
  <si>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</si>
  <si>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</si>
  <si>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</si>
  <si>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</si>
  <si>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</si>
  <si>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</si>
  <si>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</si>
  <si>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</si>
  <si>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</si>
  <si>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</si>
  <si>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</si>
  <si>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</si>
  <si>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</si>
  <si>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</si>
  <si>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</si>
  <si>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</si>
  <si>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</si>
  <si>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</si>
  <si>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</si>
  <si>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</si>
  <si>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</si>
  <si>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</si>
  <si>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</si>
  <si>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</si>
  <si>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</si>
  <si>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</si>
  <si>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</si>
  <si>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</si>
  <si>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</si>
  <si>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</si>
  <si>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</si>
  <si>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</si>
  <si>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</si>
  <si>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</si>
  <si>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</si>
  <si>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</si>
  <si>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</si>
  <si>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</si>
  <si>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</si>
  <si>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</si>
  <si>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</si>
  <si>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</si>
  <si>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</si>
  <si>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</si>
  <si>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</si>
  <si>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</si>
  <si>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</si>
  <si>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</si>
  <si>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</si>
  <si>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</si>
  <si>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</si>
  <si>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</si>
  <si>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</si>
  <si>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</si>
  <si>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</si>
  <si>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</si>
  <si>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</si>
  <si>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</si>
  <si>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</si>
  <si>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</si>
  <si>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</si>
  <si>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</si>
  <si>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</si>
  <si>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</si>
  <si>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</si>
  <si>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</si>
  <si>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</si>
  <si>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</si>
  <si>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</si>
  <si>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</si>
  <si>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</si>
  <si>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</si>
  <si>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</si>
  <si>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</si>
  <si>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</si>
  <si>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</si>
  <si>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</si>
  <si>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</si>
  <si>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</si>
  <si>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</si>
  <si>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</si>
  <si>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</si>
  <si>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</si>
  <si>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</si>
  <si>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</si>
  <si>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</si>
  <si>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</si>
  <si>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</si>
  <si>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</si>
  <si>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</si>
  <si>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</si>
  <si>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</si>
  <si>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</si>
  <si>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</si>
  <si>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</si>
  <si>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</si>
  <si>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</si>
  <si>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</si>
  <si>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</si>
  <si>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</si>
  <si>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</si>
  <si>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</si>
  <si>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</si>
  <si>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</si>
  <si>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</si>
  <si>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</si>
  <si>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</si>
  <si>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</si>
  <si>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</si>
  <si>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</si>
  <si>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</si>
  <si>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</si>
  <si>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</si>
  <si>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</si>
  <si>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</si>
  <si>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</si>
  <si>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</si>
  <si>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</si>
  <si>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</si>
  <si>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</si>
  <si>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</si>
  <si>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</si>
  <si>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</si>
  <si>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</si>
  <si>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</si>
  <si>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</si>
  <si>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</si>
  <si>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</si>
  <si>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</si>
  <si>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</si>
  <si>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</si>
  <si>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</si>
  <si>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</si>
  <si>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</si>
  <si>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</si>
  <si>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</si>
  <si>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</si>
  <si>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</si>
  <si>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</si>
  <si>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</si>
  <si>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</si>
  <si>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</si>
  <si>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</si>
  <si>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</si>
  <si>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</si>
  <si>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</si>
  <si>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</si>
  <si>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</si>
  <si>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</si>
  <si>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</si>
  <si>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</si>
  <si>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</si>
  <si>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</si>
  <si>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</si>
  <si>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</si>
  <si>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</si>
  <si>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</si>
  <si>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</si>
  <si>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</si>
  <si>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</si>
  <si>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</si>
  <si>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</si>
  <si>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</si>
  <si>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</si>
  <si>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</si>
  <si>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</si>
  <si>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</si>
  <si>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</si>
  <si>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</si>
  <si>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</si>
  <si>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</si>
  <si>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</si>
  <si>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</si>
  <si>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</si>
  <si>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</si>
  <si>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</si>
  <si>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</si>
  <si>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</si>
  <si>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</si>
  <si>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</si>
  <si>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</si>
  <si>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</si>
  <si>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</si>
  <si>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</si>
  <si>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</si>
  <si>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</si>
  <si>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</si>
  <si>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</si>
  <si>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</si>
  <si>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</si>
  <si>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</si>
  <si>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</si>
  <si>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</si>
  <si>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</si>
  <si>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</si>
  <si>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</si>
  <si>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</si>
  <si>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</si>
  <si>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</si>
  <si>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</si>
  <si>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</si>
  <si>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</si>
  <si>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</si>
  <si>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</si>
  <si>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</si>
  <si>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</si>
  <si>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</si>
  <si>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</si>
  <si>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</si>
  <si>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</si>
  <si>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</si>
  <si>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</si>
  <si>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</si>
  <si>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</si>
  <si>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</si>
  <si>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</si>
  <si>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</si>
  <si>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</si>
  <si>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</si>
  <si>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</si>
  <si>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</si>
  <si>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</si>
  <si>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</si>
  <si>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</si>
  <si>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</si>
  <si>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</si>
  <si>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</si>
  <si>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</si>
  <si>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</si>
  <si>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</si>
  <si>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</si>
  <si>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</si>
  <si>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</si>
  <si>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</si>
  <si>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</si>
  <si>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</si>
  <si>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</si>
  <si>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</si>
  <si>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</si>
  <si>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</si>
  <si>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</si>
  <si>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</si>
  <si>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</si>
  <si>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</si>
  <si>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</si>
  <si>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</si>
  <si>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</si>
  <si>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</si>
  <si>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</si>
  <si>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</si>
  <si>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</si>
  <si>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</si>
  <si>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</si>
  <si>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</si>
  <si>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</si>
  <si>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</si>
  <si>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</si>
  <si>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</si>
  <si>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</si>
  <si>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</si>
  <si>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</si>
  <si>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</si>
  <si>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</si>
  <si>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</si>
  <si>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</si>
  <si>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</si>
  <si>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</si>
  <si>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</si>
  <si>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</si>
  <si>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</si>
  <si>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</si>
  <si>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</si>
  <si>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</si>
  <si>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</si>
  <si>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</si>
  <si>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</si>
  <si>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</si>
  <si>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</si>
  <si>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</si>
  <si>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</si>
  <si>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</si>
  <si>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</si>
  <si>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</si>
  <si>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</si>
  <si>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</si>
  <si>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</si>
  <si>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</si>
  <si>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</si>
  <si>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</si>
  <si>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</si>
  <si>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</si>
  <si>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</si>
  <si>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</si>
  <si>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</si>
  <si>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</si>
  <si>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</si>
  <si>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</si>
  <si>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</si>
  <si>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</si>
  <si>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</si>
  <si>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</si>
  <si>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</si>
  <si>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</si>
  <si>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</si>
  <si>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</si>
  <si>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</si>
  <si>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</si>
  <si>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</si>
  <si>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</si>
  <si>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</si>
  <si>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</si>
  <si>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</si>
  <si>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</si>
  <si>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</si>
  <si>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</si>
  <si>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</si>
  <si>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</si>
  <si>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</si>
  <si>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</si>
  <si>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</si>
  <si>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</si>
  <si>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</si>
  <si>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</si>
  <si>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</si>
  <si>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</si>
  <si>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</si>
  <si>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</si>
  <si>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</si>
  <si>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</si>
  <si>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</si>
  <si>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</si>
  <si>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</si>
  <si>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</si>
  <si>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</si>
  <si>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</si>
  <si>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</si>
  <si>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</si>
  <si>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</si>
  <si>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</si>
  <si>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</si>
  <si>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</si>
  <si>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</si>
  <si>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</si>
  <si>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</si>
  <si>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</si>
  <si>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</si>
  <si>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</si>
  <si>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</si>
  <si>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</si>
  <si>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</si>
  <si>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</si>
  <si>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</si>
  <si>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</si>
  <si>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</si>
  <si>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</si>
  <si>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</si>
  <si>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</si>
  <si>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</si>
  <si>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</si>
  <si>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</si>
  <si>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</si>
  <si>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</si>
  <si>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</si>
  <si>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</si>
  <si>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</si>
  <si>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</si>
  <si>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</si>
  <si>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</si>
  <si>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</si>
  <si>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</si>
  <si>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</si>
  <si>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</si>
  <si>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</si>
  <si>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</si>
  <si>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</si>
  <si>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</si>
  <si>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</si>
  <si>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</si>
  <si>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</si>
  <si>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</si>
  <si>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</si>
  <si>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</si>
  <si>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</si>
  <si>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</si>
  <si>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</si>
  <si>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</si>
  <si>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</si>
  <si>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</si>
  <si>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</si>
  <si>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</si>
  <si>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</si>
  <si>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</si>
  <si>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</si>
  <si>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</si>
  <si>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</si>
  <si>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</si>
  <si>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</si>
  <si>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</si>
  <si>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</si>
  <si>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</si>
  <si>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</si>
  <si>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</si>
  <si>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</si>
  <si>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</si>
  <si>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</si>
  <si>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</si>
  <si>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</si>
  <si>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</si>
  <si>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</si>
  <si>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</si>
  <si>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</si>
  <si>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</si>
  <si>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</si>
  <si>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</si>
  <si>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</si>
  <si>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</si>
  <si>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</si>
  <si>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</si>
  <si>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</si>
  <si>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</si>
  <si>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</si>
  <si>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</si>
  <si>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</si>
  <si>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</si>
  <si>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</si>
  <si>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</si>
  <si>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</si>
  <si>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</si>
  <si>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</si>
  <si>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</si>
  <si>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</si>
  <si>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</si>
  <si>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</si>
  <si>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</si>
  <si>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</si>
  <si>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</si>
  <si>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</si>
  <si>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</si>
  <si>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</si>
  <si>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</si>
  <si>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</si>
  <si>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</si>
  <si>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</si>
  <si>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</si>
  <si>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</si>
  <si>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</si>
  <si>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</si>
  <si>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</si>
  <si>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</si>
  <si>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</si>
  <si>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</si>
  <si>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</si>
  <si>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</si>
  <si>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</si>
  <si>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</si>
  <si>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</si>
  <si>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</si>
  <si>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</si>
  <si>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</si>
  <si>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</si>
  <si>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</si>
  <si>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</si>
  <si>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</si>
  <si>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</si>
  <si>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</si>
  <si>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</si>
  <si>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</si>
  <si>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</si>
  <si>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</si>
  <si>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</si>
  <si>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</si>
  <si>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</si>
  <si>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</si>
  <si>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</si>
  <si>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</si>
  <si>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</si>
  <si>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</si>
  <si>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</si>
  <si>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</si>
  <si>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</si>
  <si>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</si>
  <si>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</si>
  <si>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</si>
  <si>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</si>
  <si>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</si>
  <si>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</si>
  <si>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</si>
  <si>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</si>
  <si>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</si>
  <si>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</si>
  <si>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</si>
  <si>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</si>
  <si>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</si>
  <si>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</si>
  <si>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</si>
  <si>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</si>
  <si>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</si>
  <si>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</si>
  <si>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</si>
  <si>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</si>
  <si>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</si>
  <si>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</si>
  <si>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</si>
  <si>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</si>
  <si>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</si>
  <si>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</si>
  <si>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</si>
  <si>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</si>
  <si>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</si>
  <si>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</si>
  <si>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</si>
  <si>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</si>
  <si>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</si>
  <si>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</si>
  <si>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</si>
  <si>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</si>
  <si>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</si>
  <si>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</si>
  <si>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</si>
  <si>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</si>
  <si>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</si>
  <si>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</si>
  <si>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</si>
  <si>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</si>
  <si>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</si>
  <si>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</si>
  <si>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</si>
  <si>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</si>
  <si>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</si>
  <si>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</si>
  <si>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</si>
  <si>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</si>
  <si>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</si>
  <si>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</si>
  <si>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</si>
  <si>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</si>
  <si>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</si>
  <si>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</si>
  <si>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</si>
  <si>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</si>
  <si>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</si>
  <si>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</si>
  <si>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</si>
  <si>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</si>
  <si>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</si>
  <si>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</si>
  <si>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</si>
  <si>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</si>
  <si>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</si>
  <si>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</si>
  <si>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</si>
  <si>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</si>
  <si>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</si>
  <si>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</si>
  <si>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</si>
  <si>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</si>
  <si>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</si>
  <si>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</si>
  <si>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</si>
  <si>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</si>
  <si>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</si>
  <si>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</si>
  <si>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</si>
  <si>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</si>
  <si>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</si>
  <si>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</si>
  <si>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</si>
  <si>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</si>
  <si>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</si>
  <si>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</si>
  <si>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</si>
  <si>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</si>
  <si>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</si>
  <si>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</si>
  <si>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</si>
  <si>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</si>
  <si>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</si>
  <si>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</si>
  <si>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</si>
  <si>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</si>
  <si>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</si>
  <si>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</si>
  <si>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</si>
  <si>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</si>
  <si>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</si>
  <si>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</si>
  <si>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</si>
  <si>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</si>
  <si>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</si>
  <si>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</si>
  <si>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</si>
  <si>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</si>
  <si>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</si>
  <si>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</si>
  <si>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</si>
  <si>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</si>
  <si>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</si>
  <si>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</si>
  <si>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</si>
  <si>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</si>
  <si>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</si>
  <si>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</si>
  <si>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</si>
  <si>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</si>
  <si>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</si>
  <si>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</si>
  <si>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</si>
  <si>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</si>
  <si>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</si>
  <si>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</si>
  <si>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</si>
  <si>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</si>
  <si>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</si>
  <si>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</si>
  <si>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</si>
  <si>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</si>
  <si>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</si>
  <si>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</si>
  <si>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</si>
  <si>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</si>
  <si>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</si>
  <si>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</si>
  <si>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</si>
  <si>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</si>
  <si>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</si>
  <si>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</si>
  <si>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</si>
  <si>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</si>
  <si>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</si>
  <si>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</si>
  <si>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</si>
  <si>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</si>
  <si>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</si>
  <si>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</si>
  <si>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</si>
  <si>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</si>
  <si>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</si>
  <si>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</si>
  <si>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</si>
  <si>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</si>
  <si>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</si>
  <si>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</si>
  <si>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</si>
  <si>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</si>
  <si>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</si>
  <si>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</si>
  <si>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</si>
  <si>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</si>
  <si>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</si>
  <si>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</si>
  <si>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</si>
  <si>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</si>
  <si>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</si>
  <si>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</si>
  <si>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</si>
  <si>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</si>
  <si>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</si>
  <si>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</si>
  <si>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</si>
  <si>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</si>
  <si>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</si>
  <si>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</si>
  <si>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</si>
  <si>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</si>
  <si>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</si>
  <si>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</si>
  <si>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</si>
  <si>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</si>
  <si>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</si>
  <si>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</si>
  <si>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</si>
  <si>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</si>
  <si>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</si>
  <si>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</si>
  <si>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</si>
  <si>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</si>
  <si>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</si>
  <si>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</si>
  <si>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</si>
  <si>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</si>
  <si>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</si>
  <si>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</si>
  <si>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</si>
  <si>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</si>
  <si>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</si>
  <si>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</si>
  <si>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</si>
  <si>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</si>
  <si>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</si>
  <si>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</si>
  <si>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</si>
  <si>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</si>
  <si>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</si>
  <si>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</si>
  <si>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</si>
  <si>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</si>
  <si>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</si>
  <si>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</si>
  <si>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</si>
  <si>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</si>
  <si>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</si>
  <si>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</si>
  <si>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</si>
  <si>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</si>
  <si>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</si>
  <si>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</si>
  <si>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</si>
  <si>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</si>
  <si>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</si>
  <si>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</si>
  <si>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</si>
  <si>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</si>
  <si>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</si>
  <si>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</si>
  <si>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</si>
  <si>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</si>
  <si>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</si>
  <si>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</si>
  <si>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</si>
  <si>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</si>
  <si>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</si>
  <si>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</si>
  <si>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</si>
  <si>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</si>
  <si>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</si>
  <si>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</si>
  <si>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</si>
  <si>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</si>
  <si>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</si>
  <si>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</si>
  <si>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</si>
  <si>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</si>
  <si>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</si>
  <si>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</si>
  <si>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</si>
  <si>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</si>
  <si>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</si>
  <si>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</si>
  <si>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</si>
  <si>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</si>
  <si>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</si>
  <si>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</si>
  <si>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</si>
  <si>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</si>
  <si>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</si>
  <si>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</si>
  <si>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</si>
  <si>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</si>
  <si>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</si>
  <si>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</si>
  <si>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</si>
  <si>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</si>
  <si>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</si>
  <si>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</si>
  <si>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</si>
  <si>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</si>
  <si>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</si>
  <si>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</si>
  <si>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</si>
  <si>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</si>
  <si>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</si>
  <si>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Масло Кастроль Єдж 5-40 С3 фильтр w713/28 Омега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</si>
  <si>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</si>
  <si>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</si>
  <si>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</si>
  <si>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</si>
  <si>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</si>
  <si>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</si>
  <si>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</si>
  <si>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</si>
  <si>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</si>
  <si>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</si>
  <si>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</si>
  <si>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</si>
  <si>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</si>
  <si>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</si>
  <si>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</si>
  <si>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</si>
  <si>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</si>
  <si>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</si>
  <si>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</si>
  <si>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</si>
  <si>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</si>
  <si>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</si>
  <si>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</si>
  <si>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</si>
  <si>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</si>
  <si>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</si>
  <si>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</si>
  <si>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</si>
  <si>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</si>
  <si>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</si>
  <si>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</si>
  <si>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</si>
  <si>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</si>
  <si>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</si>
  <si>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</si>
  <si>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</si>
  <si>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</si>
  <si>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</si>
  <si>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</si>
  <si>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</si>
  <si>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</si>
  <si>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</si>
  <si>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</si>
  <si>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</si>
  <si>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</si>
  <si>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</si>
  <si>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</si>
  <si>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</si>
  <si>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</si>
  <si>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</si>
  <si>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</si>
  <si>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</si>
  <si>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</si>
  <si>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</si>
  <si>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</si>
  <si>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</si>
  <si>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</si>
  <si>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</si>
  <si>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</si>
  <si>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</si>
  <si>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</si>
  <si>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</si>
  <si>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</si>
  <si>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</si>
  <si>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</si>
  <si>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</si>
  <si>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</si>
  <si>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</si>
  <si>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</si>
  <si>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</si>
  <si>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</si>
  <si>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</si>
  <si>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</si>
  <si>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</si>
  <si>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</si>
  <si>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</si>
  <si>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</si>
  <si>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</si>
  <si>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</si>
  <si>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</si>
  <si>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</si>
  <si>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</si>
  <si>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</si>
  <si>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</si>
  <si>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</si>
  <si>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</si>
  <si>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</si>
  <si>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</si>
  <si>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</si>
  <si>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</si>
  <si>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</si>
  <si>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</si>
  <si>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</si>
  <si>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</si>
  <si>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</si>
  <si>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</si>
  <si>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</si>
  <si>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</si>
  <si>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</si>
  <si>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</si>
  <si>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</si>
  <si>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</si>
  <si>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</si>
  <si>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</si>
  <si>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</si>
  <si>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</si>
  <si>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</si>
  <si>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</si>
  <si>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</si>
  <si>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</si>
  <si>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Вложено в другие продукты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</si>
  <si>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</si>
  <si>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</si>
  <si>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</si>
  <si>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</si>
  <si>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</si>
  <si>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</si>
  <si>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Новая Почта доупаковка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</si>
  <si>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</si>
  <si>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</si>
  <si>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</si>
  <si>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</si>
  <si>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</si>
  <si>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</si>
  <si>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</si>
  <si>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</si>
  <si>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</si>
  <si>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Грязная прибыль-расходы на рекламу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</si>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</sst>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</fonts>
  <fills count="1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287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9" fillId="0" borderId="10" xfId="0" applyFont="1" applyBorder="1" applyAlignment="1">
      <alignment horizontal="center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  <xf numFmtId="0" fontId="1" fillId="0" borderId="0" xfId="22432" applyFont="1"/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F358"/>
  <sheetViews>
    <sheetView zoomScale="90" zoomScaleNormal="90" workbookViewId="0">
      <pane ySplit="2" topLeftCell="A3" activePane="bottomLeft" state="frozen"/>
      <selection activeCell="D23" sqref="D23"/>
      <selection pane="bottomLeft" sqref="A1:A2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64" t="s">
        <v>2</v>
      </c>
      <c r="B1" s="264" t="s">
        <v>3</v>
      </c>
      <c r="C1" s="264" t="s">
        <v>4</v>
      </c>
      <c r="D1" s="264" t="s">
        <v>254</v>
      </c>
      <c r="E1" s="265" t="s">
        <v>255</v>
      </c>
      <c r="F1" s="264" t="s">
        <v>256</v>
      </c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 t="s">
        <v>257</v>
      </c>
      <c r="S1" s="264" t="s">
        <v>258</v>
      </c>
      <c r="T1" s="264"/>
      <c r="U1" s="264"/>
      <c r="V1" s="264"/>
      <c r="W1" s="264"/>
      <c r="X1" s="264"/>
      <c r="Y1" s="264" t="s">
        <v>1008</v>
      </c>
      <c r="Z1" s="264" t="s">
        <v>1009</v>
      </c>
      <c r="AA1" s="264" t="s">
        <v>259</v>
      </c>
      <c r="AB1" s="264"/>
      <c r="AC1" s="264"/>
      <c r="AD1" s="263" t="s">
        <v>260</v>
      </c>
      <c r="AE1" s="263"/>
      <c r="AF1" s="263"/>
      <c r="AG1" s="263"/>
      <c r="AH1" s="263"/>
      <c r="AI1" s="263"/>
      <c r="AJ1" s="263"/>
      <c r="AK1" s="263"/>
      <c r="AL1" s="263"/>
      <c r="AM1" s="263"/>
      <c r="AN1" s="263" t="s">
        <v>261</v>
      </c>
      <c r="AO1" s="263"/>
      <c r="AP1" s="263"/>
      <c r="AQ1" s="263" t="s">
        <v>262</v>
      </c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7" t="s">
        <v>263</v>
      </c>
      <c r="BI1" s="268"/>
      <c r="BJ1" s="268"/>
      <c r="BK1" s="269"/>
      <c r="BL1" s="267" t="s">
        <v>264</v>
      </c>
      <c r="BM1" s="268"/>
      <c r="BN1" s="268"/>
      <c r="BO1" s="268"/>
      <c r="BP1" s="268"/>
      <c r="BQ1" s="268"/>
      <c r="BR1" s="268"/>
      <c r="BS1" s="268"/>
      <c r="BT1" s="268"/>
      <c r="BU1" s="268"/>
      <c r="BV1" s="268"/>
      <c r="BW1" s="268"/>
      <c r="BX1" s="269"/>
      <c r="BY1" s="270" t="s">
        <v>265</v>
      </c>
      <c r="BZ1" s="271"/>
      <c r="CA1" s="271"/>
      <c r="CB1" s="271"/>
      <c r="CC1" s="271"/>
      <c r="CD1" s="271"/>
      <c r="CE1" s="271"/>
      <c r="CF1" s="271"/>
      <c r="CG1" s="271"/>
      <c r="CH1" s="271"/>
      <c r="CI1" s="272"/>
      <c r="CJ1" s="263" t="s">
        <v>1004</v>
      </c>
      <c r="CK1" s="263"/>
      <c r="CL1" s="263"/>
      <c r="CM1" s="263"/>
      <c r="CN1" s="263" t="s">
        <v>266</v>
      </c>
      <c r="CO1" s="263"/>
      <c r="CP1" s="263"/>
      <c r="CQ1" s="263"/>
      <c r="CR1" s="263"/>
      <c r="CS1" s="263"/>
      <c r="CT1" s="263"/>
      <c r="CU1" s="263"/>
      <c r="CV1" s="23" t="s">
        <v>267</v>
      </c>
      <c r="CW1" s="267" t="s">
        <v>268</v>
      </c>
      <c r="CX1" s="269"/>
      <c r="CY1" s="266" t="s">
        <v>269</v>
      </c>
      <c r="CZ1" s="266"/>
      <c r="DA1" s="266"/>
      <c r="DB1" s="266"/>
      <c r="DC1" s="266" t="s">
        <v>270</v>
      </c>
      <c r="DD1" s="266"/>
      <c r="DE1" s="266" t="s">
        <v>271</v>
      </c>
      <c r="DF1" s="266"/>
      <c r="DG1" s="266"/>
      <c r="DH1" s="266"/>
      <c r="DI1" s="266"/>
      <c r="DJ1" s="266" t="s">
        <v>272</v>
      </c>
      <c r="DK1" s="266"/>
      <c r="DL1" s="266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64"/>
      <c r="B2" s="264"/>
      <c r="C2" s="264"/>
      <c r="D2" s="264"/>
      <c r="E2" s="265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64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64"/>
      <c r="Z2" s="264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1270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1271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1265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226" si="6">SUM(AD195:DN195)</f>
        <v>3</v>
      </c>
      <c r="DP195" s="30"/>
      <c r="DQ195" s="31"/>
      <c r="DR195" s="13"/>
    </row>
    <row r="196" spans="1:122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>
      <c r="A267" s="169">
        <v>101493</v>
      </c>
      <c r="B267" s="151" t="s">
        <v>1104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>
      <c r="A290" s="181">
        <v>838711</v>
      </c>
      <c r="B290" s="157" t="s">
        <v>1098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>
      <c r="A292" s="182">
        <v>842411</v>
      </c>
      <c r="B292" s="161" t="s">
        <v>1101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>
      <c r="A293" s="182">
        <v>842451</v>
      </c>
      <c r="B293" s="161" t="s">
        <v>1102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>
      <c r="A294" s="179">
        <v>856311</v>
      </c>
      <c r="B294" s="126" t="s">
        <v>1099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1103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>
      <c r="A298" s="173">
        <v>854051</v>
      </c>
      <c r="B298" s="123" t="s">
        <v>1100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1103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>
      <c r="A299" s="211" t="s">
        <v>1109</v>
      </c>
      <c r="B299" s="212" t="s">
        <v>1192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>
      <c r="A300" s="211" t="s">
        <v>1110</v>
      </c>
      <c r="B300" s="212" t="s">
        <v>1193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>
      <c r="A301" s="213" t="s">
        <v>1111</v>
      </c>
      <c r="B301" s="214" t="s">
        <v>1112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>
      <c r="A302" s="213" t="s">
        <v>1179</v>
      </c>
      <c r="B302" s="214" t="s">
        <v>1180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>
      <c r="A303" s="215" t="s">
        <v>1113</v>
      </c>
      <c r="B303" s="216" t="s">
        <v>1114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>
      <c r="A304" s="215" t="s">
        <v>1115</v>
      </c>
      <c r="B304" s="216" t="s">
        <v>1116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>
      <c r="A305" s="217" t="s">
        <v>1117</v>
      </c>
      <c r="B305" s="218" t="s">
        <v>1118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>
      <c r="A306" s="217" t="s">
        <v>1171</v>
      </c>
      <c r="B306" s="218" t="s">
        <v>1172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>
      <c r="A307" s="219" t="s">
        <v>1119</v>
      </c>
      <c r="B307" s="220" t="s">
        <v>1120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>
      <c r="A308" s="219" t="s">
        <v>1121</v>
      </c>
      <c r="B308" s="220" t="s">
        <v>1122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>
      <c r="A309" s="217" t="s">
        <v>1123</v>
      </c>
      <c r="B309" s="218" t="s">
        <v>1124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>
      <c r="A310" s="217" t="s">
        <v>1125</v>
      </c>
      <c r="B310" s="218" t="s">
        <v>1126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>
      <c r="A311" s="215" t="s">
        <v>1127</v>
      </c>
      <c r="B311" s="216" t="s">
        <v>1128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>
      <c r="A312" s="215" t="s">
        <v>1129</v>
      </c>
      <c r="B312" s="216" t="s">
        <v>1130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>
      <c r="A313" s="222" t="s">
        <v>1131</v>
      </c>
      <c r="B313" s="223" t="s">
        <v>1132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>
      <c r="A314" s="222" t="s">
        <v>1133</v>
      </c>
      <c r="B314" s="223" t="s">
        <v>1134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>
      <c r="A315" s="224" t="s">
        <v>1135</v>
      </c>
      <c r="B315" s="225" t="s">
        <v>1136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>
      <c r="A316" s="224" t="s">
        <v>1137</v>
      </c>
      <c r="B316" s="225" t="s">
        <v>1138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>
      <c r="A317" s="217" t="s">
        <v>1139</v>
      </c>
      <c r="B317" s="218" t="s">
        <v>1140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>
      <c r="A318" s="217" t="s">
        <v>1141</v>
      </c>
      <c r="B318" s="218" t="s">
        <v>1142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>
      <c r="A319" s="217" t="s">
        <v>1143</v>
      </c>
      <c r="B319" s="218" t="s">
        <v>1144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>
      <c r="A320" s="217" t="s">
        <v>1145</v>
      </c>
      <c r="B320" s="218" t="s">
        <v>1146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>
      <c r="A321" s="215" t="s">
        <v>1147</v>
      </c>
      <c r="B321" s="216" t="s">
        <v>1185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>
      <c r="A322" s="215" t="s">
        <v>1148</v>
      </c>
      <c r="B322" s="216" t="s">
        <v>1186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>
      <c r="A323" s="217" t="s">
        <v>1149</v>
      </c>
      <c r="B323" s="218" t="s">
        <v>1150</v>
      </c>
      <c r="C323" s="217">
        <v>1</v>
      </c>
      <c r="D323" s="217" t="s">
        <v>1194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>
      <c r="A324" s="217" t="s">
        <v>1151</v>
      </c>
      <c r="B324" s="218" t="s">
        <v>1152</v>
      </c>
      <c r="C324" s="217">
        <v>4</v>
      </c>
      <c r="D324" s="217" t="s">
        <v>1194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>
      <c r="A325" s="222" t="s">
        <v>1153</v>
      </c>
      <c r="B325" s="223" t="s">
        <v>1154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>
      <c r="A326" s="222" t="s">
        <v>1155</v>
      </c>
      <c r="B326" s="223" t="s">
        <v>1156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>
      <c r="A327" s="215" t="s">
        <v>1157</v>
      </c>
      <c r="B327" s="216" t="s">
        <v>1158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>
      <c r="A328" s="215" t="s">
        <v>1159</v>
      </c>
      <c r="B328" s="216" t="s">
        <v>1160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>
      <c r="A329" s="215" t="s">
        <v>1161</v>
      </c>
      <c r="B329" s="216" t="s">
        <v>1162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>
      <c r="A330" s="215" t="s">
        <v>1163</v>
      </c>
      <c r="B330" s="216" t="s">
        <v>1164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>
      <c r="A331" s="226" t="s">
        <v>1165</v>
      </c>
      <c r="B331" s="227" t="s">
        <v>1166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>
      <c r="A332" s="226" t="s">
        <v>1167</v>
      </c>
      <c r="B332" s="227" t="s">
        <v>1168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>
      <c r="A333" s="226" t="s">
        <v>1169</v>
      </c>
      <c r="B333" s="227" t="s">
        <v>1170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>
      <c r="A334" s="240" t="s">
        <v>1173</v>
      </c>
      <c r="B334" s="237" t="s">
        <v>1174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>
      <c r="A335" s="240" t="s">
        <v>1175</v>
      </c>
      <c r="B335" s="237" t="s">
        <v>1176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>
      <c r="A336" s="240" t="s">
        <v>1177</v>
      </c>
      <c r="B336" s="237" t="s">
        <v>1178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>
      <c r="A337" s="228" t="s">
        <v>1181</v>
      </c>
      <c r="B337" s="229" t="s">
        <v>1182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>
      <c r="A338" s="228" t="s">
        <v>1183</v>
      </c>
      <c r="B338" s="229" t="s">
        <v>1184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>
      <c r="A339" s="255" t="s">
        <v>1228</v>
      </c>
      <c r="B339" s="251" t="s">
        <v>1249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>
      <c r="A340" s="255" t="s">
        <v>1230</v>
      </c>
      <c r="B340" s="251" t="s">
        <v>1250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>
      <c r="A341" s="215" t="s">
        <v>1233</v>
      </c>
      <c r="B341" s="216" t="s">
        <v>1253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>
      <c r="A342" s="215" t="s">
        <v>1234</v>
      </c>
      <c r="B342" s="216" t="s">
        <v>1254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>
      <c r="A343" s="256" t="s">
        <v>1235</v>
      </c>
      <c r="B343" s="252" t="s">
        <v>1266</v>
      </c>
      <c r="C343" s="256">
        <v>1</v>
      </c>
      <c r="D343" s="256" t="s">
        <v>746</v>
      </c>
      <c r="E343" s="252" t="s">
        <v>287</v>
      </c>
      <c r="F343" s="252" t="s">
        <v>1229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>
      <c r="A344" s="256" t="s">
        <v>1236</v>
      </c>
      <c r="B344" s="252" t="s">
        <v>1267</v>
      </c>
      <c r="C344" s="256">
        <v>5</v>
      </c>
      <c r="D344" s="256" t="s">
        <v>746</v>
      </c>
      <c r="E344" s="252" t="s">
        <v>287</v>
      </c>
      <c r="F344" s="252" t="s">
        <v>1229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>
      <c r="A345" s="224" t="s">
        <v>1237</v>
      </c>
      <c r="B345" s="225" t="s">
        <v>1268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>
      <c r="A346" s="224" t="s">
        <v>1238</v>
      </c>
      <c r="B346" s="225" t="s">
        <v>1269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>
      <c r="A347" s="222" t="s">
        <v>1239</v>
      </c>
      <c r="B347" s="223" t="s">
        <v>1255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>
      <c r="A348" s="222" t="s">
        <v>1240</v>
      </c>
      <c r="B348" s="223" t="s">
        <v>1256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>
      <c r="A349" s="257" t="s">
        <v>1241</v>
      </c>
      <c r="B349" s="253" t="s">
        <v>1257</v>
      </c>
      <c r="C349" s="257">
        <v>1</v>
      </c>
      <c r="D349" s="257" t="s">
        <v>973</v>
      </c>
      <c r="E349" s="253" t="s">
        <v>425</v>
      </c>
      <c r="F349" s="253" t="s">
        <v>1229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>
      <c r="A350" s="257" t="s">
        <v>1242</v>
      </c>
      <c r="B350" s="253" t="s">
        <v>1258</v>
      </c>
      <c r="C350" s="257">
        <v>4</v>
      </c>
      <c r="D350" s="257" t="s">
        <v>973</v>
      </c>
      <c r="E350" s="253" t="s">
        <v>425</v>
      </c>
      <c r="F350" s="253" t="s">
        <v>1229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>
      <c r="A351" s="258" t="s">
        <v>1243</v>
      </c>
      <c r="B351" s="254" t="s">
        <v>1259</v>
      </c>
      <c r="C351" s="258">
        <v>1</v>
      </c>
      <c r="D351" s="258" t="s">
        <v>746</v>
      </c>
      <c r="E351" s="254" t="s">
        <v>287</v>
      </c>
      <c r="F351" s="254" t="s">
        <v>1229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>
      <c r="A352" s="258" t="s">
        <v>1244</v>
      </c>
      <c r="B352" s="254" t="s">
        <v>1260</v>
      </c>
      <c r="C352" s="258">
        <v>4</v>
      </c>
      <c r="D352" s="258" t="s">
        <v>746</v>
      </c>
      <c r="E352" s="254" t="s">
        <v>287</v>
      </c>
      <c r="F352" s="254" t="s">
        <v>1229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>
      <c r="A353" s="215" t="s">
        <v>1245</v>
      </c>
      <c r="B353" s="216" t="s">
        <v>1261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>
      <c r="A354" s="215" t="s">
        <v>1246</v>
      </c>
      <c r="B354" s="216" t="s">
        <v>1262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>
      <c r="A355" s="224" t="s">
        <v>1247</v>
      </c>
      <c r="B355" s="225" t="s">
        <v>1263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>
      <c r="A356" s="224" t="s">
        <v>1248</v>
      </c>
      <c r="B356" s="225" t="s">
        <v>1264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>
      <c r="A357" s="258" t="s">
        <v>1231</v>
      </c>
      <c r="B357" s="254" t="s">
        <v>1251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>
      <c r="A358" s="258" t="s">
        <v>1232</v>
      </c>
      <c r="B358" s="254" t="s">
        <v>1252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38"/>
  <mergeCells count="24"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34" zoomScale="90" zoomScaleNormal="90" workbookViewId="0">
      <selection activeCell="B355" sqref="B35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0" ht="20.100000000000001" customHeight="1">
      <c r="B1" s="49" t="s">
        <v>0</v>
      </c>
      <c r="C1" s="50">
        <v>29.95</v>
      </c>
    </row>
    <row r="2" spans="1:10" ht="20.100000000000001" customHeight="1">
      <c r="B2" s="49" t="s">
        <v>1</v>
      </c>
      <c r="C2" s="50">
        <v>26.95</v>
      </c>
    </row>
    <row r="3" spans="1:10" ht="20.100000000000001" customHeight="1">
      <c r="D3" s="273" t="s">
        <v>501</v>
      </c>
      <c r="E3" s="273"/>
      <c r="F3" s="273"/>
      <c r="G3" s="274" t="s">
        <v>502</v>
      </c>
      <c r="H3" s="274"/>
      <c r="I3" s="59">
        <f>SUM(I6:I230)</f>
        <v>60</v>
      </c>
    </row>
    <row r="4" spans="1:10" ht="45" customHeight="1">
      <c r="A4" s="264" t="s">
        <v>2</v>
      </c>
      <c r="B4" s="264" t="s">
        <v>3</v>
      </c>
      <c r="C4" s="277" t="s">
        <v>4</v>
      </c>
      <c r="D4" s="264" t="s">
        <v>5</v>
      </c>
      <c r="E4" s="264" t="s">
        <v>6</v>
      </c>
      <c r="F4" s="264" t="s">
        <v>7</v>
      </c>
      <c r="G4" s="275" t="s">
        <v>503</v>
      </c>
      <c r="H4" s="276" t="s">
        <v>504</v>
      </c>
      <c r="I4" s="60" t="s">
        <v>8</v>
      </c>
      <c r="J4" s="46">
        <v>43955</v>
      </c>
    </row>
    <row r="5" spans="1:10" s="6" customFormat="1" ht="13.5" customHeight="1">
      <c r="A5" s="264"/>
      <c r="B5" s="264"/>
      <c r="C5" s="277"/>
      <c r="D5" s="264"/>
      <c r="E5" s="264"/>
      <c r="F5" s="264"/>
      <c r="G5" s="275"/>
      <c r="H5" s="276"/>
      <c r="I5" s="61"/>
      <c r="J5" s="47" t="s">
        <v>9</v>
      </c>
    </row>
    <row r="6" spans="1:10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1039.7552875485151</v>
      </c>
      <c r="G6" s="53">
        <f>F6*1.15</f>
        <v>1195.7185806807922</v>
      </c>
      <c r="H6" s="54">
        <f>F6*1.1</f>
        <v>1143.7308163033667</v>
      </c>
      <c r="I6" s="61">
        <f>SUM(J6:GR6)</f>
        <v>0</v>
      </c>
    </row>
    <row r="7" spans="1:10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266.76299143547806</v>
      </c>
      <c r="G7" s="53">
        <f t="shared" ref="G7:G70" si="1">F7*1.15</f>
        <v>306.77744015079975</v>
      </c>
      <c r="H7" s="54">
        <f t="shared" ref="H7:H70" si="2">F7*1.1</f>
        <v>293.43929057902591</v>
      </c>
      <c r="I7" s="61">
        <f t="shared" ref="I7:I70" si="3">SUM(J7:GR7)</f>
        <v>0</v>
      </c>
    </row>
    <row r="8" spans="1:10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1408.2604431593845</v>
      </c>
      <c r="G8" s="53">
        <f t="shared" si="1"/>
        <v>1619.4995096332921</v>
      </c>
      <c r="H8" s="54">
        <f t="shared" si="2"/>
        <v>1549.0864874753231</v>
      </c>
      <c r="I8" s="61">
        <f t="shared" si="3"/>
        <v>0</v>
      </c>
    </row>
    <row r="9" spans="1:10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292.81891152917598</v>
      </c>
      <c r="G9" s="53">
        <f t="shared" si="1"/>
        <v>336.74174825855232</v>
      </c>
      <c r="H9" s="54">
        <f t="shared" si="2"/>
        <v>322.10080268209362</v>
      </c>
      <c r="I9" s="61">
        <f t="shared" si="3"/>
        <v>0</v>
      </c>
    </row>
    <row r="10" spans="1:10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289.59539063128005</v>
      </c>
      <c r="G10" s="53">
        <f t="shared" si="1"/>
        <v>333.03469922597202</v>
      </c>
      <c r="H10" s="54">
        <f t="shared" si="2"/>
        <v>318.55492969440809</v>
      </c>
      <c r="I10" s="62">
        <f t="shared" si="3"/>
        <v>0</v>
      </c>
      <c r="J10" s="48"/>
    </row>
    <row r="11" spans="1:10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1055.2655073243418</v>
      </c>
      <c r="G11" s="53">
        <f t="shared" si="1"/>
        <v>1213.555333422993</v>
      </c>
      <c r="H11" s="54">
        <f t="shared" si="2"/>
        <v>1160.7920580567761</v>
      </c>
      <c r="I11" s="61">
        <f t="shared" si="3"/>
        <v>0</v>
      </c>
    </row>
    <row r="12" spans="1:10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275.82052556328733</v>
      </c>
      <c r="G12" s="53">
        <f t="shared" si="1"/>
        <v>317.1936043977804</v>
      </c>
      <c r="H12" s="54">
        <f t="shared" si="2"/>
        <v>303.40257811961607</v>
      </c>
      <c r="I12" s="61">
        <f t="shared" si="3"/>
        <v>0</v>
      </c>
    </row>
    <row r="13" spans="1:10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30001.530850743526</v>
      </c>
      <c r="G13" s="53">
        <f t="shared" si="1"/>
        <v>34501.760478355049</v>
      </c>
      <c r="H13" s="54">
        <f t="shared" si="2"/>
        <v>33001.683935817884</v>
      </c>
      <c r="I13" s="2">
        <f t="shared" si="3"/>
        <v>0</v>
      </c>
    </row>
    <row r="14" spans="1:10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10222.528436046228</v>
      </c>
      <c r="G14" s="53">
        <f t="shared" si="1"/>
        <v>11755.907701453161</v>
      </c>
      <c r="H14" s="54">
        <f t="shared" si="2"/>
        <v>11244.781279650852</v>
      </c>
      <c r="I14" s="2">
        <f t="shared" si="3"/>
        <v>0</v>
      </c>
    </row>
    <row r="15" spans="1:10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3629.217441622201</v>
      </c>
      <c r="G15" s="53">
        <f t="shared" si="1"/>
        <v>4173.6000578655312</v>
      </c>
      <c r="H15" s="54">
        <f t="shared" si="2"/>
        <v>3992.1391857844214</v>
      </c>
      <c r="I15" s="2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811.1349333741</v>
      </c>
      <c r="G16" s="53">
        <f t="shared" si="1"/>
        <v>932.80517338021491</v>
      </c>
      <c r="H16" s="54">
        <f t="shared" si="2"/>
        <v>892.24842671151009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211.58027495132512</v>
      </c>
      <c r="G17" s="53">
        <f t="shared" si="1"/>
        <v>243.31731619402387</v>
      </c>
      <c r="H17" s="54">
        <f t="shared" si="2"/>
        <v>232.73830244645765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28888.735124414685</v>
      </c>
      <c r="G18" s="53">
        <f t="shared" si="1"/>
        <v>33222.045393076885</v>
      </c>
      <c r="H18" s="54">
        <f t="shared" si="2"/>
        <v>31777.608636856155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9541.8428931029721</v>
      </c>
      <c r="G19" s="53">
        <f t="shared" si="1"/>
        <v>10973.119327068416</v>
      </c>
      <c r="H19" s="54">
        <f t="shared" si="2"/>
        <v>10496.027182413271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3278.4280317164425</v>
      </c>
      <c r="G20" s="53">
        <f t="shared" si="1"/>
        <v>3770.1922364739085</v>
      </c>
      <c r="H20" s="54">
        <f t="shared" si="2"/>
        <v>3606.2708348880869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820.64639212724251</v>
      </c>
      <c r="G21" s="53">
        <f t="shared" si="1"/>
        <v>943.74335094632886</v>
      </c>
      <c r="H21" s="54">
        <f t="shared" si="2"/>
        <v>902.71103133996678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691.54100110032414</v>
      </c>
      <c r="G22" s="53">
        <f t="shared" si="1"/>
        <v>795.27215126537271</v>
      </c>
      <c r="H22" s="54">
        <f t="shared" si="2"/>
        <v>760.6951012103566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197.59828482932596</v>
      </c>
      <c r="G23" s="53">
        <f t="shared" si="1"/>
        <v>227.23802755372483</v>
      </c>
      <c r="H23" s="54">
        <f t="shared" si="2"/>
        <v>217.35811331225858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22395.042375816494</v>
      </c>
      <c r="G24" s="53">
        <f t="shared" si="1"/>
        <v>25754.298732188967</v>
      </c>
      <c r="H24" s="54">
        <f t="shared" si="2"/>
        <v>24634.546613398146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7089.1292979205746</v>
      </c>
      <c r="G25" s="53">
        <f t="shared" si="1"/>
        <v>8152.4986926086603</v>
      </c>
      <c r="H25" s="54">
        <f t="shared" si="2"/>
        <v>7798.0422277126327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2406.9285286454333</v>
      </c>
      <c r="G26" s="53">
        <f t="shared" si="1"/>
        <v>2767.9678079422479</v>
      </c>
      <c r="H26" s="54">
        <f t="shared" si="2"/>
        <v>2647.6213815099768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661.5186683092993</v>
      </c>
      <c r="G27" s="53">
        <f t="shared" si="1"/>
        <v>760.74646855569415</v>
      </c>
      <c r="H27" s="54">
        <f t="shared" si="2"/>
        <v>727.67053514022928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536.89467218337973</v>
      </c>
      <c r="G28" s="53">
        <f t="shared" si="1"/>
        <v>617.4288730108866</v>
      </c>
      <c r="H28" s="54">
        <f t="shared" si="2"/>
        <v>590.58413940171772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148.32375188304729</v>
      </c>
      <c r="G29" s="53">
        <f t="shared" si="1"/>
        <v>170.57231466550436</v>
      </c>
      <c r="H29" s="54">
        <f t="shared" si="2"/>
        <v>163.15612707135205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1619.38604516338</v>
      </c>
      <c r="G30" s="53">
        <f t="shared" si="1"/>
        <v>1862.293951937887</v>
      </c>
      <c r="H30" s="54">
        <f t="shared" si="2"/>
        <v>1781.324649679718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43.912238777549142</v>
      </c>
      <c r="G31" s="53">
        <f t="shared" si="1"/>
        <v>50.499074594181508</v>
      </c>
      <c r="H31" s="54">
        <f t="shared" si="2"/>
        <v>48.30346265530406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56815.802294977962</v>
      </c>
      <c r="G32" s="53">
        <f t="shared" si="1"/>
        <v>65338.172639224649</v>
      </c>
      <c r="H32" s="54">
        <f t="shared" si="2"/>
        <v>62497.382524475761</v>
      </c>
      <c r="I32" s="2">
        <f t="shared" si="3"/>
        <v>0</v>
      </c>
    </row>
    <row r="33" spans="1:10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1101.7931925335095</v>
      </c>
      <c r="G33" s="53">
        <f t="shared" si="1"/>
        <v>1267.0621714135357</v>
      </c>
      <c r="H33" s="54">
        <f t="shared" si="2"/>
        <v>1211.9725117868604</v>
      </c>
      <c r="I33" s="61">
        <f t="shared" si="3"/>
        <v>0</v>
      </c>
    </row>
    <row r="34" spans="1:10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282.27246768172682</v>
      </c>
      <c r="G34" s="53">
        <f t="shared" si="1"/>
        <v>324.61333783398584</v>
      </c>
      <c r="H34" s="54">
        <f t="shared" si="2"/>
        <v>310.49971444989956</v>
      </c>
      <c r="I34" s="61">
        <f t="shared" si="3"/>
        <v>0</v>
      </c>
    </row>
    <row r="35" spans="1:10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1564.5184163403399</v>
      </c>
      <c r="G35" s="53">
        <f t="shared" si="1"/>
        <v>1799.1961787913906</v>
      </c>
      <c r="H35" s="54">
        <f t="shared" si="2"/>
        <v>1720.9702579743739</v>
      </c>
      <c r="I35" s="61">
        <f t="shared" si="3"/>
        <v>0</v>
      </c>
    </row>
    <row r="36" spans="1:10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330.08998573024462</v>
      </c>
      <c r="G36" s="53">
        <f t="shared" si="1"/>
        <v>379.60348358978126</v>
      </c>
      <c r="H36" s="54">
        <f t="shared" si="2"/>
        <v>363.09898430326911</v>
      </c>
      <c r="I36" s="61">
        <f t="shared" si="3"/>
        <v>0</v>
      </c>
    </row>
    <row r="37" spans="1:10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1401.6689157547289</v>
      </c>
      <c r="G37" s="53">
        <f t="shared" si="1"/>
        <v>1611.9192531179381</v>
      </c>
      <c r="H37" s="54">
        <f t="shared" si="2"/>
        <v>1541.835807330202</v>
      </c>
      <c r="I37" s="61">
        <f t="shared" si="3"/>
        <v>0</v>
      </c>
    </row>
    <row r="38" spans="1:10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294.68004867872577</v>
      </c>
      <c r="G38" s="53">
        <f t="shared" si="1"/>
        <v>338.88205598053463</v>
      </c>
      <c r="H38" s="54">
        <f t="shared" si="2"/>
        <v>324.14805354659836</v>
      </c>
      <c r="I38" s="61">
        <f t="shared" si="3"/>
        <v>0</v>
      </c>
    </row>
    <row r="39" spans="1:10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31508.559919290692</v>
      </c>
      <c r="G39" s="53">
        <f t="shared" si="1"/>
        <v>36234.843907184295</v>
      </c>
      <c r="H39" s="54">
        <f t="shared" si="2"/>
        <v>34659.415911219767</v>
      </c>
      <c r="I39" s="2">
        <f t="shared" si="3"/>
        <v>0</v>
      </c>
    </row>
    <row r="40" spans="1:10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9564.5500553087841</v>
      </c>
      <c r="G40" s="53">
        <f t="shared" si="1"/>
        <v>10999.232563605101</v>
      </c>
      <c r="H40" s="54">
        <f t="shared" si="2"/>
        <v>10521.005060839663</v>
      </c>
      <c r="I40" s="2">
        <f t="shared" si="3"/>
        <v>0</v>
      </c>
    </row>
    <row r="41" spans="1:10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3361.6646261410101</v>
      </c>
      <c r="G41" s="53">
        <f t="shared" si="1"/>
        <v>3865.9143200621611</v>
      </c>
      <c r="H41" s="54">
        <f t="shared" si="2"/>
        <v>3697.8310887551115</v>
      </c>
      <c r="I41" s="2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905.75510377914679</v>
      </c>
      <c r="G42" s="53">
        <f t="shared" si="1"/>
        <v>1041.6183693460187</v>
      </c>
      <c r="H42" s="54">
        <f t="shared" si="2"/>
        <v>996.33061415706152</v>
      </c>
      <c r="I42" s="61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201.00281215138352</v>
      </c>
      <c r="G43" s="53">
        <f t="shared" si="1"/>
        <v>231.15323397409102</v>
      </c>
      <c r="H43" s="54">
        <f t="shared" si="2"/>
        <v>221.1030933665219</v>
      </c>
      <c r="I43" s="61">
        <f t="shared" si="3"/>
        <v>2</v>
      </c>
      <c r="J43" s="2">
        <v>2</v>
      </c>
    </row>
    <row r="44" spans="1:10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1701.1956757604071</v>
      </c>
      <c r="G44" s="53">
        <f t="shared" si="1"/>
        <v>1956.375027124468</v>
      </c>
      <c r="H44" s="54">
        <f t="shared" si="2"/>
        <v>1871.315243336448</v>
      </c>
      <c r="I44" s="61">
        <f t="shared" si="3"/>
        <v>0</v>
      </c>
    </row>
    <row r="45" spans="1:10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364.95396674871364</v>
      </c>
      <c r="G45" s="53">
        <f t="shared" si="1"/>
        <v>419.69706176102068</v>
      </c>
      <c r="H45" s="54">
        <f t="shared" si="2"/>
        <v>401.44936342358505</v>
      </c>
      <c r="I45" s="61">
        <f t="shared" si="3"/>
        <v>0</v>
      </c>
    </row>
    <row r="46" spans="1:10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45607.165849718993</v>
      </c>
      <c r="G46" s="53">
        <f t="shared" si="1"/>
        <v>52448.240727176839</v>
      </c>
      <c r="H46" s="54">
        <f t="shared" si="2"/>
        <v>50167.882434690895</v>
      </c>
      <c r="I46" s="2">
        <f t="shared" si="3"/>
        <v>0</v>
      </c>
    </row>
    <row r="47" spans="1:10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4629.5786595052459</v>
      </c>
      <c r="G47" s="53">
        <f t="shared" si="1"/>
        <v>5324.0154584310321</v>
      </c>
      <c r="H47" s="54">
        <f t="shared" si="2"/>
        <v>5092.536525455771</v>
      </c>
      <c r="I47" s="2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3">
        <v>5</v>
      </c>
      <c r="D48" s="10">
        <v>40.06125022352478</v>
      </c>
      <c r="E48" s="9"/>
      <c r="F48" s="22">
        <f t="shared" si="0"/>
        <v>1199.8344441945671</v>
      </c>
      <c r="G48" s="53">
        <f t="shared" si="1"/>
        <v>1379.8096108237521</v>
      </c>
      <c r="H48" s="54">
        <f t="shared" si="2"/>
        <v>1319.817888614024</v>
      </c>
      <c r="I48" s="61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269.96986980609057</v>
      </c>
      <c r="G49" s="53">
        <f t="shared" si="1"/>
        <v>310.46535027700412</v>
      </c>
      <c r="H49" s="54">
        <f t="shared" si="2"/>
        <v>296.96685678669968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42824.765811141988</v>
      </c>
      <c r="G50" s="53">
        <f t="shared" si="1"/>
        <v>49248.480682813279</v>
      </c>
      <c r="H50" s="54">
        <f t="shared" si="2"/>
        <v>47107.242392256194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12841.846331893947</v>
      </c>
      <c r="G51" s="53">
        <f t="shared" si="1"/>
        <v>14768.123281678038</v>
      </c>
      <c r="H51" s="54">
        <f t="shared" si="2"/>
        <v>14126.030965083342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4331.6247794970996</v>
      </c>
      <c r="G52" s="53">
        <f t="shared" si="1"/>
        <v>4981.3684964216645</v>
      </c>
      <c r="H52" s="54">
        <f t="shared" si="2"/>
        <v>4764.7872574468101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1141.7881620010362</v>
      </c>
      <c r="G53" s="53">
        <f t="shared" si="1"/>
        <v>1313.0563863011914</v>
      </c>
      <c r="H53" s="54">
        <f t="shared" si="2"/>
        <v>1255.9669782011399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920.43878867029878</v>
      </c>
      <c r="G54" s="53">
        <f t="shared" si="1"/>
        <v>1058.5046069708435</v>
      </c>
      <c r="H54" s="54">
        <f t="shared" si="2"/>
        <v>1012.4826675373288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246.71818141137294</v>
      </c>
      <c r="G55" s="53">
        <f t="shared" si="1"/>
        <v>283.72590862307885</v>
      </c>
      <c r="H55" s="54">
        <f t="shared" si="2"/>
        <v>271.38999955251023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35082.435269014612</v>
      </c>
      <c r="G56" s="53">
        <f t="shared" si="1"/>
        <v>40344.800559366799</v>
      </c>
      <c r="H56" s="54">
        <f t="shared" si="2"/>
        <v>38590.678795916079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10713.170717096307</v>
      </c>
      <c r="G57" s="53">
        <f t="shared" si="1"/>
        <v>12320.146324660753</v>
      </c>
      <c r="H57" s="54">
        <f t="shared" si="2"/>
        <v>11784.487788805938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3862.4625256893851</v>
      </c>
      <c r="G58" s="53">
        <f t="shared" si="1"/>
        <v>4441.8319045427925</v>
      </c>
      <c r="H58" s="54">
        <f t="shared" si="2"/>
        <v>4248.7087782583239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1057.5205115043418</v>
      </c>
      <c r="G59" s="53">
        <f t="shared" si="1"/>
        <v>1216.148588229993</v>
      </c>
      <c r="H59" s="54">
        <f t="shared" si="2"/>
        <v>1163.272562654776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878.45673458752788</v>
      </c>
      <c r="G60" s="53">
        <f t="shared" si="1"/>
        <v>1010.225244775657</v>
      </c>
      <c r="H60" s="54">
        <f t="shared" si="2"/>
        <v>966.30240804628079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238.06776224485543</v>
      </c>
      <c r="G61" s="53">
        <f t="shared" si="1"/>
        <v>273.7779265815837</v>
      </c>
      <c r="H61" s="54">
        <f t="shared" si="2"/>
        <v>261.87453846934102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30108.442343137416</v>
      </c>
      <c r="G62" s="53">
        <f t="shared" si="1"/>
        <v>34624.708694608024</v>
      </c>
      <c r="H62" s="54">
        <f t="shared" si="2"/>
        <v>33119.286577451159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9227.9748846730381</v>
      </c>
      <c r="G63" s="53">
        <f t="shared" si="1"/>
        <v>10612.171117373993</v>
      </c>
      <c r="H63" s="54">
        <f t="shared" si="2"/>
        <v>10150.772373140342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3278.4280317164425</v>
      </c>
      <c r="G64" s="53">
        <f t="shared" si="1"/>
        <v>3770.1922364739085</v>
      </c>
      <c r="H64" s="54">
        <f t="shared" si="2"/>
        <v>3606.2708348880869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1075.9699145835057</v>
      </c>
      <c r="G65" s="53">
        <f t="shared" si="1"/>
        <v>1237.3654017710314</v>
      </c>
      <c r="H65" s="54">
        <f t="shared" si="2"/>
        <v>1183.5669060418563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220.03924549842017</v>
      </c>
      <c r="G66" s="53">
        <f t="shared" si="1"/>
        <v>253.04513232318317</v>
      </c>
      <c r="H66" s="54">
        <f t="shared" si="2"/>
        <v>242.0431700482622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1640.3763460002822</v>
      </c>
      <c r="G67" s="53">
        <f t="shared" si="1"/>
        <v>1886.4327979003244</v>
      </c>
      <c r="H67" s="54">
        <f t="shared" si="2"/>
        <v>1804.4139806003107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345.42117938027485</v>
      </c>
      <c r="G68" s="53">
        <f t="shared" si="1"/>
        <v>397.23435628731607</v>
      </c>
      <c r="H68" s="54">
        <f t="shared" si="2"/>
        <v>379.96329731830235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48834.04178035388</v>
      </c>
      <c r="G69" s="53">
        <f t="shared" si="1"/>
        <v>56159.148047406961</v>
      </c>
      <c r="H69" s="54">
        <f t="shared" si="2"/>
        <v>53717.445958389275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3">
        <f t="shared" si="1"/>
        <v>1239.5675184794525</v>
      </c>
      <c r="H70" s="54">
        <f t="shared" si="2"/>
        <v>1185.6732785455633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287.70877570860068</v>
      </c>
      <c r="G71" s="53">
        <f t="shared" ref="G71:G134" si="5">F71*1.15</f>
        <v>330.86509206489075</v>
      </c>
      <c r="H71" s="54">
        <f t="shared" ref="H71:H134" si="6">F71*1.1</f>
        <v>316.47965327946076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1360.6050649431631</v>
      </c>
      <c r="G72" s="53">
        <f t="shared" si="5"/>
        <v>1564.6958246846375</v>
      </c>
      <c r="H72" s="54">
        <f t="shared" si="6"/>
        <v>1496.6655714374797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287.70877570860068</v>
      </c>
      <c r="G73" s="53">
        <f t="shared" si="5"/>
        <v>330.86509206489075</v>
      </c>
      <c r="H73" s="54">
        <f t="shared" si="6"/>
        <v>316.47965327946076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36134.908327085053</v>
      </c>
      <c r="G74" s="53">
        <f t="shared" si="5"/>
        <v>41555.14457614781</v>
      </c>
      <c r="H74" s="54">
        <f t="shared" si="6"/>
        <v>39748.39915979356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11034.565838609196</v>
      </c>
      <c r="G75" s="53">
        <f t="shared" si="5"/>
        <v>12689.750714400574</v>
      </c>
      <c r="H75" s="54">
        <f t="shared" si="6"/>
        <v>12138.022422470118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3978.3364014600666</v>
      </c>
      <c r="G76" s="53">
        <f t="shared" si="5"/>
        <v>4575.0868616790758</v>
      </c>
      <c r="H76" s="54">
        <f t="shared" si="6"/>
        <v>4376.1700416060739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904.81043662515367</v>
      </c>
      <c r="G77" s="53">
        <f t="shared" si="5"/>
        <v>1040.5320021189266</v>
      </c>
      <c r="H77" s="54">
        <f t="shared" si="6"/>
        <v>995.29148028766917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245.20979511220108</v>
      </c>
      <c r="G78" s="53">
        <f t="shared" si="5"/>
        <v>281.99126437903124</v>
      </c>
      <c r="H78" s="54">
        <f t="shared" si="6"/>
        <v>269.73077462342121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835.46898137532298</v>
      </c>
      <c r="G79" s="53">
        <f t="shared" si="5"/>
        <v>960.78932858162136</v>
      </c>
      <c r="H79" s="54">
        <f t="shared" si="6"/>
        <v>919.01587951285535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217.9276831998649</v>
      </c>
      <c r="G80" s="53">
        <f t="shared" si="5"/>
        <v>250.61683567984463</v>
      </c>
      <c r="H80" s="54">
        <f t="shared" si="6"/>
        <v>239.72045151985142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29755.397178147119</v>
      </c>
      <c r="G81" s="53">
        <f t="shared" si="5"/>
        <v>34218.706754869185</v>
      </c>
      <c r="H81" s="54">
        <f t="shared" si="6"/>
        <v>32730.936895961833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712.28723113333388</v>
      </c>
      <c r="G82" s="53">
        <f t="shared" si="5"/>
        <v>819.13031580333393</v>
      </c>
      <c r="H82" s="54">
        <f t="shared" si="6"/>
        <v>783.51595424666732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203.52623337420576</v>
      </c>
      <c r="G83" s="53">
        <f t="shared" si="5"/>
        <v>234.0551683803366</v>
      </c>
      <c r="H83" s="54">
        <f t="shared" si="6"/>
        <v>223.87885671162636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23066.893647090994</v>
      </c>
      <c r="G84" s="53">
        <f t="shared" si="5"/>
        <v>26526.927694154641</v>
      </c>
      <c r="H84" s="54">
        <f t="shared" si="6"/>
        <v>25373.583011800096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7301.8031768581905</v>
      </c>
      <c r="G85" s="53">
        <f t="shared" si="5"/>
        <v>8397.0736533869185</v>
      </c>
      <c r="H85" s="54">
        <f t="shared" si="6"/>
        <v>8031.9834945440098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2479.1363845047968</v>
      </c>
      <c r="G86" s="53">
        <f t="shared" si="5"/>
        <v>2851.0068421805158</v>
      </c>
      <c r="H86" s="54">
        <f t="shared" si="6"/>
        <v>2727.0500229552767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681.36422835857843</v>
      </c>
      <c r="G87" s="53">
        <f t="shared" si="5"/>
        <v>783.56886261236514</v>
      </c>
      <c r="H87" s="54">
        <f t="shared" si="6"/>
        <v>749.50065119443639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553.00151234888119</v>
      </c>
      <c r="G88" s="53">
        <f t="shared" si="5"/>
        <v>635.95173920121329</v>
      </c>
      <c r="H88" s="54">
        <f t="shared" si="6"/>
        <v>608.30166358376937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152.77346443953869</v>
      </c>
      <c r="G89" s="53">
        <f t="shared" si="5"/>
        <v>175.68948410546946</v>
      </c>
      <c r="H89" s="54">
        <f t="shared" si="6"/>
        <v>168.05081088349257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733.63700013818016</v>
      </c>
      <c r="G90" s="53">
        <f t="shared" si="5"/>
        <v>843.68255015890713</v>
      </c>
      <c r="H90" s="54">
        <f t="shared" si="6"/>
        <v>807.00070015199822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159.80964324134686</v>
      </c>
      <c r="G91" s="53">
        <f t="shared" si="5"/>
        <v>183.78108972754887</v>
      </c>
      <c r="H91" s="54">
        <f t="shared" si="6"/>
        <v>175.79060756548157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27954.919146294935</v>
      </c>
      <c r="G92" s="53">
        <f t="shared" si="5"/>
        <v>32148.157018239173</v>
      </c>
      <c r="H92" s="54">
        <f t="shared" si="6"/>
        <v>30750.411060924431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792.83944542612312</v>
      </c>
      <c r="G93" s="53">
        <f t="shared" si="5"/>
        <v>911.76536224004155</v>
      </c>
      <c r="H93" s="54">
        <f t="shared" si="6"/>
        <v>872.12338996873552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180.44546699325247</v>
      </c>
      <c r="G94" s="53">
        <f t="shared" si="5"/>
        <v>207.51228704224033</v>
      </c>
      <c r="H94" s="54">
        <f t="shared" si="6"/>
        <v>198.49001369257772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27486.974415933379</v>
      </c>
      <c r="G95" s="53">
        <f t="shared" si="5"/>
        <v>31610.020578323383</v>
      </c>
      <c r="H95" s="54">
        <f t="shared" si="6"/>
        <v>30235.671857526719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8667.5755016082276</v>
      </c>
      <c r="G96" s="53">
        <f t="shared" si="5"/>
        <v>9967.7118268494614</v>
      </c>
      <c r="H96" s="54">
        <f t="shared" si="6"/>
        <v>9534.333051769052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810.17232041582611</v>
      </c>
      <c r="G97" s="53">
        <f t="shared" si="5"/>
        <v>931.69816847819993</v>
      </c>
      <c r="H97" s="54">
        <f t="shared" si="6"/>
        <v>891.18955245740881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174.91174793270497</v>
      </c>
      <c r="G98" s="53">
        <f t="shared" si="5"/>
        <v>201.1485101226107</v>
      </c>
      <c r="H98" s="54">
        <f t="shared" si="6"/>
        <v>192.40292272597549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25145.630604771275</v>
      </c>
      <c r="G99" s="53">
        <f t="shared" si="5"/>
        <v>28917.475195486964</v>
      </c>
      <c r="H99" s="54">
        <f t="shared" si="6"/>
        <v>27660.193665248404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8110.4565556065472</v>
      </c>
      <c r="G100" s="53">
        <f t="shared" si="5"/>
        <v>9327.0250389475277</v>
      </c>
      <c r="H100" s="54">
        <f t="shared" si="6"/>
        <v>8921.5022111672024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751.75206281703879</v>
      </c>
      <c r="G101" s="53">
        <f t="shared" si="5"/>
        <v>864.51487223959452</v>
      </c>
      <c r="H101" s="54">
        <f t="shared" si="6"/>
        <v>826.92726909874273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164.14483079073321</v>
      </c>
      <c r="G102" s="53">
        <f t="shared" si="5"/>
        <v>188.76655540934317</v>
      </c>
      <c r="H102" s="54">
        <f t="shared" si="6"/>
        <v>180.55931386980654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17775.100536300739</v>
      </c>
      <c r="G103" s="53">
        <f t="shared" si="5"/>
        <v>20441.365616745847</v>
      </c>
      <c r="H103" s="54">
        <f t="shared" si="6"/>
        <v>19552.610589930813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5739.4324168598059</v>
      </c>
      <c r="G104" s="53">
        <f t="shared" si="5"/>
        <v>6600.3472793887759</v>
      </c>
      <c r="H104" s="54">
        <f t="shared" si="6"/>
        <v>6313.3756585457868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2152.5601350983702</v>
      </c>
      <c r="G105" s="53">
        <f t="shared" si="5"/>
        <v>2475.4441553631254</v>
      </c>
      <c r="H105" s="54">
        <f t="shared" si="6"/>
        <v>2367.8161486082076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571.39293739630625</v>
      </c>
      <c r="G106" s="53">
        <f t="shared" si="5"/>
        <v>657.10187800575216</v>
      </c>
      <c r="H106" s="54">
        <f t="shared" si="6"/>
        <v>628.53223113593697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469.34742509920505</v>
      </c>
      <c r="G107" s="53">
        <f t="shared" si="5"/>
        <v>539.74953886408582</v>
      </c>
      <c r="H107" s="54">
        <f t="shared" si="6"/>
        <v>516.28216760912562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125.68881041724129</v>
      </c>
      <c r="G108" s="53">
        <f t="shared" si="5"/>
        <v>144.54213197982747</v>
      </c>
      <c r="H108" s="54">
        <f t="shared" si="6"/>
        <v>138.25769145896541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16794.405334297942</v>
      </c>
      <c r="G109" s="53">
        <f t="shared" si="5"/>
        <v>19313.566134442633</v>
      </c>
      <c r="H109" s="54">
        <f t="shared" si="6"/>
        <v>18473.845867727738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5445.6872995828535</v>
      </c>
      <c r="G110" s="53">
        <f t="shared" si="5"/>
        <v>6262.5403945202806</v>
      </c>
      <c r="H110" s="54">
        <f t="shared" si="6"/>
        <v>5990.2560295411395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492.61973927147511</v>
      </c>
      <c r="G111" s="53">
        <f t="shared" si="5"/>
        <v>566.51270016219632</v>
      </c>
      <c r="H111" s="54">
        <f t="shared" si="6"/>
        <v>541.88171319862272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406.03808812679165</v>
      </c>
      <c r="G112" s="53">
        <f t="shared" si="5"/>
        <v>466.94380134581036</v>
      </c>
      <c r="H112" s="54">
        <f t="shared" si="6"/>
        <v>446.64189693947083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114.97734482349243</v>
      </c>
      <c r="G113" s="53">
        <f t="shared" si="5"/>
        <v>132.22394654701628</v>
      </c>
      <c r="H113" s="54">
        <f t="shared" si="6"/>
        <v>126.47507930584169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535.76599999999996</v>
      </c>
      <c r="G114" s="53">
        <f t="shared" si="5"/>
        <v>616.13089999999988</v>
      </c>
      <c r="H114" s="54">
        <f t="shared" si="6"/>
        <v>589.34260000000006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778.85500000000002</v>
      </c>
      <c r="G115" s="53">
        <f t="shared" si="5"/>
        <v>895.68324999999993</v>
      </c>
      <c r="H115" s="54">
        <f t="shared" si="6"/>
        <v>856.74050000000011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172.48000000000002</v>
      </c>
      <c r="G116" s="53">
        <f t="shared" si="5"/>
        <v>198.352</v>
      </c>
      <c r="H116" s="54">
        <f t="shared" si="6"/>
        <v>189.72800000000004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203.74199999999999</v>
      </c>
      <c r="G117" s="53">
        <f t="shared" si="5"/>
        <v>234.30329999999998</v>
      </c>
      <c r="H117" s="54">
        <f t="shared" si="6"/>
        <v>224.11620000000002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210.20999999999998</v>
      </c>
      <c r="G118" s="53">
        <f t="shared" si="5"/>
        <v>241.74149999999995</v>
      </c>
      <c r="H118" s="54">
        <f t="shared" si="6"/>
        <v>231.23099999999999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960.76749999999993</v>
      </c>
      <c r="G119" s="53">
        <f t="shared" si="5"/>
        <v>1104.8826249999997</v>
      </c>
      <c r="H119" s="54">
        <f t="shared" si="6"/>
        <v>1056.8442500000001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234.73450000000003</v>
      </c>
      <c r="G120" s="53">
        <f t="shared" si="5"/>
        <v>269.94467500000002</v>
      </c>
      <c r="H120" s="54">
        <f t="shared" si="6"/>
        <v>258.20795000000004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241.7415</v>
      </c>
      <c r="G121" s="53">
        <f t="shared" si="5"/>
        <v>278.002725</v>
      </c>
      <c r="H121" s="54">
        <f t="shared" si="6"/>
        <v>265.91565000000003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251.4435</v>
      </c>
      <c r="G122" s="53">
        <f t="shared" si="5"/>
        <v>289.16002499999996</v>
      </c>
      <c r="H122" s="54">
        <f t="shared" si="6"/>
        <v>276.58785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700.69999999999993</v>
      </c>
      <c r="G123" s="53">
        <f t="shared" si="5"/>
        <v>805.80499999999984</v>
      </c>
      <c r="H123" s="54">
        <f t="shared" si="6"/>
        <v>770.77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96.480999999999995</v>
      </c>
      <c r="G124" s="53">
        <f t="shared" si="5"/>
        <v>110.95314999999998</v>
      </c>
      <c r="H124" s="54">
        <f t="shared" si="6"/>
        <v>106.12910000000001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389.42750000000001</v>
      </c>
      <c r="G125" s="53">
        <f t="shared" si="5"/>
        <v>447.84162499999996</v>
      </c>
      <c r="H125" s="54">
        <f t="shared" si="6"/>
        <v>428.37025000000006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133.672</v>
      </c>
      <c r="G126" s="53">
        <f t="shared" si="5"/>
        <v>153.72279999999998</v>
      </c>
      <c r="H126" s="54">
        <f t="shared" si="6"/>
        <v>147.03920000000002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520.13499999999999</v>
      </c>
      <c r="G127" s="53">
        <f t="shared" si="5"/>
        <v>598.15524999999991</v>
      </c>
      <c r="H127" s="54">
        <f t="shared" si="6"/>
        <v>572.14850000000001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986.37</v>
      </c>
      <c r="G128" s="53">
        <f t="shared" si="5"/>
        <v>1134.3254999999999</v>
      </c>
      <c r="H128" s="54">
        <f t="shared" si="6"/>
        <v>1085.0070000000001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806.34400000000005</v>
      </c>
      <c r="G129" s="53">
        <f t="shared" si="5"/>
        <v>927.29560000000004</v>
      </c>
      <c r="H129" s="54">
        <f t="shared" si="6"/>
        <v>886.97840000000008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221.25950000000003</v>
      </c>
      <c r="G130" s="53">
        <f t="shared" si="5"/>
        <v>254.44842500000001</v>
      </c>
      <c r="H130" s="54">
        <f t="shared" si="6"/>
        <v>243.38545000000005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1022.7525000000001</v>
      </c>
      <c r="G131" s="53">
        <f t="shared" si="5"/>
        <v>1176.165375</v>
      </c>
      <c r="H131" s="54">
        <f t="shared" si="6"/>
        <v>1125.0277500000002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240.41502099999997</v>
      </c>
      <c r="G132" s="53">
        <f t="shared" si="5"/>
        <v>276.47727414999991</v>
      </c>
      <c r="H132" s="54">
        <f t="shared" si="6"/>
        <v>264.45652309999997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209.821381</v>
      </c>
      <c r="G133" s="53">
        <f t="shared" si="5"/>
        <v>241.29458814999998</v>
      </c>
      <c r="H133" s="54">
        <f t="shared" si="6"/>
        <v>230.80351910000002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301.57049999999998</v>
      </c>
      <c r="G134" s="53">
        <f t="shared" si="5"/>
        <v>346.80607499999996</v>
      </c>
      <c r="H134" s="54">
        <f t="shared" si="6"/>
        <v>331.72755000000001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1173.942</v>
      </c>
      <c r="G135" s="53">
        <f t="shared" ref="G135:G201" si="9">F135*1.15</f>
        <v>1350.0332999999998</v>
      </c>
      <c r="H135" s="54">
        <f t="shared" ref="H135:H201" si="10">F135*1.1</f>
        <v>1291.3362000000002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211.28799999999998</v>
      </c>
      <c r="G136" s="53">
        <f t="shared" si="9"/>
        <v>242.98119999999997</v>
      </c>
      <c r="H136" s="54">
        <f t="shared" si="10"/>
        <v>232.41679999999999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1016.554</v>
      </c>
      <c r="G137" s="53">
        <f t="shared" si="9"/>
        <v>1169.0370999999998</v>
      </c>
      <c r="H137" s="54">
        <f t="shared" si="10"/>
        <v>1118.2094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252.52149999999997</v>
      </c>
      <c r="G138" s="53">
        <f t="shared" si="9"/>
        <v>290.39972499999993</v>
      </c>
      <c r="H138" s="54">
        <f t="shared" si="10"/>
        <v>277.77364999999998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233.92599999999999</v>
      </c>
      <c r="G139" s="53">
        <f t="shared" si="9"/>
        <v>269.01489999999995</v>
      </c>
      <c r="H139" s="54">
        <f t="shared" si="10"/>
        <v>257.3186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905.52</v>
      </c>
      <c r="G140" s="53">
        <f t="shared" si="9"/>
        <v>1041.348</v>
      </c>
      <c r="H140" s="54">
        <f t="shared" si="10"/>
        <v>996.07200000000012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238.77699999999999</v>
      </c>
      <c r="G141" s="53">
        <f t="shared" si="9"/>
        <v>274.59354999999994</v>
      </c>
      <c r="H141" s="54">
        <f t="shared" si="10"/>
        <v>262.65469999999999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39351.311999999998</v>
      </c>
      <c r="G142" s="53">
        <f t="shared" si="9"/>
        <v>45254.008799999996</v>
      </c>
      <c r="H142" s="54">
        <f t="shared" si="10"/>
        <v>43286.443200000002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4317.3899999999994</v>
      </c>
      <c r="G143" s="53">
        <f t="shared" si="9"/>
        <v>4964.9984999999988</v>
      </c>
      <c r="H143" s="54">
        <f t="shared" si="10"/>
        <v>4749.1289999999999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896.89599999999996</v>
      </c>
      <c r="G144" s="53">
        <f t="shared" si="9"/>
        <v>1031.4304</v>
      </c>
      <c r="H144" s="54">
        <f t="shared" si="10"/>
        <v>986.5856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12273.029999999999</v>
      </c>
      <c r="G145" s="53">
        <f t="shared" si="9"/>
        <v>14113.984499999997</v>
      </c>
      <c r="H145" s="54">
        <f t="shared" si="10"/>
        <v>13500.333000000001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252.52149999999997</v>
      </c>
      <c r="G146" s="53">
        <f t="shared" si="9"/>
        <v>290.39972499999993</v>
      </c>
      <c r="H146" s="54">
        <f t="shared" si="10"/>
        <v>277.77364999999998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978.82399999999996</v>
      </c>
      <c r="G147" s="53">
        <f t="shared" si="9"/>
        <v>1125.6475999999998</v>
      </c>
      <c r="H147" s="54">
        <f t="shared" si="10"/>
        <v>1076.7064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304.26549999999997</v>
      </c>
      <c r="G148" s="53">
        <f t="shared" si="9"/>
        <v>349.90532499999995</v>
      </c>
      <c r="H148" s="54">
        <f t="shared" si="10"/>
        <v>334.69204999999999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1186.8779999999999</v>
      </c>
      <c r="G149" s="53">
        <f t="shared" si="9"/>
        <v>1364.9096999999997</v>
      </c>
      <c r="H149" s="54">
        <f t="shared" si="10"/>
        <v>1305.5658000000001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264.91849999999999</v>
      </c>
      <c r="G150" s="53">
        <f t="shared" si="9"/>
        <v>304.65627499999999</v>
      </c>
      <c r="H150" s="54">
        <f t="shared" si="10"/>
        <v>291.41034999999999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44956.911999999997</v>
      </c>
      <c r="G151" s="53">
        <f t="shared" si="9"/>
        <v>51700.448799999991</v>
      </c>
      <c r="H151" s="54">
        <f t="shared" si="10"/>
        <v>49452.603199999998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4910.29</v>
      </c>
      <c r="G152" s="53">
        <f t="shared" si="9"/>
        <v>5646.8334999999997</v>
      </c>
      <c r="H152" s="54">
        <f t="shared" si="10"/>
        <v>5401.3190000000004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4910.29</v>
      </c>
      <c r="G153" s="53">
        <f t="shared" si="9"/>
        <v>5646.8334999999997</v>
      </c>
      <c r="H153" s="54">
        <f t="shared" si="10"/>
        <v>5401.3190000000004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1016.554</v>
      </c>
      <c r="G154" s="53">
        <f t="shared" si="9"/>
        <v>1169.0370999999998</v>
      </c>
      <c r="H154" s="54">
        <f t="shared" si="10"/>
        <v>1118.2094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13970.880000000003</v>
      </c>
      <c r="G155" s="53">
        <f t="shared" si="9"/>
        <v>16066.512000000002</v>
      </c>
      <c r="H155" s="54">
        <f t="shared" si="10"/>
        <v>15367.968000000004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191.07550000000001</v>
      </c>
      <c r="G156" s="53">
        <f t="shared" si="9"/>
        <v>219.73682499999998</v>
      </c>
      <c r="H156" s="54">
        <f t="shared" si="10"/>
        <v>210.18305000000001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3390.31</v>
      </c>
      <c r="G157" s="53">
        <f t="shared" si="9"/>
        <v>3898.8564999999994</v>
      </c>
      <c r="H157" s="54">
        <f t="shared" si="10"/>
        <v>3729.3410000000003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748.13200000000006</v>
      </c>
      <c r="G158" s="53">
        <f t="shared" si="9"/>
        <v>860.35180000000003</v>
      </c>
      <c r="H158" s="54">
        <f t="shared" si="10"/>
        <v>822.94520000000011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191.07550000000001</v>
      </c>
      <c r="G159" s="53">
        <f t="shared" si="9"/>
        <v>219.73682499999998</v>
      </c>
      <c r="H159" s="54">
        <f t="shared" si="10"/>
        <v>210.18305000000001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748.13200000000006</v>
      </c>
      <c r="G160" s="53">
        <f t="shared" si="9"/>
        <v>860.35180000000003</v>
      </c>
      <c r="H160" s="54">
        <f t="shared" si="10"/>
        <v>822.94520000000011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246.05350000000001</v>
      </c>
      <c r="G161" s="53">
        <f t="shared" si="9"/>
        <v>282.96152499999999</v>
      </c>
      <c r="H161" s="54">
        <f t="shared" si="10"/>
        <v>270.65885000000003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41201.159999999996</v>
      </c>
      <c r="G162" s="53">
        <f t="shared" si="9"/>
        <v>47381.333999999995</v>
      </c>
      <c r="H162" s="54">
        <f t="shared" si="10"/>
        <v>45321.275999999998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4511.4299999999994</v>
      </c>
      <c r="G163" s="53">
        <f t="shared" si="9"/>
        <v>5188.1444999999985</v>
      </c>
      <c r="H163" s="54">
        <f t="shared" si="10"/>
        <v>4962.5729999999994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4511.4299999999994</v>
      </c>
      <c r="G164" s="53">
        <f t="shared" si="9"/>
        <v>5188.1444999999985</v>
      </c>
      <c r="H164" s="54">
        <f t="shared" si="10"/>
        <v>4962.5729999999994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951.87400000000002</v>
      </c>
      <c r="G165" s="53">
        <f t="shared" si="9"/>
        <v>1094.6550999999999</v>
      </c>
      <c r="H165" s="54">
        <f t="shared" si="10"/>
        <v>1047.0614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12952.169999999998</v>
      </c>
      <c r="G166" s="53">
        <f t="shared" si="9"/>
        <v>14894.995499999997</v>
      </c>
      <c r="H166" s="54">
        <f t="shared" si="10"/>
        <v>14247.386999999999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37893.856</v>
      </c>
      <c r="G167" s="53">
        <f t="shared" si="9"/>
        <v>43577.934399999998</v>
      </c>
      <c r="H167" s="54">
        <f t="shared" si="10"/>
        <v>41683.241600000001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227.99700000000001</v>
      </c>
      <c r="G168" s="53">
        <f t="shared" si="9"/>
        <v>262.19655</v>
      </c>
      <c r="H168" s="54">
        <f t="shared" si="10"/>
        <v>250.79670000000004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876.4140000000001</v>
      </c>
      <c r="G169" s="53">
        <f t="shared" si="9"/>
        <v>1007.8761000000001</v>
      </c>
      <c r="H169" s="54">
        <f t="shared" si="10"/>
        <v>964.05540000000019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11836.44</v>
      </c>
      <c r="G170" s="53">
        <f t="shared" si="9"/>
        <v>13611.905999999999</v>
      </c>
      <c r="H170" s="54">
        <f t="shared" si="10"/>
        <v>13020.084000000001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19563.544000000002</v>
      </c>
      <c r="G171" s="53">
        <f t="shared" si="9"/>
        <v>22498.0756</v>
      </c>
      <c r="H171" s="54">
        <f t="shared" si="10"/>
        <v>21519.898400000002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37781.743999999999</v>
      </c>
      <c r="G172" s="53">
        <f t="shared" si="9"/>
        <v>43449.005599999997</v>
      </c>
      <c r="H172" s="54">
        <f t="shared" si="10"/>
        <v>41559.918400000002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3999.38</v>
      </c>
      <c r="G173" s="53">
        <f t="shared" si="9"/>
        <v>4599.2869999999994</v>
      </c>
      <c r="H173" s="54">
        <f t="shared" si="10"/>
        <v>4399.3180000000002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35483.448000000004</v>
      </c>
      <c r="G174" s="53">
        <f t="shared" si="9"/>
        <v>40805.965199999999</v>
      </c>
      <c r="H174" s="54">
        <f t="shared" si="10"/>
        <v>39031.79280000001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3735.2699999999995</v>
      </c>
      <c r="G175" s="53">
        <f t="shared" si="9"/>
        <v>4295.5604999999987</v>
      </c>
      <c r="H175" s="54">
        <f t="shared" si="10"/>
        <v>4108.7969999999996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16032.016</v>
      </c>
      <c r="G176" s="53">
        <f t="shared" si="9"/>
        <v>18436.818399999996</v>
      </c>
      <c r="H176" s="54">
        <f t="shared" si="10"/>
        <v>17635.2176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1778.7</v>
      </c>
      <c r="G177" s="53">
        <f t="shared" si="9"/>
        <v>2045.5049999999999</v>
      </c>
      <c r="H177" s="54">
        <f t="shared" si="10"/>
        <v>1956.5700000000002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11883.872000000001</v>
      </c>
      <c r="G178" s="53">
        <f t="shared" si="9"/>
        <v>13666.452800000001</v>
      </c>
      <c r="H178" s="54">
        <f t="shared" si="10"/>
        <v>13072.259200000002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1396.01</v>
      </c>
      <c r="G179" s="53">
        <f t="shared" si="9"/>
        <v>1605.4114999999999</v>
      </c>
      <c r="H179" s="54">
        <f t="shared" si="10"/>
        <v>1535.6110000000001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16760.744000000002</v>
      </c>
      <c r="G180" s="53">
        <f t="shared" si="9"/>
        <v>19274.855600000003</v>
      </c>
      <c r="H180" s="54">
        <f t="shared" si="10"/>
        <v>18436.818400000004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1924.2299999999998</v>
      </c>
      <c r="G181" s="53">
        <f t="shared" si="9"/>
        <v>2212.8644999999997</v>
      </c>
      <c r="H181" s="54">
        <f t="shared" si="10"/>
        <v>2116.6529999999998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16256.239999999998</v>
      </c>
      <c r="G182" s="53">
        <f t="shared" si="9"/>
        <v>18694.675999999996</v>
      </c>
      <c r="H182" s="54">
        <f t="shared" si="10"/>
        <v>17881.863999999998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1848.7700000000002</v>
      </c>
      <c r="G183" s="53">
        <f t="shared" si="9"/>
        <v>2126.0855000000001</v>
      </c>
      <c r="H183" s="54">
        <f t="shared" si="10"/>
        <v>2033.6470000000004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13957.944000000001</v>
      </c>
      <c r="G184" s="53">
        <f t="shared" si="9"/>
        <v>16051.6356</v>
      </c>
      <c r="H184" s="54">
        <f t="shared" si="10"/>
        <v>15353.738400000002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1584.6599999999999</v>
      </c>
      <c r="G185" s="53">
        <f t="shared" si="9"/>
        <v>1822.3589999999997</v>
      </c>
      <c r="H185" s="54">
        <f t="shared" si="10"/>
        <v>1743.126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1584.6599999999999</v>
      </c>
      <c r="G186" s="53">
        <f t="shared" si="9"/>
        <v>1822.3589999999997</v>
      </c>
      <c r="H186" s="54">
        <f t="shared" si="10"/>
        <v>1743.126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13117.103999999999</v>
      </c>
      <c r="G187" s="53">
        <f t="shared" si="9"/>
        <v>15084.669599999997</v>
      </c>
      <c r="H187" s="54">
        <f t="shared" si="10"/>
        <v>14428.814400000001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1584.6599999999999</v>
      </c>
      <c r="G188" s="53">
        <f t="shared" si="9"/>
        <v>1822.3589999999997</v>
      </c>
      <c r="H188" s="54">
        <f t="shared" si="10"/>
        <v>1743.126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16816.8</v>
      </c>
      <c r="G189" s="53">
        <f t="shared" si="9"/>
        <v>19339.319999999996</v>
      </c>
      <c r="H189" s="54">
        <f t="shared" si="10"/>
        <v>18498.48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2258.4100000000003</v>
      </c>
      <c r="G190" s="53">
        <f t="shared" si="9"/>
        <v>2597.1715000000004</v>
      </c>
      <c r="H190" s="54">
        <f t="shared" si="10"/>
        <v>2484.2510000000007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17265.248</v>
      </c>
      <c r="G191" s="53">
        <f t="shared" si="9"/>
        <v>19855.035199999998</v>
      </c>
      <c r="H191" s="54">
        <f t="shared" si="10"/>
        <v>18991.772800000002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1924.2299999999998</v>
      </c>
      <c r="G192" s="53">
        <f t="shared" si="9"/>
        <v>2212.8644999999997</v>
      </c>
      <c r="H192" s="54">
        <f t="shared" si="10"/>
        <v>2116.6529999999998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107.8</v>
      </c>
      <c r="G193" s="53">
        <f t="shared" si="9"/>
        <v>123.96999999999998</v>
      </c>
      <c r="H193" s="54">
        <f t="shared" si="10"/>
        <v>118.58000000000001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369.75400000000002</v>
      </c>
      <c r="G194" s="53">
        <f t="shared" si="9"/>
        <v>425.21710000000002</v>
      </c>
      <c r="H194" s="54">
        <f t="shared" si="10"/>
        <v>406.72940000000006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120.197</v>
      </c>
      <c r="G195" s="53">
        <f t="shared" si="9"/>
        <v>138.22655</v>
      </c>
      <c r="H195" s="54">
        <f t="shared" si="10"/>
        <v>132.2167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16144.127999999999</v>
      </c>
      <c r="G196" s="53">
        <f t="shared" si="9"/>
        <v>18565.747199999998</v>
      </c>
      <c r="H196" s="54">
        <f t="shared" si="10"/>
        <v>17758.540799999999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1940.3999999999999</v>
      </c>
      <c r="G197" s="53">
        <f t="shared" si="9"/>
        <v>2231.4599999999996</v>
      </c>
      <c r="H197" s="54">
        <f t="shared" si="10"/>
        <v>2134.44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434.43400000000003</v>
      </c>
      <c r="G198" s="53">
        <f t="shared" si="9"/>
        <v>499.59909999999996</v>
      </c>
      <c r="H198" s="54">
        <f t="shared" si="10"/>
        <v>477.87740000000008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5125.8899999999994</v>
      </c>
      <c r="G199" s="53">
        <f t="shared" si="9"/>
        <v>5894.7734999999984</v>
      </c>
      <c r="H199" s="54">
        <f t="shared" si="10"/>
        <v>5638.4790000000003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120.197</v>
      </c>
      <c r="G200" s="53">
        <f t="shared" si="9"/>
        <v>138.22655</v>
      </c>
      <c r="H200" s="54">
        <f t="shared" si="10"/>
        <v>132.2167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292.67699999999996</v>
      </c>
      <c r="G201" s="53">
        <f t="shared" si="9"/>
        <v>336.57854999999995</v>
      </c>
      <c r="H201" s="54">
        <f t="shared" si="10"/>
        <v>321.94470000000001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166.012</v>
      </c>
      <c r="G202" s="53">
        <f t="shared" ref="G202:G230" si="13">F202*1.15</f>
        <v>190.91379999999998</v>
      </c>
      <c r="H202" s="54">
        <f t="shared" ref="H202:H230" si="14">F202*1.1</f>
        <v>182.61320000000001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24104.079999999998</v>
      </c>
      <c r="G203" s="53">
        <f t="shared" si="13"/>
        <v>27719.691999999995</v>
      </c>
      <c r="H203" s="54">
        <f t="shared" si="14"/>
        <v>26514.488000000001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2845.92</v>
      </c>
      <c r="G204" s="53">
        <f t="shared" si="13"/>
        <v>3272.808</v>
      </c>
      <c r="H204" s="54">
        <f t="shared" si="14"/>
        <v>3130.5120000000002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2845.92</v>
      </c>
      <c r="G205" s="53">
        <f t="shared" si="13"/>
        <v>3272.808</v>
      </c>
      <c r="H205" s="54">
        <f t="shared" si="14"/>
        <v>3130.5120000000002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617.69400000000007</v>
      </c>
      <c r="G206" s="53">
        <f t="shared" si="13"/>
        <v>710.34810000000004</v>
      </c>
      <c r="H206" s="54">
        <f t="shared" si="14"/>
        <v>679.46340000000009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7244.16</v>
      </c>
      <c r="G207" s="53">
        <f t="shared" si="13"/>
        <v>8330.7839999999997</v>
      </c>
      <c r="H207" s="54">
        <f t="shared" si="14"/>
        <v>7968.5760000000009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166.012</v>
      </c>
      <c r="G208" s="53">
        <f t="shared" si="13"/>
        <v>190.91379999999998</v>
      </c>
      <c r="H208" s="54">
        <f t="shared" si="14"/>
        <v>182.61320000000001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617.69400000000007</v>
      </c>
      <c r="G209" s="53">
        <f t="shared" si="13"/>
        <v>710.34810000000004</v>
      </c>
      <c r="H209" s="54">
        <f t="shared" si="14"/>
        <v>679.46340000000009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172.48000000000002</v>
      </c>
      <c r="G210" s="53">
        <f t="shared" si="13"/>
        <v>198.352</v>
      </c>
      <c r="H210" s="54">
        <f t="shared" si="14"/>
        <v>189.72800000000004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24776.752</v>
      </c>
      <c r="G211" s="53">
        <f t="shared" si="13"/>
        <v>28493.264799999997</v>
      </c>
      <c r="H211" s="54">
        <f t="shared" si="14"/>
        <v>27254.427200000002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24776.752</v>
      </c>
      <c r="G212" s="53">
        <f t="shared" si="13"/>
        <v>28493.264799999997</v>
      </c>
      <c r="H212" s="54">
        <f t="shared" si="14"/>
        <v>27254.427200000002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2969.8899999999994</v>
      </c>
      <c r="G213" s="53">
        <f t="shared" si="13"/>
        <v>3415.3734999999992</v>
      </c>
      <c r="H213" s="54">
        <f t="shared" si="14"/>
        <v>3266.8789999999995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646.79999999999995</v>
      </c>
      <c r="G214" s="53">
        <f t="shared" si="13"/>
        <v>743.81999999999994</v>
      </c>
      <c r="H214" s="54">
        <f t="shared" si="14"/>
        <v>711.48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7955.6399999999994</v>
      </c>
      <c r="G215" s="53">
        <f t="shared" si="13"/>
        <v>9148.985999999999</v>
      </c>
      <c r="H215" s="54">
        <f t="shared" si="14"/>
        <v>8751.2039999999997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175.71399999999997</v>
      </c>
      <c r="G216" s="53">
        <f t="shared" si="13"/>
        <v>202.07109999999994</v>
      </c>
      <c r="H216" s="54">
        <f t="shared" si="14"/>
        <v>193.28539999999998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3126.2</v>
      </c>
      <c r="G217" s="53">
        <f t="shared" si="13"/>
        <v>3595.1299999999997</v>
      </c>
      <c r="H217" s="54">
        <f t="shared" si="14"/>
        <v>3438.82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3126.2</v>
      </c>
      <c r="G218" s="53">
        <f t="shared" si="13"/>
        <v>3595.1299999999997</v>
      </c>
      <c r="H218" s="54">
        <f t="shared" si="14"/>
        <v>3438.82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26962.935999999998</v>
      </c>
      <c r="G219" s="53">
        <f t="shared" si="13"/>
        <v>31007.376399999994</v>
      </c>
      <c r="H219" s="54">
        <f t="shared" si="14"/>
        <v>29659.229599999999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664.048</v>
      </c>
      <c r="G220" s="53">
        <f t="shared" si="13"/>
        <v>763.65519999999992</v>
      </c>
      <c r="H220" s="54">
        <f t="shared" si="14"/>
        <v>730.45280000000002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8586.2699999999986</v>
      </c>
      <c r="G221" s="53">
        <f t="shared" si="13"/>
        <v>9874.2104999999974</v>
      </c>
      <c r="H221" s="54">
        <f t="shared" si="14"/>
        <v>9444.896999999999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92.438500000000005</v>
      </c>
      <c r="G222" s="53">
        <f t="shared" si="13"/>
        <v>106.304275</v>
      </c>
      <c r="H222" s="54">
        <f t="shared" si="14"/>
        <v>101.68235000000001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14070.055999999997</v>
      </c>
      <c r="G223" s="53">
        <f t="shared" si="13"/>
        <v>16180.564399999996</v>
      </c>
      <c r="H223" s="54">
        <f t="shared" si="14"/>
        <v>15477.061599999997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323.39999999999998</v>
      </c>
      <c r="G224" s="53">
        <f t="shared" si="13"/>
        <v>371.90999999999997</v>
      </c>
      <c r="H224" s="54">
        <f t="shared" si="14"/>
        <v>355.74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6447.7874999999995</v>
      </c>
      <c r="G225" s="53">
        <f t="shared" si="13"/>
        <v>7414.9556249999987</v>
      </c>
      <c r="H225" s="54">
        <f t="shared" si="14"/>
        <v>7092.5662499999999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162.23899999999998</v>
      </c>
      <c r="G226" s="53">
        <f t="shared" si="13"/>
        <v>186.57484999999997</v>
      </c>
      <c r="H226" s="54">
        <f t="shared" si="14"/>
        <v>178.46289999999999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712.82749999999999</v>
      </c>
      <c r="G227" s="53">
        <f t="shared" si="13"/>
        <v>819.75162499999988</v>
      </c>
      <c r="H227" s="54">
        <f t="shared" si="14"/>
        <v>784.11025000000006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201.40813</v>
      </c>
      <c r="G228" s="53">
        <f t="shared" si="13"/>
        <v>231.61934949999997</v>
      </c>
      <c r="H228" s="54">
        <f t="shared" si="14"/>
        <v>221.54894300000001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815.23749999999995</v>
      </c>
      <c r="G229" s="53">
        <f t="shared" si="13"/>
        <v>937.52312499999982</v>
      </c>
      <c r="H229" s="54">
        <f t="shared" si="14"/>
        <v>896.76125000000002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2.9645000000000001</v>
      </c>
      <c r="G230" s="53">
        <f t="shared" si="13"/>
        <v>3.4091749999999998</v>
      </c>
      <c r="H230" s="54">
        <f t="shared" si="14"/>
        <v>3.2609500000000002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529.62905925677944</v>
      </c>
      <c r="E231" s="9"/>
      <c r="F231" s="22">
        <f t="shared" ref="F231:F261" si="16">(D231*C$1)+E231*C$2</f>
        <v>15862.390324740543</v>
      </c>
      <c r="G231" s="53">
        <f t="shared" ref="G231:G261" si="17">F231*1.15</f>
        <v>18241.748873451623</v>
      </c>
      <c r="H231" s="54">
        <f t="shared" ref="H231:H261" si="18">F231*1.1</f>
        <v>17448.629357214599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190.98560428523601</v>
      </c>
      <c r="E232" s="9"/>
      <c r="F232" s="22">
        <f t="shared" si="16"/>
        <v>5720.0188483428183</v>
      </c>
      <c r="G232" s="53">
        <f t="shared" si="17"/>
        <v>6578.0216755942402</v>
      </c>
      <c r="H232" s="54">
        <f t="shared" si="18"/>
        <v>6292.0207331771007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4.1781051221961834</v>
      </c>
      <c r="E233" s="9"/>
      <c r="F233" s="22">
        <f t="shared" si="16"/>
        <v>125.13424840977569</v>
      </c>
      <c r="G233" s="53">
        <f t="shared" si="17"/>
        <v>143.90438567124204</v>
      </c>
      <c r="H233" s="54">
        <f t="shared" si="18"/>
        <v>137.64767325075329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14.330097087378642</v>
      </c>
      <c r="E234" s="9"/>
      <c r="F234" s="22">
        <f t="shared" si="16"/>
        <v>429.18640776699033</v>
      </c>
      <c r="G234" s="53">
        <f t="shared" si="17"/>
        <v>493.56436893203886</v>
      </c>
      <c r="H234" s="54">
        <f t="shared" si="18"/>
        <v>472.10504854368941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17.51389353866756</v>
      </c>
      <c r="E235" s="9"/>
      <c r="F235" s="22">
        <f t="shared" si="16"/>
        <v>524.54111148309346</v>
      </c>
      <c r="G235" s="53">
        <f t="shared" si="17"/>
        <v>603.22227820555747</v>
      </c>
      <c r="H235" s="54">
        <f t="shared" si="18"/>
        <v>576.99522263140284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562.43722798794772</v>
      </c>
      <c r="E236" s="9"/>
      <c r="F236" s="22">
        <f t="shared" si="16"/>
        <v>16844.994978239032</v>
      </c>
      <c r="G236" s="53">
        <f t="shared" si="17"/>
        <v>19371.744224974886</v>
      </c>
      <c r="H236" s="54">
        <f t="shared" si="18"/>
        <v>18529.494476062937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4.2524271844660193</v>
      </c>
      <c r="E237" s="9"/>
      <c r="F237" s="22">
        <f t="shared" si="16"/>
        <v>127.36019417475727</v>
      </c>
      <c r="G237" s="53">
        <f t="shared" si="17"/>
        <v>146.46422330097084</v>
      </c>
      <c r="H237" s="54">
        <f t="shared" si="18"/>
        <v>140.096213592233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15.139604954804152</v>
      </c>
      <c r="E238" s="9"/>
      <c r="F238" s="22">
        <f t="shared" si="16"/>
        <v>453.43116839638435</v>
      </c>
      <c r="G238" s="53">
        <f t="shared" si="17"/>
        <v>521.44584365584194</v>
      </c>
      <c r="H238" s="54">
        <f t="shared" si="18"/>
        <v>498.77428523602282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18.620689655172416</v>
      </c>
      <c r="E239" s="9"/>
      <c r="F239" s="22">
        <f t="shared" si="16"/>
        <v>557.68965517241384</v>
      </c>
      <c r="G239" s="53">
        <f t="shared" si="17"/>
        <v>641.34310344827588</v>
      </c>
      <c r="H239" s="54">
        <f t="shared" si="18"/>
        <v>613.45862068965528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4.9795781720790089</v>
      </c>
      <c r="E240" s="9"/>
      <c r="F240" s="22">
        <f t="shared" si="16"/>
        <v>149.13836625376632</v>
      </c>
      <c r="G240" s="53">
        <f t="shared" si="17"/>
        <v>171.50912119183127</v>
      </c>
      <c r="H240" s="54">
        <f t="shared" si="18"/>
        <v>164.05220287914295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21.577502510880482</v>
      </c>
      <c r="E241" s="9"/>
      <c r="F241" s="22">
        <f t="shared" si="16"/>
        <v>646.24620020087036</v>
      </c>
      <c r="G241" s="53">
        <f t="shared" si="17"/>
        <v>743.18313023100086</v>
      </c>
      <c r="H241" s="54">
        <f t="shared" si="18"/>
        <v>710.87082022095751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271.12889186474717</v>
      </c>
      <c r="E242" s="9"/>
      <c r="F242" s="22">
        <f t="shared" si="16"/>
        <v>8120.3103113491779</v>
      </c>
      <c r="G242" s="53">
        <f t="shared" si="17"/>
        <v>9338.3568580515548</v>
      </c>
      <c r="H242" s="54">
        <f t="shared" si="18"/>
        <v>8932.3413424840965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4.915299631737529</v>
      </c>
      <c r="E243" s="9"/>
      <c r="F243" s="22">
        <f t="shared" si="16"/>
        <v>147.21322397053899</v>
      </c>
      <c r="G243" s="53">
        <f t="shared" si="17"/>
        <v>169.29520756611981</v>
      </c>
      <c r="H243" s="54">
        <f t="shared" si="18"/>
        <v>161.9345463675929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17.558085035152327</v>
      </c>
      <c r="E244" s="9"/>
      <c r="F244" s="22">
        <f t="shared" si="16"/>
        <v>525.86464680281222</v>
      </c>
      <c r="G244" s="53">
        <f t="shared" si="17"/>
        <v>604.74434382323398</v>
      </c>
      <c r="H244" s="54">
        <f t="shared" si="18"/>
        <v>578.45111148309354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21.039169735520591</v>
      </c>
      <c r="E245" s="9"/>
      <c r="F245" s="22">
        <f t="shared" si="16"/>
        <v>630.1231335788417</v>
      </c>
      <c r="G245" s="53">
        <f t="shared" si="17"/>
        <v>724.64160361566792</v>
      </c>
      <c r="H245" s="54">
        <f t="shared" si="18"/>
        <v>693.13544693672588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5.4194844325410108</v>
      </c>
      <c r="E246" s="9"/>
      <c r="F246" s="22">
        <f t="shared" si="16"/>
        <v>162.31355875460326</v>
      </c>
      <c r="G246" s="53">
        <f t="shared" si="17"/>
        <v>186.66059256779374</v>
      </c>
      <c r="H246" s="54">
        <f t="shared" si="18"/>
        <v>178.5449146300636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19.456310679611651</v>
      </c>
      <c r="E247" s="9"/>
      <c r="F247" s="22">
        <f t="shared" si="16"/>
        <v>582.71650485436896</v>
      </c>
      <c r="G247" s="53">
        <f t="shared" si="17"/>
        <v>670.12398058252427</v>
      </c>
      <c r="H247" s="54">
        <f t="shared" si="18"/>
        <v>640.98815533980587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24.427854034147973</v>
      </c>
      <c r="E248" s="9"/>
      <c r="F248" s="22">
        <f t="shared" si="16"/>
        <v>731.61422832273183</v>
      </c>
      <c r="G248" s="53">
        <f t="shared" si="17"/>
        <v>841.35636257114152</v>
      </c>
      <c r="H248" s="54">
        <f t="shared" si="18"/>
        <v>804.77565115500511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256.96149983260796</v>
      </c>
      <c r="E249" s="9"/>
      <c r="F249" s="22">
        <f t="shared" si="16"/>
        <v>7695.9969199866082</v>
      </c>
      <c r="G249" s="53">
        <f t="shared" si="17"/>
        <v>8850.3964579845979</v>
      </c>
      <c r="H249" s="54">
        <f t="shared" si="18"/>
        <v>8465.5966119852692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5.3531971878138602</v>
      </c>
      <c r="E250" s="9"/>
      <c r="F250" s="22">
        <f t="shared" si="16"/>
        <v>160.3282557750251</v>
      </c>
      <c r="G250" s="53">
        <f t="shared" si="17"/>
        <v>184.37749414127885</v>
      </c>
      <c r="H250" s="54">
        <f t="shared" si="18"/>
        <v>176.36108135252763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19.273518580515567</v>
      </c>
      <c r="E251" s="9"/>
      <c r="F251" s="22">
        <f t="shared" si="16"/>
        <v>577.24188148644123</v>
      </c>
      <c r="G251" s="53">
        <f t="shared" si="17"/>
        <v>663.82816370940736</v>
      </c>
      <c r="H251" s="54">
        <f t="shared" si="18"/>
        <v>634.96606963508543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23.556076330766654</v>
      </c>
      <c r="E252" s="9"/>
      <c r="F252" s="22">
        <f t="shared" si="16"/>
        <v>705.50448610646129</v>
      </c>
      <c r="G252" s="53">
        <f t="shared" si="17"/>
        <v>811.33015902243039</v>
      </c>
      <c r="H252" s="54">
        <f t="shared" si="18"/>
        <v>776.05493471710747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348.95413458319382</v>
      </c>
      <c r="E253" s="9"/>
      <c r="F253" s="22">
        <f t="shared" si="16"/>
        <v>10451.176330766655</v>
      </c>
      <c r="G253" s="53">
        <f t="shared" si="17"/>
        <v>12018.852780381652</v>
      </c>
      <c r="H253" s="54">
        <f t="shared" si="18"/>
        <v>11496.293963843322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7.2775359892869096</v>
      </c>
      <c r="E254" s="9"/>
      <c r="F254" s="22">
        <f t="shared" si="16"/>
        <v>217.96220287914295</v>
      </c>
      <c r="G254" s="53">
        <f t="shared" si="17"/>
        <v>250.65653331101439</v>
      </c>
      <c r="H254" s="54">
        <f t="shared" si="18"/>
        <v>239.75842316705726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32.01071309005691</v>
      </c>
      <c r="E255" s="9"/>
      <c r="F255" s="22">
        <f t="shared" si="16"/>
        <v>958.72085704720439</v>
      </c>
      <c r="G255" s="53">
        <f t="shared" si="17"/>
        <v>1102.528985604285</v>
      </c>
      <c r="H255" s="54">
        <f t="shared" si="18"/>
        <v>1054.592942751925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6.9019082691663876</v>
      </c>
      <c r="E256" s="9"/>
      <c r="F256" s="22">
        <f t="shared" si="16"/>
        <v>206.71215266153331</v>
      </c>
      <c r="G256" s="53">
        <f t="shared" si="17"/>
        <v>237.71897556076328</v>
      </c>
      <c r="H256" s="54">
        <f t="shared" si="18"/>
        <v>227.38336792768666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28.611985269501172</v>
      </c>
      <c r="E257" s="9"/>
      <c r="F257" s="22">
        <f t="shared" si="16"/>
        <v>856.92895882156006</v>
      </c>
      <c r="G257" s="53">
        <f t="shared" si="17"/>
        <v>985.46830264479399</v>
      </c>
      <c r="H257" s="54">
        <f t="shared" si="18"/>
        <v>942.62185470371617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6.4017408771342481</v>
      </c>
      <c r="E258" s="9"/>
      <c r="F258" s="22">
        <f t="shared" si="16"/>
        <v>191.73213927017073</v>
      </c>
      <c r="G258" s="53">
        <f t="shared" si="17"/>
        <v>220.49196016069632</v>
      </c>
      <c r="H258" s="54">
        <f t="shared" si="18"/>
        <v>210.90535319718782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28.196183461667225</v>
      </c>
      <c r="E259" s="9"/>
      <c r="F259" s="22">
        <f t="shared" si="16"/>
        <v>844.47569467693336</v>
      </c>
      <c r="G259" s="53">
        <f t="shared" si="17"/>
        <v>971.14704887847324</v>
      </c>
      <c r="H259" s="54">
        <f t="shared" si="18"/>
        <v>928.92326414462673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6.1727485771677264</v>
      </c>
      <c r="E260" s="9"/>
      <c r="F260" s="22">
        <f t="shared" si="16"/>
        <v>184.87381988617341</v>
      </c>
      <c r="G260" s="53">
        <f t="shared" si="17"/>
        <v>212.60489286909942</v>
      </c>
      <c r="H260" s="54">
        <f t="shared" si="18"/>
        <v>203.36120187479077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26.761968530297956</v>
      </c>
      <c r="E261" s="9"/>
      <c r="F261" s="22">
        <f t="shared" si="16"/>
        <v>801.5209574824238</v>
      </c>
      <c r="G261" s="53">
        <f t="shared" si="17"/>
        <v>921.74910110478731</v>
      </c>
      <c r="H261" s="54">
        <f t="shared" si="18"/>
        <v>881.67305323066626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192.24904999999998</v>
      </c>
      <c r="G262" s="53">
        <f t="shared" ref="G262:G305" si="21">F262*1.15</f>
        <v>221.08640749999995</v>
      </c>
      <c r="H262" s="54">
        <f t="shared" ref="H262:H305" si="22">F262*1.1</f>
        <v>211.47395499999999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659.34924999999987</v>
      </c>
      <c r="G263" s="53">
        <f t="shared" si="21"/>
        <v>758.25163749999979</v>
      </c>
      <c r="H263" s="54">
        <f t="shared" si="22"/>
        <v>725.28417499999989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806.7331999999999</v>
      </c>
      <c r="G264" s="53">
        <f t="shared" si="21"/>
        <v>927.74317999999982</v>
      </c>
      <c r="H264" s="54">
        <f t="shared" si="22"/>
        <v>887.40652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193.50695000000002</v>
      </c>
      <c r="G265" s="53">
        <f t="shared" si="21"/>
        <v>222.53299250000001</v>
      </c>
      <c r="H265" s="54">
        <f t="shared" si="22"/>
        <v>212.85764500000005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658.30099999999993</v>
      </c>
      <c r="G266" s="53">
        <f t="shared" si="21"/>
        <v>757.0461499999999</v>
      </c>
      <c r="H266" s="54">
        <f t="shared" si="22"/>
        <v>724.13109999999995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818.05430000000001</v>
      </c>
      <c r="G267" s="53">
        <f t="shared" si="21"/>
        <v>940.76244499999996</v>
      </c>
      <c r="H267" s="54">
        <f t="shared" si="22"/>
        <v>899.85973000000013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212.79474999999999</v>
      </c>
      <c r="G268" s="53">
        <f t="shared" si="21"/>
        <v>244.71396249999998</v>
      </c>
      <c r="H268" s="54">
        <f t="shared" si="22"/>
        <v>234.07422500000001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729.79165</v>
      </c>
      <c r="G269" s="53">
        <f t="shared" si="21"/>
        <v>839.26039749999995</v>
      </c>
      <c r="H269" s="54">
        <f t="shared" si="22"/>
        <v>802.77081500000008</v>
      </c>
      <c r="I269" s="178"/>
    </row>
    <row r="270" spans="1:9">
      <c r="A270" s="169">
        <v>101493</v>
      </c>
      <c r="B270" s="151" t="s">
        <v>1104</v>
      </c>
      <c r="C270" s="153">
        <v>5</v>
      </c>
      <c r="D270" s="139">
        <v>27.628999999999998</v>
      </c>
      <c r="F270" s="22">
        <f t="shared" si="20"/>
        <v>827.48854999999992</v>
      </c>
      <c r="G270" s="53">
        <f t="shared" si="21"/>
        <v>951.61183249999988</v>
      </c>
      <c r="H270" s="54">
        <f t="shared" si="22"/>
        <v>910.23740499999997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279.25380000000001</v>
      </c>
      <c r="G271" s="53">
        <f t="shared" si="21"/>
        <v>321.14186999999998</v>
      </c>
      <c r="H271" s="54">
        <f t="shared" si="22"/>
        <v>307.17918000000003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1295.6369999999999</v>
      </c>
      <c r="G272" s="53">
        <f t="shared" si="21"/>
        <v>1489.9825499999997</v>
      </c>
      <c r="H272" s="54">
        <f t="shared" si="22"/>
        <v>1425.2007000000001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294.13894999999997</v>
      </c>
      <c r="G273" s="53">
        <f t="shared" si="21"/>
        <v>338.25979249999995</v>
      </c>
      <c r="H273" s="54">
        <f t="shared" si="22"/>
        <v>323.55284499999999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1354.9679499999997</v>
      </c>
      <c r="G274" s="53">
        <f t="shared" si="21"/>
        <v>1558.2131424999995</v>
      </c>
      <c r="H274" s="54">
        <f t="shared" si="22"/>
        <v>1490.4647449999998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1223.7270499999997</v>
      </c>
      <c r="G275" s="53">
        <f t="shared" si="21"/>
        <v>1407.2861074999996</v>
      </c>
      <c r="H275" s="54">
        <f t="shared" si="22"/>
        <v>1346.0997549999997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1156.4293999999998</v>
      </c>
      <c r="G276" s="53">
        <f t="shared" si="21"/>
        <v>1329.8938099999996</v>
      </c>
      <c r="H276" s="54">
        <f t="shared" si="22"/>
        <v>1272.0723399999999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244.87119999999999</v>
      </c>
      <c r="G277" s="53">
        <f t="shared" si="21"/>
        <v>281.60187999999994</v>
      </c>
      <c r="H277" s="54">
        <f t="shared" si="22"/>
        <v>269.35831999999999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216.56844999999998</v>
      </c>
      <c r="G278" s="53">
        <f t="shared" si="21"/>
        <v>249.05371749999998</v>
      </c>
      <c r="H278" s="54">
        <f t="shared" si="22"/>
        <v>238.22529499999999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856.8395499999998</v>
      </c>
      <c r="G279" s="53">
        <f t="shared" si="21"/>
        <v>985.36548249999964</v>
      </c>
      <c r="H279" s="54">
        <f t="shared" si="22"/>
        <v>942.52350499999989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1057.68425</v>
      </c>
      <c r="G280" s="53">
        <f t="shared" si="21"/>
        <v>1216.3368874999999</v>
      </c>
      <c r="H280" s="54">
        <f t="shared" si="22"/>
        <v>1163.4526750000002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258.7081</v>
      </c>
      <c r="G281" s="53">
        <f t="shared" si="21"/>
        <v>297.51431499999995</v>
      </c>
      <c r="H281" s="54">
        <f t="shared" si="22"/>
        <v>284.57891000000001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1175.7171999999998</v>
      </c>
      <c r="G282" s="53">
        <f t="shared" si="21"/>
        <v>1352.0747799999997</v>
      </c>
      <c r="H282" s="54">
        <f t="shared" si="22"/>
        <v>1293.28892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227.05094999999997</v>
      </c>
      <c r="G283" s="53">
        <f t="shared" si="21"/>
        <v>261.10859249999993</v>
      </c>
      <c r="H283" s="54">
        <f t="shared" si="22"/>
        <v>249.756045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440.05534999999992</v>
      </c>
      <c r="G284" s="53">
        <f t="shared" si="21"/>
        <v>506.06365249999988</v>
      </c>
      <c r="H284" s="54">
        <f t="shared" si="22"/>
        <v>484.06088499999993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856.8395499999998</v>
      </c>
      <c r="G285" s="53">
        <f t="shared" si="21"/>
        <v>985.36548249999964</v>
      </c>
      <c r="H285" s="54">
        <f t="shared" si="22"/>
        <v>942.52350499999989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1093.1151</v>
      </c>
      <c r="G286" s="53">
        <f t="shared" si="21"/>
        <v>1257.082365</v>
      </c>
      <c r="H286" s="54">
        <f t="shared" si="22"/>
        <v>1202.42661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270.23884999999996</v>
      </c>
      <c r="G287" s="53">
        <f t="shared" si="21"/>
        <v>310.77467749999994</v>
      </c>
      <c r="H287" s="54">
        <f t="shared" si="22"/>
        <v>297.26273499999996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205.66665</v>
      </c>
      <c r="G288" s="53">
        <f t="shared" si="21"/>
        <v>236.51664749999998</v>
      </c>
      <c r="H288" s="54">
        <f t="shared" si="22"/>
        <v>226.23331500000003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727.06619999999998</v>
      </c>
      <c r="G289" s="53">
        <f t="shared" si="21"/>
        <v>836.12612999999988</v>
      </c>
      <c r="H289" s="54">
        <f t="shared" si="22"/>
        <v>799.77282000000002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896.25374999999985</v>
      </c>
      <c r="G290" s="53">
        <f t="shared" si="21"/>
        <v>1030.6918124999997</v>
      </c>
      <c r="H290" s="54">
        <f t="shared" si="22"/>
        <v>985.87912499999993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236.27554999999998</v>
      </c>
      <c r="G291" s="53">
        <f t="shared" si="21"/>
        <v>271.71688249999994</v>
      </c>
      <c r="H291" s="54">
        <f t="shared" si="22"/>
        <v>259.90310499999998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1036.0903000000001</v>
      </c>
      <c r="G292" s="53">
        <f t="shared" si="21"/>
        <v>1191.503845</v>
      </c>
      <c r="H292" s="54">
        <f t="shared" si="22"/>
        <v>1139.6993300000001</v>
      </c>
    </row>
    <row r="293" spans="1:8">
      <c r="A293" s="181">
        <v>838711</v>
      </c>
      <c r="B293" s="157" t="s">
        <v>1098</v>
      </c>
      <c r="C293" s="158">
        <v>1</v>
      </c>
      <c r="D293" s="2">
        <v>9.4290000000000003</v>
      </c>
      <c r="F293" s="22">
        <f t="shared" si="20"/>
        <v>282.39855</v>
      </c>
      <c r="G293" s="53">
        <f t="shared" si="21"/>
        <v>324.75833249999999</v>
      </c>
      <c r="H293" s="54">
        <f t="shared" si="22"/>
        <v>310.63840500000003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1309.8932</v>
      </c>
      <c r="G294" s="53">
        <f t="shared" si="21"/>
        <v>1506.37718</v>
      </c>
      <c r="H294" s="54">
        <f t="shared" si="22"/>
        <v>1440.8825200000001</v>
      </c>
    </row>
    <row r="295" spans="1:8">
      <c r="A295" s="182">
        <v>842411</v>
      </c>
      <c r="B295" s="161" t="s">
        <v>1101</v>
      </c>
      <c r="C295" s="162">
        <v>1</v>
      </c>
      <c r="D295" s="2">
        <v>8.4559999999999995</v>
      </c>
      <c r="F295" s="22">
        <f t="shared" si="20"/>
        <v>253.25719999999998</v>
      </c>
      <c r="G295" s="53">
        <f t="shared" si="21"/>
        <v>291.24577999999997</v>
      </c>
      <c r="H295" s="54">
        <f t="shared" si="22"/>
        <v>278.58292</v>
      </c>
    </row>
    <row r="296" spans="1:8">
      <c r="A296" s="182">
        <v>842451</v>
      </c>
      <c r="B296" s="161" t="s">
        <v>1102</v>
      </c>
      <c r="C296" s="164">
        <v>5</v>
      </c>
      <c r="D296" s="2">
        <v>38.604999999999997</v>
      </c>
      <c r="F296" s="22">
        <f t="shared" si="20"/>
        <v>1156.21975</v>
      </c>
      <c r="G296" s="53">
        <f t="shared" si="21"/>
        <v>1329.6527124999998</v>
      </c>
      <c r="H296" s="54">
        <f t="shared" si="22"/>
        <v>1271.841725</v>
      </c>
    </row>
    <row r="297" spans="1:8">
      <c r="A297" s="179">
        <v>856311</v>
      </c>
      <c r="B297" s="126" t="s">
        <v>1099</v>
      </c>
      <c r="C297" s="127">
        <v>1</v>
      </c>
      <c r="D297" s="2">
        <v>8.6660000000000004</v>
      </c>
      <c r="F297" s="22">
        <f t="shared" si="20"/>
        <v>259.54669999999999</v>
      </c>
      <c r="G297" s="53">
        <f t="shared" si="21"/>
        <v>298.47870499999993</v>
      </c>
      <c r="H297" s="54">
        <f t="shared" si="22"/>
        <v>285.50137000000001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1239.0314999999998</v>
      </c>
      <c r="G298" s="53">
        <f t="shared" si="21"/>
        <v>1424.8862249999997</v>
      </c>
      <c r="H298" s="54">
        <f t="shared" si="22"/>
        <v>1362.9346499999999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237.7431</v>
      </c>
      <c r="G299" s="53">
        <f t="shared" si="21"/>
        <v>273.40456499999999</v>
      </c>
      <c r="H299" s="54">
        <f t="shared" si="22"/>
        <v>261.51741000000004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240.88784999999999</v>
      </c>
      <c r="G300" s="53">
        <f t="shared" si="21"/>
        <v>277.02102749999995</v>
      </c>
      <c r="H300" s="54">
        <f t="shared" si="22"/>
        <v>264.97663499999999</v>
      </c>
    </row>
    <row r="301" spans="1:8">
      <c r="A301" s="173">
        <v>854051</v>
      </c>
      <c r="B301" s="123" t="s">
        <v>1100</v>
      </c>
      <c r="C301" s="124">
        <v>5</v>
      </c>
      <c r="D301" s="2">
        <v>37.736999999999995</v>
      </c>
      <c r="F301" s="22">
        <f t="shared" si="20"/>
        <v>1130.2231499999998</v>
      </c>
      <c r="G301" s="53">
        <f t="shared" si="21"/>
        <v>1299.7566224999996</v>
      </c>
      <c r="H301" s="54">
        <f t="shared" si="22"/>
        <v>1243.245465</v>
      </c>
    </row>
    <row r="302" spans="1:8">
      <c r="A302" s="181">
        <v>825702</v>
      </c>
      <c r="B302" s="157" t="s">
        <v>1105</v>
      </c>
      <c r="C302" s="158">
        <v>2</v>
      </c>
      <c r="D302" s="2">
        <v>30.855999999999998</v>
      </c>
      <c r="F302" s="22">
        <f t="shared" si="20"/>
        <v>924.13719999999989</v>
      </c>
      <c r="G302" s="53">
        <f t="shared" si="21"/>
        <v>1062.7577799999997</v>
      </c>
      <c r="H302" s="54">
        <f t="shared" si="22"/>
        <v>1016.55092</v>
      </c>
    </row>
    <row r="303" spans="1:8">
      <c r="A303" s="183">
        <v>103141</v>
      </c>
      <c r="B303" s="165" t="s">
        <v>1106</v>
      </c>
      <c r="C303" s="166">
        <v>2</v>
      </c>
      <c r="D303" s="2">
        <v>30.855999999999998</v>
      </c>
      <c r="F303" s="22">
        <f t="shared" si="20"/>
        <v>924.13719999999989</v>
      </c>
      <c r="G303" s="53">
        <f t="shared" si="21"/>
        <v>1062.7577799999997</v>
      </c>
      <c r="H303" s="54">
        <f t="shared" si="22"/>
        <v>1016.55092</v>
      </c>
    </row>
    <row r="304" spans="1:8">
      <c r="A304" s="179">
        <v>108645</v>
      </c>
      <c r="B304" s="126" t="s">
        <v>1107</v>
      </c>
      <c r="C304" s="127">
        <v>5</v>
      </c>
      <c r="D304" s="2">
        <v>22.042999999999999</v>
      </c>
      <c r="F304" s="22">
        <f t="shared" si="20"/>
        <v>660.18784999999991</v>
      </c>
      <c r="G304" s="53">
        <f t="shared" si="21"/>
        <v>759.21602749999988</v>
      </c>
      <c r="H304" s="54">
        <f t="shared" si="22"/>
        <v>726.20663500000001</v>
      </c>
    </row>
    <row r="305" spans="1:8">
      <c r="A305" s="182">
        <v>100018</v>
      </c>
      <c r="B305" s="161" t="s">
        <v>1108</v>
      </c>
      <c r="C305" s="164">
        <v>4</v>
      </c>
      <c r="D305" s="2">
        <v>15.994999999999999</v>
      </c>
      <c r="F305" s="22">
        <f t="shared" si="20"/>
        <v>479.05024999999995</v>
      </c>
      <c r="G305" s="53">
        <f t="shared" si="21"/>
        <v>550.90778749999993</v>
      </c>
      <c r="H305" s="54">
        <f t="shared" si="22"/>
        <v>526.95527500000003</v>
      </c>
    </row>
    <row r="306" spans="1:8">
      <c r="A306" s="259" t="s">
        <v>1109</v>
      </c>
      <c r="B306" s="207" t="s">
        <v>1192</v>
      </c>
      <c r="C306" s="207">
        <v>1</v>
      </c>
      <c r="D306">
        <v>6.4410491803278687</v>
      </c>
      <c r="F306" s="22">
        <f t="shared" ref="F306:F345" si="23">(D306*C$1)+E306*C$2</f>
        <v>192.90942295081967</v>
      </c>
      <c r="G306" s="53">
        <f t="shared" ref="G306:G345" si="24">F306*1.15</f>
        <v>221.8458363934426</v>
      </c>
      <c r="H306" s="54">
        <f t="shared" ref="H306:H345" si="25">F306*1.1</f>
        <v>212.20036524590165</v>
      </c>
    </row>
    <row r="307" spans="1:8">
      <c r="A307" s="259" t="s">
        <v>1110</v>
      </c>
      <c r="B307" s="207" t="s">
        <v>1193</v>
      </c>
      <c r="C307" s="207">
        <v>4</v>
      </c>
      <c r="D307">
        <v>23.053337704918032</v>
      </c>
      <c r="F307" s="22">
        <f t="shared" si="23"/>
        <v>690.44746426229506</v>
      </c>
      <c r="G307" s="53">
        <f t="shared" si="24"/>
        <v>794.0145839016393</v>
      </c>
      <c r="H307" s="54">
        <f t="shared" si="25"/>
        <v>759.49221068852466</v>
      </c>
    </row>
    <row r="308" spans="1:8">
      <c r="A308" s="260" t="s">
        <v>1111</v>
      </c>
      <c r="B308" s="208" t="s">
        <v>1112</v>
      </c>
      <c r="C308" s="208">
        <v>1</v>
      </c>
      <c r="D308">
        <v>6.5594360655737702</v>
      </c>
      <c r="F308" s="22">
        <f t="shared" si="23"/>
        <v>196.45511016393442</v>
      </c>
      <c r="G308" s="53">
        <f t="shared" si="24"/>
        <v>225.92337668852457</v>
      </c>
      <c r="H308" s="54">
        <f t="shared" si="25"/>
        <v>216.10062118032789</v>
      </c>
    </row>
    <row r="309" spans="1:8">
      <c r="A309" s="260" t="s">
        <v>1179</v>
      </c>
      <c r="B309" s="208" t="s">
        <v>1180</v>
      </c>
      <c r="C309" s="208">
        <v>4</v>
      </c>
      <c r="D309">
        <v>22.639986885245904</v>
      </c>
      <c r="F309" s="22">
        <f t="shared" si="23"/>
        <v>678.0676072131148</v>
      </c>
      <c r="G309" s="53">
        <f t="shared" si="24"/>
        <v>779.77774829508201</v>
      </c>
      <c r="H309" s="54">
        <f t="shared" si="25"/>
        <v>745.87436793442635</v>
      </c>
    </row>
    <row r="310" spans="1:8">
      <c r="A310" s="149" t="s">
        <v>1113</v>
      </c>
      <c r="B310" s="150" t="s">
        <v>1114</v>
      </c>
      <c r="C310" s="150">
        <v>1</v>
      </c>
      <c r="D310">
        <v>7.0951868852459015</v>
      </c>
      <c r="F310" s="22">
        <f t="shared" si="23"/>
        <v>212.50084721311475</v>
      </c>
      <c r="G310" s="53">
        <f t="shared" si="24"/>
        <v>244.37597429508196</v>
      </c>
      <c r="H310" s="54">
        <f t="shared" si="25"/>
        <v>233.75093193442623</v>
      </c>
    </row>
    <row r="311" spans="1:8">
      <c r="A311" s="149" t="s">
        <v>1115</v>
      </c>
      <c r="B311" s="150" t="s">
        <v>1116</v>
      </c>
      <c r="C311" s="150">
        <v>4</v>
      </c>
      <c r="D311">
        <v>25.571567213114754</v>
      </c>
      <c r="F311" s="22">
        <f t="shared" si="23"/>
        <v>765.86843803278691</v>
      </c>
      <c r="G311" s="53">
        <f t="shared" si="24"/>
        <v>880.74870373770489</v>
      </c>
      <c r="H311" s="54">
        <f t="shared" si="25"/>
        <v>842.45528183606564</v>
      </c>
    </row>
    <row r="312" spans="1:8">
      <c r="A312" s="130" t="s">
        <v>1117</v>
      </c>
      <c r="B312" s="131" t="s">
        <v>1118</v>
      </c>
      <c r="C312" s="131">
        <v>1</v>
      </c>
      <c r="D312">
        <v>7.0229508196721318</v>
      </c>
      <c r="F312" s="22">
        <f t="shared" si="23"/>
        <v>210.33737704918033</v>
      </c>
      <c r="G312" s="53">
        <f t="shared" si="24"/>
        <v>241.88798360655736</v>
      </c>
      <c r="H312" s="54">
        <f t="shared" si="25"/>
        <v>231.37111475409839</v>
      </c>
    </row>
    <row r="313" spans="1:8">
      <c r="A313" s="130" t="s">
        <v>1171</v>
      </c>
      <c r="B313" s="131" t="s">
        <v>1172</v>
      </c>
      <c r="C313" s="131">
        <v>4</v>
      </c>
      <c r="D313">
        <v>25.28663606557377</v>
      </c>
      <c r="F313" s="22">
        <f t="shared" si="23"/>
        <v>757.33475016393436</v>
      </c>
      <c r="G313" s="53">
        <f t="shared" si="24"/>
        <v>870.93496268852448</v>
      </c>
      <c r="H313" s="54">
        <f t="shared" si="25"/>
        <v>833.06822518032789</v>
      </c>
    </row>
    <row r="314" spans="1:8">
      <c r="A314" s="159" t="s">
        <v>1119</v>
      </c>
      <c r="B314" s="160" t="s">
        <v>1120</v>
      </c>
      <c r="C314" s="160">
        <v>1</v>
      </c>
      <c r="D314">
        <v>9.731803278688524</v>
      </c>
      <c r="F314" s="22">
        <f t="shared" si="23"/>
        <v>291.46750819672127</v>
      </c>
      <c r="G314" s="53">
        <f t="shared" si="24"/>
        <v>335.18763442622941</v>
      </c>
      <c r="H314" s="54">
        <f t="shared" si="25"/>
        <v>320.61425901639342</v>
      </c>
    </row>
    <row r="315" spans="1:8">
      <c r="A315" s="159" t="s">
        <v>1121</v>
      </c>
      <c r="B315" s="160" t="s">
        <v>1122</v>
      </c>
      <c r="C315" s="160">
        <v>4</v>
      </c>
      <c r="D315">
        <v>35.076629508196717</v>
      </c>
      <c r="F315" s="22">
        <f t="shared" si="23"/>
        <v>1050.5450537704917</v>
      </c>
      <c r="G315" s="53">
        <f t="shared" si="24"/>
        <v>1208.1268118360654</v>
      </c>
      <c r="H315" s="54">
        <f t="shared" si="25"/>
        <v>1155.599559147541</v>
      </c>
    </row>
    <row r="316" spans="1:8">
      <c r="A316" s="130" t="s">
        <v>1123</v>
      </c>
      <c r="B316" s="131" t="s">
        <v>1124</v>
      </c>
      <c r="C316" s="131">
        <v>1</v>
      </c>
      <c r="D316">
        <v>10.410019672131146</v>
      </c>
      <c r="F316" s="22">
        <f t="shared" si="23"/>
        <v>311.78008918032782</v>
      </c>
      <c r="G316" s="53">
        <f t="shared" si="24"/>
        <v>358.54710255737695</v>
      </c>
      <c r="H316" s="54">
        <f t="shared" si="25"/>
        <v>342.95809809836061</v>
      </c>
    </row>
    <row r="317" spans="1:8">
      <c r="A317" s="130" t="s">
        <v>1125</v>
      </c>
      <c r="B317" s="131" t="s">
        <v>1126</v>
      </c>
      <c r="C317" s="210">
        <v>4</v>
      </c>
      <c r="D317">
        <v>37.548708196721307</v>
      </c>
      <c r="F317" s="22">
        <f t="shared" si="23"/>
        <v>1124.5838104918032</v>
      </c>
      <c r="G317" s="53">
        <f t="shared" si="24"/>
        <v>1293.2713820655736</v>
      </c>
      <c r="H317" s="54">
        <f t="shared" si="25"/>
        <v>1237.0421915409836</v>
      </c>
    </row>
    <row r="318" spans="1:8">
      <c r="A318" s="149" t="s">
        <v>1127</v>
      </c>
      <c r="B318" s="150" t="s">
        <v>1128</v>
      </c>
      <c r="C318" s="150">
        <v>1</v>
      </c>
      <c r="D318">
        <v>10.410019672131146</v>
      </c>
      <c r="F318" s="22">
        <f t="shared" si="23"/>
        <v>311.78008918032782</v>
      </c>
      <c r="G318" s="53">
        <f t="shared" si="24"/>
        <v>358.54710255737695</v>
      </c>
      <c r="H318" s="54">
        <f t="shared" si="25"/>
        <v>342.95809809836061</v>
      </c>
    </row>
    <row r="319" spans="1:8">
      <c r="A319" s="149" t="s">
        <v>1129</v>
      </c>
      <c r="B319" s="150" t="s">
        <v>1130</v>
      </c>
      <c r="C319" s="150">
        <v>4</v>
      </c>
      <c r="D319">
        <v>37.548708196721307</v>
      </c>
      <c r="F319" s="22">
        <f t="shared" si="23"/>
        <v>1124.5838104918032</v>
      </c>
      <c r="G319" s="53">
        <f t="shared" si="24"/>
        <v>1293.2713820655736</v>
      </c>
      <c r="H319" s="54">
        <f t="shared" si="25"/>
        <v>1237.0421915409836</v>
      </c>
    </row>
    <row r="320" spans="1:8">
      <c r="A320" s="136" t="s">
        <v>1131</v>
      </c>
      <c r="B320" s="137" t="s">
        <v>1132</v>
      </c>
      <c r="C320" s="137">
        <v>1</v>
      </c>
      <c r="D320">
        <v>10.410019672131146</v>
      </c>
      <c r="F320" s="22">
        <f t="shared" si="23"/>
        <v>311.78008918032782</v>
      </c>
      <c r="G320" s="53">
        <f t="shared" si="24"/>
        <v>358.54710255737695</v>
      </c>
      <c r="H320" s="54">
        <f t="shared" si="25"/>
        <v>342.95809809836061</v>
      </c>
    </row>
    <row r="321" spans="1:8">
      <c r="A321" s="136" t="s">
        <v>1133</v>
      </c>
      <c r="B321" s="137" t="s">
        <v>1134</v>
      </c>
      <c r="C321" s="137">
        <v>4</v>
      </c>
      <c r="D321">
        <v>37.548708196721307</v>
      </c>
      <c r="F321" s="22">
        <f t="shared" si="23"/>
        <v>1124.5838104918032</v>
      </c>
      <c r="G321" s="53">
        <f t="shared" si="24"/>
        <v>1293.2713820655736</v>
      </c>
      <c r="H321" s="54">
        <f t="shared" si="25"/>
        <v>1237.0421915409836</v>
      </c>
    </row>
    <row r="322" spans="1:8">
      <c r="A322" s="134" t="s">
        <v>1135</v>
      </c>
      <c r="B322" s="135" t="s">
        <v>1136</v>
      </c>
      <c r="C322" s="135">
        <v>1</v>
      </c>
      <c r="D322">
        <v>8.840891803278689</v>
      </c>
      <c r="F322" s="22">
        <f t="shared" si="23"/>
        <v>264.78470950819673</v>
      </c>
      <c r="G322" s="53">
        <f t="shared" si="24"/>
        <v>304.50241593442621</v>
      </c>
      <c r="H322" s="54">
        <f t="shared" si="25"/>
        <v>291.26318045901644</v>
      </c>
    </row>
    <row r="323" spans="1:8">
      <c r="A323" s="134" t="s">
        <v>1137</v>
      </c>
      <c r="B323" s="135" t="s">
        <v>1138</v>
      </c>
      <c r="C323" s="135">
        <v>4</v>
      </c>
      <c r="D323">
        <v>31.370518032786883</v>
      </c>
      <c r="F323" s="22">
        <f t="shared" si="23"/>
        <v>939.54701508196717</v>
      </c>
      <c r="G323" s="53">
        <f t="shared" si="24"/>
        <v>1080.4790673442621</v>
      </c>
      <c r="H323" s="54">
        <f t="shared" si="25"/>
        <v>1033.5017165901641</v>
      </c>
    </row>
    <row r="324" spans="1:8">
      <c r="A324" s="130" t="s">
        <v>1139</v>
      </c>
      <c r="B324" s="131" t="s">
        <v>1140</v>
      </c>
      <c r="C324" s="131">
        <v>208</v>
      </c>
      <c r="D324">
        <v>1324.7352000000001</v>
      </c>
      <c r="F324" s="22">
        <f t="shared" si="23"/>
        <v>39675.819240000004</v>
      </c>
      <c r="G324" s="53">
        <f t="shared" si="24"/>
        <v>45627.192126000002</v>
      </c>
      <c r="H324" s="54">
        <f t="shared" si="25"/>
        <v>43643.40116400001</v>
      </c>
    </row>
    <row r="325" spans="1:8">
      <c r="A325" s="130" t="s">
        <v>1141</v>
      </c>
      <c r="B325" s="131" t="s">
        <v>1142</v>
      </c>
      <c r="C325" s="131">
        <v>1</v>
      </c>
      <c r="D325">
        <v>8.840891803278689</v>
      </c>
      <c r="F325" s="22">
        <f t="shared" si="23"/>
        <v>264.78470950819673</v>
      </c>
      <c r="G325" s="53">
        <f t="shared" si="24"/>
        <v>304.50241593442621</v>
      </c>
      <c r="H325" s="54">
        <f t="shared" si="25"/>
        <v>291.26318045901644</v>
      </c>
    </row>
    <row r="326" spans="1:8">
      <c r="A326" s="130" t="s">
        <v>1143</v>
      </c>
      <c r="B326" s="131" t="s">
        <v>1144</v>
      </c>
      <c r="C326" s="131">
        <v>4</v>
      </c>
      <c r="D326">
        <v>31.370518032786883</v>
      </c>
      <c r="F326" s="22">
        <f t="shared" si="23"/>
        <v>939.54701508196717</v>
      </c>
      <c r="G326" s="53">
        <f t="shared" si="24"/>
        <v>1080.4790673442621</v>
      </c>
      <c r="H326" s="54">
        <f t="shared" si="25"/>
        <v>1033.5017165901641</v>
      </c>
    </row>
    <row r="327" spans="1:8">
      <c r="A327" s="130" t="s">
        <v>1145</v>
      </c>
      <c r="B327" s="131" t="s">
        <v>1146</v>
      </c>
      <c r="C327" s="131">
        <v>5</v>
      </c>
      <c r="D327">
        <v>36.5976</v>
      </c>
      <c r="F327" s="22">
        <f t="shared" si="23"/>
        <v>1096.0981199999999</v>
      </c>
      <c r="G327" s="53">
        <f t="shared" si="24"/>
        <v>1260.5128379999999</v>
      </c>
      <c r="H327" s="54">
        <f t="shared" si="25"/>
        <v>1205.707932</v>
      </c>
    </row>
    <row r="328" spans="1:8">
      <c r="A328" s="149" t="s">
        <v>1147</v>
      </c>
      <c r="B328" s="150" t="s">
        <v>1185</v>
      </c>
      <c r="C328" s="150">
        <v>1</v>
      </c>
      <c r="D328">
        <v>7.7011672131147542</v>
      </c>
      <c r="F328" s="22">
        <f t="shared" si="23"/>
        <v>230.64995803278688</v>
      </c>
      <c r="G328" s="53">
        <f t="shared" si="24"/>
        <v>265.24745173770492</v>
      </c>
      <c r="H328" s="54">
        <f t="shared" si="25"/>
        <v>253.7149538360656</v>
      </c>
    </row>
    <row r="329" spans="1:8">
      <c r="A329" s="149" t="s">
        <v>1148</v>
      </c>
      <c r="B329" s="150" t="s">
        <v>1186</v>
      </c>
      <c r="C329" s="150">
        <v>4</v>
      </c>
      <c r="D329">
        <v>27.75871475409836</v>
      </c>
      <c r="F329" s="22">
        <f t="shared" si="23"/>
        <v>831.37350688524589</v>
      </c>
      <c r="G329" s="53">
        <f t="shared" si="24"/>
        <v>956.07953291803267</v>
      </c>
      <c r="H329" s="54">
        <f t="shared" si="25"/>
        <v>914.51085757377052</v>
      </c>
    </row>
    <row r="330" spans="1:8">
      <c r="A330" s="130" t="s">
        <v>1149</v>
      </c>
      <c r="B330" s="131" t="s">
        <v>1150</v>
      </c>
      <c r="C330" s="131">
        <v>1</v>
      </c>
      <c r="D330">
        <v>10.207357377049181</v>
      </c>
      <c r="F330" s="22">
        <f t="shared" si="23"/>
        <v>305.71035344262299</v>
      </c>
      <c r="G330" s="53">
        <f t="shared" si="24"/>
        <v>351.56690645901642</v>
      </c>
      <c r="H330" s="54">
        <f t="shared" si="25"/>
        <v>336.28138878688532</v>
      </c>
    </row>
    <row r="331" spans="1:8">
      <c r="A331" s="130" t="s">
        <v>1151</v>
      </c>
      <c r="B331" s="131" t="s">
        <v>1152</v>
      </c>
      <c r="C331" s="131">
        <v>4</v>
      </c>
      <c r="D331">
        <v>37.027003278688532</v>
      </c>
      <c r="F331" s="22">
        <f t="shared" si="23"/>
        <v>1108.9587481967214</v>
      </c>
      <c r="G331" s="53">
        <f t="shared" si="24"/>
        <v>1275.3025604262295</v>
      </c>
      <c r="H331" s="54">
        <f t="shared" si="25"/>
        <v>1219.8546230163936</v>
      </c>
    </row>
    <row r="332" spans="1:8">
      <c r="A332" s="136" t="s">
        <v>1153</v>
      </c>
      <c r="B332" s="137" t="s">
        <v>1154</v>
      </c>
      <c r="C332" s="137">
        <v>1</v>
      </c>
      <c r="D332">
        <v>5.3936262295081976</v>
      </c>
      <c r="F332" s="22">
        <f t="shared" si="23"/>
        <v>161.53910557377051</v>
      </c>
      <c r="G332" s="53">
        <f t="shared" si="24"/>
        <v>185.76997140983607</v>
      </c>
      <c r="H332" s="54">
        <f t="shared" si="25"/>
        <v>177.69301613114757</v>
      </c>
    </row>
    <row r="333" spans="1:8">
      <c r="A333" s="136" t="s">
        <v>1155</v>
      </c>
      <c r="B333" s="137" t="s">
        <v>1156</v>
      </c>
      <c r="C333" s="137">
        <v>4</v>
      </c>
      <c r="D333">
        <v>16.704590163934427</v>
      </c>
      <c r="F333" s="22">
        <f t="shared" si="23"/>
        <v>500.30247540983606</v>
      </c>
      <c r="G333" s="53">
        <f t="shared" si="24"/>
        <v>575.34784672131138</v>
      </c>
      <c r="H333" s="54">
        <f t="shared" si="25"/>
        <v>550.33272295081974</v>
      </c>
    </row>
    <row r="334" spans="1:8">
      <c r="A334" s="149" t="s">
        <v>1157</v>
      </c>
      <c r="B334" s="150" t="s">
        <v>1158</v>
      </c>
      <c r="C334" s="150">
        <v>60</v>
      </c>
      <c r="D334">
        <v>249.52945573770492</v>
      </c>
      <c r="F334" s="22">
        <f t="shared" si="23"/>
        <v>7473.4071993442622</v>
      </c>
      <c r="G334" s="53">
        <f t="shared" si="24"/>
        <v>8594.4182792459014</v>
      </c>
      <c r="H334" s="54">
        <f t="shared" si="25"/>
        <v>8220.7479192786886</v>
      </c>
    </row>
    <row r="335" spans="1:8">
      <c r="A335" s="149" t="s">
        <v>1159</v>
      </c>
      <c r="B335" s="150" t="s">
        <v>1160</v>
      </c>
      <c r="C335" s="150">
        <v>1</v>
      </c>
      <c r="D335">
        <v>5.5982950819672137</v>
      </c>
      <c r="F335" s="22">
        <f t="shared" si="23"/>
        <v>167.66893770491805</v>
      </c>
      <c r="G335" s="53">
        <f t="shared" si="24"/>
        <v>192.81927836065574</v>
      </c>
      <c r="H335" s="54">
        <f t="shared" si="25"/>
        <v>184.43583147540988</v>
      </c>
    </row>
    <row r="336" spans="1:8">
      <c r="A336" s="149" t="s">
        <v>1161</v>
      </c>
      <c r="B336" s="150" t="s">
        <v>1162</v>
      </c>
      <c r="C336" s="150">
        <v>4</v>
      </c>
      <c r="D336">
        <v>20.294321311475411</v>
      </c>
      <c r="F336" s="22">
        <f t="shared" si="23"/>
        <v>607.81492327868852</v>
      </c>
      <c r="G336" s="53">
        <f t="shared" si="24"/>
        <v>698.98716177049175</v>
      </c>
      <c r="H336" s="54">
        <f t="shared" si="25"/>
        <v>668.59641560655746</v>
      </c>
    </row>
    <row r="337" spans="1:8">
      <c r="A337" s="149" t="s">
        <v>1163</v>
      </c>
      <c r="B337" s="150" t="s">
        <v>1164</v>
      </c>
      <c r="C337" s="150">
        <v>5</v>
      </c>
      <c r="D337">
        <v>25.206373770491805</v>
      </c>
      <c r="F337" s="22">
        <f t="shared" si="23"/>
        <v>754.93089442622954</v>
      </c>
      <c r="G337" s="53">
        <f t="shared" si="24"/>
        <v>868.17052859016394</v>
      </c>
      <c r="H337" s="54">
        <f t="shared" si="25"/>
        <v>830.42398386885259</v>
      </c>
    </row>
    <row r="338" spans="1:8">
      <c r="A338" s="261" t="s">
        <v>1165</v>
      </c>
      <c r="B338" s="209" t="s">
        <v>1166</v>
      </c>
      <c r="C338" s="209">
        <v>1</v>
      </c>
      <c r="D338">
        <v>6.7861770491803277</v>
      </c>
      <c r="F338" s="22">
        <f t="shared" si="23"/>
        <v>203.24600262295081</v>
      </c>
      <c r="G338" s="53">
        <f t="shared" si="24"/>
        <v>233.73290301639341</v>
      </c>
      <c r="H338" s="54">
        <f t="shared" si="25"/>
        <v>223.5706028852459</v>
      </c>
    </row>
    <row r="339" spans="1:8">
      <c r="A339" s="261" t="s">
        <v>1167</v>
      </c>
      <c r="B339" s="209" t="s">
        <v>1168</v>
      </c>
      <c r="C339" s="209">
        <v>4</v>
      </c>
      <c r="D339">
        <v>24.309442622950819</v>
      </c>
      <c r="F339" s="22">
        <f t="shared" si="23"/>
        <v>728.06780655737703</v>
      </c>
      <c r="G339" s="53">
        <f t="shared" si="24"/>
        <v>837.27797754098356</v>
      </c>
      <c r="H339" s="54">
        <f t="shared" si="25"/>
        <v>800.87458721311475</v>
      </c>
    </row>
    <row r="340" spans="1:8">
      <c r="A340" s="261" t="s">
        <v>1169</v>
      </c>
      <c r="B340" s="209" t="s">
        <v>1170</v>
      </c>
      <c r="C340" s="209">
        <v>5</v>
      </c>
      <c r="D340">
        <v>30.38730491803279</v>
      </c>
      <c r="F340" s="22">
        <f t="shared" si="23"/>
        <v>910.09978229508204</v>
      </c>
      <c r="G340" s="53">
        <f t="shared" si="24"/>
        <v>1046.6147496393442</v>
      </c>
      <c r="H340" s="54">
        <f t="shared" si="25"/>
        <v>1001.1097605245903</v>
      </c>
    </row>
    <row r="341" spans="1:8">
      <c r="A341" s="153" t="s">
        <v>1173</v>
      </c>
      <c r="B341" s="154" t="s">
        <v>1174</v>
      </c>
      <c r="C341" s="154">
        <v>208</v>
      </c>
      <c r="D341">
        <v>584.57838688524589</v>
      </c>
      <c r="F341" s="22">
        <f t="shared" si="23"/>
        <v>17508.122687213116</v>
      </c>
      <c r="G341" s="53">
        <f t="shared" si="24"/>
        <v>20134.341090295082</v>
      </c>
      <c r="H341" s="54">
        <f t="shared" si="25"/>
        <v>19258.93495593443</v>
      </c>
    </row>
    <row r="342" spans="1:8">
      <c r="A342" s="153" t="s">
        <v>1175</v>
      </c>
      <c r="B342" s="154" t="s">
        <v>1176</v>
      </c>
      <c r="C342" s="154">
        <v>1</v>
      </c>
      <c r="D342">
        <v>3.4512786885245905</v>
      </c>
      <c r="F342" s="22">
        <f t="shared" si="23"/>
        <v>103.36579672131148</v>
      </c>
      <c r="G342" s="53">
        <f t="shared" si="24"/>
        <v>118.8706662295082</v>
      </c>
      <c r="H342" s="54">
        <f t="shared" si="25"/>
        <v>113.70237639344263</v>
      </c>
    </row>
    <row r="343" spans="1:8">
      <c r="A343" s="153" t="s">
        <v>1177</v>
      </c>
      <c r="B343" s="154" t="s">
        <v>1178</v>
      </c>
      <c r="C343" s="154">
        <v>4</v>
      </c>
      <c r="D343">
        <v>12.496839344262296</v>
      </c>
      <c r="F343" s="22">
        <f t="shared" si="23"/>
        <v>374.28033836065578</v>
      </c>
      <c r="G343" s="53">
        <f t="shared" si="24"/>
        <v>430.42238911475408</v>
      </c>
      <c r="H343" s="54">
        <f t="shared" si="25"/>
        <v>411.70837219672137</v>
      </c>
    </row>
    <row r="344" spans="1:8">
      <c r="A344" s="262" t="s">
        <v>1181</v>
      </c>
      <c r="B344" s="205" t="s">
        <v>1182</v>
      </c>
      <c r="C344" s="205">
        <v>1</v>
      </c>
      <c r="D344">
        <v>6.8804852459016397</v>
      </c>
      <c r="F344" s="22">
        <f t="shared" si="23"/>
        <v>206.07053311475411</v>
      </c>
      <c r="G344" s="53">
        <f t="shared" si="24"/>
        <v>236.98111308196721</v>
      </c>
      <c r="H344" s="54">
        <f t="shared" si="25"/>
        <v>226.67758642622954</v>
      </c>
    </row>
    <row r="345" spans="1:8">
      <c r="A345" s="262" t="s">
        <v>1183</v>
      </c>
      <c r="B345" s="205" t="s">
        <v>1184</v>
      </c>
      <c r="C345" s="205">
        <v>4</v>
      </c>
      <c r="D345">
        <v>26.047121311475411</v>
      </c>
      <c r="F345" s="22">
        <f t="shared" si="23"/>
        <v>780.11128327868857</v>
      </c>
      <c r="G345" s="53">
        <f t="shared" si="24"/>
        <v>897.12797577049184</v>
      </c>
      <c r="H345" s="54">
        <f t="shared" si="25"/>
        <v>858.12241160655753</v>
      </c>
    </row>
    <row r="346" spans="1:8">
      <c r="A346" s="255" t="s">
        <v>1228</v>
      </c>
      <c r="B346" s="251" t="s">
        <v>1249</v>
      </c>
      <c r="C346" s="251">
        <v>1</v>
      </c>
      <c r="D346" s="2">
        <v>4.54</v>
      </c>
      <c r="E346"/>
      <c r="F346" s="22">
        <f t="shared" ref="F346:F365" si="26">(D346*C$1)+E346*C$2</f>
        <v>135.97299999999998</v>
      </c>
      <c r="G346" s="53">
        <f t="shared" ref="G346:G365" si="27">F346*1.15</f>
        <v>156.36894999999998</v>
      </c>
      <c r="H346" s="54">
        <f t="shared" ref="H346:H365" si="28">F346*1.1</f>
        <v>149.5703</v>
      </c>
    </row>
    <row r="347" spans="1:8">
      <c r="A347" s="255" t="s">
        <v>1230</v>
      </c>
      <c r="B347" s="251" t="s">
        <v>1250</v>
      </c>
      <c r="C347" s="251">
        <v>4</v>
      </c>
      <c r="D347" s="2">
        <v>16.763999999999999</v>
      </c>
      <c r="E347"/>
      <c r="F347" s="22">
        <f t="shared" si="26"/>
        <v>502.08179999999999</v>
      </c>
      <c r="G347" s="53">
        <f t="shared" si="27"/>
        <v>577.39406999999994</v>
      </c>
      <c r="H347" s="54">
        <f t="shared" si="28"/>
        <v>552.28998000000001</v>
      </c>
    </row>
    <row r="348" spans="1:8">
      <c r="A348" s="215" t="s">
        <v>1233</v>
      </c>
      <c r="B348" s="216" t="s">
        <v>1253</v>
      </c>
      <c r="C348" s="216">
        <v>4</v>
      </c>
      <c r="D348" s="2">
        <v>16.763999999999999</v>
      </c>
      <c r="E348"/>
      <c r="F348" s="22">
        <f t="shared" si="26"/>
        <v>502.08179999999999</v>
      </c>
      <c r="G348" s="53">
        <f t="shared" si="27"/>
        <v>577.39406999999994</v>
      </c>
      <c r="H348" s="54">
        <f t="shared" si="28"/>
        <v>552.28998000000001</v>
      </c>
    </row>
    <row r="349" spans="1:8">
      <c r="A349" s="215" t="s">
        <v>1234</v>
      </c>
      <c r="B349" s="216" t="s">
        <v>1254</v>
      </c>
      <c r="C349" s="216">
        <v>1</v>
      </c>
      <c r="D349" s="2">
        <v>4.54</v>
      </c>
      <c r="E349"/>
      <c r="F349" s="22">
        <f t="shared" si="26"/>
        <v>135.97299999999998</v>
      </c>
      <c r="G349" s="53">
        <f t="shared" si="27"/>
        <v>156.36894999999998</v>
      </c>
      <c r="H349" s="54">
        <f t="shared" si="28"/>
        <v>149.5703</v>
      </c>
    </row>
    <row r="350" spans="1:8">
      <c r="A350" s="256" t="s">
        <v>1235</v>
      </c>
      <c r="B350" s="252" t="s">
        <v>1266</v>
      </c>
      <c r="C350" s="252">
        <v>1</v>
      </c>
      <c r="D350" s="2">
        <v>6.5139999999999993</v>
      </c>
      <c r="E350"/>
      <c r="F350" s="22">
        <f t="shared" si="26"/>
        <v>195.09429999999998</v>
      </c>
      <c r="G350" s="53">
        <f t="shared" si="27"/>
        <v>224.35844499999996</v>
      </c>
      <c r="H350" s="54">
        <f t="shared" si="28"/>
        <v>214.60372999999998</v>
      </c>
    </row>
    <row r="351" spans="1:8">
      <c r="A351" s="256" t="s">
        <v>1236</v>
      </c>
      <c r="B351" s="252" t="s">
        <v>1267</v>
      </c>
      <c r="C351" s="252">
        <v>5</v>
      </c>
      <c r="D351" s="2">
        <v>28.814</v>
      </c>
      <c r="E351"/>
      <c r="F351" s="22">
        <f t="shared" si="26"/>
        <v>862.97929999999997</v>
      </c>
      <c r="G351" s="53">
        <f t="shared" si="27"/>
        <v>992.42619499999989</v>
      </c>
      <c r="H351" s="54">
        <f t="shared" si="28"/>
        <v>949.27723000000003</v>
      </c>
    </row>
    <row r="352" spans="1:8">
      <c r="A352" s="224" t="s">
        <v>1237</v>
      </c>
      <c r="B352" s="225" t="s">
        <v>1268</v>
      </c>
      <c r="C352" s="225">
        <v>1</v>
      </c>
      <c r="D352" s="2">
        <v>6.4260000000000002</v>
      </c>
      <c r="E352"/>
      <c r="F352" s="22">
        <f t="shared" si="26"/>
        <v>192.45869999999999</v>
      </c>
      <c r="G352" s="53">
        <f t="shared" si="27"/>
        <v>221.32750499999997</v>
      </c>
      <c r="H352" s="54">
        <f t="shared" si="28"/>
        <v>211.70457000000002</v>
      </c>
    </row>
    <row r="353" spans="1:8">
      <c r="A353" s="224" t="s">
        <v>1238</v>
      </c>
      <c r="B353" s="225" t="s">
        <v>1269</v>
      </c>
      <c r="C353" s="225">
        <v>4</v>
      </c>
      <c r="D353" s="2">
        <v>22.701999999999998</v>
      </c>
      <c r="E353"/>
      <c r="F353" s="22">
        <f t="shared" si="26"/>
        <v>679.92489999999998</v>
      </c>
      <c r="G353" s="53">
        <f t="shared" si="27"/>
        <v>781.91363499999989</v>
      </c>
      <c r="H353" s="54">
        <f t="shared" si="28"/>
        <v>747.91739000000007</v>
      </c>
    </row>
    <row r="354" spans="1:8">
      <c r="A354" s="222" t="s">
        <v>1239</v>
      </c>
      <c r="B354" s="223" t="s">
        <v>1255</v>
      </c>
      <c r="C354" s="223">
        <v>1</v>
      </c>
      <c r="D354" s="2">
        <v>6.0780000000000003</v>
      </c>
      <c r="E354"/>
      <c r="F354" s="22">
        <f t="shared" si="26"/>
        <v>182.0361</v>
      </c>
      <c r="G354" s="53">
        <f t="shared" si="27"/>
        <v>209.34151499999999</v>
      </c>
      <c r="H354" s="54">
        <f t="shared" si="28"/>
        <v>200.23971000000003</v>
      </c>
    </row>
    <row r="355" spans="1:8">
      <c r="A355" s="222" t="s">
        <v>1240</v>
      </c>
      <c r="B355" s="223" t="s">
        <v>1256</v>
      </c>
      <c r="C355" s="223">
        <v>4</v>
      </c>
      <c r="D355" s="2">
        <v>21.654</v>
      </c>
      <c r="E355"/>
      <c r="F355" s="22">
        <f t="shared" si="26"/>
        <v>648.53729999999996</v>
      </c>
      <c r="G355" s="53">
        <f t="shared" si="27"/>
        <v>745.81789499999991</v>
      </c>
      <c r="H355" s="54">
        <f t="shared" si="28"/>
        <v>713.39103</v>
      </c>
    </row>
    <row r="356" spans="1:8">
      <c r="A356" s="257" t="s">
        <v>1241</v>
      </c>
      <c r="B356" s="253" t="s">
        <v>1257</v>
      </c>
      <c r="C356" s="253">
        <v>1</v>
      </c>
      <c r="D356" s="2">
        <v>8.4879999999999995</v>
      </c>
      <c r="E356"/>
      <c r="F356" s="22">
        <f t="shared" si="26"/>
        <v>254.21559999999997</v>
      </c>
      <c r="G356" s="53">
        <f t="shared" si="27"/>
        <v>292.34793999999994</v>
      </c>
      <c r="H356" s="54">
        <f t="shared" si="28"/>
        <v>279.63715999999999</v>
      </c>
    </row>
    <row r="357" spans="1:8">
      <c r="A357" s="257" t="s">
        <v>1242</v>
      </c>
      <c r="B357" s="253" t="s">
        <v>1258</v>
      </c>
      <c r="C357" s="253">
        <v>4</v>
      </c>
      <c r="D357" s="2">
        <v>30.036000000000001</v>
      </c>
      <c r="E357"/>
      <c r="F357" s="22">
        <f t="shared" si="26"/>
        <v>899.57820000000004</v>
      </c>
      <c r="G357" s="53">
        <f t="shared" si="27"/>
        <v>1034.51493</v>
      </c>
      <c r="H357" s="54">
        <f t="shared" si="28"/>
        <v>989.53602000000012</v>
      </c>
    </row>
    <row r="358" spans="1:8">
      <c r="A358" s="258" t="s">
        <v>1243</v>
      </c>
      <c r="B358" s="254" t="s">
        <v>1259</v>
      </c>
      <c r="C358" s="254">
        <v>1</v>
      </c>
      <c r="D358" s="2">
        <v>8.1739999999999995</v>
      </c>
      <c r="E358"/>
      <c r="F358" s="22">
        <f t="shared" si="26"/>
        <v>244.81129999999999</v>
      </c>
      <c r="G358" s="53">
        <f t="shared" si="27"/>
        <v>281.53299499999997</v>
      </c>
      <c r="H358" s="54">
        <f t="shared" si="28"/>
        <v>269.29243000000002</v>
      </c>
    </row>
    <row r="359" spans="1:8">
      <c r="A359" s="258" t="s">
        <v>1244</v>
      </c>
      <c r="B359" s="254" t="s">
        <v>1260</v>
      </c>
      <c r="C359" s="254">
        <v>4</v>
      </c>
      <c r="D359" s="2">
        <v>28.917999999999999</v>
      </c>
      <c r="E359"/>
      <c r="F359" s="22">
        <f t="shared" si="26"/>
        <v>866.09409999999991</v>
      </c>
      <c r="G359" s="53">
        <f t="shared" si="27"/>
        <v>996.00821499999984</v>
      </c>
      <c r="H359" s="54">
        <f t="shared" si="28"/>
        <v>952.70350999999994</v>
      </c>
    </row>
    <row r="360" spans="1:8">
      <c r="A360" s="215" t="s">
        <v>1245</v>
      </c>
      <c r="B360" s="216" t="s">
        <v>1261</v>
      </c>
      <c r="C360" s="216">
        <v>1</v>
      </c>
      <c r="D360" s="2">
        <v>7.4580000000000002</v>
      </c>
      <c r="E360"/>
      <c r="F360" s="22">
        <f t="shared" si="26"/>
        <v>223.36709999999999</v>
      </c>
      <c r="G360" s="53">
        <f t="shared" si="27"/>
        <v>256.872165</v>
      </c>
      <c r="H360" s="54">
        <f t="shared" si="28"/>
        <v>245.70381</v>
      </c>
    </row>
    <row r="361" spans="1:8">
      <c r="A361" s="215" t="s">
        <v>1246</v>
      </c>
      <c r="B361" s="216" t="s">
        <v>1262</v>
      </c>
      <c r="C361" s="216">
        <v>4</v>
      </c>
      <c r="D361" s="2">
        <v>26.404</v>
      </c>
      <c r="E361"/>
      <c r="F361" s="22">
        <f t="shared" si="26"/>
        <v>790.7998</v>
      </c>
      <c r="G361" s="53">
        <f t="shared" si="27"/>
        <v>909.41976999999997</v>
      </c>
      <c r="H361" s="54">
        <f t="shared" si="28"/>
        <v>869.8797800000001</v>
      </c>
    </row>
    <row r="362" spans="1:8">
      <c r="A362" s="224" t="s">
        <v>1247</v>
      </c>
      <c r="B362" s="225" t="s">
        <v>1263</v>
      </c>
      <c r="C362" s="225">
        <v>1</v>
      </c>
      <c r="D362" s="2">
        <v>7.5100000000000007</v>
      </c>
      <c r="E362"/>
      <c r="F362" s="22">
        <f t="shared" si="26"/>
        <v>224.92450000000002</v>
      </c>
      <c r="G362" s="53">
        <f t="shared" si="27"/>
        <v>258.66317500000002</v>
      </c>
      <c r="H362" s="54">
        <f t="shared" si="28"/>
        <v>247.41695000000004</v>
      </c>
    </row>
    <row r="363" spans="1:8">
      <c r="A363" s="224" t="s">
        <v>1248</v>
      </c>
      <c r="B363" s="225" t="s">
        <v>1264</v>
      </c>
      <c r="C363" s="225">
        <v>4</v>
      </c>
      <c r="D363" s="2">
        <v>26.544</v>
      </c>
      <c r="E363"/>
      <c r="F363" s="22">
        <f t="shared" si="26"/>
        <v>794.99279999999999</v>
      </c>
      <c r="G363" s="53">
        <f t="shared" si="27"/>
        <v>914.24171999999987</v>
      </c>
      <c r="H363" s="54">
        <f t="shared" si="28"/>
        <v>874.4920800000001</v>
      </c>
    </row>
    <row r="364" spans="1:8">
      <c r="A364" s="258" t="s">
        <v>1231</v>
      </c>
      <c r="B364" s="254" t="s">
        <v>1251</v>
      </c>
      <c r="C364" s="254">
        <v>1</v>
      </c>
      <c r="D364" s="2">
        <v>7.4580000000000002</v>
      </c>
      <c r="E364"/>
      <c r="F364" s="22">
        <f t="shared" si="26"/>
        <v>223.36709999999999</v>
      </c>
      <c r="G364" s="53">
        <f t="shared" si="27"/>
        <v>256.872165</v>
      </c>
      <c r="H364" s="54">
        <f t="shared" si="28"/>
        <v>245.70381</v>
      </c>
    </row>
    <row r="365" spans="1:8">
      <c r="A365" s="258" t="s">
        <v>1232</v>
      </c>
      <c r="B365" s="254" t="s">
        <v>1252</v>
      </c>
      <c r="C365" s="254">
        <v>4</v>
      </c>
      <c r="D365" s="2">
        <v>26.404</v>
      </c>
      <c r="E365"/>
      <c r="F365" s="22">
        <f t="shared" si="26"/>
        <v>790.7998</v>
      </c>
      <c r="G365" s="53">
        <f t="shared" si="27"/>
        <v>909.41976999999997</v>
      </c>
      <c r="H365" s="54">
        <f t="shared" si="28"/>
        <v>869.8797800000001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tabSelected="1" workbookViewId="0">
      <selection activeCell="D23" sqref="D23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86" t="s">
        <v>1272</v>
      </c>
      <c r="D23" s="56" t="s">
        <v>1273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773</v>
      </c>
      <c r="E4" s="56" t="s">
        <v>780</v>
      </c>
      <c r="G4" s="56" t="s">
        <v>774</v>
      </c>
    </row>
    <row r="5" spans="3:10">
      <c r="G5" t="s">
        <v>775</v>
      </c>
    </row>
    <row r="7" spans="3:10" ht="15">
      <c r="C7" t="s">
        <v>776</v>
      </c>
      <c r="E7" s="56" t="s">
        <v>777</v>
      </c>
      <c r="G7" t="s">
        <v>778</v>
      </c>
    </row>
    <row r="8" spans="3:10">
      <c r="G8" t="s">
        <v>778</v>
      </c>
    </row>
    <row r="10" spans="3:10" ht="15">
      <c r="C10" t="s">
        <v>779</v>
      </c>
      <c r="E10" s="56" t="s">
        <v>781</v>
      </c>
      <c r="G10" s="56" t="s">
        <v>782</v>
      </c>
      <c r="J10" t="s">
        <v>783</v>
      </c>
    </row>
    <row r="11" spans="3:10">
      <c r="G11" t="s">
        <v>775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N140"/>
  <sheetViews>
    <sheetView workbookViewId="0">
      <pane ySplit="5" topLeftCell="A8" activePane="bottomLeft" state="frozen"/>
      <selection pane="bottomLeft" activeCell="H26" sqref="H26"/>
    </sheetView>
  </sheetViews>
  <sheetFormatPr defaultRowHeight="12.75"/>
  <cols>
    <col min="2" max="2" width="9.140625" style="121"/>
    <col min="3" max="3" width="53.5703125" bestFit="1" customWidth="1"/>
    <col min="4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0.5703125" bestFit="1" customWidth="1"/>
    <col min="14" max="14" width="15.42578125" bestFit="1" customWidth="1"/>
  </cols>
  <sheetData>
    <row r="2" spans="2:14">
      <c r="G2" s="279" t="s">
        <v>1206</v>
      </c>
      <c r="H2" s="280"/>
      <c r="I2" s="280"/>
      <c r="J2" s="280"/>
      <c r="K2" s="280"/>
      <c r="L2" s="280"/>
      <c r="M2" s="280"/>
      <c r="N2" s="280"/>
    </row>
    <row r="3" spans="2:14">
      <c r="C3" t="s">
        <v>500</v>
      </c>
      <c r="D3" s="278">
        <f>D4-E4</f>
        <v>0</v>
      </c>
      <c r="E3" s="278"/>
      <c r="G3" s="118">
        <f>SUM(G5:G554)</f>
        <v>3546.26</v>
      </c>
      <c r="H3" s="118">
        <f t="shared" ref="H3:N3" si="0">SUM(H5:H554)</f>
        <v>1581</v>
      </c>
      <c r="I3" s="118">
        <f t="shared" si="0"/>
        <v>161</v>
      </c>
      <c r="J3" s="155">
        <f t="shared" si="0"/>
        <v>26740</v>
      </c>
      <c r="K3" s="206">
        <f t="shared" si="0"/>
        <v>21.2</v>
      </c>
      <c r="L3" s="155">
        <f t="shared" si="0"/>
        <v>33</v>
      </c>
      <c r="M3" s="206">
        <f t="shared" si="0"/>
        <v>276.43</v>
      </c>
      <c r="N3" s="206">
        <f t="shared" si="0"/>
        <v>240</v>
      </c>
    </row>
    <row r="4" spans="2:14">
      <c r="D4" s="122">
        <f>SUM(D6:D71)</f>
        <v>38490.689999999995</v>
      </c>
      <c r="E4" s="122">
        <f>SUM(E6:E71)</f>
        <v>38490.689999999995</v>
      </c>
      <c r="G4" s="118" t="s">
        <v>969</v>
      </c>
      <c r="H4" s="118" t="s">
        <v>970</v>
      </c>
      <c r="I4" s="118" t="s">
        <v>971</v>
      </c>
      <c r="J4" s="118" t="s">
        <v>1097</v>
      </c>
      <c r="K4" s="155" t="s">
        <v>1190</v>
      </c>
      <c r="L4" s="118" t="s">
        <v>1096</v>
      </c>
      <c r="M4" s="246" t="s">
        <v>1207</v>
      </c>
      <c r="N4" s="246" t="s">
        <v>1208</v>
      </c>
    </row>
    <row r="5" spans="2:14">
      <c r="B5" s="118" t="s">
        <v>495</v>
      </c>
      <c r="C5" s="42" t="s">
        <v>496</v>
      </c>
      <c r="D5" s="118" t="s">
        <v>9</v>
      </c>
      <c r="E5" s="118" t="s">
        <v>497</v>
      </c>
      <c r="G5" s="118"/>
      <c r="H5" s="118"/>
      <c r="I5" s="118"/>
      <c r="J5" s="118"/>
      <c r="K5" s="118"/>
      <c r="L5" s="118"/>
    </row>
    <row r="6" spans="2:14">
      <c r="B6" s="242">
        <v>43950</v>
      </c>
      <c r="C6" s="243" t="s">
        <v>498</v>
      </c>
      <c r="D6" s="244">
        <v>26740</v>
      </c>
      <c r="E6" s="244"/>
      <c r="F6" s="245"/>
      <c r="G6" s="244"/>
      <c r="H6" s="244"/>
      <c r="I6" s="244"/>
      <c r="J6" s="244"/>
      <c r="K6" s="244"/>
      <c r="L6" s="244"/>
    </row>
    <row r="7" spans="2:14">
      <c r="B7" s="242">
        <v>43955</v>
      </c>
      <c r="C7" s="243" t="s">
        <v>499</v>
      </c>
      <c r="D7" s="244"/>
      <c r="E7" s="244">
        <v>26740</v>
      </c>
      <c r="F7" s="245"/>
      <c r="G7" s="244"/>
      <c r="H7" s="244"/>
      <c r="I7" s="244"/>
      <c r="J7" s="244">
        <v>26740</v>
      </c>
      <c r="K7" s="244"/>
      <c r="L7" s="244"/>
    </row>
    <row r="8" spans="2:14">
      <c r="B8" s="242">
        <v>43997</v>
      </c>
      <c r="C8" s="243" t="s">
        <v>498</v>
      </c>
      <c r="D8" s="244">
        <v>1963.8</v>
      </c>
      <c r="E8" s="244"/>
      <c r="F8" s="245"/>
      <c r="G8" s="244"/>
      <c r="H8" s="244"/>
      <c r="I8" s="244"/>
      <c r="J8" s="244"/>
      <c r="K8" s="244"/>
      <c r="L8" s="244"/>
    </row>
    <row r="9" spans="2:14">
      <c r="B9" s="242">
        <v>43997</v>
      </c>
      <c r="C9" s="243" t="s">
        <v>960</v>
      </c>
      <c r="D9" s="244">
        <v>105</v>
      </c>
      <c r="E9" s="244"/>
      <c r="F9" s="245"/>
      <c r="G9" s="244"/>
      <c r="H9" s="244"/>
      <c r="I9" s="244"/>
      <c r="J9" s="244"/>
      <c r="K9" s="244"/>
      <c r="L9" s="244"/>
    </row>
    <row r="10" spans="2:14">
      <c r="B10" s="242">
        <v>43997</v>
      </c>
      <c r="C10" s="243" t="s">
        <v>961</v>
      </c>
      <c r="D10" s="244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</row>
    <row r="11" spans="2:14">
      <c r="B11" s="242">
        <v>43997</v>
      </c>
      <c r="C11" s="243" t="s">
        <v>962</v>
      </c>
      <c r="D11" s="244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</row>
    <row r="12" spans="2:14">
      <c r="B12" s="242">
        <v>43997</v>
      </c>
      <c r="C12" s="243" t="s">
        <v>963</v>
      </c>
      <c r="D12" s="244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</row>
    <row r="13" spans="2:14">
      <c r="B13" s="242">
        <v>43997</v>
      </c>
      <c r="C13" s="243" t="s">
        <v>964</v>
      </c>
      <c r="D13" s="244">
        <v>1600</v>
      </c>
      <c r="E13" s="244"/>
      <c r="F13" s="245"/>
      <c r="G13" s="244"/>
      <c r="H13" s="244"/>
      <c r="I13" s="244"/>
      <c r="J13" s="244"/>
      <c r="K13" s="244"/>
      <c r="L13" s="244"/>
    </row>
    <row r="14" spans="2:14">
      <c r="B14" s="242">
        <v>43997</v>
      </c>
      <c r="C14" s="243" t="s">
        <v>965</v>
      </c>
      <c r="D14" s="244">
        <v>612</v>
      </c>
      <c r="E14" s="244"/>
      <c r="F14" s="245"/>
      <c r="G14" s="244"/>
      <c r="H14" s="244"/>
      <c r="I14" s="244"/>
      <c r="J14" s="244"/>
      <c r="K14" s="244"/>
      <c r="L14" s="244"/>
    </row>
    <row r="15" spans="2:14">
      <c r="B15" s="242">
        <v>43997</v>
      </c>
      <c r="C15" s="243" t="s">
        <v>966</v>
      </c>
      <c r="D15" s="244"/>
      <c r="E15" s="244">
        <v>2034</v>
      </c>
      <c r="F15" s="245"/>
      <c r="G15" s="244"/>
      <c r="H15" s="244"/>
      <c r="I15" s="244"/>
      <c r="J15" s="244"/>
      <c r="K15" s="244"/>
      <c r="L15" s="244"/>
    </row>
    <row r="16" spans="2:14">
      <c r="B16" s="242">
        <v>43997</v>
      </c>
      <c r="C16" s="243" t="s">
        <v>967</v>
      </c>
      <c r="D16" s="244"/>
      <c r="E16" s="244">
        <v>178</v>
      </c>
      <c r="F16" s="245"/>
      <c r="G16" s="244"/>
      <c r="H16" s="244"/>
      <c r="I16" s="244"/>
      <c r="J16" s="244"/>
      <c r="K16" s="244"/>
      <c r="L16" s="244"/>
    </row>
    <row r="17" spans="2:14">
      <c r="B17" s="242">
        <v>43998</v>
      </c>
      <c r="C17" s="243" t="s">
        <v>498</v>
      </c>
      <c r="D17" s="244">
        <v>276.43</v>
      </c>
      <c r="E17" s="244"/>
      <c r="F17" s="245"/>
      <c r="G17" s="244"/>
      <c r="H17" s="244"/>
      <c r="I17" s="244"/>
      <c r="J17" s="244"/>
      <c r="K17" s="244"/>
      <c r="L17" s="244"/>
    </row>
    <row r="18" spans="2:14">
      <c r="B18" s="242">
        <v>43998</v>
      </c>
      <c r="C18" s="243" t="s">
        <v>959</v>
      </c>
      <c r="D18" s="244"/>
      <c r="E18" s="244">
        <v>276.43</v>
      </c>
      <c r="F18" s="245"/>
      <c r="G18" s="244"/>
      <c r="H18" s="244"/>
      <c r="I18" s="244"/>
      <c r="J18" s="244"/>
      <c r="K18" s="244"/>
      <c r="L18" s="244"/>
      <c r="M18">
        <v>276.43</v>
      </c>
    </row>
    <row r="19" spans="2:14">
      <c r="B19" s="242">
        <v>44000</v>
      </c>
      <c r="C19" s="243" t="s">
        <v>498</v>
      </c>
      <c r="D19" s="244">
        <v>240</v>
      </c>
      <c r="E19" s="244"/>
      <c r="F19" s="245"/>
      <c r="G19" s="244"/>
      <c r="H19" s="244"/>
      <c r="I19" s="244"/>
      <c r="J19" s="244"/>
      <c r="K19" s="244"/>
      <c r="L19" s="244"/>
    </row>
    <row r="20" spans="2:14">
      <c r="B20" s="242">
        <v>44000</v>
      </c>
      <c r="C20" s="243" t="s">
        <v>968</v>
      </c>
      <c r="D20" s="244"/>
      <c r="E20" s="244">
        <v>240</v>
      </c>
      <c r="F20" s="245"/>
      <c r="G20" s="244"/>
      <c r="H20" s="244"/>
      <c r="I20" s="244"/>
      <c r="J20" s="244"/>
      <c r="K20" s="244"/>
      <c r="L20" s="244"/>
      <c r="N20">
        <v>240</v>
      </c>
    </row>
    <row r="21" spans="2:14">
      <c r="B21" s="242">
        <v>44002</v>
      </c>
      <c r="C21" s="243" t="s">
        <v>498</v>
      </c>
      <c r="D21" s="244">
        <v>1152</v>
      </c>
      <c r="E21" s="244"/>
      <c r="F21" s="245"/>
      <c r="G21" s="244"/>
      <c r="H21" s="244"/>
      <c r="I21" s="244"/>
      <c r="J21" s="244"/>
      <c r="K21" s="244"/>
      <c r="L21" s="244"/>
    </row>
    <row r="22" spans="2:14">
      <c r="B22" s="242">
        <v>44002</v>
      </c>
      <c r="C22" s="243" t="s">
        <v>960</v>
      </c>
      <c r="D22" s="244">
        <v>19</v>
      </c>
      <c r="E22" s="244"/>
      <c r="F22" s="245"/>
      <c r="G22" s="244"/>
      <c r="H22" s="244"/>
      <c r="I22" s="244"/>
      <c r="J22" s="244"/>
      <c r="K22" s="244"/>
      <c r="L22" s="244"/>
    </row>
    <row r="23" spans="2:14">
      <c r="B23" s="242">
        <v>44002</v>
      </c>
      <c r="C23" s="243" t="s">
        <v>1094</v>
      </c>
      <c r="D23" s="244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</row>
    <row r="24" spans="2:14">
      <c r="B24" s="242">
        <v>44002</v>
      </c>
      <c r="C24" s="243" t="s">
        <v>1095</v>
      </c>
      <c r="D24" s="244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</row>
    <row r="25" spans="2:14">
      <c r="B25" s="242">
        <v>44004</v>
      </c>
      <c r="C25" s="243" t="s">
        <v>1187</v>
      </c>
      <c r="D25" s="244">
        <v>1380</v>
      </c>
      <c r="E25" s="244"/>
      <c r="F25" s="245"/>
      <c r="G25" s="244"/>
      <c r="H25" s="244"/>
      <c r="I25" s="244"/>
      <c r="J25" s="244"/>
      <c r="K25" s="244"/>
      <c r="L25" s="244"/>
    </row>
    <row r="26" spans="2:14">
      <c r="B26" s="242">
        <v>44004</v>
      </c>
      <c r="C26" s="243" t="s">
        <v>1188</v>
      </c>
      <c r="D26" s="244">
        <v>15</v>
      </c>
      <c r="E26" s="244"/>
      <c r="F26" s="245"/>
      <c r="G26" s="244"/>
      <c r="H26" s="244"/>
      <c r="I26" s="244"/>
      <c r="J26" s="244"/>
      <c r="K26" s="244"/>
      <c r="L26" s="244"/>
    </row>
    <row r="27" spans="2:14">
      <c r="B27" s="242">
        <v>44004</v>
      </c>
      <c r="C27" s="243" t="s">
        <v>1189</v>
      </c>
      <c r="D27" s="244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</row>
    <row r="28" spans="2:14">
      <c r="B28" s="242">
        <v>44004</v>
      </c>
      <c r="C28" s="243" t="s">
        <v>1190</v>
      </c>
      <c r="D28" s="244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</row>
    <row r="29" spans="2:14">
      <c r="B29" s="242">
        <v>44004</v>
      </c>
      <c r="C29" s="243" t="s">
        <v>1191</v>
      </c>
      <c r="D29" s="244">
        <v>1520</v>
      </c>
      <c r="E29" s="244"/>
      <c r="F29" s="245"/>
      <c r="G29" s="244"/>
      <c r="H29" s="244"/>
      <c r="I29" s="244"/>
      <c r="J29" s="244"/>
      <c r="K29" s="244"/>
      <c r="L29" s="244"/>
    </row>
    <row r="30" spans="2:14">
      <c r="B30" s="242">
        <v>44004</v>
      </c>
      <c r="C30" s="243" t="s">
        <v>966</v>
      </c>
      <c r="D30" s="244"/>
      <c r="E30" s="244">
        <v>1395</v>
      </c>
      <c r="F30" s="245"/>
      <c r="G30" s="244"/>
      <c r="H30" s="244"/>
      <c r="I30" s="244"/>
      <c r="J30" s="244"/>
      <c r="K30" s="244"/>
      <c r="L30" s="244"/>
    </row>
    <row r="31" spans="2:14">
      <c r="B31" s="242">
        <v>44004</v>
      </c>
      <c r="C31" s="243" t="s">
        <v>966</v>
      </c>
      <c r="D31" s="244"/>
      <c r="E31" s="244">
        <v>62</v>
      </c>
      <c r="F31" s="245"/>
      <c r="G31" s="244"/>
      <c r="H31" s="244"/>
      <c r="I31" s="244"/>
      <c r="J31" s="244"/>
      <c r="K31" s="244"/>
      <c r="L31" s="244"/>
    </row>
    <row r="32" spans="2:14">
      <c r="B32" s="242">
        <v>44004</v>
      </c>
      <c r="C32" s="243" t="s">
        <v>967</v>
      </c>
      <c r="D32" s="244"/>
      <c r="E32" s="244">
        <v>63</v>
      </c>
      <c r="F32" s="245"/>
      <c r="G32" s="244"/>
      <c r="H32" s="244"/>
      <c r="I32" s="244"/>
      <c r="J32" s="244"/>
      <c r="K32" s="244"/>
      <c r="L32" s="244"/>
    </row>
    <row r="33" spans="2:12">
      <c r="B33" s="242">
        <v>44006</v>
      </c>
      <c r="C33" s="243" t="s">
        <v>1209</v>
      </c>
      <c r="D33" s="244">
        <v>1318</v>
      </c>
      <c r="E33" s="244"/>
      <c r="F33" s="245"/>
      <c r="G33" s="244"/>
      <c r="H33" s="244"/>
      <c r="I33" s="244"/>
      <c r="J33" s="244"/>
      <c r="K33" s="244"/>
      <c r="L33" s="244"/>
    </row>
    <row r="34" spans="2:12">
      <c r="B34" s="242">
        <v>44006</v>
      </c>
      <c r="C34" s="243" t="s">
        <v>966</v>
      </c>
      <c r="D34" s="244"/>
      <c r="E34" s="244">
        <v>1152</v>
      </c>
      <c r="F34" s="245"/>
      <c r="G34" s="244"/>
      <c r="H34" s="244"/>
      <c r="I34" s="244"/>
      <c r="J34" s="244"/>
      <c r="K34" s="244"/>
      <c r="L34" s="244"/>
    </row>
    <row r="35" spans="2:12">
      <c r="B35" s="242">
        <v>44006</v>
      </c>
      <c r="C35" s="243" t="s">
        <v>966</v>
      </c>
      <c r="D35" s="244"/>
      <c r="E35" s="244">
        <v>73</v>
      </c>
      <c r="F35" s="245"/>
      <c r="G35" s="244"/>
      <c r="H35" s="244"/>
      <c r="I35" s="244"/>
      <c r="J35" s="244"/>
      <c r="K35" s="244"/>
      <c r="L35" s="244"/>
    </row>
    <row r="36" spans="2:12">
      <c r="B36" s="242">
        <v>44006</v>
      </c>
      <c r="C36" s="243" t="s">
        <v>967</v>
      </c>
      <c r="D36" s="244"/>
      <c r="E36" s="244">
        <v>19</v>
      </c>
      <c r="F36" s="245"/>
      <c r="G36" s="244"/>
      <c r="H36" s="244"/>
      <c r="I36" s="244"/>
      <c r="J36" s="244"/>
      <c r="K36" s="244"/>
      <c r="L36" s="244"/>
    </row>
    <row r="37" spans="2:12">
      <c r="B37" s="242">
        <v>44006</v>
      </c>
      <c r="C37" s="243" t="s">
        <v>967</v>
      </c>
      <c r="D37" s="244"/>
      <c r="E37" s="244">
        <v>74</v>
      </c>
      <c r="F37" s="245"/>
      <c r="G37" s="244"/>
      <c r="H37" s="244"/>
      <c r="I37" s="244"/>
      <c r="J37" s="244"/>
      <c r="K37" s="244"/>
      <c r="L37" s="244"/>
    </row>
    <row r="38" spans="2:12">
      <c r="B38" s="242">
        <v>44011</v>
      </c>
      <c r="C38" s="243" t="s">
        <v>498</v>
      </c>
      <c r="D38" s="244">
        <v>100</v>
      </c>
      <c r="E38" s="244"/>
      <c r="F38" s="245"/>
      <c r="G38" s="244"/>
      <c r="H38" s="244"/>
      <c r="I38" s="244"/>
      <c r="J38" s="244"/>
      <c r="K38" s="244"/>
      <c r="L38" s="244"/>
    </row>
    <row r="39" spans="2:12">
      <c r="B39" s="242">
        <v>44011</v>
      </c>
      <c r="C39" s="243" t="s">
        <v>498</v>
      </c>
      <c r="D39" s="244">
        <v>617.26</v>
      </c>
      <c r="E39" s="244"/>
      <c r="F39" s="245"/>
      <c r="G39" s="244"/>
      <c r="H39" s="244"/>
      <c r="I39" s="244"/>
      <c r="J39" s="244"/>
      <c r="K39" s="244"/>
      <c r="L39" s="244"/>
    </row>
    <row r="40" spans="2:12">
      <c r="B40" s="242">
        <v>44011</v>
      </c>
      <c r="C40" s="243" t="s">
        <v>498</v>
      </c>
      <c r="D40" s="244">
        <v>6.2</v>
      </c>
      <c r="E40" s="244"/>
      <c r="F40" s="245"/>
      <c r="G40" s="244"/>
      <c r="H40" s="244"/>
      <c r="I40" s="244"/>
      <c r="J40" s="244"/>
      <c r="K40" s="244"/>
      <c r="L40" s="244"/>
    </row>
    <row r="41" spans="2:12">
      <c r="B41" s="242">
        <v>44011</v>
      </c>
      <c r="C41" s="243" t="s">
        <v>1195</v>
      </c>
      <c r="D41" s="244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</row>
    <row r="42" spans="2:12">
      <c r="B42" s="242">
        <v>44011</v>
      </c>
      <c r="C42" s="243" t="s">
        <v>1190</v>
      </c>
      <c r="D42" s="244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</row>
    <row r="43" spans="2:12">
      <c r="B43" s="242">
        <v>44011</v>
      </c>
      <c r="C43" s="243" t="s">
        <v>1196</v>
      </c>
      <c r="D43" s="244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</row>
    <row r="44" spans="2:12">
      <c r="B44" s="242">
        <v>44011</v>
      </c>
      <c r="C44" s="243" t="s">
        <v>1197</v>
      </c>
      <c r="D44" s="244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</row>
    <row r="45" spans="2:12">
      <c r="B45" s="242">
        <v>44014</v>
      </c>
      <c r="C45" s="243" t="s">
        <v>1198</v>
      </c>
      <c r="D45" s="244">
        <v>826</v>
      </c>
      <c r="E45" s="244"/>
      <c r="F45" s="245"/>
      <c r="G45" s="244"/>
      <c r="H45" s="244"/>
      <c r="I45" s="244"/>
      <c r="J45" s="244"/>
      <c r="K45" s="244"/>
      <c r="L45" s="244"/>
    </row>
    <row r="46" spans="2:12">
      <c r="B46" s="242">
        <v>44014</v>
      </c>
      <c r="C46" s="243" t="s">
        <v>966</v>
      </c>
      <c r="D46" s="244"/>
      <c r="E46" s="244">
        <v>723</v>
      </c>
      <c r="F46" s="245"/>
      <c r="G46" s="244"/>
      <c r="H46" s="244"/>
      <c r="I46" s="244"/>
      <c r="J46" s="244"/>
      <c r="K46" s="244"/>
      <c r="L46" s="244"/>
    </row>
    <row r="47" spans="2:12">
      <c r="B47" s="242">
        <v>44014</v>
      </c>
      <c r="C47" s="243" t="s">
        <v>966</v>
      </c>
      <c r="D47" s="244"/>
      <c r="E47" s="244">
        <v>56</v>
      </c>
      <c r="F47" s="245"/>
      <c r="G47" s="244"/>
      <c r="H47" s="244"/>
      <c r="I47" s="244"/>
      <c r="J47" s="244"/>
      <c r="K47" s="244"/>
      <c r="L47" s="244"/>
    </row>
    <row r="48" spans="2:12">
      <c r="B48" s="242">
        <v>44014</v>
      </c>
      <c r="C48" s="243" t="s">
        <v>967</v>
      </c>
      <c r="D48" s="244"/>
      <c r="E48" s="244">
        <v>56</v>
      </c>
      <c r="F48" s="245"/>
      <c r="G48" s="244"/>
      <c r="H48" s="244"/>
      <c r="I48" s="244"/>
      <c r="J48" s="244"/>
      <c r="K48" s="244"/>
      <c r="L48" s="244"/>
    </row>
    <row r="49" spans="2:12">
      <c r="B49" s="118"/>
      <c r="C49" s="42"/>
      <c r="D49" s="118"/>
      <c r="E49" s="118"/>
      <c r="G49" s="118"/>
      <c r="H49" s="118"/>
      <c r="I49" s="118"/>
      <c r="J49" s="118"/>
      <c r="K49" s="118"/>
      <c r="L49" s="118"/>
    </row>
    <row r="50" spans="2:12">
      <c r="B50" s="118"/>
      <c r="C50" s="42"/>
      <c r="D50" s="118"/>
      <c r="E50" s="118"/>
      <c r="G50" s="118"/>
      <c r="H50" s="118"/>
      <c r="I50" s="118"/>
      <c r="J50" s="118"/>
      <c r="K50" s="118"/>
      <c r="L50" s="118"/>
    </row>
    <row r="51" spans="2:12">
      <c r="B51" s="118"/>
      <c r="C51" s="42"/>
      <c r="D51" s="118"/>
      <c r="E51" s="118"/>
      <c r="G51" s="118"/>
      <c r="H51" s="118"/>
      <c r="I51" s="118"/>
      <c r="J51" s="118"/>
      <c r="K51" s="118"/>
      <c r="L51" s="118"/>
    </row>
    <row r="52" spans="2:12">
      <c r="B52" s="118"/>
      <c r="C52" s="42"/>
      <c r="D52" s="118"/>
      <c r="E52" s="118"/>
      <c r="G52" s="118"/>
      <c r="H52" s="118"/>
      <c r="I52" s="118"/>
      <c r="J52" s="118"/>
      <c r="K52" s="118"/>
      <c r="L52" s="118"/>
    </row>
    <row r="53" spans="2:12">
      <c r="B53" s="118"/>
      <c r="C53" s="42"/>
      <c r="D53" s="118"/>
      <c r="E53" s="118"/>
      <c r="G53" s="118"/>
      <c r="H53" s="118"/>
      <c r="I53" s="118"/>
      <c r="J53" s="118"/>
      <c r="K53" s="118"/>
      <c r="L53" s="118"/>
    </row>
    <row r="54" spans="2:12">
      <c r="B54" s="118"/>
      <c r="C54" s="42"/>
      <c r="D54" s="118"/>
      <c r="E54" s="118"/>
      <c r="G54" s="118"/>
      <c r="H54" s="118"/>
      <c r="I54" s="118"/>
      <c r="J54" s="118"/>
      <c r="K54" s="118"/>
      <c r="L54" s="118"/>
    </row>
    <row r="55" spans="2:12">
      <c r="B55" s="118"/>
      <c r="C55" s="42"/>
      <c r="D55" s="118"/>
      <c r="E55" s="118"/>
      <c r="G55" s="118"/>
      <c r="H55" s="118"/>
      <c r="I55" s="118"/>
      <c r="J55" s="118"/>
      <c r="K55" s="118"/>
      <c r="L55" s="118"/>
    </row>
    <row r="56" spans="2:12">
      <c r="B56" s="118"/>
      <c r="C56" s="42"/>
      <c r="D56" s="118"/>
      <c r="E56" s="118"/>
      <c r="G56" s="118"/>
      <c r="H56" s="118"/>
      <c r="I56" s="118"/>
      <c r="J56" s="118"/>
      <c r="K56" s="118"/>
      <c r="L56" s="118"/>
    </row>
    <row r="57" spans="2:12">
      <c r="B57" s="118"/>
      <c r="C57" s="42"/>
      <c r="D57" s="118"/>
      <c r="E57" s="118"/>
      <c r="G57" s="118"/>
      <c r="H57" s="118"/>
      <c r="I57" s="118"/>
      <c r="J57" s="118"/>
      <c r="K57" s="118"/>
      <c r="L57" s="118"/>
    </row>
    <row r="58" spans="2:12">
      <c r="B58" s="118"/>
      <c r="C58" s="42"/>
      <c r="D58" s="118"/>
      <c r="E58" s="118"/>
      <c r="G58" s="118"/>
      <c r="H58" s="118"/>
      <c r="I58" s="118"/>
      <c r="J58" s="118"/>
      <c r="K58" s="118"/>
      <c r="L58" s="118"/>
    </row>
    <row r="59" spans="2:12">
      <c r="B59" s="118"/>
      <c r="C59" s="42"/>
      <c r="D59" s="118"/>
      <c r="E59" s="118"/>
      <c r="G59" s="118"/>
      <c r="H59" s="118"/>
      <c r="I59" s="118"/>
      <c r="J59" s="118"/>
      <c r="K59" s="118"/>
      <c r="L59" s="118"/>
    </row>
    <row r="60" spans="2:12">
      <c r="B60" s="118"/>
      <c r="C60" s="42"/>
      <c r="D60" s="118"/>
      <c r="E60" s="118"/>
      <c r="G60" s="118"/>
      <c r="H60" s="118"/>
      <c r="I60" s="118"/>
      <c r="J60" s="118"/>
      <c r="K60" s="118"/>
      <c r="L60" s="118"/>
    </row>
    <row r="61" spans="2:12">
      <c r="B61" s="118"/>
      <c r="C61" s="42"/>
      <c r="D61" s="118"/>
      <c r="E61" s="118"/>
      <c r="G61" s="118"/>
      <c r="H61" s="118"/>
      <c r="I61" s="118"/>
      <c r="J61" s="118"/>
      <c r="K61" s="118"/>
      <c r="L61" s="118"/>
    </row>
    <row r="62" spans="2:12">
      <c r="B62" s="118"/>
      <c r="C62" s="42"/>
      <c r="D62" s="118"/>
      <c r="E62" s="118"/>
      <c r="G62" s="118"/>
      <c r="H62" s="118"/>
      <c r="I62" s="118"/>
      <c r="J62" s="118"/>
      <c r="K62" s="118"/>
      <c r="L62" s="118"/>
    </row>
    <row r="63" spans="2:12">
      <c r="B63" s="118"/>
      <c r="C63" s="42"/>
      <c r="D63" s="118"/>
      <c r="E63" s="118"/>
      <c r="G63" s="118"/>
      <c r="H63" s="118"/>
      <c r="I63" s="118"/>
      <c r="J63" s="118"/>
      <c r="K63" s="118"/>
      <c r="L63" s="118"/>
    </row>
    <row r="64" spans="2:12">
      <c r="B64" s="118"/>
      <c r="C64" s="42"/>
      <c r="D64" s="118"/>
      <c r="E64" s="118"/>
      <c r="G64" s="118"/>
      <c r="H64" s="118"/>
      <c r="I64" s="118"/>
      <c r="J64" s="118"/>
      <c r="K64" s="118"/>
      <c r="L64" s="118"/>
    </row>
    <row r="65" spans="2:12">
      <c r="B65" s="118"/>
      <c r="C65" s="42"/>
      <c r="D65" s="118"/>
      <c r="E65" s="118"/>
      <c r="G65" s="118"/>
      <c r="H65" s="118"/>
      <c r="I65" s="118"/>
      <c r="J65" s="118"/>
      <c r="K65" s="118"/>
      <c r="L65" s="118"/>
    </row>
    <row r="66" spans="2:12">
      <c r="B66" s="118"/>
      <c r="C66" s="42"/>
      <c r="D66" s="118"/>
      <c r="E66" s="118"/>
      <c r="G66" s="118"/>
      <c r="H66" s="118"/>
      <c r="I66" s="118"/>
      <c r="J66" s="118"/>
      <c r="K66" s="118"/>
      <c r="L66" s="118"/>
    </row>
    <row r="67" spans="2:12">
      <c r="B67" s="118"/>
      <c r="C67" s="42"/>
      <c r="D67" s="118"/>
      <c r="E67" s="118"/>
      <c r="G67" s="118"/>
      <c r="H67" s="118"/>
      <c r="I67" s="118"/>
      <c r="J67" s="118"/>
      <c r="K67" s="118"/>
      <c r="L67" s="118"/>
    </row>
    <row r="68" spans="2:12">
      <c r="B68" s="118"/>
      <c r="C68" s="42"/>
      <c r="D68" s="118"/>
      <c r="E68" s="118"/>
      <c r="G68" s="118"/>
      <c r="H68" s="118"/>
      <c r="I68" s="118"/>
      <c r="J68" s="118"/>
      <c r="K68" s="118"/>
      <c r="L68" s="118"/>
    </row>
    <row r="69" spans="2:12">
      <c r="B69" s="118"/>
      <c r="C69" s="42"/>
      <c r="D69" s="118"/>
      <c r="E69" s="118"/>
      <c r="G69" s="118"/>
      <c r="H69" s="118"/>
      <c r="I69" s="118"/>
      <c r="J69" s="118"/>
      <c r="K69" s="118"/>
      <c r="L69" s="118"/>
    </row>
    <row r="70" spans="2:12">
      <c r="B70" s="118"/>
      <c r="C70" s="42"/>
      <c r="D70" s="118"/>
      <c r="E70" s="118"/>
      <c r="G70" s="118"/>
      <c r="H70" s="118"/>
      <c r="I70" s="118"/>
      <c r="J70" s="118"/>
      <c r="K70" s="118"/>
      <c r="L70" s="118"/>
    </row>
    <row r="71" spans="2:12">
      <c r="B71" s="118"/>
      <c r="C71" s="42"/>
      <c r="D71" s="118"/>
      <c r="E71" s="118"/>
      <c r="G71" s="118"/>
      <c r="H71" s="118"/>
      <c r="I71" s="118"/>
      <c r="J71" s="118"/>
      <c r="K71" s="118"/>
      <c r="L71" s="118"/>
    </row>
    <row r="72" spans="2:12">
      <c r="B72" s="118"/>
      <c r="C72" s="42"/>
      <c r="D72" s="118"/>
      <c r="E72" s="118"/>
      <c r="G72" s="118"/>
      <c r="H72" s="118"/>
      <c r="I72" s="118"/>
      <c r="J72" s="118"/>
      <c r="K72" s="118"/>
      <c r="L72" s="118"/>
    </row>
    <row r="73" spans="2:12">
      <c r="B73" s="118"/>
      <c r="C73" s="42"/>
      <c r="D73" s="118"/>
      <c r="E73" s="118"/>
      <c r="G73" s="118"/>
      <c r="H73" s="118"/>
      <c r="I73" s="118"/>
      <c r="J73" s="118"/>
      <c r="K73" s="118"/>
      <c r="L73" s="118"/>
    </row>
    <row r="74" spans="2:12">
      <c r="B74" s="118"/>
      <c r="C74" s="42"/>
      <c r="D74" s="118"/>
      <c r="E74" s="118"/>
      <c r="G74" s="118"/>
      <c r="H74" s="118"/>
      <c r="I74" s="118"/>
      <c r="J74" s="118"/>
      <c r="K74" s="118"/>
      <c r="L74" s="118"/>
    </row>
    <row r="75" spans="2:12">
      <c r="B75" s="118"/>
      <c r="C75" s="42"/>
      <c r="D75" s="118"/>
      <c r="E75" s="118"/>
      <c r="G75" s="118"/>
      <c r="H75" s="118"/>
      <c r="I75" s="118"/>
      <c r="J75" s="118"/>
      <c r="K75" s="118"/>
      <c r="L75" s="118"/>
    </row>
    <row r="76" spans="2:12">
      <c r="B76" s="118"/>
      <c r="C76" s="42"/>
      <c r="D76" s="118"/>
      <c r="E76" s="118"/>
      <c r="G76" s="118"/>
      <c r="H76" s="118"/>
      <c r="I76" s="118"/>
      <c r="J76" s="118"/>
      <c r="K76" s="118"/>
      <c r="L76" s="118"/>
    </row>
    <row r="77" spans="2:12">
      <c r="G77" s="118"/>
      <c r="H77" s="118"/>
      <c r="I77" s="118"/>
      <c r="J77" s="118"/>
      <c r="K77" s="118"/>
      <c r="L77" s="118"/>
    </row>
    <row r="78" spans="2:12">
      <c r="G78" s="118"/>
      <c r="H78" s="118"/>
      <c r="I78" s="118"/>
      <c r="J78" s="118"/>
      <c r="K78" s="118"/>
      <c r="L78" s="118"/>
    </row>
    <row r="79" spans="2:12">
      <c r="G79" s="118"/>
      <c r="H79" s="118"/>
      <c r="I79" s="118"/>
      <c r="J79" s="118"/>
      <c r="K79" s="118"/>
      <c r="L79" s="118"/>
    </row>
    <row r="80" spans="2:12">
      <c r="G80" s="118"/>
      <c r="H80" s="118"/>
      <c r="I80" s="118"/>
      <c r="J80" s="118"/>
      <c r="K80" s="118"/>
      <c r="L80" s="118"/>
    </row>
    <row r="81" spans="7:12">
      <c r="G81" s="118"/>
      <c r="H81" s="118"/>
      <c r="I81" s="118"/>
      <c r="J81" s="118"/>
      <c r="K81" s="118"/>
      <c r="L81" s="118"/>
    </row>
    <row r="82" spans="7:12">
      <c r="G82" s="118"/>
      <c r="H82" s="118"/>
      <c r="I82" s="118"/>
      <c r="J82" s="118"/>
      <c r="K82" s="118"/>
      <c r="L82" s="118"/>
    </row>
    <row r="83" spans="7:12">
      <c r="G83" s="118"/>
      <c r="H83" s="118"/>
      <c r="I83" s="118"/>
      <c r="J83" s="118"/>
      <c r="K83" s="118"/>
      <c r="L83" s="118"/>
    </row>
    <row r="84" spans="7:12">
      <c r="G84" s="118"/>
      <c r="H84" s="118"/>
      <c r="I84" s="118"/>
      <c r="J84" s="118"/>
      <c r="K84" s="118"/>
      <c r="L84" s="118"/>
    </row>
    <row r="85" spans="7:12">
      <c r="G85" s="118"/>
      <c r="H85" s="118"/>
      <c r="I85" s="118"/>
      <c r="J85" s="118"/>
      <c r="K85" s="118"/>
      <c r="L85" s="118"/>
    </row>
    <row r="86" spans="7:12">
      <c r="G86" s="118"/>
      <c r="H86" s="118"/>
      <c r="I86" s="118"/>
      <c r="J86" s="118"/>
      <c r="K86" s="118"/>
      <c r="L86" s="118"/>
    </row>
    <row r="87" spans="7:12">
      <c r="G87" s="118"/>
      <c r="H87" s="118"/>
      <c r="I87" s="118"/>
      <c r="J87" s="118"/>
      <c r="K87" s="118"/>
      <c r="L87" s="118"/>
    </row>
    <row r="88" spans="7:12">
      <c r="G88" s="118"/>
      <c r="H88" s="118"/>
      <c r="I88" s="118"/>
      <c r="J88" s="118"/>
      <c r="K88" s="118"/>
      <c r="L88" s="118"/>
    </row>
    <row r="89" spans="7:12">
      <c r="G89" s="118"/>
      <c r="H89" s="118"/>
      <c r="I89" s="118"/>
      <c r="J89" s="118"/>
      <c r="K89" s="118"/>
      <c r="L89" s="118"/>
    </row>
    <row r="90" spans="7:12">
      <c r="G90" s="118"/>
      <c r="H90" s="118"/>
      <c r="I90" s="118"/>
      <c r="J90" s="118"/>
      <c r="K90" s="118"/>
      <c r="L90" s="118"/>
    </row>
    <row r="91" spans="7:12">
      <c r="G91" s="118"/>
      <c r="H91" s="118"/>
      <c r="I91" s="118"/>
      <c r="J91" s="118"/>
      <c r="K91" s="118"/>
      <c r="L91" s="118"/>
    </row>
    <row r="92" spans="7:12">
      <c r="G92" s="118"/>
      <c r="H92" s="118"/>
      <c r="I92" s="118"/>
      <c r="J92" s="118"/>
      <c r="K92" s="118"/>
      <c r="L92" s="118"/>
    </row>
    <row r="93" spans="7:12">
      <c r="G93" s="118"/>
      <c r="H93" s="118"/>
      <c r="I93" s="118"/>
      <c r="J93" s="118"/>
      <c r="K93" s="118"/>
      <c r="L93" s="118"/>
    </row>
    <row r="94" spans="7:12">
      <c r="G94" s="118"/>
      <c r="H94" s="118"/>
      <c r="I94" s="118"/>
      <c r="J94" s="118"/>
      <c r="K94" s="118"/>
      <c r="L94" s="118"/>
    </row>
    <row r="95" spans="7:12">
      <c r="G95" s="118"/>
      <c r="H95" s="118"/>
      <c r="I95" s="118"/>
      <c r="J95" s="118"/>
      <c r="K95" s="118"/>
      <c r="L95" s="118"/>
    </row>
    <row r="96" spans="7:12">
      <c r="G96" s="118"/>
      <c r="H96" s="118"/>
      <c r="I96" s="118"/>
      <c r="J96" s="118"/>
      <c r="K96" s="118"/>
      <c r="L96" s="118"/>
    </row>
    <row r="97" spans="7:12">
      <c r="G97" s="118"/>
      <c r="H97" s="118"/>
      <c r="I97" s="118"/>
      <c r="J97" s="118"/>
      <c r="K97" s="118"/>
      <c r="L97" s="118"/>
    </row>
    <row r="98" spans="7:12">
      <c r="G98" s="118"/>
      <c r="H98" s="118"/>
      <c r="I98" s="118"/>
      <c r="J98" s="118"/>
      <c r="K98" s="118"/>
      <c r="L98" s="118"/>
    </row>
    <row r="99" spans="7:12">
      <c r="G99" s="118"/>
      <c r="H99" s="118"/>
      <c r="I99" s="118"/>
      <c r="J99" s="118"/>
      <c r="K99" s="118"/>
      <c r="L99" s="118"/>
    </row>
    <row r="100" spans="7:12">
      <c r="G100" s="118"/>
      <c r="H100" s="118"/>
      <c r="I100" s="118"/>
      <c r="J100" s="118"/>
      <c r="K100" s="118"/>
      <c r="L100" s="118"/>
    </row>
    <row r="101" spans="7:12">
      <c r="G101" s="118"/>
      <c r="H101" s="118"/>
      <c r="I101" s="118"/>
      <c r="J101" s="118"/>
      <c r="K101" s="118"/>
      <c r="L101" s="118"/>
    </row>
    <row r="102" spans="7:12">
      <c r="G102" s="118"/>
      <c r="H102" s="118"/>
      <c r="I102" s="118"/>
      <c r="J102" s="118"/>
      <c r="K102" s="118"/>
      <c r="L102" s="118"/>
    </row>
    <row r="103" spans="7:12">
      <c r="G103" s="118"/>
      <c r="H103" s="118"/>
      <c r="I103" s="118"/>
      <c r="J103" s="118"/>
      <c r="K103" s="118"/>
      <c r="L103" s="118"/>
    </row>
    <row r="104" spans="7:12">
      <c r="G104" s="118"/>
      <c r="H104" s="118"/>
      <c r="I104" s="118"/>
      <c r="J104" s="118"/>
      <c r="K104" s="118"/>
      <c r="L104" s="118"/>
    </row>
    <row r="105" spans="7:12">
      <c r="G105" s="118"/>
      <c r="H105" s="118"/>
      <c r="I105" s="118"/>
      <c r="J105" s="118"/>
      <c r="K105" s="118"/>
      <c r="L105" s="118"/>
    </row>
    <row r="106" spans="7:12">
      <c r="G106" s="118"/>
      <c r="H106" s="118"/>
      <c r="I106" s="118"/>
      <c r="J106" s="118"/>
      <c r="K106" s="118"/>
      <c r="L106" s="118"/>
    </row>
    <row r="107" spans="7:12">
      <c r="G107" s="118"/>
      <c r="H107" s="118"/>
      <c r="I107" s="118"/>
      <c r="J107" s="118"/>
      <c r="K107" s="118"/>
      <c r="L107" s="118"/>
    </row>
    <row r="108" spans="7:12">
      <c r="G108" s="118"/>
      <c r="H108" s="118"/>
      <c r="I108" s="118"/>
      <c r="J108" s="118"/>
      <c r="K108" s="118"/>
      <c r="L108" s="118"/>
    </row>
    <row r="109" spans="7:12">
      <c r="G109" s="118"/>
      <c r="H109" s="118"/>
      <c r="I109" s="118"/>
      <c r="J109" s="118"/>
      <c r="K109" s="118"/>
      <c r="L109" s="118"/>
    </row>
    <row r="110" spans="7:12">
      <c r="G110" s="118"/>
      <c r="H110" s="118"/>
      <c r="I110" s="118"/>
      <c r="J110" s="118"/>
      <c r="K110" s="118"/>
      <c r="L110" s="118"/>
    </row>
    <row r="111" spans="7:12">
      <c r="G111" s="118"/>
      <c r="H111" s="118"/>
      <c r="I111" s="118"/>
      <c r="J111" s="118"/>
      <c r="K111" s="118"/>
      <c r="L111" s="118"/>
    </row>
    <row r="112" spans="7:12">
      <c r="G112" s="118"/>
      <c r="H112" s="118"/>
      <c r="I112" s="118"/>
      <c r="J112" s="118"/>
      <c r="K112" s="118"/>
      <c r="L112" s="118"/>
    </row>
    <row r="113" spans="7:12">
      <c r="G113" s="118"/>
      <c r="H113" s="118"/>
      <c r="I113" s="118"/>
      <c r="J113" s="118"/>
      <c r="K113" s="118"/>
      <c r="L113" s="118"/>
    </row>
    <row r="114" spans="7:12">
      <c r="G114" s="118"/>
      <c r="H114" s="118"/>
      <c r="I114" s="118"/>
      <c r="J114" s="118"/>
      <c r="K114" s="118"/>
      <c r="L114" s="118"/>
    </row>
    <row r="115" spans="7:12">
      <c r="G115" s="118"/>
      <c r="H115" s="118"/>
      <c r="I115" s="118"/>
      <c r="J115" s="118"/>
      <c r="K115" s="118"/>
      <c r="L115" s="118"/>
    </row>
    <row r="116" spans="7:12">
      <c r="G116" s="118"/>
      <c r="H116" s="118"/>
      <c r="I116" s="118"/>
      <c r="J116" s="118"/>
      <c r="K116" s="118"/>
      <c r="L116" s="118"/>
    </row>
    <row r="117" spans="7:12">
      <c r="G117" s="118"/>
      <c r="H117" s="118"/>
      <c r="I117" s="118"/>
      <c r="J117" s="118"/>
      <c r="K117" s="118"/>
      <c r="L117" s="118"/>
    </row>
    <row r="118" spans="7:12">
      <c r="G118" s="118"/>
      <c r="H118" s="118"/>
      <c r="I118" s="118"/>
      <c r="J118" s="118"/>
      <c r="K118" s="118"/>
      <c r="L118" s="118"/>
    </row>
    <row r="119" spans="7:12">
      <c r="G119" s="118"/>
      <c r="H119" s="118"/>
      <c r="I119" s="118"/>
      <c r="J119" s="118"/>
      <c r="K119" s="118"/>
      <c r="L119" s="118"/>
    </row>
    <row r="120" spans="7:12">
      <c r="G120" s="118"/>
      <c r="H120" s="118"/>
      <c r="I120" s="118"/>
      <c r="J120" s="118"/>
      <c r="K120" s="118"/>
      <c r="L120" s="118"/>
    </row>
    <row r="121" spans="7:12">
      <c r="G121" s="118"/>
      <c r="H121" s="118"/>
      <c r="I121" s="118"/>
      <c r="J121" s="118"/>
      <c r="K121" s="118"/>
      <c r="L121" s="118"/>
    </row>
    <row r="122" spans="7:12">
      <c r="G122" s="118"/>
      <c r="H122" s="118"/>
      <c r="I122" s="118"/>
      <c r="J122" s="118"/>
      <c r="K122" s="118"/>
      <c r="L122" s="118"/>
    </row>
    <row r="123" spans="7:12">
      <c r="G123" s="118"/>
      <c r="H123" s="118"/>
      <c r="I123" s="118"/>
      <c r="J123" s="118"/>
      <c r="K123" s="118"/>
      <c r="L123" s="118"/>
    </row>
    <row r="124" spans="7:12">
      <c r="G124" s="118"/>
      <c r="H124" s="118"/>
      <c r="I124" s="118"/>
      <c r="J124" s="118"/>
      <c r="K124" s="118"/>
      <c r="L124" s="118"/>
    </row>
    <row r="125" spans="7:12">
      <c r="G125" s="118"/>
      <c r="H125" s="118"/>
      <c r="I125" s="118"/>
      <c r="J125" s="118"/>
      <c r="K125" s="118"/>
      <c r="L125" s="118"/>
    </row>
    <row r="126" spans="7:12">
      <c r="G126" s="118"/>
      <c r="H126" s="118"/>
      <c r="I126" s="118"/>
      <c r="J126" s="118"/>
      <c r="K126" s="118"/>
      <c r="L126" s="118"/>
    </row>
    <row r="127" spans="7:12">
      <c r="G127" s="118"/>
      <c r="H127" s="118"/>
      <c r="I127" s="118"/>
      <c r="J127" s="118"/>
      <c r="K127" s="118"/>
      <c r="L127" s="118"/>
    </row>
    <row r="128" spans="7:12">
      <c r="G128" s="118"/>
      <c r="H128" s="118"/>
      <c r="I128" s="118"/>
      <c r="J128" s="118"/>
      <c r="K128" s="118"/>
      <c r="L128" s="118"/>
    </row>
    <row r="129" spans="7:12">
      <c r="G129" s="118"/>
      <c r="H129" s="118"/>
      <c r="I129" s="118"/>
      <c r="J129" s="118"/>
      <c r="K129" s="118"/>
      <c r="L129" s="118"/>
    </row>
    <row r="130" spans="7:12">
      <c r="G130" s="118"/>
      <c r="H130" s="118"/>
      <c r="I130" s="118"/>
      <c r="J130" s="118"/>
      <c r="K130" s="118"/>
      <c r="L130" s="118"/>
    </row>
    <row r="131" spans="7:12">
      <c r="G131" s="118"/>
      <c r="H131" s="118"/>
      <c r="I131" s="118"/>
      <c r="J131" s="118"/>
      <c r="K131" s="118"/>
      <c r="L131" s="118"/>
    </row>
    <row r="132" spans="7:12">
      <c r="G132" s="118"/>
      <c r="H132" s="118"/>
      <c r="I132" s="118"/>
      <c r="J132" s="118"/>
      <c r="K132" s="118"/>
      <c r="L132" s="118"/>
    </row>
    <row r="133" spans="7:12">
      <c r="G133" s="118"/>
      <c r="H133" s="118"/>
      <c r="I133" s="118"/>
      <c r="J133" s="118"/>
      <c r="K133" s="118"/>
      <c r="L133" s="118"/>
    </row>
    <row r="134" spans="7:12">
      <c r="G134" s="118"/>
      <c r="H134" s="118"/>
      <c r="I134" s="118"/>
      <c r="J134" s="118"/>
      <c r="K134" s="118"/>
      <c r="L134" s="118"/>
    </row>
    <row r="135" spans="7:12">
      <c r="G135" s="118"/>
      <c r="H135" s="118"/>
      <c r="I135" s="118"/>
      <c r="J135" s="118"/>
      <c r="K135" s="118"/>
      <c r="L135" s="118"/>
    </row>
    <row r="136" spans="7:12">
      <c r="G136" s="118"/>
      <c r="H136" s="118"/>
      <c r="I136" s="118"/>
      <c r="J136" s="118"/>
      <c r="K136" s="118"/>
      <c r="L136" s="118"/>
    </row>
    <row r="137" spans="7:12">
      <c r="G137" s="118"/>
      <c r="H137" s="118"/>
      <c r="I137" s="118"/>
      <c r="J137" s="118"/>
      <c r="K137" s="118"/>
      <c r="L137" s="118"/>
    </row>
    <row r="138" spans="7:12">
      <c r="G138" s="118"/>
      <c r="H138" s="118"/>
      <c r="I138" s="118"/>
      <c r="J138" s="118"/>
      <c r="K138" s="118"/>
      <c r="L138" s="118"/>
    </row>
    <row r="139" spans="7:12">
      <c r="G139" s="118"/>
      <c r="H139" s="118"/>
      <c r="I139" s="118"/>
      <c r="J139" s="118"/>
      <c r="K139" s="118"/>
      <c r="L139" s="118"/>
    </row>
    <row r="140" spans="7:12">
      <c r="G140" s="118"/>
      <c r="H140" s="118"/>
      <c r="I140" s="118"/>
      <c r="J140" s="118"/>
      <c r="K140" s="118"/>
      <c r="L140" s="118"/>
    </row>
  </sheetData>
  <mergeCells count="2">
    <mergeCell ref="D3:E3"/>
    <mergeCell ref="G2:N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1"/>
  <sheetViews>
    <sheetView workbookViewId="0">
      <selection activeCell="D22" sqref="D22"/>
    </sheetView>
  </sheetViews>
  <sheetFormatPr defaultRowHeight="12.75"/>
  <cols>
    <col min="2" max="2" width="9.140625" style="121"/>
    <col min="3" max="3" width="30.85546875" bestFit="1" customWidth="1"/>
    <col min="4" max="4" width="8.85546875" bestFit="1" customWidth="1"/>
    <col min="5" max="5" width="10" bestFit="1" customWidth="1"/>
    <col min="6" max="6" width="34.85546875" bestFit="1" customWidth="1"/>
  </cols>
  <sheetData>
    <row r="3" spans="2:16"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</row>
    <row r="4" spans="2:16">
      <c r="B4" s="206" t="s">
        <v>1199</v>
      </c>
      <c r="C4" s="42" t="s">
        <v>1200</v>
      </c>
      <c r="D4" s="42" t="s">
        <v>1201</v>
      </c>
      <c r="E4" s="42" t="s">
        <v>1202</v>
      </c>
      <c r="F4" s="42" t="s">
        <v>1221</v>
      </c>
    </row>
    <row r="5" spans="2:16">
      <c r="B5" s="206">
        <v>1</v>
      </c>
      <c r="C5" s="42" t="s">
        <v>1203</v>
      </c>
      <c r="D5" s="42" t="s">
        <v>1204</v>
      </c>
      <c r="E5" s="42">
        <v>26740</v>
      </c>
      <c r="F5" s="42"/>
    </row>
    <row r="6" spans="2:16" ht="23.25">
      <c r="B6" s="206">
        <v>2</v>
      </c>
      <c r="C6" s="42" t="s">
        <v>1205</v>
      </c>
      <c r="D6" s="42" t="s">
        <v>1204</v>
      </c>
      <c r="E6" s="247">
        <v>5343</v>
      </c>
      <c r="F6" s="42"/>
    </row>
    <row r="7" spans="2:16">
      <c r="B7" s="206"/>
      <c r="C7" s="42" t="s">
        <v>1210</v>
      </c>
      <c r="D7" s="42"/>
      <c r="E7" s="42"/>
      <c r="F7" s="42"/>
    </row>
    <row r="8" spans="2:16">
      <c r="B8" s="206">
        <v>3</v>
      </c>
      <c r="C8" s="42" t="s">
        <v>969</v>
      </c>
      <c r="D8" s="42" t="s">
        <v>1204</v>
      </c>
      <c r="E8" s="42">
        <v>3546</v>
      </c>
      <c r="F8" s="42"/>
    </row>
    <row r="9" spans="2:16">
      <c r="B9" s="206">
        <v>4</v>
      </c>
      <c r="C9" s="42" t="s">
        <v>970</v>
      </c>
      <c r="D9" s="42" t="s">
        <v>1204</v>
      </c>
      <c r="E9" s="42">
        <v>1581</v>
      </c>
      <c r="F9" s="42"/>
    </row>
    <row r="10" spans="2:16">
      <c r="B10" s="206">
        <v>5</v>
      </c>
      <c r="C10" s="42" t="s">
        <v>971</v>
      </c>
      <c r="D10" s="42" t="s">
        <v>1204</v>
      </c>
      <c r="E10" s="42">
        <v>161</v>
      </c>
      <c r="F10" s="42"/>
    </row>
    <row r="11" spans="2:16">
      <c r="B11" s="206">
        <v>6</v>
      </c>
      <c r="C11" s="42" t="s">
        <v>1211</v>
      </c>
      <c r="D11" s="42" t="s">
        <v>1204</v>
      </c>
      <c r="E11" s="42">
        <v>22</v>
      </c>
      <c r="F11" s="42"/>
    </row>
    <row r="12" spans="2:16">
      <c r="B12" s="206">
        <v>7</v>
      </c>
      <c r="C12" s="42" t="s">
        <v>1212</v>
      </c>
      <c r="D12" s="42" t="s">
        <v>1204</v>
      </c>
      <c r="E12" s="42">
        <v>33</v>
      </c>
      <c r="F12" s="42"/>
    </row>
    <row r="13" spans="2:16" ht="23.25">
      <c r="B13" s="206">
        <v>8</v>
      </c>
      <c r="C13" s="42" t="s">
        <v>1213</v>
      </c>
      <c r="D13" s="42" t="s">
        <v>1214</v>
      </c>
      <c r="E13" s="247">
        <v>5</v>
      </c>
      <c r="F13" s="42"/>
    </row>
    <row r="14" spans="2:16" ht="23.25">
      <c r="B14" s="206">
        <v>9</v>
      </c>
      <c r="C14" s="42" t="s">
        <v>1215</v>
      </c>
      <c r="D14" s="42" t="s">
        <v>1224</v>
      </c>
      <c r="E14" s="247">
        <v>5876</v>
      </c>
      <c r="F14" s="42"/>
    </row>
    <row r="15" spans="2:16" ht="23.25">
      <c r="B15" s="206">
        <v>10</v>
      </c>
      <c r="C15" s="42" t="s">
        <v>1216</v>
      </c>
      <c r="D15" s="42" t="s">
        <v>1225</v>
      </c>
      <c r="E15" s="247">
        <f>E14/E13</f>
        <v>1175.2</v>
      </c>
      <c r="F15" s="42"/>
    </row>
    <row r="16" spans="2:16" ht="23.25">
      <c r="B16" s="206">
        <v>11</v>
      </c>
      <c r="C16" s="42" t="s">
        <v>1218</v>
      </c>
      <c r="D16" s="42" t="s">
        <v>1224</v>
      </c>
      <c r="E16" s="247">
        <f>E14-E6</f>
        <v>533</v>
      </c>
      <c r="F16" s="42"/>
    </row>
    <row r="17" spans="2:6" ht="23.25">
      <c r="B17" s="206"/>
      <c r="C17" s="42" t="s">
        <v>1223</v>
      </c>
      <c r="D17" s="42" t="s">
        <v>1225</v>
      </c>
      <c r="E17" s="247">
        <f>E16/E13</f>
        <v>106.6</v>
      </c>
      <c r="F17" s="42"/>
    </row>
    <row r="18" spans="2:6" ht="23.25">
      <c r="B18" s="206">
        <v>12</v>
      </c>
      <c r="C18" s="42" t="s">
        <v>1219</v>
      </c>
      <c r="D18" s="42" t="s">
        <v>1224</v>
      </c>
      <c r="E18" s="247">
        <f>E16/2</f>
        <v>266.5</v>
      </c>
      <c r="F18" s="42"/>
    </row>
    <row r="19" spans="2:6" ht="23.25">
      <c r="B19" s="206">
        <v>13</v>
      </c>
      <c r="C19" s="42" t="s">
        <v>1227</v>
      </c>
      <c r="D19" s="42" t="s">
        <v>1226</v>
      </c>
      <c r="E19" s="248">
        <f>(E14/(E6/100))-100</f>
        <v>9.9756690997566864</v>
      </c>
      <c r="F19" s="42"/>
    </row>
    <row r="20" spans="2:6">
      <c r="B20" s="206">
        <v>14</v>
      </c>
      <c r="C20" s="42" t="s">
        <v>1217</v>
      </c>
      <c r="D20" s="42" t="s">
        <v>1224</v>
      </c>
      <c r="E20" s="42">
        <v>516</v>
      </c>
      <c r="F20" s="42"/>
    </row>
    <row r="21" spans="2:6">
      <c r="B21" s="206">
        <v>15</v>
      </c>
      <c r="C21" s="42" t="s">
        <v>1220</v>
      </c>
      <c r="D21" s="42" t="s">
        <v>1224</v>
      </c>
      <c r="E21" s="42">
        <f>E16-E20</f>
        <v>17</v>
      </c>
      <c r="F21" s="42" t="s">
        <v>1222</v>
      </c>
    </row>
  </sheetData>
  <mergeCells count="1">
    <mergeCell ref="E3:P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64" t="s">
        <v>2</v>
      </c>
      <c r="B4" s="264" t="s">
        <v>3</v>
      </c>
      <c r="C4" s="264" t="s">
        <v>4</v>
      </c>
      <c r="D4" s="283" t="s">
        <v>5</v>
      </c>
      <c r="E4" s="282" t="s">
        <v>6</v>
      </c>
      <c r="F4" s="282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64"/>
      <c r="B5" s="264"/>
      <c r="C5" s="264"/>
      <c r="D5" s="284"/>
      <c r="E5" s="282"/>
      <c r="F5" s="282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64" t="s">
        <v>2</v>
      </c>
      <c r="B1" s="264" t="s">
        <v>3</v>
      </c>
      <c r="C1" s="264" t="s">
        <v>4</v>
      </c>
    </row>
    <row r="2" spans="1:7" s="6" customFormat="1" ht="13.5" customHeight="1">
      <c r="A2" s="264"/>
      <c r="B2" s="264"/>
      <c r="C2" s="264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285" t="s">
        <v>1035</v>
      </c>
      <c r="B251" s="285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2020-07-05T21:55:49Z</dcterms:modified>
</cp:coreProperties>
</file>