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 Coleman\Documents\"/>
    </mc:Choice>
  </mc:AlternateContent>
  <xr:revisionPtr revIDLastSave="0" documentId="8_{EF70E792-D6B4-4BEA-BEC5-41BA1C3FA5AF}" xr6:coauthVersionLast="45" xr6:coauthVersionMax="45" xr10:uidLastSave="{00000000-0000-0000-0000-000000000000}"/>
  <bookViews>
    <workbookView xWindow="3375" yWindow="2355" windowWidth="30870" windowHeight="16980" activeTab="5" xr2:uid="{3A1827AD-2187-46A5-A7D3-1763A791A9BA}"/>
  </bookViews>
  <sheets>
    <sheet name="IndexTable" sheetId="2" r:id="rId1"/>
    <sheet name="VanillaBase" sheetId="1" r:id="rId2"/>
    <sheet name="VanillaLearning" sheetId="3" r:id="rId3"/>
    <sheet name="VanillaTomes" sheetId="6" r:id="rId4"/>
    <sheet name="Sheet5" sheetId="5" r:id="rId5"/>
    <sheet name="Vanilla xEdit Tables" sheetId="4" r:id="rId6"/>
  </sheets>
  <definedNames>
    <definedName name="_xlnm._FilterDatabase" localSheetId="1" hidden="1">VanillaBase!$B$3:$K$115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4" l="1"/>
  <c r="A9" i="4"/>
  <c r="A129" i="4" s="1"/>
  <c r="T28" i="1"/>
  <c r="V17" i="1"/>
  <c r="W17" i="1"/>
  <c r="X17" i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I17" i="1" s="1"/>
  <c r="BJ17" i="1" s="1"/>
  <c r="BK17" i="1" s="1"/>
  <c r="BL17" i="1" s="1"/>
  <c r="BM17" i="1" s="1"/>
  <c r="BN17" i="1" s="1"/>
  <c r="BO17" i="1" s="1"/>
  <c r="BP17" i="1" s="1"/>
  <c r="BQ17" i="1" s="1"/>
  <c r="BR17" i="1" s="1"/>
  <c r="BS17" i="1" s="1"/>
  <c r="BT17" i="1" s="1"/>
  <c r="BU17" i="1" s="1"/>
  <c r="BV17" i="1" s="1"/>
  <c r="BW17" i="1" s="1"/>
  <c r="BX17" i="1" s="1"/>
  <c r="BY17" i="1" s="1"/>
  <c r="BZ17" i="1" s="1"/>
  <c r="CA17" i="1" s="1"/>
  <c r="CB17" i="1" s="1"/>
  <c r="CC17" i="1" s="1"/>
  <c r="CD17" i="1" s="1"/>
  <c r="CE17" i="1" s="1"/>
  <c r="CF17" i="1" s="1"/>
  <c r="CG17" i="1" s="1"/>
  <c r="CH17" i="1" s="1"/>
  <c r="CI17" i="1" s="1"/>
  <c r="CJ17" i="1" s="1"/>
  <c r="CK17" i="1" s="1"/>
  <c r="CL17" i="1" s="1"/>
  <c r="CM17" i="1" s="1"/>
  <c r="CN17" i="1" s="1"/>
  <c r="CO17" i="1" s="1"/>
  <c r="CP17" i="1" s="1"/>
  <c r="CQ17" i="1" s="1"/>
  <c r="CR17" i="1" s="1"/>
  <c r="CS17" i="1" s="1"/>
  <c r="CT17" i="1" s="1"/>
  <c r="CU17" i="1" s="1"/>
  <c r="CV17" i="1" s="1"/>
  <c r="CW17" i="1" s="1"/>
  <c r="CX17" i="1" s="1"/>
  <c r="CY17" i="1" s="1"/>
  <c r="CZ17" i="1" s="1"/>
  <c r="DA17" i="1" s="1"/>
  <c r="DB17" i="1" s="1"/>
  <c r="DC17" i="1" s="1"/>
  <c r="DD17" i="1" s="1"/>
  <c r="DE17" i="1" s="1"/>
  <c r="DF17" i="1" s="1"/>
  <c r="DG17" i="1" s="1"/>
  <c r="DH17" i="1" s="1"/>
  <c r="DI17" i="1" s="1"/>
  <c r="DJ17" i="1" s="1"/>
  <c r="DK17" i="1" s="1"/>
  <c r="DL17" i="1" s="1"/>
  <c r="DM17" i="1" s="1"/>
  <c r="DN17" i="1" s="1"/>
  <c r="DO17" i="1" s="1"/>
  <c r="DP17" i="1" s="1"/>
  <c r="DQ17" i="1" s="1"/>
  <c r="DR17" i="1" s="1"/>
  <c r="DS17" i="1" s="1"/>
  <c r="DT17" i="1" s="1"/>
  <c r="DU17" i="1" s="1"/>
  <c r="DV17" i="1" s="1"/>
  <c r="DW17" i="1" s="1"/>
  <c r="U17" i="1"/>
  <c r="T17" i="1"/>
  <c r="S9" i="1" a="1"/>
  <c r="S9" i="1" s="1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4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21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4" i="6"/>
  <c r="P339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04" i="3"/>
  <c r="A848" i="4" l="1"/>
  <c r="A725" i="4"/>
  <c r="A367" i="4"/>
  <c r="A606" i="4"/>
  <c r="A487" i="4"/>
  <c r="A248" i="4"/>
  <c r="I364" i="3"/>
  <c r="I358" i="3"/>
  <c r="I354" i="3"/>
  <c r="A4" i="4"/>
  <c r="A124" i="4" l="1"/>
  <c r="A843" i="4"/>
  <c r="A720" i="4"/>
  <c r="A362" i="4"/>
  <c r="A482" i="4"/>
  <c r="A243" i="4"/>
  <c r="R8" i="1"/>
  <c r="E64" i="1"/>
  <c r="H64" i="6" s="1"/>
  <c r="D64" i="1"/>
  <c r="K64" i="6" s="1"/>
  <c r="E14" i="1"/>
  <c r="H14" i="6" s="1"/>
  <c r="D14" i="1"/>
  <c r="K14" i="6" s="1"/>
  <c r="E70" i="1"/>
  <c r="H70" i="6" s="1"/>
  <c r="D70" i="1"/>
  <c r="K70" i="6" s="1"/>
  <c r="E69" i="1"/>
  <c r="H69" i="6" s="1"/>
  <c r="D69" i="1"/>
  <c r="K69" i="6" s="1"/>
  <c r="E68" i="1"/>
  <c r="H68" i="6" s="1"/>
  <c r="D68" i="1"/>
  <c r="K68" i="6" s="1"/>
  <c r="E106" i="1"/>
  <c r="H106" i="6" s="1"/>
  <c r="D106" i="1"/>
  <c r="K106" i="6" s="1"/>
  <c r="E105" i="1"/>
  <c r="H105" i="6" s="1"/>
  <c r="D105" i="1"/>
  <c r="K105" i="6" s="1"/>
  <c r="E97" i="1"/>
  <c r="H97" i="6" s="1"/>
  <c r="D97" i="1"/>
  <c r="K97" i="6" s="1"/>
  <c r="E110" i="1"/>
  <c r="H110" i="6" s="1"/>
  <c r="D110" i="1"/>
  <c r="K110" i="6" s="1"/>
  <c r="E13" i="1"/>
  <c r="H13" i="6" s="1"/>
  <c r="D13" i="1"/>
  <c r="K13" i="6" s="1"/>
  <c r="E67" i="1"/>
  <c r="H67" i="6" s="1"/>
  <c r="D67" i="1"/>
  <c r="K67" i="6" s="1"/>
  <c r="E12" i="1"/>
  <c r="H12" i="6" s="1"/>
  <c r="D12" i="1"/>
  <c r="K12" i="6" s="1"/>
  <c r="E96" i="1"/>
  <c r="H96" i="6" s="1"/>
  <c r="D96" i="1"/>
  <c r="K96" i="6" s="1"/>
  <c r="E48" i="1"/>
  <c r="H48" i="6" s="1"/>
  <c r="D48" i="1"/>
  <c r="K48" i="6" s="1"/>
  <c r="E8" i="1"/>
  <c r="H8" i="6" s="1"/>
  <c r="D8" i="1"/>
  <c r="K8" i="6" s="1"/>
  <c r="E104" i="1"/>
  <c r="H104" i="6" s="1"/>
  <c r="D104" i="1"/>
  <c r="K104" i="6" s="1"/>
  <c r="E95" i="1"/>
  <c r="H95" i="6" s="1"/>
  <c r="D95" i="1"/>
  <c r="K95" i="6" s="1"/>
  <c r="E51" i="1"/>
  <c r="H51" i="6" s="1"/>
  <c r="D51" i="1"/>
  <c r="K51" i="6" s="1"/>
  <c r="E30" i="1"/>
  <c r="H30" i="6" s="1"/>
  <c r="D30" i="1"/>
  <c r="K30" i="6" s="1"/>
  <c r="E85" i="1"/>
  <c r="H85" i="6" s="1"/>
  <c r="D85" i="1"/>
  <c r="K85" i="6" s="1"/>
  <c r="E37" i="1"/>
  <c r="H37" i="6" s="1"/>
  <c r="D37" i="1"/>
  <c r="K37" i="6" s="1"/>
  <c r="E109" i="1"/>
  <c r="H109" i="6" s="1"/>
  <c r="D109" i="1"/>
  <c r="K109" i="6" s="1"/>
  <c r="E103" i="1"/>
  <c r="H103" i="6" s="1"/>
  <c r="D103" i="1"/>
  <c r="K103" i="6" s="1"/>
  <c r="E29" i="1"/>
  <c r="H29" i="6" s="1"/>
  <c r="D29" i="1"/>
  <c r="K29" i="6" s="1"/>
  <c r="E82" i="1"/>
  <c r="H82" i="6" s="1"/>
  <c r="D82" i="1"/>
  <c r="K82" i="6" s="1"/>
  <c r="E24" i="1"/>
  <c r="H24" i="6" s="1"/>
  <c r="D24" i="1"/>
  <c r="K24" i="6" s="1"/>
  <c r="E102" i="1"/>
  <c r="H102" i="6" s="1"/>
  <c r="D102" i="1"/>
  <c r="K102" i="6" s="1"/>
  <c r="E18" i="1"/>
  <c r="H18" i="6" s="1"/>
  <c r="D18" i="1"/>
  <c r="K18" i="6" s="1"/>
  <c r="E84" i="1"/>
  <c r="H84" i="6" s="1"/>
  <c r="D84" i="1"/>
  <c r="K84" i="6" s="1"/>
  <c r="E6" i="1"/>
  <c r="H6" i="6" s="1"/>
  <c r="D6" i="1"/>
  <c r="K6" i="6" s="1"/>
  <c r="E94" i="1"/>
  <c r="H94" i="6" s="1"/>
  <c r="D94" i="1"/>
  <c r="K94" i="6" s="1"/>
  <c r="E79" i="1"/>
  <c r="H79" i="6" s="1"/>
  <c r="D79" i="1"/>
  <c r="K79" i="6" s="1"/>
  <c r="E89" i="1"/>
  <c r="H89" i="6" s="1"/>
  <c r="D89" i="1"/>
  <c r="K89" i="6" s="1"/>
  <c r="E20" i="1"/>
  <c r="H20" i="6" s="1"/>
  <c r="D20" i="1"/>
  <c r="K20" i="6" s="1"/>
  <c r="E7" i="1"/>
  <c r="H7" i="6" s="1"/>
  <c r="D7" i="1"/>
  <c r="K7" i="6" s="1"/>
  <c r="E73" i="1"/>
  <c r="H73" i="6" s="1"/>
  <c r="D73" i="1"/>
  <c r="K73" i="6" s="1"/>
  <c r="E57" i="1"/>
  <c r="H57" i="6" s="1"/>
  <c r="D57" i="1"/>
  <c r="K57" i="6" s="1"/>
  <c r="E63" i="1"/>
  <c r="H63" i="6" s="1"/>
  <c r="D63" i="1"/>
  <c r="K63" i="6" s="1"/>
  <c r="E56" i="1"/>
  <c r="H56" i="6" s="1"/>
  <c r="D56" i="1"/>
  <c r="K56" i="6" s="1"/>
  <c r="E91" i="1"/>
  <c r="H91" i="6" s="1"/>
  <c r="D91" i="1"/>
  <c r="K91" i="6" s="1"/>
  <c r="E11" i="1"/>
  <c r="H11" i="6" s="1"/>
  <c r="D11" i="1"/>
  <c r="K11" i="6" s="1"/>
  <c r="E83" i="1"/>
  <c r="H83" i="6" s="1"/>
  <c r="D83" i="1"/>
  <c r="K83" i="6" s="1"/>
  <c r="E66" i="1"/>
  <c r="H66" i="6" s="1"/>
  <c r="D66" i="1"/>
  <c r="K66" i="6" s="1"/>
  <c r="E65" i="1"/>
  <c r="H65" i="6" s="1"/>
  <c r="D65" i="1"/>
  <c r="K65" i="6" s="1"/>
  <c r="E62" i="1"/>
  <c r="H62" i="6" s="1"/>
  <c r="D62" i="1"/>
  <c r="K62" i="6" s="1"/>
  <c r="E55" i="1"/>
  <c r="H55" i="6" s="1"/>
  <c r="D55" i="1"/>
  <c r="K55" i="6" s="1"/>
  <c r="E88" i="1"/>
  <c r="H88" i="6" s="1"/>
  <c r="D88" i="1"/>
  <c r="K88" i="6" s="1"/>
  <c r="E93" i="1"/>
  <c r="H93" i="6" s="1"/>
  <c r="D93" i="1"/>
  <c r="K93" i="6" s="1"/>
  <c r="E90" i="1"/>
  <c r="H90" i="6" s="1"/>
  <c r="D90" i="1"/>
  <c r="K90" i="6" s="1"/>
  <c r="E101" i="1"/>
  <c r="H101" i="6" s="1"/>
  <c r="D101" i="1"/>
  <c r="K101" i="6" s="1"/>
  <c r="E100" i="1"/>
  <c r="H100" i="6" s="1"/>
  <c r="D100" i="1"/>
  <c r="K100" i="6" s="1"/>
  <c r="E87" i="1"/>
  <c r="H87" i="6" s="1"/>
  <c r="D87" i="1"/>
  <c r="K87" i="6" s="1"/>
  <c r="E112" i="1"/>
  <c r="H112" i="6" s="1"/>
  <c r="D112" i="1"/>
  <c r="K112" i="6" s="1"/>
  <c r="E99" i="1"/>
  <c r="H99" i="6" s="1"/>
  <c r="D99" i="1"/>
  <c r="K99" i="6" s="1"/>
  <c r="E108" i="1"/>
  <c r="H108" i="6" s="1"/>
  <c r="D108" i="1"/>
  <c r="K108" i="6" s="1"/>
  <c r="E76" i="1"/>
  <c r="H76" i="6" s="1"/>
  <c r="D76" i="1"/>
  <c r="K76" i="6" s="1"/>
  <c r="E50" i="1"/>
  <c r="H50" i="6" s="1"/>
  <c r="D50" i="1"/>
  <c r="K50" i="6" s="1"/>
  <c r="E47" i="1"/>
  <c r="H47" i="6" s="1"/>
  <c r="D47" i="1"/>
  <c r="K47" i="6" s="1"/>
  <c r="E54" i="1"/>
  <c r="H54" i="6" s="1"/>
  <c r="D54" i="1"/>
  <c r="K54" i="6" s="1"/>
  <c r="E61" i="1"/>
  <c r="H61" i="6" s="1"/>
  <c r="D61" i="1"/>
  <c r="K61" i="6" s="1"/>
  <c r="E81" i="1"/>
  <c r="H81" i="6" s="1"/>
  <c r="D81" i="1"/>
  <c r="K81" i="6" s="1"/>
  <c r="E80" i="1"/>
  <c r="H80" i="6" s="1"/>
  <c r="D80" i="1"/>
  <c r="K80" i="6" s="1"/>
  <c r="D25" i="1"/>
  <c r="K25" i="6" s="1"/>
  <c r="D49" i="1"/>
  <c r="K49" i="6" s="1"/>
  <c r="D46" i="1"/>
  <c r="K46" i="6" s="1"/>
  <c r="D60" i="1"/>
  <c r="K60" i="6" s="1"/>
  <c r="D52" i="1"/>
  <c r="K52" i="6" s="1"/>
  <c r="D59" i="1"/>
  <c r="K59" i="6" s="1"/>
  <c r="D72" i="1"/>
  <c r="K72" i="6" s="1"/>
  <c r="D53" i="1"/>
  <c r="K53" i="6" s="1"/>
  <c r="D78" i="1"/>
  <c r="K78" i="6" s="1"/>
  <c r="D92" i="1"/>
  <c r="K92" i="6" s="1"/>
  <c r="D44" i="1"/>
  <c r="K44" i="6" s="1"/>
  <c r="D5" i="1"/>
  <c r="K5" i="6" s="1"/>
  <c r="D17" i="1"/>
  <c r="K17" i="6" s="1"/>
  <c r="D43" i="1"/>
  <c r="K43" i="6" s="1"/>
  <c r="D19" i="1"/>
  <c r="K19" i="6" s="1"/>
  <c r="D10" i="1"/>
  <c r="K10" i="6" s="1"/>
  <c r="D16" i="1"/>
  <c r="K16" i="6" s="1"/>
  <c r="D45" i="1"/>
  <c r="K45" i="6" s="1"/>
  <c r="D75" i="1"/>
  <c r="K75" i="6" s="1"/>
  <c r="D42" i="1"/>
  <c r="K42" i="6" s="1"/>
  <c r="D41" i="1"/>
  <c r="K41" i="6" s="1"/>
  <c r="D36" i="1"/>
  <c r="K36" i="6" s="1"/>
  <c r="D35" i="1"/>
  <c r="K35" i="6" s="1"/>
  <c r="D34" i="1"/>
  <c r="K34" i="6" s="1"/>
  <c r="D28" i="1"/>
  <c r="K28" i="6" s="1"/>
  <c r="D23" i="1"/>
  <c r="K23" i="6" s="1"/>
  <c r="D40" i="1"/>
  <c r="K40" i="6" s="1"/>
  <c r="D27" i="1"/>
  <c r="K27" i="6" s="1"/>
  <c r="D33" i="1"/>
  <c r="K33" i="6" s="1"/>
  <c r="D39" i="1"/>
  <c r="K39" i="6" s="1"/>
  <c r="D38" i="1"/>
  <c r="K38" i="6" s="1"/>
  <c r="D98" i="1"/>
  <c r="K98" i="6" s="1"/>
  <c r="D74" i="1"/>
  <c r="K74" i="6" s="1"/>
  <c r="D107" i="1"/>
  <c r="K107" i="6" s="1"/>
  <c r="D58" i="1"/>
  <c r="K58" i="6" s="1"/>
  <c r="D4" i="1"/>
  <c r="K4" i="6" s="1"/>
  <c r="D77" i="1"/>
  <c r="K77" i="6" s="1"/>
  <c r="D86" i="1"/>
  <c r="K86" i="6" s="1"/>
  <c r="D22" i="1"/>
  <c r="K22" i="6" s="1"/>
  <c r="D21" i="1"/>
  <c r="K21" i="6" s="1"/>
  <c r="D32" i="1"/>
  <c r="K32" i="6" s="1"/>
  <c r="D26" i="1"/>
  <c r="K26" i="6" s="1"/>
  <c r="D71" i="1"/>
  <c r="K71" i="6" s="1"/>
  <c r="D31" i="1"/>
  <c r="K31" i="6" s="1"/>
  <c r="D111" i="1"/>
  <c r="K111" i="6" s="1"/>
  <c r="D9" i="1"/>
  <c r="K9" i="6" s="1"/>
  <c r="D15" i="1"/>
  <c r="K15" i="6" s="1"/>
  <c r="S8" i="1" l="1" a="1"/>
  <c r="S8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BL16" i="1" s="1"/>
  <c r="BM16" i="1" s="1"/>
  <c r="BN16" i="1" s="1"/>
  <c r="BO16" i="1" s="1"/>
  <c r="BP16" i="1" s="1"/>
  <c r="BQ16" i="1" s="1"/>
  <c r="BR16" i="1" s="1"/>
  <c r="BS16" i="1" s="1"/>
  <c r="BT16" i="1" s="1"/>
  <c r="BU16" i="1" s="1"/>
  <c r="BV16" i="1" s="1"/>
  <c r="BW16" i="1" s="1"/>
  <c r="BX16" i="1" s="1"/>
  <c r="BY16" i="1" s="1"/>
  <c r="BZ16" i="1" s="1"/>
  <c r="CA16" i="1" s="1"/>
  <c r="CB16" i="1" s="1"/>
  <c r="CC16" i="1" s="1"/>
  <c r="CD16" i="1" s="1"/>
  <c r="CE16" i="1" s="1"/>
  <c r="CF16" i="1" s="1"/>
  <c r="CG16" i="1" s="1"/>
  <c r="CH16" i="1" s="1"/>
  <c r="CI16" i="1" s="1"/>
  <c r="CJ16" i="1" s="1"/>
  <c r="CK16" i="1" s="1"/>
  <c r="CL16" i="1" s="1"/>
  <c r="CM16" i="1" s="1"/>
  <c r="CN16" i="1" s="1"/>
  <c r="CO16" i="1" s="1"/>
  <c r="CP16" i="1" s="1"/>
  <c r="CQ16" i="1" s="1"/>
  <c r="CR16" i="1" s="1"/>
  <c r="CS16" i="1" s="1"/>
  <c r="CT16" i="1" s="1"/>
  <c r="CU16" i="1" s="1"/>
  <c r="CV16" i="1" s="1"/>
  <c r="CW16" i="1" s="1"/>
  <c r="CX16" i="1" s="1"/>
  <c r="CY16" i="1" s="1"/>
  <c r="CZ16" i="1" s="1"/>
  <c r="DA16" i="1" s="1"/>
  <c r="DB16" i="1" s="1"/>
  <c r="DC16" i="1" s="1"/>
  <c r="DD16" i="1" s="1"/>
  <c r="DE16" i="1" s="1"/>
  <c r="DF16" i="1" s="1"/>
  <c r="DG16" i="1" s="1"/>
  <c r="DH16" i="1" s="1"/>
  <c r="DI16" i="1" s="1"/>
  <c r="DJ16" i="1" s="1"/>
  <c r="DK16" i="1" s="1"/>
  <c r="DL16" i="1" s="1"/>
  <c r="DM16" i="1" s="1"/>
  <c r="DN16" i="1" s="1"/>
  <c r="DO16" i="1" s="1"/>
  <c r="DP16" i="1" s="1"/>
  <c r="DQ16" i="1" s="1"/>
  <c r="DR16" i="1" s="1"/>
  <c r="DS16" i="1" s="1"/>
  <c r="DT16" i="1" s="1"/>
  <c r="DU16" i="1" s="1"/>
  <c r="DV16" i="1" s="1"/>
  <c r="DW16" i="1" s="1"/>
  <c r="T27" i="1" s="1"/>
  <c r="G4" i="4" s="1"/>
  <c r="A601" i="4" s="1"/>
  <c r="F4" i="5"/>
  <c r="F5" i="5"/>
  <c r="F3" i="5"/>
  <c r="C5" i="5"/>
  <c r="C4" i="5"/>
  <c r="C3" i="5"/>
  <c r="C2" i="5"/>
  <c r="C1" i="5"/>
  <c r="AI194" i="3"/>
  <c r="AI195" i="3"/>
  <c r="AI196" i="3"/>
  <c r="AI197" i="3"/>
  <c r="AI198" i="3"/>
  <c r="AI199" i="3"/>
  <c r="AI200" i="3"/>
  <c r="AI201" i="3"/>
  <c r="AI202" i="3"/>
  <c r="AI203" i="3"/>
  <c r="AI204" i="3"/>
  <c r="AI205" i="3"/>
  <c r="AI206" i="3"/>
  <c r="AI207" i="3"/>
  <c r="AI208" i="3"/>
  <c r="AI209" i="3"/>
  <c r="AI210" i="3"/>
  <c r="AI211" i="3"/>
  <c r="AI212" i="3"/>
  <c r="AI213" i="3"/>
  <c r="AI214" i="3"/>
  <c r="AI215" i="3"/>
  <c r="AI216" i="3"/>
  <c r="AI217" i="3"/>
  <c r="AI218" i="3"/>
  <c r="AI219" i="3"/>
  <c r="AI220" i="3"/>
  <c r="AI221" i="3"/>
  <c r="AI222" i="3"/>
  <c r="AI223" i="3"/>
  <c r="AI224" i="3"/>
  <c r="AI225" i="3"/>
  <c r="AI226" i="3"/>
  <c r="AI227" i="3"/>
  <c r="AI228" i="3"/>
  <c r="AI193" i="3"/>
  <c r="A6" i="4"/>
  <c r="S2" i="1" a="1"/>
  <c r="S2" i="1" s="1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85" i="4"/>
  <c r="A86" i="4"/>
  <c r="A925" i="4" s="1"/>
  <c r="A87" i="4"/>
  <c r="A926" i="4" s="1"/>
  <c r="A88" i="4"/>
  <c r="A89" i="4"/>
  <c r="A90" i="4"/>
  <c r="A91" i="4"/>
  <c r="A930" i="4" s="1"/>
  <c r="A92" i="4"/>
  <c r="A931" i="4" s="1"/>
  <c r="A93" i="4"/>
  <c r="A94" i="4"/>
  <c r="A95" i="4"/>
  <c r="A96" i="4"/>
  <c r="A935" i="4" s="1"/>
  <c r="A97" i="4"/>
  <c r="A936" i="4" s="1"/>
  <c r="A98" i="4"/>
  <c r="A937" i="4" s="1"/>
  <c r="A99" i="4"/>
  <c r="A938" i="4" s="1"/>
  <c r="A100" i="4"/>
  <c r="A939" i="4" s="1"/>
  <c r="A101" i="4"/>
  <c r="A940" i="4" s="1"/>
  <c r="A102" i="4"/>
  <c r="A941" i="4" s="1"/>
  <c r="A103" i="4"/>
  <c r="A942" i="4" s="1"/>
  <c r="A104" i="4"/>
  <c r="A105" i="4"/>
  <c r="A106" i="4"/>
  <c r="A945" i="4" s="1"/>
  <c r="A107" i="4"/>
  <c r="A108" i="4"/>
  <c r="A109" i="4"/>
  <c r="A110" i="4"/>
  <c r="A111" i="4"/>
  <c r="A112" i="4"/>
  <c r="A951" i="4" s="1"/>
  <c r="A113" i="4"/>
  <c r="A952" i="4" s="1"/>
  <c r="A114" i="4"/>
  <c r="A953" i="4" s="1"/>
  <c r="A115" i="4"/>
  <c r="A116" i="4"/>
  <c r="A117" i="4"/>
  <c r="A118" i="4"/>
  <c r="A957" i="4" s="1"/>
  <c r="A119" i="4"/>
  <c r="A120" i="4"/>
  <c r="A959" i="4" s="1"/>
  <c r="A85" i="4"/>
  <c r="A924" i="4" s="1"/>
  <c r="A49" i="4"/>
  <c r="A888" i="4" s="1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902" i="4" s="1"/>
  <c r="A64" i="4"/>
  <c r="A903" i="4" s="1"/>
  <c r="A65" i="4"/>
  <c r="A904" i="4" s="1"/>
  <c r="A66" i="4"/>
  <c r="A905" i="4" s="1"/>
  <c r="A67" i="4"/>
  <c r="A906" i="4" s="1"/>
  <c r="A68" i="4"/>
  <c r="A907" i="4" s="1"/>
  <c r="A69" i="4"/>
  <c r="A908" i="4" s="1"/>
  <c r="A70" i="4"/>
  <c r="A71" i="4"/>
  <c r="A72" i="4"/>
  <c r="A73" i="4"/>
  <c r="A74" i="4"/>
  <c r="A75" i="4"/>
  <c r="A76" i="4"/>
  <c r="A77" i="4"/>
  <c r="A78" i="4"/>
  <c r="A79" i="4"/>
  <c r="A918" i="4" s="1"/>
  <c r="A80" i="4"/>
  <c r="A919" i="4" s="1"/>
  <c r="A81" i="4"/>
  <c r="A920" i="4" s="1"/>
  <c r="A82" i="4"/>
  <c r="A921" i="4" s="1"/>
  <c r="A83" i="4"/>
  <c r="A922" i="4" s="1"/>
  <c r="A12" i="4"/>
  <c r="A13" i="4"/>
  <c r="A14" i="4"/>
  <c r="A853" i="4" s="1"/>
  <c r="A15" i="4"/>
  <c r="A854" i="4" s="1"/>
  <c r="A16" i="4"/>
  <c r="A855" i="4" s="1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869" i="4" s="1"/>
  <c r="A31" i="4"/>
  <c r="A870" i="4" s="1"/>
  <c r="A32" i="4"/>
  <c r="A871" i="4" s="1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885" i="4" s="1"/>
  <c r="A11" i="4"/>
  <c r="A5" i="4"/>
  <c r="A7" i="4"/>
  <c r="A8" i="4"/>
  <c r="A3" i="4"/>
  <c r="A842" i="4" s="1"/>
  <c r="A1" i="4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3" i="3"/>
  <c r="I362" i="3"/>
  <c r="I361" i="3"/>
  <c r="I360" i="3"/>
  <c r="I359" i="3"/>
  <c r="I357" i="3"/>
  <c r="I356" i="3"/>
  <c r="I355" i="3"/>
  <c r="I353" i="3"/>
  <c r="I352" i="3"/>
  <c r="I351" i="3"/>
  <c r="I350" i="3"/>
  <c r="I349" i="3"/>
  <c r="I348" i="3"/>
  <c r="I347" i="3"/>
  <c r="I346" i="3"/>
  <c r="I345" i="3"/>
  <c r="I344" i="3"/>
  <c r="I343" i="3"/>
  <c r="E381" i="3"/>
  <c r="F381" i="3" s="1"/>
  <c r="G381" i="3" s="1"/>
  <c r="H381" i="3" s="1"/>
  <c r="I381" i="3" s="1"/>
  <c r="J381" i="3" s="1"/>
  <c r="K381" i="3" s="1"/>
  <c r="L381" i="3" s="1"/>
  <c r="M381" i="3" s="1"/>
  <c r="N381" i="3" s="1"/>
  <c r="O381" i="3" s="1"/>
  <c r="P381" i="3" s="1"/>
  <c r="Q381" i="3" s="1"/>
  <c r="R381" i="3" s="1"/>
  <c r="S381" i="3" s="1"/>
  <c r="T381" i="3" s="1"/>
  <c r="U381" i="3" s="1"/>
  <c r="V381" i="3" s="1"/>
  <c r="W381" i="3" s="1"/>
  <c r="X381" i="3" s="1"/>
  <c r="Y381" i="3" s="1"/>
  <c r="Z381" i="3" s="1"/>
  <c r="AA381" i="3" s="1"/>
  <c r="AB381" i="3" s="1"/>
  <c r="AC381" i="3" s="1"/>
  <c r="AD381" i="3" s="1"/>
  <c r="AE381" i="3" s="1"/>
  <c r="AF381" i="3" s="1"/>
  <c r="AG381" i="3" s="1"/>
  <c r="D381" i="3"/>
  <c r="C381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43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52" i="3"/>
  <c r="A456" i="3"/>
  <c r="A417" i="3"/>
  <c r="A338" i="3"/>
  <c r="A339" i="3"/>
  <c r="A457" i="3" s="1"/>
  <c r="A334" i="3"/>
  <c r="A335" i="3"/>
  <c r="A453" i="3" s="1"/>
  <c r="A336" i="3"/>
  <c r="A454" i="3" s="1"/>
  <c r="A337" i="3"/>
  <c r="A455" i="3" s="1"/>
  <c r="A305" i="3"/>
  <c r="A423" i="3" s="1"/>
  <c r="A306" i="3"/>
  <c r="A424" i="3" s="1"/>
  <c r="A307" i="3"/>
  <c r="A425" i="3" s="1"/>
  <c r="A308" i="3"/>
  <c r="A426" i="3" s="1"/>
  <c r="A309" i="3"/>
  <c r="A427" i="3" s="1"/>
  <c r="A310" i="3"/>
  <c r="A428" i="3" s="1"/>
  <c r="A311" i="3"/>
  <c r="A429" i="3" s="1"/>
  <c r="A312" i="3"/>
  <c r="A430" i="3" s="1"/>
  <c r="A313" i="3"/>
  <c r="A431" i="3" s="1"/>
  <c r="A314" i="3"/>
  <c r="A432" i="3" s="1"/>
  <c r="A315" i="3"/>
  <c r="A433" i="3" s="1"/>
  <c r="A316" i="3"/>
  <c r="A434" i="3" s="1"/>
  <c r="A317" i="3"/>
  <c r="A435" i="3" s="1"/>
  <c r="A318" i="3"/>
  <c r="A436" i="3" s="1"/>
  <c r="A319" i="3"/>
  <c r="A437" i="3" s="1"/>
  <c r="A320" i="3"/>
  <c r="A438" i="3" s="1"/>
  <c r="A321" i="3"/>
  <c r="A439" i="3" s="1"/>
  <c r="A322" i="3"/>
  <c r="A440" i="3" s="1"/>
  <c r="A323" i="3"/>
  <c r="A441" i="3" s="1"/>
  <c r="A324" i="3"/>
  <c r="A442" i="3" s="1"/>
  <c r="A325" i="3"/>
  <c r="A443" i="3" s="1"/>
  <c r="A326" i="3"/>
  <c r="A444" i="3" s="1"/>
  <c r="A327" i="3"/>
  <c r="A445" i="3" s="1"/>
  <c r="A328" i="3"/>
  <c r="A446" i="3" s="1"/>
  <c r="A329" i="3"/>
  <c r="A447" i="3" s="1"/>
  <c r="A330" i="3"/>
  <c r="A448" i="3" s="1"/>
  <c r="A331" i="3"/>
  <c r="A449" i="3" s="1"/>
  <c r="A332" i="3"/>
  <c r="A450" i="3" s="1"/>
  <c r="A333" i="3"/>
  <c r="A451" i="3" s="1"/>
  <c r="A304" i="3"/>
  <c r="A422" i="3" s="1"/>
  <c r="B222" i="3" a="1"/>
  <c r="B222" i="3" s="1"/>
  <c r="B259" i="3" s="1"/>
  <c r="B220" i="3" a="1"/>
  <c r="H257" i="3" s="1"/>
  <c r="B217" i="3" a="1"/>
  <c r="K254" i="3" s="1"/>
  <c r="B210" i="3" a="1"/>
  <c r="B200" i="3" a="1"/>
  <c r="B200" i="3" s="1"/>
  <c r="B237" i="3" s="1"/>
  <c r="B198" i="3" a="1"/>
  <c r="B198" i="3" s="1"/>
  <c r="B235" i="3" s="1"/>
  <c r="B194" i="3" a="1"/>
  <c r="R231" i="3" s="1"/>
  <c r="B193" i="3" a="1"/>
  <c r="C230" i="3" s="1"/>
  <c r="A114" i="3"/>
  <c r="A151" i="3" s="1"/>
  <c r="A188" i="3" s="1"/>
  <c r="A418" i="3" s="1"/>
  <c r="A115" i="3"/>
  <c r="A152" i="3" s="1"/>
  <c r="A189" i="3" s="1"/>
  <c r="A419" i="3" s="1"/>
  <c r="A116" i="3"/>
  <c r="A153" i="3" s="1"/>
  <c r="A190" i="3" s="1"/>
  <c r="A420" i="3" s="1"/>
  <c r="A82" i="3"/>
  <c r="A119" i="3" s="1"/>
  <c r="A156" i="3" s="1"/>
  <c r="A83" i="3"/>
  <c r="A120" i="3" s="1"/>
  <c r="A157" i="3" s="1"/>
  <c r="A84" i="3"/>
  <c r="A121" i="3" s="1"/>
  <c r="A158" i="3" s="1"/>
  <c r="A85" i="3"/>
  <c r="A122" i="3" s="1"/>
  <c r="A159" i="3" s="1"/>
  <c r="A86" i="3"/>
  <c r="A123" i="3" s="1"/>
  <c r="A160" i="3" s="1"/>
  <c r="A87" i="3"/>
  <c r="A124" i="3" s="1"/>
  <c r="A161" i="3" s="1"/>
  <c r="A88" i="3"/>
  <c r="A125" i="3" s="1"/>
  <c r="A162" i="3" s="1"/>
  <c r="A89" i="3"/>
  <c r="A126" i="3" s="1"/>
  <c r="A163" i="3" s="1"/>
  <c r="A90" i="3"/>
  <c r="A127" i="3" s="1"/>
  <c r="A164" i="3" s="1"/>
  <c r="A91" i="3"/>
  <c r="A128" i="3" s="1"/>
  <c r="A165" i="3" s="1"/>
  <c r="A92" i="3"/>
  <c r="A129" i="3" s="1"/>
  <c r="A166" i="3" s="1"/>
  <c r="A93" i="3"/>
  <c r="A130" i="3" s="1"/>
  <c r="A167" i="3" s="1"/>
  <c r="A94" i="3"/>
  <c r="A131" i="3" s="1"/>
  <c r="A168" i="3" s="1"/>
  <c r="A95" i="3"/>
  <c r="A132" i="3" s="1"/>
  <c r="A169" i="3" s="1"/>
  <c r="A96" i="3"/>
  <c r="A133" i="3" s="1"/>
  <c r="A170" i="3" s="1"/>
  <c r="A97" i="3"/>
  <c r="A134" i="3" s="1"/>
  <c r="A171" i="3" s="1"/>
  <c r="A98" i="3"/>
  <c r="A135" i="3" s="1"/>
  <c r="A172" i="3" s="1"/>
  <c r="A99" i="3"/>
  <c r="A136" i="3" s="1"/>
  <c r="A173" i="3" s="1"/>
  <c r="A100" i="3"/>
  <c r="A137" i="3" s="1"/>
  <c r="A174" i="3" s="1"/>
  <c r="A101" i="3"/>
  <c r="A138" i="3" s="1"/>
  <c r="A175" i="3" s="1"/>
  <c r="A102" i="3"/>
  <c r="A139" i="3" s="1"/>
  <c r="A176" i="3" s="1"/>
  <c r="A103" i="3"/>
  <c r="A140" i="3" s="1"/>
  <c r="A177" i="3" s="1"/>
  <c r="A104" i="3"/>
  <c r="A141" i="3" s="1"/>
  <c r="A178" i="3" s="1"/>
  <c r="A105" i="3"/>
  <c r="A142" i="3" s="1"/>
  <c r="A179" i="3" s="1"/>
  <c r="A106" i="3"/>
  <c r="A143" i="3" s="1"/>
  <c r="A180" i="3" s="1"/>
  <c r="A107" i="3"/>
  <c r="A144" i="3" s="1"/>
  <c r="A181" i="3" s="1"/>
  <c r="A108" i="3"/>
  <c r="A145" i="3" s="1"/>
  <c r="A182" i="3" s="1"/>
  <c r="A109" i="3"/>
  <c r="A146" i="3" s="1"/>
  <c r="A183" i="3" s="1"/>
  <c r="A110" i="3"/>
  <c r="A147" i="3" s="1"/>
  <c r="A184" i="3" s="1"/>
  <c r="A111" i="3"/>
  <c r="A148" i="3" s="1"/>
  <c r="A185" i="3" s="1"/>
  <c r="A415" i="3" s="1"/>
  <c r="A112" i="3"/>
  <c r="A149" i="3" s="1"/>
  <c r="A186" i="3" s="1"/>
  <c r="A416" i="3" s="1"/>
  <c r="A113" i="3"/>
  <c r="A150" i="3" s="1"/>
  <c r="A187" i="3" s="1"/>
  <c r="A81" i="3"/>
  <c r="A118" i="3" s="1"/>
  <c r="A155" i="3" s="1"/>
  <c r="D3" i="3" a="1"/>
  <c r="D3" i="3" s="1"/>
  <c r="P3" i="3" a="1"/>
  <c r="P3" i="3" s="1"/>
  <c r="V3" i="3" a="1"/>
  <c r="V3" i="3" s="1"/>
  <c r="B51" i="3" s="1" a="1"/>
  <c r="B51" i="3" s="1"/>
  <c r="AZ3" i="3" a="1"/>
  <c r="AZ3" i="3" s="1"/>
  <c r="B61" i="3" s="1" a="1"/>
  <c r="BU3" i="3" a="1"/>
  <c r="BU3" i="3" s="1"/>
  <c r="B68" i="3" s="1" a="1"/>
  <c r="E105" i="3" s="1"/>
  <c r="CD3" i="3" a="1"/>
  <c r="CD3" i="3" s="1"/>
  <c r="B71" i="3" s="1" a="1"/>
  <c r="T108" i="3" s="1"/>
  <c r="CJ3" i="3" a="1"/>
  <c r="CJ3" i="3" s="1"/>
  <c r="B73" i="3" s="1" a="1"/>
  <c r="AG110" i="3" s="1"/>
  <c r="A3" i="3" a="1"/>
  <c r="A3" i="3" s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N21" i="1"/>
  <c r="O21" i="1"/>
  <c r="P21" i="1"/>
  <c r="N22" i="1"/>
  <c r="O22" i="1"/>
  <c r="P22" i="1"/>
  <c r="N23" i="1"/>
  <c r="O23" i="1"/>
  <c r="P23" i="1"/>
  <c r="N24" i="1"/>
  <c r="O24" i="1"/>
  <c r="P24" i="1"/>
  <c r="N25" i="1"/>
  <c r="O25" i="1"/>
  <c r="P25" i="1"/>
  <c r="N26" i="1"/>
  <c r="O26" i="1"/>
  <c r="P26" i="1"/>
  <c r="N27" i="1"/>
  <c r="O27" i="1"/>
  <c r="P27" i="1"/>
  <c r="N28" i="1"/>
  <c r="O28" i="1"/>
  <c r="P28" i="1"/>
  <c r="N29" i="1"/>
  <c r="O29" i="1"/>
  <c r="P29" i="1"/>
  <c r="N30" i="1"/>
  <c r="O30" i="1"/>
  <c r="P30" i="1"/>
  <c r="N31" i="1"/>
  <c r="O31" i="1"/>
  <c r="P31" i="1"/>
  <c r="N32" i="1"/>
  <c r="O32" i="1"/>
  <c r="P32" i="1"/>
  <c r="N33" i="1"/>
  <c r="O33" i="1"/>
  <c r="P33" i="1"/>
  <c r="N34" i="1"/>
  <c r="O34" i="1"/>
  <c r="P34" i="1"/>
  <c r="N35" i="1"/>
  <c r="O35" i="1"/>
  <c r="P35" i="1"/>
  <c r="N36" i="1"/>
  <c r="O36" i="1"/>
  <c r="P36" i="1"/>
  <c r="N37" i="1"/>
  <c r="O37" i="1"/>
  <c r="P37" i="1"/>
  <c r="N38" i="1"/>
  <c r="O38" i="1"/>
  <c r="P38" i="1"/>
  <c r="N39" i="1"/>
  <c r="O39" i="1"/>
  <c r="P39" i="1"/>
  <c r="N40" i="1"/>
  <c r="O40" i="1"/>
  <c r="P40" i="1"/>
  <c r="N41" i="1"/>
  <c r="O41" i="1"/>
  <c r="P41" i="1"/>
  <c r="N42" i="1"/>
  <c r="O42" i="1"/>
  <c r="P42" i="1"/>
  <c r="N43" i="1"/>
  <c r="O43" i="1"/>
  <c r="P43" i="1"/>
  <c r="N44" i="1"/>
  <c r="O44" i="1"/>
  <c r="P44" i="1"/>
  <c r="N45" i="1"/>
  <c r="O45" i="1"/>
  <c r="P45" i="1"/>
  <c r="N46" i="1"/>
  <c r="O46" i="1"/>
  <c r="P46" i="1"/>
  <c r="N47" i="1"/>
  <c r="O47" i="1"/>
  <c r="P47" i="1"/>
  <c r="N48" i="1"/>
  <c r="O48" i="1"/>
  <c r="P48" i="1"/>
  <c r="N49" i="1"/>
  <c r="O49" i="1"/>
  <c r="P49" i="1"/>
  <c r="N50" i="1"/>
  <c r="O50" i="1"/>
  <c r="P50" i="1"/>
  <c r="N51" i="1"/>
  <c r="O51" i="1"/>
  <c r="P51" i="1"/>
  <c r="N52" i="1"/>
  <c r="O52" i="1"/>
  <c r="P52" i="1"/>
  <c r="N53" i="1"/>
  <c r="O53" i="1"/>
  <c r="P53" i="1"/>
  <c r="N54" i="1"/>
  <c r="O54" i="1"/>
  <c r="P54" i="1"/>
  <c r="N55" i="1"/>
  <c r="O55" i="1"/>
  <c r="P55" i="1"/>
  <c r="N56" i="1"/>
  <c r="O56" i="1"/>
  <c r="P56" i="1"/>
  <c r="N57" i="1"/>
  <c r="O57" i="1"/>
  <c r="P57" i="1"/>
  <c r="N58" i="1"/>
  <c r="O58" i="1"/>
  <c r="P58" i="1"/>
  <c r="N59" i="1"/>
  <c r="O59" i="1"/>
  <c r="P59" i="1"/>
  <c r="N60" i="1"/>
  <c r="O60" i="1"/>
  <c r="P60" i="1"/>
  <c r="N61" i="1"/>
  <c r="O61" i="1"/>
  <c r="P61" i="1"/>
  <c r="N62" i="1"/>
  <c r="O62" i="1"/>
  <c r="P62" i="1"/>
  <c r="N63" i="1"/>
  <c r="O63" i="1"/>
  <c r="P63" i="1"/>
  <c r="N64" i="1"/>
  <c r="O64" i="1"/>
  <c r="P64" i="1"/>
  <c r="N65" i="1"/>
  <c r="O65" i="1"/>
  <c r="P65" i="1"/>
  <c r="N66" i="1"/>
  <c r="O66" i="1"/>
  <c r="P66" i="1"/>
  <c r="N67" i="1"/>
  <c r="O67" i="1"/>
  <c r="P67" i="1"/>
  <c r="N68" i="1"/>
  <c r="O68" i="1"/>
  <c r="P68" i="1"/>
  <c r="N69" i="1"/>
  <c r="O69" i="1"/>
  <c r="P69" i="1"/>
  <c r="N70" i="1"/>
  <c r="O70" i="1"/>
  <c r="P70" i="1"/>
  <c r="N71" i="1"/>
  <c r="O71" i="1"/>
  <c r="P71" i="1"/>
  <c r="N72" i="1"/>
  <c r="O72" i="1"/>
  <c r="P72" i="1"/>
  <c r="N73" i="1"/>
  <c r="O73" i="1"/>
  <c r="P73" i="1"/>
  <c r="N74" i="1"/>
  <c r="O74" i="1"/>
  <c r="P74" i="1"/>
  <c r="N75" i="1"/>
  <c r="O75" i="1"/>
  <c r="P75" i="1"/>
  <c r="N76" i="1"/>
  <c r="O76" i="1"/>
  <c r="P76" i="1"/>
  <c r="N77" i="1"/>
  <c r="O77" i="1"/>
  <c r="P77" i="1"/>
  <c r="N78" i="1"/>
  <c r="O78" i="1"/>
  <c r="P78" i="1"/>
  <c r="N79" i="1"/>
  <c r="O79" i="1"/>
  <c r="P79" i="1"/>
  <c r="N80" i="1"/>
  <c r="O80" i="1"/>
  <c r="P80" i="1"/>
  <c r="N81" i="1"/>
  <c r="O81" i="1"/>
  <c r="P81" i="1"/>
  <c r="N82" i="1"/>
  <c r="O82" i="1"/>
  <c r="P82" i="1"/>
  <c r="N83" i="1"/>
  <c r="O83" i="1"/>
  <c r="P83" i="1"/>
  <c r="N84" i="1"/>
  <c r="O84" i="1"/>
  <c r="P84" i="1"/>
  <c r="N85" i="1"/>
  <c r="O85" i="1"/>
  <c r="P85" i="1"/>
  <c r="N86" i="1"/>
  <c r="O86" i="1"/>
  <c r="P86" i="1"/>
  <c r="N87" i="1"/>
  <c r="O87" i="1"/>
  <c r="P87" i="1"/>
  <c r="N88" i="1"/>
  <c r="O88" i="1"/>
  <c r="P88" i="1"/>
  <c r="N89" i="1"/>
  <c r="O89" i="1"/>
  <c r="P89" i="1"/>
  <c r="N90" i="1"/>
  <c r="O90" i="1"/>
  <c r="P90" i="1"/>
  <c r="N91" i="1"/>
  <c r="O91" i="1"/>
  <c r="P91" i="1"/>
  <c r="N92" i="1"/>
  <c r="O92" i="1"/>
  <c r="P92" i="1"/>
  <c r="N93" i="1"/>
  <c r="O93" i="1"/>
  <c r="P93" i="1"/>
  <c r="N94" i="1"/>
  <c r="O94" i="1"/>
  <c r="P94" i="1"/>
  <c r="N95" i="1"/>
  <c r="O95" i="1"/>
  <c r="P95" i="1"/>
  <c r="N96" i="1"/>
  <c r="O96" i="1"/>
  <c r="P96" i="1"/>
  <c r="N97" i="1"/>
  <c r="O97" i="1"/>
  <c r="P97" i="1"/>
  <c r="N98" i="1"/>
  <c r="O98" i="1"/>
  <c r="P98" i="1"/>
  <c r="N99" i="1"/>
  <c r="O99" i="1"/>
  <c r="P99" i="1"/>
  <c r="N100" i="1"/>
  <c r="O100" i="1"/>
  <c r="P100" i="1"/>
  <c r="N101" i="1"/>
  <c r="O101" i="1"/>
  <c r="P101" i="1"/>
  <c r="N102" i="1"/>
  <c r="O102" i="1"/>
  <c r="P102" i="1"/>
  <c r="N103" i="1"/>
  <c r="O103" i="1"/>
  <c r="P103" i="1"/>
  <c r="N104" i="1"/>
  <c r="O104" i="1"/>
  <c r="P104" i="1"/>
  <c r="N105" i="1"/>
  <c r="O105" i="1"/>
  <c r="P105" i="1"/>
  <c r="N106" i="1"/>
  <c r="O106" i="1"/>
  <c r="P106" i="1"/>
  <c r="N107" i="1"/>
  <c r="O107" i="1"/>
  <c r="P107" i="1"/>
  <c r="N108" i="1"/>
  <c r="O108" i="1"/>
  <c r="P108" i="1"/>
  <c r="N109" i="1"/>
  <c r="O109" i="1"/>
  <c r="P109" i="1"/>
  <c r="N110" i="1"/>
  <c r="O110" i="1"/>
  <c r="P110" i="1"/>
  <c r="N111" i="1"/>
  <c r="O111" i="1"/>
  <c r="P111" i="1"/>
  <c r="N112" i="1"/>
  <c r="O112" i="1"/>
  <c r="P112" i="1"/>
  <c r="O4" i="1"/>
  <c r="P4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4" i="1"/>
  <c r="E5" i="1"/>
  <c r="H5" i="6" s="1"/>
  <c r="E10" i="1"/>
  <c r="H10" i="6" s="1"/>
  <c r="Y3" i="3" a="1"/>
  <c r="Y3" i="3" s="1"/>
  <c r="B52" i="3" s="1" a="1"/>
  <c r="B52" i="3" s="1"/>
  <c r="CY3" i="3" a="1"/>
  <c r="CY3" i="3" s="1"/>
  <c r="B78" i="3" s="1" a="1"/>
  <c r="H115" i="3" s="1"/>
  <c r="E15" i="1"/>
  <c r="H15" i="6" s="1"/>
  <c r="E9" i="1"/>
  <c r="H9" i="6" s="1"/>
  <c r="E16" i="1"/>
  <c r="H16" i="6" s="1"/>
  <c r="E17" i="1"/>
  <c r="H17" i="6" s="1"/>
  <c r="E19" i="1"/>
  <c r="H19" i="6" s="1"/>
  <c r="E21" i="1"/>
  <c r="H21" i="6" s="1"/>
  <c r="E22" i="1"/>
  <c r="H22" i="6" s="1"/>
  <c r="E23" i="1"/>
  <c r="H23" i="6" s="1"/>
  <c r="E26" i="1"/>
  <c r="H26" i="6" s="1"/>
  <c r="E27" i="1"/>
  <c r="H27" i="6" s="1"/>
  <c r="E28" i="1"/>
  <c r="H28" i="6" s="1"/>
  <c r="E25" i="1"/>
  <c r="H25" i="6" s="1"/>
  <c r="E31" i="1"/>
  <c r="H31" i="6" s="1"/>
  <c r="E32" i="1"/>
  <c r="H32" i="6" s="1"/>
  <c r="E33" i="1"/>
  <c r="H33" i="6" s="1"/>
  <c r="E34" i="1"/>
  <c r="H34" i="6" s="1"/>
  <c r="E35" i="1"/>
  <c r="H35" i="6" s="1"/>
  <c r="E36" i="1"/>
  <c r="H36" i="6" s="1"/>
  <c r="E38" i="1"/>
  <c r="H38" i="6" s="1"/>
  <c r="E39" i="1"/>
  <c r="H39" i="6" s="1"/>
  <c r="E40" i="1"/>
  <c r="H40" i="6" s="1"/>
  <c r="E41" i="1"/>
  <c r="H41" i="6" s="1"/>
  <c r="E42" i="1"/>
  <c r="H42" i="6" s="1"/>
  <c r="E43" i="1"/>
  <c r="H43" i="6" s="1"/>
  <c r="E44" i="1"/>
  <c r="H44" i="6" s="1"/>
  <c r="E45" i="1"/>
  <c r="H45" i="6" s="1"/>
  <c r="E46" i="1"/>
  <c r="H46" i="6" s="1"/>
  <c r="E49" i="1"/>
  <c r="H49" i="6" s="1"/>
  <c r="E53" i="1"/>
  <c r="H53" i="6" s="1"/>
  <c r="E52" i="1"/>
  <c r="H52" i="6" s="1"/>
  <c r="E58" i="1"/>
  <c r="H58" i="6" s="1"/>
  <c r="E59" i="1"/>
  <c r="H59" i="6" s="1"/>
  <c r="E60" i="1"/>
  <c r="H60" i="6" s="1"/>
  <c r="DB3" i="3" a="1"/>
  <c r="DB3" i="3" s="1"/>
  <c r="B79" i="3" s="1" a="1"/>
  <c r="CS3" i="3" a="1"/>
  <c r="CS3" i="3" s="1"/>
  <c r="B76" i="3" s="1" a="1"/>
  <c r="M113" i="3" s="1"/>
  <c r="E71" i="1"/>
  <c r="H71" i="6" s="1"/>
  <c r="E72" i="1"/>
  <c r="H72" i="6" s="1"/>
  <c r="E74" i="1"/>
  <c r="H74" i="6" s="1"/>
  <c r="E75" i="1"/>
  <c r="H75" i="6" s="1"/>
  <c r="E77" i="1"/>
  <c r="H77" i="6" s="1"/>
  <c r="E78" i="1"/>
  <c r="H78" i="6" s="1"/>
  <c r="E86" i="1"/>
  <c r="H86" i="6" s="1"/>
  <c r="E92" i="1"/>
  <c r="H92" i="6" s="1"/>
  <c r="CV3" i="3" a="1"/>
  <c r="CV3" i="3" s="1"/>
  <c r="B77" i="3" s="1" a="1"/>
  <c r="E98" i="1"/>
  <c r="BF3" i="3" a="1"/>
  <c r="BF3" i="3" s="1"/>
  <c r="B63" i="3" s="1" a="1"/>
  <c r="E107" i="1"/>
  <c r="H107" i="6" s="1"/>
  <c r="E111" i="1"/>
  <c r="H111" i="6" s="1"/>
  <c r="E4" i="1"/>
  <c r="H4" i="6" s="1"/>
  <c r="A430" i="4" l="1"/>
  <c r="A911" i="4"/>
  <c r="A363" i="4"/>
  <c r="A844" i="4"/>
  <c r="A131" i="4"/>
  <c r="A850" i="4"/>
  <c r="A787" i="4"/>
  <c r="A910" i="4"/>
  <c r="A771" i="4"/>
  <c r="A894" i="4"/>
  <c r="A364" i="4"/>
  <c r="A845" i="4"/>
  <c r="A190" i="4"/>
  <c r="A909" i="4"/>
  <c r="A174" i="4"/>
  <c r="A893" i="4"/>
  <c r="A231" i="4"/>
  <c r="A950" i="4"/>
  <c r="A215" i="4"/>
  <c r="A934" i="4"/>
  <c r="A403" i="4"/>
  <c r="A884" i="4"/>
  <c r="A149" i="4"/>
  <c r="A868" i="4"/>
  <c r="A133" i="4"/>
  <c r="A852" i="4"/>
  <c r="A531" i="4"/>
  <c r="A892" i="4"/>
  <c r="A230" i="4"/>
  <c r="A949" i="4"/>
  <c r="A214" i="4"/>
  <c r="A933" i="4"/>
  <c r="A402" i="4"/>
  <c r="A883" i="4"/>
  <c r="A148" i="4"/>
  <c r="A867" i="4"/>
  <c r="A132" i="4"/>
  <c r="A851" i="4"/>
  <c r="A530" i="4"/>
  <c r="A891" i="4"/>
  <c r="A229" i="4"/>
  <c r="A948" i="4"/>
  <c r="A213" i="4"/>
  <c r="A932" i="4"/>
  <c r="A431" i="4"/>
  <c r="A912" i="4"/>
  <c r="A414" i="4"/>
  <c r="A895" i="4"/>
  <c r="A401" i="4"/>
  <c r="A882" i="4"/>
  <c r="A147" i="4"/>
  <c r="A866" i="4"/>
  <c r="A529" i="4"/>
  <c r="A890" i="4"/>
  <c r="A586" i="4"/>
  <c r="A947" i="4"/>
  <c r="A162" i="4"/>
  <c r="A881" i="4"/>
  <c r="A146" i="4"/>
  <c r="A865" i="4"/>
  <c r="A528" i="4"/>
  <c r="A889" i="4"/>
  <c r="A465" i="4"/>
  <c r="A946" i="4"/>
  <c r="A161" i="4"/>
  <c r="A880" i="4"/>
  <c r="A145" i="4"/>
  <c r="A864" i="4"/>
  <c r="A448" i="4"/>
  <c r="A929" i="4"/>
  <c r="A511" i="4"/>
  <c r="A872" i="4"/>
  <c r="A398" i="4"/>
  <c r="A879" i="4"/>
  <c r="A382" i="4"/>
  <c r="A863" i="4"/>
  <c r="A463" i="4"/>
  <c r="A944" i="4"/>
  <c r="A447" i="4"/>
  <c r="A928" i="4"/>
  <c r="A397" i="4"/>
  <c r="A878" i="4"/>
  <c r="A381" i="4"/>
  <c r="A862" i="4"/>
  <c r="A820" i="4"/>
  <c r="A943" i="4"/>
  <c r="A804" i="4"/>
  <c r="A927" i="4"/>
  <c r="A754" i="4"/>
  <c r="A877" i="4"/>
  <c r="A738" i="4"/>
  <c r="A861" i="4"/>
  <c r="A436" i="4"/>
  <c r="A917" i="4"/>
  <c r="A420" i="4"/>
  <c r="A901" i="4"/>
  <c r="A597" i="4"/>
  <c r="A958" i="4"/>
  <c r="A495" i="4"/>
  <c r="A856" i="4"/>
  <c r="A515" i="4"/>
  <c r="A876" i="4"/>
  <c r="A499" i="4"/>
  <c r="A860" i="4"/>
  <c r="A435" i="4"/>
  <c r="A916" i="4"/>
  <c r="A419" i="4"/>
  <c r="A900" i="4"/>
  <c r="A415" i="4"/>
  <c r="A896" i="4"/>
  <c r="A514" i="4"/>
  <c r="A875" i="4"/>
  <c r="A498" i="4"/>
  <c r="A859" i="4"/>
  <c r="A434" i="4"/>
  <c r="A915" i="4"/>
  <c r="A418" i="4"/>
  <c r="A899" i="4"/>
  <c r="A237" i="4"/>
  <c r="A956" i="4"/>
  <c r="A127" i="4"/>
  <c r="A846" i="4"/>
  <c r="A513" i="4"/>
  <c r="A874" i="4"/>
  <c r="A497" i="4"/>
  <c r="A858" i="4"/>
  <c r="A433" i="4"/>
  <c r="A914" i="4"/>
  <c r="A417" i="4"/>
  <c r="A898" i="4"/>
  <c r="A236" i="4"/>
  <c r="A955" i="4"/>
  <c r="A128" i="4"/>
  <c r="A847" i="4"/>
  <c r="A512" i="4"/>
  <c r="A873" i="4"/>
  <c r="A496" i="4"/>
  <c r="A857" i="4"/>
  <c r="A432" i="4"/>
  <c r="A913" i="4"/>
  <c r="A416" i="4"/>
  <c r="A897" i="4"/>
  <c r="A235" i="4"/>
  <c r="A954" i="4"/>
  <c r="AT3" i="3" a="1"/>
  <c r="AT3" i="3" s="1"/>
  <c r="B59" i="3" s="1" a="1"/>
  <c r="H96" i="3" s="1"/>
  <c r="H98" i="6"/>
  <c r="A689" i="4"/>
  <c r="A527" i="4"/>
  <c r="A703" i="4"/>
  <c r="A736" i="4"/>
  <c r="T105" i="4"/>
  <c r="T89" i="4"/>
  <c r="T120" i="4"/>
  <c r="T104" i="4"/>
  <c r="T88" i="4"/>
  <c r="T119" i="4"/>
  <c r="T103" i="4"/>
  <c r="T87" i="4"/>
  <c r="T118" i="4"/>
  <c r="T102" i="4"/>
  <c r="T86" i="4"/>
  <c r="T117" i="4"/>
  <c r="T101" i="4"/>
  <c r="T116" i="4"/>
  <c r="T100" i="4"/>
  <c r="T115" i="4"/>
  <c r="T99" i="4"/>
  <c r="T114" i="4"/>
  <c r="T98" i="4"/>
  <c r="T113" i="4"/>
  <c r="T97" i="4"/>
  <c r="T112" i="4"/>
  <c r="T96" i="4"/>
  <c r="T111" i="4"/>
  <c r="T95" i="4"/>
  <c r="A342" i="4"/>
  <c r="T110" i="4"/>
  <c r="T94" i="4"/>
  <c r="A341" i="4"/>
  <c r="T109" i="4"/>
  <c r="T93" i="4"/>
  <c r="T108" i="4"/>
  <c r="T92" i="4"/>
  <c r="A379" i="4"/>
  <c r="T107" i="4"/>
  <c r="T91" i="4"/>
  <c r="A688" i="4"/>
  <c r="A737" i="4"/>
  <c r="T106" i="4"/>
  <c r="T90" i="4"/>
  <c r="S5" i="1" a="1"/>
  <c r="S5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T13" i="1" s="1"/>
  <c r="CU13" i="1" s="1"/>
  <c r="CV13" i="1" s="1"/>
  <c r="CW13" i="1" s="1"/>
  <c r="CX13" i="1" s="1"/>
  <c r="CY13" i="1" s="1"/>
  <c r="CZ13" i="1" s="1"/>
  <c r="DA13" i="1" s="1"/>
  <c r="DB13" i="1" s="1"/>
  <c r="DC13" i="1" s="1"/>
  <c r="DD13" i="1" s="1"/>
  <c r="DE13" i="1" s="1"/>
  <c r="DF13" i="1" s="1"/>
  <c r="DG13" i="1" s="1"/>
  <c r="DH13" i="1" s="1"/>
  <c r="DI13" i="1" s="1"/>
  <c r="DJ13" i="1" s="1"/>
  <c r="DK13" i="1" s="1"/>
  <c r="DL13" i="1" s="1"/>
  <c r="DM13" i="1" s="1"/>
  <c r="DN13" i="1" s="1"/>
  <c r="DO13" i="1" s="1"/>
  <c r="DP13" i="1" s="1"/>
  <c r="DQ13" i="1" s="1"/>
  <c r="DR13" i="1" s="1"/>
  <c r="DS13" i="1" s="1"/>
  <c r="DT13" i="1" s="1"/>
  <c r="DU13" i="1" s="1"/>
  <c r="DV13" i="1" s="1"/>
  <c r="DW13" i="1" s="1"/>
  <c r="S7" i="1" a="1"/>
  <c r="S7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BH15" i="1" s="1"/>
  <c r="BI15" i="1" s="1"/>
  <c r="BJ15" i="1" s="1"/>
  <c r="BK15" i="1" s="1"/>
  <c r="BL15" i="1" s="1"/>
  <c r="BM15" i="1" s="1"/>
  <c r="BN15" i="1" s="1"/>
  <c r="BO15" i="1" s="1"/>
  <c r="BP15" i="1" s="1"/>
  <c r="BQ15" i="1" s="1"/>
  <c r="BR15" i="1" s="1"/>
  <c r="BS15" i="1" s="1"/>
  <c r="BT15" i="1" s="1"/>
  <c r="BU15" i="1" s="1"/>
  <c r="BV15" i="1" s="1"/>
  <c r="BW15" i="1" s="1"/>
  <c r="BX15" i="1" s="1"/>
  <c r="BY15" i="1" s="1"/>
  <c r="BZ15" i="1" s="1"/>
  <c r="CA15" i="1" s="1"/>
  <c r="CB15" i="1" s="1"/>
  <c r="CC15" i="1" s="1"/>
  <c r="CD15" i="1" s="1"/>
  <c r="CE15" i="1" s="1"/>
  <c r="CF15" i="1" s="1"/>
  <c r="CG15" i="1" s="1"/>
  <c r="CH15" i="1" s="1"/>
  <c r="CI15" i="1" s="1"/>
  <c r="CJ15" i="1" s="1"/>
  <c r="CK15" i="1" s="1"/>
  <c r="CL15" i="1" s="1"/>
  <c r="CM15" i="1" s="1"/>
  <c r="CN15" i="1" s="1"/>
  <c r="CO15" i="1" s="1"/>
  <c r="CP15" i="1" s="1"/>
  <c r="CQ15" i="1" s="1"/>
  <c r="CR15" i="1" s="1"/>
  <c r="CS15" i="1" s="1"/>
  <c r="CT15" i="1" s="1"/>
  <c r="CU15" i="1" s="1"/>
  <c r="CV15" i="1" s="1"/>
  <c r="CW15" i="1" s="1"/>
  <c r="CX15" i="1" s="1"/>
  <c r="CY15" i="1" s="1"/>
  <c r="CZ15" i="1" s="1"/>
  <c r="DA15" i="1" s="1"/>
  <c r="DB15" i="1" s="1"/>
  <c r="DC15" i="1" s="1"/>
  <c r="DD15" i="1" s="1"/>
  <c r="DE15" i="1" s="1"/>
  <c r="DF15" i="1" s="1"/>
  <c r="DG15" i="1" s="1"/>
  <c r="DH15" i="1" s="1"/>
  <c r="DI15" i="1" s="1"/>
  <c r="DJ15" i="1" s="1"/>
  <c r="DK15" i="1" s="1"/>
  <c r="DL15" i="1" s="1"/>
  <c r="DM15" i="1" s="1"/>
  <c r="DN15" i="1" s="1"/>
  <c r="DO15" i="1" s="1"/>
  <c r="DP15" i="1" s="1"/>
  <c r="DQ15" i="1" s="1"/>
  <c r="DR15" i="1" s="1"/>
  <c r="DS15" i="1" s="1"/>
  <c r="DT15" i="1" s="1"/>
  <c r="DU15" i="1" s="1"/>
  <c r="DV15" i="1" s="1"/>
  <c r="DW15" i="1" s="1"/>
  <c r="S6" i="1" a="1"/>
  <c r="S6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BJ14" i="1" s="1"/>
  <c r="BK14" i="1" s="1"/>
  <c r="BL14" i="1" s="1"/>
  <c r="BM14" i="1" s="1"/>
  <c r="BN14" i="1" s="1"/>
  <c r="BO14" i="1" s="1"/>
  <c r="BP14" i="1" s="1"/>
  <c r="BQ14" i="1" s="1"/>
  <c r="BR14" i="1" s="1"/>
  <c r="BS14" i="1" s="1"/>
  <c r="BT14" i="1" s="1"/>
  <c r="BU14" i="1" s="1"/>
  <c r="BV14" i="1" s="1"/>
  <c r="BW14" i="1" s="1"/>
  <c r="BX14" i="1" s="1"/>
  <c r="BY14" i="1" s="1"/>
  <c r="BZ14" i="1" s="1"/>
  <c r="CA14" i="1" s="1"/>
  <c r="CB14" i="1" s="1"/>
  <c r="CC14" i="1" s="1"/>
  <c r="CD14" i="1" s="1"/>
  <c r="CE14" i="1" s="1"/>
  <c r="CF14" i="1" s="1"/>
  <c r="CG14" i="1" s="1"/>
  <c r="CH14" i="1" s="1"/>
  <c r="CI14" i="1" s="1"/>
  <c r="CJ14" i="1" s="1"/>
  <c r="CK14" i="1" s="1"/>
  <c r="CL14" i="1" s="1"/>
  <c r="CM14" i="1" s="1"/>
  <c r="CN14" i="1" s="1"/>
  <c r="CO14" i="1" s="1"/>
  <c r="CP14" i="1" s="1"/>
  <c r="CQ14" i="1" s="1"/>
  <c r="CR14" i="1" s="1"/>
  <c r="CS14" i="1" s="1"/>
  <c r="CT14" i="1" s="1"/>
  <c r="CU14" i="1" s="1"/>
  <c r="CV14" i="1" s="1"/>
  <c r="CW14" i="1" s="1"/>
  <c r="CX14" i="1" s="1"/>
  <c r="CY14" i="1" s="1"/>
  <c r="CZ14" i="1" s="1"/>
  <c r="DA14" i="1" s="1"/>
  <c r="DB14" i="1" s="1"/>
  <c r="DC14" i="1" s="1"/>
  <c r="DD14" i="1" s="1"/>
  <c r="DE14" i="1" s="1"/>
  <c r="DF14" i="1" s="1"/>
  <c r="DG14" i="1" s="1"/>
  <c r="DH14" i="1" s="1"/>
  <c r="DI14" i="1" s="1"/>
  <c r="DJ14" i="1" s="1"/>
  <c r="DK14" i="1" s="1"/>
  <c r="DL14" i="1" s="1"/>
  <c r="DM14" i="1" s="1"/>
  <c r="DN14" i="1" s="1"/>
  <c r="DO14" i="1" s="1"/>
  <c r="DP14" i="1" s="1"/>
  <c r="DQ14" i="1" s="1"/>
  <c r="DR14" i="1" s="1"/>
  <c r="DS14" i="1" s="1"/>
  <c r="DT14" i="1" s="1"/>
  <c r="DU14" i="1" s="1"/>
  <c r="DV14" i="1" s="1"/>
  <c r="DW14" i="1" s="1"/>
  <c r="S4" i="1" a="1"/>
  <c r="S4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BH12" i="1" s="1"/>
  <c r="BI12" i="1" s="1"/>
  <c r="BJ12" i="1" s="1"/>
  <c r="BK12" i="1" s="1"/>
  <c r="BL12" i="1" s="1"/>
  <c r="BM12" i="1" s="1"/>
  <c r="BN12" i="1" s="1"/>
  <c r="BO12" i="1" s="1"/>
  <c r="BP12" i="1" s="1"/>
  <c r="BQ12" i="1" s="1"/>
  <c r="BR12" i="1" s="1"/>
  <c r="BS12" i="1" s="1"/>
  <c r="BT12" i="1" s="1"/>
  <c r="BU12" i="1" s="1"/>
  <c r="BV12" i="1" s="1"/>
  <c r="BW12" i="1" s="1"/>
  <c r="BX12" i="1" s="1"/>
  <c r="BY12" i="1" s="1"/>
  <c r="BZ12" i="1" s="1"/>
  <c r="CA12" i="1" s="1"/>
  <c r="CB12" i="1" s="1"/>
  <c r="CC12" i="1" s="1"/>
  <c r="CD12" i="1" s="1"/>
  <c r="CE12" i="1" s="1"/>
  <c r="CF12" i="1" s="1"/>
  <c r="CG12" i="1" s="1"/>
  <c r="CH12" i="1" s="1"/>
  <c r="CI12" i="1" s="1"/>
  <c r="CJ12" i="1" s="1"/>
  <c r="CK12" i="1" s="1"/>
  <c r="CL12" i="1" s="1"/>
  <c r="CM12" i="1" s="1"/>
  <c r="CN12" i="1" s="1"/>
  <c r="CO12" i="1" s="1"/>
  <c r="CP12" i="1" s="1"/>
  <c r="CQ12" i="1" s="1"/>
  <c r="CR12" i="1" s="1"/>
  <c r="CS12" i="1" s="1"/>
  <c r="CT12" i="1" s="1"/>
  <c r="CU12" i="1" s="1"/>
  <c r="CV12" i="1" s="1"/>
  <c r="CW12" i="1" s="1"/>
  <c r="CX12" i="1" s="1"/>
  <c r="CY12" i="1" s="1"/>
  <c r="CZ12" i="1" s="1"/>
  <c r="DA12" i="1" s="1"/>
  <c r="DB12" i="1" s="1"/>
  <c r="DC12" i="1" s="1"/>
  <c r="DD12" i="1" s="1"/>
  <c r="DE12" i="1" s="1"/>
  <c r="DF12" i="1" s="1"/>
  <c r="DG12" i="1" s="1"/>
  <c r="DH12" i="1" s="1"/>
  <c r="DI12" i="1" s="1"/>
  <c r="DJ12" i="1" s="1"/>
  <c r="DK12" i="1" s="1"/>
  <c r="DL12" i="1" s="1"/>
  <c r="DM12" i="1" s="1"/>
  <c r="DN12" i="1" s="1"/>
  <c r="DO12" i="1" s="1"/>
  <c r="DP12" i="1" s="1"/>
  <c r="DQ12" i="1" s="1"/>
  <c r="DR12" i="1" s="1"/>
  <c r="DS12" i="1" s="1"/>
  <c r="DT12" i="1" s="1"/>
  <c r="DU12" i="1" s="1"/>
  <c r="DV12" i="1" s="1"/>
  <c r="DW12" i="1" s="1"/>
  <c r="S3" i="1" a="1"/>
  <c r="S3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CO11" i="1" s="1"/>
  <c r="CP11" i="1" s="1"/>
  <c r="CQ11" i="1" s="1"/>
  <c r="CR11" i="1" s="1"/>
  <c r="CS11" i="1" s="1"/>
  <c r="CT11" i="1" s="1"/>
  <c r="CU11" i="1" s="1"/>
  <c r="CV11" i="1" s="1"/>
  <c r="CW11" i="1" s="1"/>
  <c r="CX11" i="1" s="1"/>
  <c r="CY11" i="1" s="1"/>
  <c r="CZ11" i="1" s="1"/>
  <c r="DA11" i="1" s="1"/>
  <c r="DB11" i="1" s="1"/>
  <c r="DC11" i="1" s="1"/>
  <c r="DD11" i="1" s="1"/>
  <c r="DE11" i="1" s="1"/>
  <c r="DF11" i="1" s="1"/>
  <c r="DG11" i="1" s="1"/>
  <c r="DH11" i="1" s="1"/>
  <c r="DI11" i="1" s="1"/>
  <c r="DJ11" i="1" s="1"/>
  <c r="DK11" i="1" s="1"/>
  <c r="DL11" i="1" s="1"/>
  <c r="DM11" i="1" s="1"/>
  <c r="DN11" i="1" s="1"/>
  <c r="DO11" i="1" s="1"/>
  <c r="DP11" i="1" s="1"/>
  <c r="DQ11" i="1" s="1"/>
  <c r="DR11" i="1" s="1"/>
  <c r="DS11" i="1" s="1"/>
  <c r="DT11" i="1" s="1"/>
  <c r="DU11" i="1" s="1"/>
  <c r="DV11" i="1" s="1"/>
  <c r="DW11" i="1" s="1"/>
  <c r="BL3" i="3" a="1"/>
  <c r="BL3" i="3" s="1"/>
  <c r="B65" i="3" s="1" a="1"/>
  <c r="S3" i="3" a="1"/>
  <c r="S3" i="3" s="1"/>
  <c r="B50" i="3" s="1" a="1"/>
  <c r="B50" i="3" s="1"/>
  <c r="B87" i="3" s="1"/>
  <c r="CP3" i="3" a="1"/>
  <c r="CP3" i="3" s="1"/>
  <c r="B75" i="3" s="1" a="1"/>
  <c r="I112" i="3" s="1"/>
  <c r="M3" i="3" a="1"/>
  <c r="M3" i="3" s="1"/>
  <c r="B48" i="3" s="1" a="1"/>
  <c r="BO3" i="3" a="1"/>
  <c r="BO3" i="3" s="1"/>
  <c r="B66" i="3" s="1" a="1"/>
  <c r="K103" i="3" s="1"/>
  <c r="AH3" i="3" a="1"/>
  <c r="AH3" i="3" s="1"/>
  <c r="B55" i="3" s="1" a="1"/>
  <c r="BX3" i="3" a="1"/>
  <c r="BX3" i="3" s="1"/>
  <c r="B69" i="3" s="1" a="1"/>
  <c r="O106" i="3" s="1"/>
  <c r="BR3" i="3" a="1"/>
  <c r="BR3" i="3" s="1"/>
  <c r="B67" i="3" s="1" a="1"/>
  <c r="AE104" i="3" s="1"/>
  <c r="AE3" i="3" a="1"/>
  <c r="AE3" i="3" s="1"/>
  <c r="B54" i="3" s="1" a="1"/>
  <c r="AF91" i="3" s="1"/>
  <c r="CA3" i="3" a="1"/>
  <c r="CA3" i="3" s="1"/>
  <c r="B70" i="3" s="1" a="1"/>
  <c r="O107" i="3" s="1"/>
  <c r="BI3" i="3" a="1"/>
  <c r="BI3" i="3" s="1"/>
  <c r="B64" i="3" s="1" a="1"/>
  <c r="AW3" i="3" a="1"/>
  <c r="AW3" i="3" s="1"/>
  <c r="B60" i="3" s="1" a="1"/>
  <c r="AC97" i="3" s="1"/>
  <c r="G3" i="3" a="1"/>
  <c r="G3" i="3" s="1"/>
  <c r="B46" i="3" s="1" a="1"/>
  <c r="B46" i="3" s="1"/>
  <c r="B83" i="3" s="1"/>
  <c r="BC3" i="3" a="1"/>
  <c r="BC3" i="3" s="1"/>
  <c r="B62" i="3" s="1" a="1"/>
  <c r="Y99" i="3" s="1"/>
  <c r="CG3" i="3" a="1"/>
  <c r="CG3" i="3" s="1"/>
  <c r="B72" i="3" s="1" a="1"/>
  <c r="I109" i="3" s="1"/>
  <c r="AN3" i="3" a="1"/>
  <c r="AN3" i="3" s="1"/>
  <c r="B57" i="3" s="1" a="1"/>
  <c r="S94" i="3" s="1"/>
  <c r="AQ3" i="3" a="1"/>
  <c r="AQ3" i="3" s="1"/>
  <c r="B58" i="3" s="1" a="1"/>
  <c r="C95" i="3" s="1"/>
  <c r="J3" i="3" a="1"/>
  <c r="J3" i="3" s="1"/>
  <c r="B47" i="3" s="1" a="1"/>
  <c r="B47" i="3" s="1"/>
  <c r="B84" i="3" s="1"/>
  <c r="A48" i="4"/>
  <c r="B49" i="3" a="1"/>
  <c r="B49" i="3" s="1"/>
  <c r="B86" i="3" s="1"/>
  <c r="B45" i="3" a="1"/>
  <c r="B45" i="3" s="1"/>
  <c r="B82" i="3" s="1"/>
  <c r="B44" i="3" a="1"/>
  <c r="B44" i="3" s="1"/>
  <c r="B81" i="3" s="1"/>
  <c r="R247" i="3"/>
  <c r="AK222" i="3"/>
  <c r="AK200" i="3"/>
  <c r="AK198" i="3"/>
  <c r="M235" i="3"/>
  <c r="AJ222" i="3"/>
  <c r="AH230" i="3"/>
  <c r="G257" i="3"/>
  <c r="AJ200" i="3"/>
  <c r="J254" i="3"/>
  <c r="AC235" i="3"/>
  <c r="AJ198" i="3"/>
  <c r="R230" i="3"/>
  <c r="U259" i="3"/>
  <c r="E259" i="3"/>
  <c r="W257" i="3"/>
  <c r="Z254" i="3"/>
  <c r="AG247" i="3"/>
  <c r="Q247" i="3"/>
  <c r="AA237" i="3"/>
  <c r="Q231" i="3"/>
  <c r="T259" i="3"/>
  <c r="D259" i="3"/>
  <c r="V257" i="3"/>
  <c r="F257" i="3"/>
  <c r="Y254" i="3"/>
  <c r="I254" i="3"/>
  <c r="AF247" i="3"/>
  <c r="P247" i="3"/>
  <c r="Z237" i="3"/>
  <c r="J237" i="3"/>
  <c r="AB235" i="3"/>
  <c r="L235" i="3"/>
  <c r="AF231" i="3"/>
  <c r="P231" i="3"/>
  <c r="K237" i="3"/>
  <c r="AG231" i="3"/>
  <c r="S259" i="3"/>
  <c r="C259" i="3"/>
  <c r="C296" i="3" s="1"/>
  <c r="U257" i="3"/>
  <c r="E257" i="3"/>
  <c r="X254" i="3"/>
  <c r="H254" i="3"/>
  <c r="AE247" i="3"/>
  <c r="O247" i="3"/>
  <c r="Y237" i="3"/>
  <c r="I237" i="3"/>
  <c r="AA235" i="3"/>
  <c r="K235" i="3"/>
  <c r="AE231" i="3"/>
  <c r="O231" i="3"/>
  <c r="AH259" i="3"/>
  <c r="R259" i="3"/>
  <c r="T257" i="3"/>
  <c r="D257" i="3"/>
  <c r="W254" i="3"/>
  <c r="G254" i="3"/>
  <c r="AD247" i="3"/>
  <c r="N247" i="3"/>
  <c r="X237" i="3"/>
  <c r="H237" i="3"/>
  <c r="Z235" i="3"/>
  <c r="J235" i="3"/>
  <c r="AD231" i="3"/>
  <c r="N231" i="3"/>
  <c r="AG259" i="3"/>
  <c r="Q259" i="3"/>
  <c r="S257" i="3"/>
  <c r="C257" i="3"/>
  <c r="V254" i="3"/>
  <c r="F254" i="3"/>
  <c r="AC247" i="3"/>
  <c r="M247" i="3"/>
  <c r="W237" i="3"/>
  <c r="G237" i="3"/>
  <c r="Y235" i="3"/>
  <c r="I235" i="3"/>
  <c r="AC231" i="3"/>
  <c r="M231" i="3"/>
  <c r="AF259" i="3"/>
  <c r="P259" i="3"/>
  <c r="AH257" i="3"/>
  <c r="R257" i="3"/>
  <c r="U254" i="3"/>
  <c r="E254" i="3"/>
  <c r="AB247" i="3"/>
  <c r="L247" i="3"/>
  <c r="V237" i="3"/>
  <c r="F237" i="3"/>
  <c r="X235" i="3"/>
  <c r="H235" i="3"/>
  <c r="AB231" i="3"/>
  <c r="L231" i="3"/>
  <c r="AE259" i="3"/>
  <c r="O259" i="3"/>
  <c r="AG257" i="3"/>
  <c r="Q257" i="3"/>
  <c r="T254" i="3"/>
  <c r="D254" i="3"/>
  <c r="AA247" i="3"/>
  <c r="K247" i="3"/>
  <c r="U237" i="3"/>
  <c r="E237" i="3"/>
  <c r="W235" i="3"/>
  <c r="G235" i="3"/>
  <c r="AA231" i="3"/>
  <c r="K231" i="3"/>
  <c r="AD259" i="3"/>
  <c r="N259" i="3"/>
  <c r="AF257" i="3"/>
  <c r="P257" i="3"/>
  <c r="S254" i="3"/>
  <c r="C254" i="3"/>
  <c r="Z247" i="3"/>
  <c r="J247" i="3"/>
  <c r="T237" i="3"/>
  <c r="D237" i="3"/>
  <c r="V235" i="3"/>
  <c r="F235" i="3"/>
  <c r="Z231" i="3"/>
  <c r="J231" i="3"/>
  <c r="AC259" i="3"/>
  <c r="M259" i="3"/>
  <c r="AE257" i="3"/>
  <c r="O257" i="3"/>
  <c r="AH254" i="3"/>
  <c r="R254" i="3"/>
  <c r="Y247" i="3"/>
  <c r="I247" i="3"/>
  <c r="S237" i="3"/>
  <c r="C237" i="3"/>
  <c r="C274" i="3" s="1"/>
  <c r="U235" i="3"/>
  <c r="E235" i="3"/>
  <c r="Y231" i="3"/>
  <c r="I231" i="3"/>
  <c r="AB259" i="3"/>
  <c r="L259" i="3"/>
  <c r="AD257" i="3"/>
  <c r="N257" i="3"/>
  <c r="AG254" i="3"/>
  <c r="Q254" i="3"/>
  <c r="X247" i="3"/>
  <c r="H247" i="3"/>
  <c r="AH237" i="3"/>
  <c r="R237" i="3"/>
  <c r="T235" i="3"/>
  <c r="D235" i="3"/>
  <c r="X231" i="3"/>
  <c r="H231" i="3"/>
  <c r="AA259" i="3"/>
  <c r="K259" i="3"/>
  <c r="AC257" i="3"/>
  <c r="M257" i="3"/>
  <c r="AF254" i="3"/>
  <c r="P254" i="3"/>
  <c r="W247" i="3"/>
  <c r="G247" i="3"/>
  <c r="AG237" i="3"/>
  <c r="Q237" i="3"/>
  <c r="S235" i="3"/>
  <c r="C235" i="3"/>
  <c r="C272" i="3" s="1"/>
  <c r="W231" i="3"/>
  <c r="G231" i="3"/>
  <c r="Z259" i="3"/>
  <c r="J259" i="3"/>
  <c r="AB257" i="3"/>
  <c r="L257" i="3"/>
  <c r="AE254" i="3"/>
  <c r="O254" i="3"/>
  <c r="V247" i="3"/>
  <c r="F247" i="3"/>
  <c r="AF237" i="3"/>
  <c r="P237" i="3"/>
  <c r="AH235" i="3"/>
  <c r="R235" i="3"/>
  <c r="V231" i="3"/>
  <c r="F231" i="3"/>
  <c r="Y259" i="3"/>
  <c r="I259" i="3"/>
  <c r="AA257" i="3"/>
  <c r="K257" i="3"/>
  <c r="AD254" i="3"/>
  <c r="N254" i="3"/>
  <c r="U247" i="3"/>
  <c r="E247" i="3"/>
  <c r="AE237" i="3"/>
  <c r="O237" i="3"/>
  <c r="AG235" i="3"/>
  <c r="Q235" i="3"/>
  <c r="U231" i="3"/>
  <c r="E231" i="3"/>
  <c r="X259" i="3"/>
  <c r="H259" i="3"/>
  <c r="Z257" i="3"/>
  <c r="J257" i="3"/>
  <c r="AC254" i="3"/>
  <c r="M254" i="3"/>
  <c r="T247" i="3"/>
  <c r="D247" i="3"/>
  <c r="AD237" i="3"/>
  <c r="N237" i="3"/>
  <c r="AF235" i="3"/>
  <c r="P235" i="3"/>
  <c r="T231" i="3"/>
  <c r="D231" i="3"/>
  <c r="W259" i="3"/>
  <c r="G259" i="3"/>
  <c r="Y257" i="3"/>
  <c r="I257" i="3"/>
  <c r="AB254" i="3"/>
  <c r="L254" i="3"/>
  <c r="S247" i="3"/>
  <c r="C247" i="3"/>
  <c r="AC237" i="3"/>
  <c r="M237" i="3"/>
  <c r="AE235" i="3"/>
  <c r="O235" i="3"/>
  <c r="S231" i="3"/>
  <c r="C231" i="3"/>
  <c r="V259" i="3"/>
  <c r="F259" i="3"/>
  <c r="X257" i="3"/>
  <c r="AA254" i="3"/>
  <c r="AH247" i="3"/>
  <c r="AB237" i="3"/>
  <c r="L237" i="3"/>
  <c r="AD235" i="3"/>
  <c r="N235" i="3"/>
  <c r="AH231" i="3"/>
  <c r="AG230" i="3"/>
  <c r="Q230" i="3"/>
  <c r="AF230" i="3"/>
  <c r="P230" i="3"/>
  <c r="AE230" i="3"/>
  <c r="O230" i="3"/>
  <c r="AD230" i="3"/>
  <c r="N230" i="3"/>
  <c r="AC230" i="3"/>
  <c r="M230" i="3"/>
  <c r="AB230" i="3"/>
  <c r="L230" i="3"/>
  <c r="AA230" i="3"/>
  <c r="K230" i="3"/>
  <c r="Z230" i="3"/>
  <c r="J230" i="3"/>
  <c r="Y230" i="3"/>
  <c r="I230" i="3"/>
  <c r="X230" i="3"/>
  <c r="H230" i="3"/>
  <c r="W230" i="3"/>
  <c r="G230" i="3"/>
  <c r="V230" i="3"/>
  <c r="F230" i="3"/>
  <c r="U230" i="3"/>
  <c r="E230" i="3"/>
  <c r="T230" i="3"/>
  <c r="D230" i="3"/>
  <c r="S230" i="3"/>
  <c r="A380" i="4"/>
  <c r="A326" i="4"/>
  <c r="A510" i="4"/>
  <c r="A702" i="4"/>
  <c r="A478" i="4"/>
  <c r="A715" i="4"/>
  <c r="A160" i="4"/>
  <c r="A325" i="4"/>
  <c r="A509" i="4"/>
  <c r="A701" i="4"/>
  <c r="A477" i="4"/>
  <c r="A159" i="4"/>
  <c r="A309" i="4"/>
  <c r="A494" i="4"/>
  <c r="A714" i="4"/>
  <c r="A835" i="4"/>
  <c r="A144" i="4"/>
  <c r="A308" i="4"/>
  <c r="A493" i="4"/>
  <c r="A713" i="4"/>
  <c r="A834" i="4"/>
  <c r="A143" i="4"/>
  <c r="A293" i="4"/>
  <c r="A565" i="4"/>
  <c r="A462" i="4"/>
  <c r="A819" i="4"/>
  <c r="A126" i="4"/>
  <c r="A292" i="4"/>
  <c r="A564" i="4"/>
  <c r="A461" i="4"/>
  <c r="A818" i="4"/>
  <c r="A189" i="4"/>
  <c r="A276" i="4"/>
  <c r="A548" i="4"/>
  <c r="A446" i="4"/>
  <c r="A803" i="4"/>
  <c r="A188" i="4"/>
  <c r="A275" i="4"/>
  <c r="A547" i="4"/>
  <c r="A445" i="4"/>
  <c r="A802" i="4"/>
  <c r="A173" i="4"/>
  <c r="A260" i="4"/>
  <c r="A585" i="4"/>
  <c r="A429" i="4"/>
  <c r="A786" i="4"/>
  <c r="A172" i="4"/>
  <c r="A259" i="4"/>
  <c r="A584" i="4"/>
  <c r="A428" i="4"/>
  <c r="A785" i="4"/>
  <c r="A228" i="4"/>
  <c r="A358" i="4"/>
  <c r="A413" i="4"/>
  <c r="A770" i="4"/>
  <c r="A227" i="4"/>
  <c r="A357" i="4"/>
  <c r="A687" i="4"/>
  <c r="A412" i="4"/>
  <c r="A769" i="4"/>
  <c r="A212" i="4"/>
  <c r="A543" i="4"/>
  <c r="A396" i="4"/>
  <c r="A753" i="4"/>
  <c r="A211" i="4"/>
  <c r="A542" i="4"/>
  <c r="A395" i="4"/>
  <c r="A752" i="4"/>
  <c r="A158" i="4"/>
  <c r="A142" i="4"/>
  <c r="A203" i="4"/>
  <c r="A187" i="4"/>
  <c r="A171" i="4"/>
  <c r="A226" i="4"/>
  <c r="A210" i="4"/>
  <c r="A340" i="4"/>
  <c r="A324" i="4"/>
  <c r="A307" i="4"/>
  <c r="A291" i="4"/>
  <c r="A274" i="4"/>
  <c r="A258" i="4"/>
  <c r="A356" i="4"/>
  <c r="A541" i="4"/>
  <c r="A524" i="4"/>
  <c r="A508" i="4"/>
  <c r="A492" i="4"/>
  <c r="A563" i="4"/>
  <c r="A546" i="4"/>
  <c r="A583" i="4"/>
  <c r="A686" i="4"/>
  <c r="A700" i="4"/>
  <c r="A712" i="4"/>
  <c r="A460" i="4"/>
  <c r="A444" i="4"/>
  <c r="A427" i="4"/>
  <c r="A411" i="4"/>
  <c r="A394" i="4"/>
  <c r="A378" i="4"/>
  <c r="A476" i="4"/>
  <c r="A833" i="4"/>
  <c r="A817" i="4"/>
  <c r="A801" i="4"/>
  <c r="A784" i="4"/>
  <c r="A768" i="4"/>
  <c r="A751" i="4"/>
  <c r="A735" i="4"/>
  <c r="A157" i="4"/>
  <c r="A141" i="4"/>
  <c r="A202" i="4"/>
  <c r="A186" i="4"/>
  <c r="A170" i="4"/>
  <c r="A225" i="4"/>
  <c r="A209" i="4"/>
  <c r="A339" i="4"/>
  <c r="A322" i="4"/>
  <c r="A306" i="4"/>
  <c r="A290" i="4"/>
  <c r="A273" i="4"/>
  <c r="A257" i="4"/>
  <c r="A355" i="4"/>
  <c r="A540" i="4"/>
  <c r="A523" i="4"/>
  <c r="A507" i="4"/>
  <c r="A491" i="4"/>
  <c r="A561" i="4"/>
  <c r="A545" i="4"/>
  <c r="A582" i="4"/>
  <c r="A685" i="4"/>
  <c r="A699" i="4"/>
  <c r="A711" i="4"/>
  <c r="A459" i="4"/>
  <c r="A443" i="4"/>
  <c r="A426" i="4"/>
  <c r="A410" i="4"/>
  <c r="A393" i="4"/>
  <c r="A377" i="4"/>
  <c r="A475" i="4"/>
  <c r="A832" i="4"/>
  <c r="A816" i="4"/>
  <c r="A799" i="4"/>
  <c r="A783" i="4"/>
  <c r="A767" i="4"/>
  <c r="A750" i="4"/>
  <c r="A734" i="4"/>
  <c r="A156" i="4"/>
  <c r="A140" i="4"/>
  <c r="A201" i="4"/>
  <c r="A185" i="4"/>
  <c r="A169" i="4"/>
  <c r="A224" i="4"/>
  <c r="A208" i="4"/>
  <c r="A338" i="4"/>
  <c r="A321" i="4"/>
  <c r="A305" i="4"/>
  <c r="A289" i="4"/>
  <c r="A272" i="4"/>
  <c r="A256" i="4"/>
  <c r="A354" i="4"/>
  <c r="A539" i="4"/>
  <c r="A522" i="4"/>
  <c r="A506" i="4"/>
  <c r="A490" i="4"/>
  <c r="A560" i="4"/>
  <c r="A544" i="4"/>
  <c r="A581" i="4"/>
  <c r="A684" i="4"/>
  <c r="A698" i="4"/>
  <c r="A710" i="4"/>
  <c r="A458" i="4"/>
  <c r="A441" i="4"/>
  <c r="A425" i="4"/>
  <c r="A409" i="4"/>
  <c r="A392" i="4"/>
  <c r="A376" i="4"/>
  <c r="A474" i="4"/>
  <c r="A831" i="4"/>
  <c r="A815" i="4"/>
  <c r="A798" i="4"/>
  <c r="A782" i="4"/>
  <c r="A766" i="4"/>
  <c r="A749" i="4"/>
  <c r="A733" i="4"/>
  <c r="A155" i="4"/>
  <c r="A139" i="4"/>
  <c r="A200" i="4"/>
  <c r="A184" i="4"/>
  <c r="A223" i="4"/>
  <c r="A207" i="4"/>
  <c r="A337" i="4"/>
  <c r="A320" i="4"/>
  <c r="A304" i="4"/>
  <c r="A288" i="4"/>
  <c r="A271" i="4"/>
  <c r="A255" i="4"/>
  <c r="A353" i="4"/>
  <c r="A538" i="4"/>
  <c r="A521" i="4"/>
  <c r="A505" i="4"/>
  <c r="A489" i="4"/>
  <c r="A559" i="4"/>
  <c r="A596" i="4"/>
  <c r="A580" i="4"/>
  <c r="A683" i="4"/>
  <c r="A697" i="4"/>
  <c r="A709" i="4"/>
  <c r="A457" i="4"/>
  <c r="A440" i="4"/>
  <c r="A424" i="4"/>
  <c r="A408" i="4"/>
  <c r="A391" i="4"/>
  <c r="A375" i="4"/>
  <c r="A473" i="4"/>
  <c r="A830" i="4"/>
  <c r="A814" i="4"/>
  <c r="A797" i="4"/>
  <c r="A781" i="4"/>
  <c r="A765" i="4"/>
  <c r="A748" i="4"/>
  <c r="A732" i="4"/>
  <c r="A125" i="4"/>
  <c r="A154" i="4"/>
  <c r="A138" i="4"/>
  <c r="A199" i="4"/>
  <c r="A183" i="4"/>
  <c r="A166" i="4"/>
  <c r="A222" i="4"/>
  <c r="A206" i="4"/>
  <c r="A336" i="4"/>
  <c r="A319" i="4"/>
  <c r="A303" i="4"/>
  <c r="A270" i="4"/>
  <c r="A254" i="4"/>
  <c r="A352" i="4"/>
  <c r="A537" i="4"/>
  <c r="A520" i="4"/>
  <c r="A504" i="4"/>
  <c r="A486" i="4"/>
  <c r="A558" i="4"/>
  <c r="A595" i="4"/>
  <c r="A579" i="4"/>
  <c r="A682" i="4"/>
  <c r="A696" i="4"/>
  <c r="A708" i="4"/>
  <c r="A456" i="4"/>
  <c r="A439" i="4"/>
  <c r="A423" i="4"/>
  <c r="A407" i="4"/>
  <c r="A390" i="4"/>
  <c r="A374" i="4"/>
  <c r="A472" i="4"/>
  <c r="A829" i="4"/>
  <c r="A813" i="4"/>
  <c r="A796" i="4"/>
  <c r="A780" i="4"/>
  <c r="A747" i="4"/>
  <c r="A731" i="4"/>
  <c r="A153" i="4"/>
  <c r="A137" i="4"/>
  <c r="A198" i="4"/>
  <c r="A182" i="4"/>
  <c r="A165" i="4"/>
  <c r="A221" i="4"/>
  <c r="A205" i="4"/>
  <c r="A335" i="4"/>
  <c r="A318" i="4"/>
  <c r="A302" i="4"/>
  <c r="A285" i="4"/>
  <c r="A269" i="4"/>
  <c r="A253" i="4"/>
  <c r="A351" i="4"/>
  <c r="A536" i="4"/>
  <c r="A519" i="4"/>
  <c r="A503" i="4"/>
  <c r="A485" i="4"/>
  <c r="A557" i="4"/>
  <c r="A594" i="4"/>
  <c r="A578" i="4"/>
  <c r="A695" i="4"/>
  <c r="A707" i="4"/>
  <c r="A455" i="4"/>
  <c r="A438" i="4"/>
  <c r="A422" i="4"/>
  <c r="A389" i="4"/>
  <c r="A373" i="4"/>
  <c r="A471" i="4"/>
  <c r="A828" i="4"/>
  <c r="A812" i="4"/>
  <c r="A795" i="4"/>
  <c r="A779" i="4"/>
  <c r="A762" i="4"/>
  <c r="A746" i="4"/>
  <c r="A730" i="4"/>
  <c r="A152" i="4"/>
  <c r="A136" i="4"/>
  <c r="A197" i="4"/>
  <c r="A181" i="4"/>
  <c r="A164" i="4"/>
  <c r="A220" i="4"/>
  <c r="A240" i="4"/>
  <c r="A334" i="4"/>
  <c r="A317" i="4"/>
  <c r="A301" i="4"/>
  <c r="A284" i="4"/>
  <c r="A268" i="4"/>
  <c r="A252" i="4"/>
  <c r="A350" i="4"/>
  <c r="A535" i="4"/>
  <c r="A518" i="4"/>
  <c r="A502" i="4"/>
  <c r="A484" i="4"/>
  <c r="A556" i="4"/>
  <c r="A593" i="4"/>
  <c r="A577" i="4"/>
  <c r="A694" i="4"/>
  <c r="A706" i="4"/>
  <c r="A454" i="4"/>
  <c r="A437" i="4"/>
  <c r="A421" i="4"/>
  <c r="A404" i="4"/>
  <c r="A388" i="4"/>
  <c r="A372" i="4"/>
  <c r="A470" i="4"/>
  <c r="A827" i="4"/>
  <c r="A811" i="4"/>
  <c r="A794" i="4"/>
  <c r="A778" i="4"/>
  <c r="A761" i="4"/>
  <c r="A745" i="4"/>
  <c r="A729" i="4"/>
  <c r="A151" i="4"/>
  <c r="A135" i="4"/>
  <c r="A196" i="4"/>
  <c r="A180" i="4"/>
  <c r="A163" i="4"/>
  <c r="A219" i="4"/>
  <c r="A239" i="4"/>
  <c r="A333" i="4"/>
  <c r="A316" i="4"/>
  <c r="A300" i="4"/>
  <c r="A283" i="4"/>
  <c r="A267" i="4"/>
  <c r="A251" i="4"/>
  <c r="A349" i="4"/>
  <c r="A534" i="4"/>
  <c r="A517" i="4"/>
  <c r="A501" i="4"/>
  <c r="A483" i="4"/>
  <c r="A555" i="4"/>
  <c r="A592" i="4"/>
  <c r="A576" i="4"/>
  <c r="A693" i="4"/>
  <c r="A705" i="4"/>
  <c r="A453" i="4"/>
  <c r="A387" i="4"/>
  <c r="A371" i="4"/>
  <c r="A469" i="4"/>
  <c r="A826" i="4"/>
  <c r="A810" i="4"/>
  <c r="A793" i="4"/>
  <c r="A777" i="4"/>
  <c r="A760" i="4"/>
  <c r="A744" i="4"/>
  <c r="A728" i="4"/>
  <c r="A150" i="4"/>
  <c r="A134" i="4"/>
  <c r="A195" i="4"/>
  <c r="A179" i="4"/>
  <c r="A234" i="4"/>
  <c r="A218" i="4"/>
  <c r="A238" i="4"/>
  <c r="A332" i="4"/>
  <c r="A315" i="4"/>
  <c r="A299" i="4"/>
  <c r="A282" i="4"/>
  <c r="A266" i="4"/>
  <c r="A250" i="4"/>
  <c r="A348" i="4"/>
  <c r="A533" i="4"/>
  <c r="A516" i="4"/>
  <c r="A500" i="4"/>
  <c r="A571" i="4"/>
  <c r="A554" i="4"/>
  <c r="A591" i="4"/>
  <c r="A575" i="4"/>
  <c r="A692" i="4"/>
  <c r="A704" i="4"/>
  <c r="A452" i="4"/>
  <c r="A386" i="4"/>
  <c r="A370" i="4"/>
  <c r="A468" i="4"/>
  <c r="A825" i="4"/>
  <c r="A809" i="4"/>
  <c r="A792" i="4"/>
  <c r="A776" i="4"/>
  <c r="A759" i="4"/>
  <c r="A743" i="4"/>
  <c r="A727" i="4"/>
  <c r="A194" i="4"/>
  <c r="A178" i="4"/>
  <c r="A233" i="4"/>
  <c r="A217" i="4"/>
  <c r="A331" i="4"/>
  <c r="A314" i="4"/>
  <c r="A298" i="4"/>
  <c r="A281" i="4"/>
  <c r="A265" i="4"/>
  <c r="A247" i="4"/>
  <c r="A347" i="4"/>
  <c r="A532" i="4"/>
  <c r="A570" i="4"/>
  <c r="A553" i="4"/>
  <c r="A590" i="4"/>
  <c r="A574" i="4"/>
  <c r="A691" i="4"/>
  <c r="A717" i="4"/>
  <c r="A451" i="4"/>
  <c r="A385" i="4"/>
  <c r="A369" i="4"/>
  <c r="A467" i="4"/>
  <c r="A824" i="4"/>
  <c r="A808" i="4"/>
  <c r="A791" i="4"/>
  <c r="A775" i="4"/>
  <c r="A758" i="4"/>
  <c r="A742" i="4"/>
  <c r="A724" i="4"/>
  <c r="A193" i="4"/>
  <c r="A177" i="4"/>
  <c r="A232" i="4"/>
  <c r="A216" i="4"/>
  <c r="A330" i="4"/>
  <c r="A313" i="4"/>
  <c r="A297" i="4"/>
  <c r="A280" i="4"/>
  <c r="A264" i="4"/>
  <c r="A246" i="4"/>
  <c r="A346" i="4"/>
  <c r="A569" i="4"/>
  <c r="A552" i="4"/>
  <c r="A589" i="4"/>
  <c r="A573" i="4"/>
  <c r="A690" i="4"/>
  <c r="A716" i="4"/>
  <c r="A450" i="4"/>
  <c r="A400" i="4"/>
  <c r="A384" i="4"/>
  <c r="A366" i="4"/>
  <c r="A466" i="4"/>
  <c r="A823" i="4"/>
  <c r="A807" i="4"/>
  <c r="A790" i="4"/>
  <c r="A774" i="4"/>
  <c r="A757" i="4"/>
  <c r="A741" i="4"/>
  <c r="A723" i="4"/>
  <c r="A123" i="4"/>
  <c r="A192" i="4"/>
  <c r="A176" i="4"/>
  <c r="A329" i="4"/>
  <c r="A312" i="4"/>
  <c r="A296" i="4"/>
  <c r="A279" i="4"/>
  <c r="A263" i="4"/>
  <c r="A245" i="4"/>
  <c r="A345" i="4"/>
  <c r="A568" i="4"/>
  <c r="A551" i="4"/>
  <c r="A588" i="4"/>
  <c r="A572" i="4"/>
  <c r="A361" i="4"/>
  <c r="A449" i="4"/>
  <c r="A399" i="4"/>
  <c r="A383" i="4"/>
  <c r="A365" i="4"/>
  <c r="A822" i="4"/>
  <c r="A806" i="4"/>
  <c r="A789" i="4"/>
  <c r="A773" i="4"/>
  <c r="A756" i="4"/>
  <c r="A740" i="4"/>
  <c r="A722" i="4"/>
  <c r="A191" i="4"/>
  <c r="A175" i="4"/>
  <c r="A242" i="4"/>
  <c r="A328" i="4"/>
  <c r="A311" i="4"/>
  <c r="A295" i="4"/>
  <c r="A278" i="4"/>
  <c r="A262" i="4"/>
  <c r="A244" i="4"/>
  <c r="A344" i="4"/>
  <c r="A567" i="4"/>
  <c r="A550" i="4"/>
  <c r="A587" i="4"/>
  <c r="A598" i="4"/>
  <c r="A464" i="4"/>
  <c r="A719" i="4"/>
  <c r="A821" i="4"/>
  <c r="A805" i="4"/>
  <c r="A788" i="4"/>
  <c r="A772" i="4"/>
  <c r="A755" i="4"/>
  <c r="A739" i="4"/>
  <c r="A721" i="4"/>
  <c r="A343" i="4"/>
  <c r="A327" i="4"/>
  <c r="A310" i="4"/>
  <c r="A294" i="4"/>
  <c r="A277" i="4"/>
  <c r="A261" i="4"/>
  <c r="A359" i="4"/>
  <c r="A481" i="4"/>
  <c r="A566" i="4"/>
  <c r="A549" i="4"/>
  <c r="A836" i="4"/>
  <c r="B226" i="3" a="1"/>
  <c r="B225" i="3" a="1"/>
  <c r="B227" i="3" a="1"/>
  <c r="B212" i="3" a="1"/>
  <c r="B228" i="3" a="1"/>
  <c r="B201" i="3" a="1"/>
  <c r="B208" i="3" a="1"/>
  <c r="B193" i="3"/>
  <c r="B220" i="3"/>
  <c r="B210" i="3"/>
  <c r="B194" i="3"/>
  <c r="B217" i="3"/>
  <c r="U105" i="3"/>
  <c r="L100" i="3"/>
  <c r="AB100" i="3"/>
  <c r="B79" i="3"/>
  <c r="B116" i="3" s="1"/>
  <c r="N116" i="3"/>
  <c r="O116" i="3"/>
  <c r="P116" i="3"/>
  <c r="Q116" i="3"/>
  <c r="R116" i="3"/>
  <c r="C116" i="3"/>
  <c r="S116" i="3"/>
  <c r="D116" i="3"/>
  <c r="T116" i="3"/>
  <c r="E116" i="3"/>
  <c r="U116" i="3"/>
  <c r="F116" i="3"/>
  <c r="V116" i="3"/>
  <c r="AD116" i="3"/>
  <c r="G116" i="3"/>
  <c r="W116" i="3"/>
  <c r="AE116" i="3"/>
  <c r="H116" i="3"/>
  <c r="X116" i="3"/>
  <c r="AF116" i="3"/>
  <c r="I116" i="3"/>
  <c r="Y116" i="3"/>
  <c r="AG116" i="3"/>
  <c r="J116" i="3"/>
  <c r="Z116" i="3"/>
  <c r="AH116" i="3"/>
  <c r="K116" i="3"/>
  <c r="AA116" i="3"/>
  <c r="L116" i="3"/>
  <c r="M116" i="3"/>
  <c r="AB116" i="3"/>
  <c r="AC116" i="3"/>
  <c r="AH113" i="3"/>
  <c r="B77" i="3"/>
  <c r="B114" i="3" s="1"/>
  <c r="AD114" i="3"/>
  <c r="AE114" i="3"/>
  <c r="D114" i="3"/>
  <c r="T114" i="3"/>
  <c r="AF114" i="3"/>
  <c r="E114" i="3"/>
  <c r="U114" i="3"/>
  <c r="AG114" i="3"/>
  <c r="F114" i="3"/>
  <c r="V114" i="3"/>
  <c r="AH114" i="3"/>
  <c r="G114" i="3"/>
  <c r="W114" i="3"/>
  <c r="H114" i="3"/>
  <c r="X114" i="3"/>
  <c r="I114" i="3"/>
  <c r="Y114" i="3"/>
  <c r="J114" i="3"/>
  <c r="Z114" i="3"/>
  <c r="K114" i="3"/>
  <c r="AA114" i="3"/>
  <c r="L114" i="3"/>
  <c r="AB114" i="3"/>
  <c r="M114" i="3"/>
  <c r="AC114" i="3"/>
  <c r="N114" i="3"/>
  <c r="O114" i="3"/>
  <c r="P114" i="3"/>
  <c r="Q114" i="3"/>
  <c r="B73" i="3"/>
  <c r="B110" i="3" s="1"/>
  <c r="AH110" i="3"/>
  <c r="P110" i="3"/>
  <c r="Q110" i="3"/>
  <c r="R110" i="3"/>
  <c r="C110" i="3"/>
  <c r="S110" i="3"/>
  <c r="D110" i="3"/>
  <c r="T110" i="3"/>
  <c r="E110" i="3"/>
  <c r="U110" i="3"/>
  <c r="F110" i="3"/>
  <c r="V110" i="3"/>
  <c r="G110" i="3"/>
  <c r="W110" i="3"/>
  <c r="H110" i="3"/>
  <c r="X110" i="3"/>
  <c r="I110" i="3"/>
  <c r="Y110" i="3"/>
  <c r="J110" i="3"/>
  <c r="Z110" i="3"/>
  <c r="AD110" i="3"/>
  <c r="K110" i="3"/>
  <c r="AA110" i="3"/>
  <c r="AE110" i="3"/>
  <c r="L110" i="3"/>
  <c r="AB110" i="3"/>
  <c r="AF110" i="3"/>
  <c r="M110" i="3"/>
  <c r="AC110" i="3"/>
  <c r="B71" i="3"/>
  <c r="B108" i="3" s="1"/>
  <c r="E108" i="3"/>
  <c r="U108" i="3"/>
  <c r="F108" i="3"/>
  <c r="V108" i="3"/>
  <c r="AD108" i="3"/>
  <c r="G108" i="3"/>
  <c r="W108" i="3"/>
  <c r="AE108" i="3"/>
  <c r="H108" i="3"/>
  <c r="X108" i="3"/>
  <c r="AF108" i="3"/>
  <c r="I108" i="3"/>
  <c r="Y108" i="3"/>
  <c r="AG108" i="3"/>
  <c r="J108" i="3"/>
  <c r="Z108" i="3"/>
  <c r="AH108" i="3"/>
  <c r="K108" i="3"/>
  <c r="AA108" i="3"/>
  <c r="L108" i="3"/>
  <c r="AB108" i="3"/>
  <c r="M108" i="3"/>
  <c r="AC108" i="3"/>
  <c r="N108" i="3"/>
  <c r="O108" i="3"/>
  <c r="P108" i="3"/>
  <c r="Q108" i="3"/>
  <c r="R108" i="3"/>
  <c r="C108" i="3"/>
  <c r="S108" i="3"/>
  <c r="B68" i="3"/>
  <c r="B105" i="3" s="1"/>
  <c r="F105" i="3"/>
  <c r="V105" i="3"/>
  <c r="G105" i="3"/>
  <c r="W105" i="3"/>
  <c r="H105" i="3"/>
  <c r="X105" i="3"/>
  <c r="AD105" i="3"/>
  <c r="I105" i="3"/>
  <c r="Y105" i="3"/>
  <c r="AE105" i="3"/>
  <c r="J105" i="3"/>
  <c r="Z105" i="3"/>
  <c r="AF105" i="3"/>
  <c r="K105" i="3"/>
  <c r="AA105" i="3"/>
  <c r="AG105" i="3"/>
  <c r="L105" i="3"/>
  <c r="AB105" i="3"/>
  <c r="AH105" i="3"/>
  <c r="M105" i="3"/>
  <c r="AC105" i="3"/>
  <c r="N105" i="3"/>
  <c r="O105" i="3"/>
  <c r="P105" i="3"/>
  <c r="Q105" i="3"/>
  <c r="R105" i="3"/>
  <c r="C105" i="3"/>
  <c r="S105" i="3"/>
  <c r="D105" i="3"/>
  <c r="T105" i="3"/>
  <c r="X115" i="3"/>
  <c r="B61" i="3"/>
  <c r="B98" i="3" s="1"/>
  <c r="AD98" i="3"/>
  <c r="C98" i="3"/>
  <c r="S98" i="3"/>
  <c r="AE98" i="3"/>
  <c r="D98" i="3"/>
  <c r="T98" i="3"/>
  <c r="AF98" i="3"/>
  <c r="E98" i="3"/>
  <c r="U98" i="3"/>
  <c r="AG98" i="3"/>
  <c r="F98" i="3"/>
  <c r="V98" i="3"/>
  <c r="AH98" i="3"/>
  <c r="G98" i="3"/>
  <c r="W98" i="3"/>
  <c r="H98" i="3"/>
  <c r="X98" i="3"/>
  <c r="I98" i="3"/>
  <c r="Y98" i="3"/>
  <c r="J98" i="3"/>
  <c r="Z98" i="3"/>
  <c r="K98" i="3"/>
  <c r="AA98" i="3"/>
  <c r="L98" i="3"/>
  <c r="AB98" i="3"/>
  <c r="M98" i="3"/>
  <c r="AC98" i="3"/>
  <c r="N98" i="3"/>
  <c r="O98" i="3"/>
  <c r="P98" i="3"/>
  <c r="Q98" i="3"/>
  <c r="W115" i="3"/>
  <c r="O110" i="3"/>
  <c r="B78" i="3"/>
  <c r="B115" i="3" s="1"/>
  <c r="I115" i="3"/>
  <c r="Y115" i="3"/>
  <c r="J115" i="3"/>
  <c r="Z115" i="3"/>
  <c r="K115" i="3"/>
  <c r="AA115" i="3"/>
  <c r="L115" i="3"/>
  <c r="AB115" i="3"/>
  <c r="AD115" i="3"/>
  <c r="M115" i="3"/>
  <c r="AC115" i="3"/>
  <c r="AE115" i="3"/>
  <c r="N115" i="3"/>
  <c r="AF115" i="3"/>
  <c r="O115" i="3"/>
  <c r="AG115" i="3"/>
  <c r="P115" i="3"/>
  <c r="AH115" i="3"/>
  <c r="Q115" i="3"/>
  <c r="R115" i="3"/>
  <c r="C115" i="3"/>
  <c r="S115" i="3"/>
  <c r="D115" i="3"/>
  <c r="T115" i="3"/>
  <c r="E115" i="3"/>
  <c r="U115" i="3"/>
  <c r="F115" i="3"/>
  <c r="V115" i="3"/>
  <c r="B88" i="3"/>
  <c r="AF88" i="3"/>
  <c r="Q88" i="3"/>
  <c r="AG88" i="3"/>
  <c r="R88" i="3"/>
  <c r="AH88" i="3"/>
  <c r="C88" i="3"/>
  <c r="S88" i="3"/>
  <c r="D88" i="3"/>
  <c r="T88" i="3"/>
  <c r="E88" i="3"/>
  <c r="U88" i="3"/>
  <c r="F88" i="3"/>
  <c r="V88" i="3"/>
  <c r="G88" i="3"/>
  <c r="W88" i="3"/>
  <c r="H88" i="3"/>
  <c r="X88" i="3"/>
  <c r="I88" i="3"/>
  <c r="Y88" i="3"/>
  <c r="J88" i="3"/>
  <c r="Z88" i="3"/>
  <c r="K88" i="3"/>
  <c r="AA88" i="3"/>
  <c r="L88" i="3"/>
  <c r="AB88" i="3"/>
  <c r="M88" i="3"/>
  <c r="AC88" i="3"/>
  <c r="N88" i="3"/>
  <c r="AD88" i="3"/>
  <c r="O88" i="3"/>
  <c r="G115" i="3"/>
  <c r="N110" i="3"/>
  <c r="B89" i="3"/>
  <c r="F89" i="3"/>
  <c r="V89" i="3"/>
  <c r="G89" i="3"/>
  <c r="W89" i="3"/>
  <c r="H89" i="3"/>
  <c r="X89" i="3"/>
  <c r="AD89" i="3"/>
  <c r="I89" i="3"/>
  <c r="Y89" i="3"/>
  <c r="AE89" i="3"/>
  <c r="J89" i="3"/>
  <c r="Z89" i="3"/>
  <c r="AF89" i="3"/>
  <c r="K89" i="3"/>
  <c r="AA89" i="3"/>
  <c r="AG89" i="3"/>
  <c r="L89" i="3"/>
  <c r="AB89" i="3"/>
  <c r="AH89" i="3"/>
  <c r="M89" i="3"/>
  <c r="AC89" i="3"/>
  <c r="N89" i="3"/>
  <c r="O89" i="3"/>
  <c r="P89" i="3"/>
  <c r="Q89" i="3"/>
  <c r="R89" i="3"/>
  <c r="C89" i="3"/>
  <c r="S89" i="3"/>
  <c r="D89" i="3"/>
  <c r="T89" i="3"/>
  <c r="S114" i="3"/>
  <c r="AE88" i="3"/>
  <c r="R114" i="3"/>
  <c r="C114" i="3"/>
  <c r="U89" i="3"/>
  <c r="M104" i="3"/>
  <c r="AC113" i="3"/>
  <c r="D108" i="3"/>
  <c r="R98" i="3"/>
  <c r="E89" i="3"/>
  <c r="N113" i="3"/>
  <c r="P88" i="3"/>
  <c r="B76" i="3"/>
  <c r="B113" i="3" s="1"/>
  <c r="O113" i="3"/>
  <c r="P113" i="3"/>
  <c r="Q113" i="3"/>
  <c r="R113" i="3"/>
  <c r="C113" i="3"/>
  <c r="S113" i="3"/>
  <c r="D113" i="3"/>
  <c r="T113" i="3"/>
  <c r="E113" i="3"/>
  <c r="U113" i="3"/>
  <c r="F113" i="3"/>
  <c r="V113" i="3"/>
  <c r="G113" i="3"/>
  <c r="W113" i="3"/>
  <c r="H113" i="3"/>
  <c r="X113" i="3"/>
  <c r="AD113" i="3"/>
  <c r="I113" i="3"/>
  <c r="Y113" i="3"/>
  <c r="AE113" i="3"/>
  <c r="J113" i="3"/>
  <c r="Z113" i="3"/>
  <c r="AF113" i="3"/>
  <c r="K113" i="3"/>
  <c r="AA113" i="3"/>
  <c r="AG113" i="3"/>
  <c r="L113" i="3"/>
  <c r="AB113" i="3"/>
  <c r="X96" i="3"/>
  <c r="B63" i="3"/>
  <c r="B100" i="3" s="1"/>
  <c r="M100" i="3"/>
  <c r="AC100" i="3"/>
  <c r="N100" i="3"/>
  <c r="O100" i="3"/>
  <c r="P100" i="3"/>
  <c r="Q100" i="3"/>
  <c r="R100" i="3"/>
  <c r="C100" i="3"/>
  <c r="S100" i="3"/>
  <c r="D100" i="3"/>
  <c r="T100" i="3"/>
  <c r="E100" i="3"/>
  <c r="U100" i="3"/>
  <c r="F100" i="3"/>
  <c r="V100" i="3"/>
  <c r="AD100" i="3"/>
  <c r="G100" i="3"/>
  <c r="W100" i="3"/>
  <c r="AE100" i="3"/>
  <c r="H100" i="3"/>
  <c r="X100" i="3"/>
  <c r="AF100" i="3"/>
  <c r="I100" i="3"/>
  <c r="Y100" i="3"/>
  <c r="AG100" i="3"/>
  <c r="J100" i="3"/>
  <c r="Z100" i="3"/>
  <c r="AH100" i="3"/>
  <c r="K100" i="3"/>
  <c r="AA100" i="3"/>
  <c r="CM3" i="3" a="1"/>
  <c r="AK3" i="3" a="1"/>
  <c r="AB3" i="3" a="1"/>
  <c r="A764" i="4" l="1"/>
  <c r="A887" i="4"/>
  <c r="AH96" i="3"/>
  <c r="E96" i="3"/>
  <c r="R96" i="3"/>
  <c r="AD103" i="3"/>
  <c r="AF96" i="3"/>
  <c r="P96" i="3"/>
  <c r="J96" i="3"/>
  <c r="S104" i="3"/>
  <c r="N112" i="3"/>
  <c r="M96" i="3"/>
  <c r="AA91" i="3"/>
  <c r="AG91" i="3"/>
  <c r="Y91" i="3"/>
  <c r="Y96" i="3"/>
  <c r="U96" i="3"/>
  <c r="U87" i="3"/>
  <c r="X87" i="3"/>
  <c r="AE96" i="3"/>
  <c r="C87" i="3"/>
  <c r="AB96" i="3"/>
  <c r="W96" i="3"/>
  <c r="O96" i="3"/>
  <c r="H87" i="3"/>
  <c r="G96" i="3"/>
  <c r="AD96" i="3"/>
  <c r="V96" i="3"/>
  <c r="N96" i="3"/>
  <c r="F96" i="3"/>
  <c r="AC96" i="3"/>
  <c r="T96" i="3"/>
  <c r="L96" i="3"/>
  <c r="AA96" i="3"/>
  <c r="D96" i="3"/>
  <c r="S96" i="3"/>
  <c r="Z96" i="3"/>
  <c r="AG96" i="3"/>
  <c r="I96" i="3"/>
  <c r="Q96" i="3"/>
  <c r="B59" i="3"/>
  <c r="B96" i="3" s="1"/>
  <c r="W102" i="3"/>
  <c r="I102" i="3"/>
  <c r="AC102" i="3"/>
  <c r="W91" i="3"/>
  <c r="O87" i="3"/>
  <c r="H104" i="3"/>
  <c r="G104" i="3"/>
  <c r="U91" i="3"/>
  <c r="I104" i="3"/>
  <c r="C96" i="3"/>
  <c r="K96" i="3"/>
  <c r="B54" i="3"/>
  <c r="B91" i="3" s="1"/>
  <c r="L86" i="3"/>
  <c r="O81" i="3"/>
  <c r="J102" i="3"/>
  <c r="L91" i="3"/>
  <c r="C104" i="3"/>
  <c r="Q87" i="3"/>
  <c r="N87" i="3"/>
  <c r="AB87" i="3"/>
  <c r="S112" i="3"/>
  <c r="M91" i="3"/>
  <c r="AF102" i="3"/>
  <c r="J112" i="3"/>
  <c r="T97" i="3"/>
  <c r="C97" i="3"/>
  <c r="N83" i="3"/>
  <c r="AD83" i="3"/>
  <c r="S83" i="3"/>
  <c r="D83" i="3"/>
  <c r="AA97" i="3"/>
  <c r="AF83" i="3"/>
  <c r="E83" i="3"/>
  <c r="K97" i="3"/>
  <c r="G99" i="3"/>
  <c r="AF97" i="3"/>
  <c r="AE97" i="3"/>
  <c r="AB97" i="3"/>
  <c r="H97" i="3"/>
  <c r="F97" i="3"/>
  <c r="Q97" i="3"/>
  <c r="D97" i="3"/>
  <c r="AD97" i="3"/>
  <c r="P97" i="3"/>
  <c r="O97" i="3"/>
  <c r="B60" i="3"/>
  <c r="B97" i="3" s="1"/>
  <c r="P112" i="3"/>
  <c r="B224" i="3" a="1"/>
  <c r="J261" i="3" s="1"/>
  <c r="AA112" i="3"/>
  <c r="K112" i="3"/>
  <c r="T81" i="3"/>
  <c r="AF99" i="3"/>
  <c r="AD107" i="3"/>
  <c r="F107" i="3"/>
  <c r="Z102" i="3"/>
  <c r="Q107" i="3"/>
  <c r="X91" i="3"/>
  <c r="U104" i="3"/>
  <c r="AC99" i="3"/>
  <c r="B211" i="3" a="1"/>
  <c r="R248" i="3" s="1"/>
  <c r="K83" i="3"/>
  <c r="S91" i="3"/>
  <c r="B67" i="3"/>
  <c r="B104" i="3" s="1"/>
  <c r="L83" i="3"/>
  <c r="AH91" i="3"/>
  <c r="O104" i="3"/>
  <c r="W86" i="3"/>
  <c r="O91" i="3"/>
  <c r="AH97" i="3"/>
  <c r="B75" i="3"/>
  <c r="B112" i="3" s="1"/>
  <c r="T22" i="1"/>
  <c r="G3" i="4" s="1"/>
  <c r="A600" i="4" s="1"/>
  <c r="C83" i="3"/>
  <c r="C120" i="3" s="1"/>
  <c r="X83" i="3"/>
  <c r="T25" i="1"/>
  <c r="G7" i="4" s="1"/>
  <c r="A604" i="4" s="1"/>
  <c r="T24" i="1"/>
  <c r="G6" i="4" s="1"/>
  <c r="A603" i="4" s="1"/>
  <c r="T26" i="1"/>
  <c r="G8" i="4" s="1"/>
  <c r="A605" i="4" s="1"/>
  <c r="Z107" i="3"/>
  <c r="T23" i="1"/>
  <c r="G5" i="4" s="1"/>
  <c r="A602" i="4" s="1"/>
  <c r="G107" i="3"/>
  <c r="C107" i="3"/>
  <c r="AG107" i="3"/>
  <c r="AE83" i="3"/>
  <c r="AE99" i="3"/>
  <c r="M99" i="3"/>
  <c r="T102" i="3"/>
  <c r="J99" i="3"/>
  <c r="C102" i="3"/>
  <c r="X99" i="3"/>
  <c r="I103" i="3"/>
  <c r="Q102" i="3"/>
  <c r="B62" i="3"/>
  <c r="B99" i="3" s="1"/>
  <c r="K99" i="3"/>
  <c r="V99" i="3"/>
  <c r="W99" i="3"/>
  <c r="F99" i="3"/>
  <c r="F102" i="3"/>
  <c r="AD102" i="3"/>
  <c r="H112" i="3"/>
  <c r="D99" i="3"/>
  <c r="U112" i="3"/>
  <c r="S99" i="3"/>
  <c r="D112" i="3"/>
  <c r="R99" i="3"/>
  <c r="P99" i="3"/>
  <c r="D91" i="3"/>
  <c r="G87" i="3"/>
  <c r="B65" i="3"/>
  <c r="B102" i="3" s="1"/>
  <c r="R112" i="3"/>
  <c r="AG99" i="3"/>
  <c r="O99" i="3"/>
  <c r="P83" i="3"/>
  <c r="P107" i="3"/>
  <c r="L97" i="3"/>
  <c r="R97" i="3"/>
  <c r="J87" i="3"/>
  <c r="L87" i="3"/>
  <c r="X102" i="3"/>
  <c r="E112" i="3"/>
  <c r="AH87" i="3"/>
  <c r="G102" i="3"/>
  <c r="T112" i="3"/>
  <c r="B215" i="3" a="1"/>
  <c r="M252" i="3" s="1"/>
  <c r="T83" i="3"/>
  <c r="J97" i="3"/>
  <c r="N97" i="3"/>
  <c r="B69" i="3"/>
  <c r="B106" i="3" s="1"/>
  <c r="W87" i="3"/>
  <c r="R102" i="3"/>
  <c r="C112" i="3"/>
  <c r="X112" i="3"/>
  <c r="U83" i="3"/>
  <c r="Y97" i="3"/>
  <c r="F87" i="3"/>
  <c r="O102" i="3"/>
  <c r="AG112" i="3"/>
  <c r="Z83" i="3"/>
  <c r="Y112" i="3"/>
  <c r="I97" i="3"/>
  <c r="AE87" i="3"/>
  <c r="AH102" i="3"/>
  <c r="Q112" i="3"/>
  <c r="AA83" i="3"/>
  <c r="L107" i="3"/>
  <c r="X97" i="3"/>
  <c r="Y103" i="3"/>
  <c r="T87" i="3"/>
  <c r="M102" i="3"/>
  <c r="AE112" i="3"/>
  <c r="AB83" i="3"/>
  <c r="J107" i="3"/>
  <c r="G97" i="3"/>
  <c r="AE103" i="3"/>
  <c r="R87" i="3"/>
  <c r="AE102" i="3"/>
  <c r="L112" i="3"/>
  <c r="O83" i="3"/>
  <c r="AD104" i="3"/>
  <c r="V102" i="3"/>
  <c r="E87" i="3"/>
  <c r="U102" i="3"/>
  <c r="AB102" i="3"/>
  <c r="B199" i="3" a="1"/>
  <c r="O236" i="3" s="1"/>
  <c r="AG83" i="3"/>
  <c r="AC104" i="3"/>
  <c r="Z87" i="3"/>
  <c r="AD87" i="3"/>
  <c r="E102" i="3"/>
  <c r="L102" i="3"/>
  <c r="AA87" i="3"/>
  <c r="B214" i="3" a="1"/>
  <c r="R251" i="3" s="1"/>
  <c r="I83" i="3"/>
  <c r="AH83" i="3"/>
  <c r="H91" i="3"/>
  <c r="AB104" i="3"/>
  <c r="Y87" i="3"/>
  <c r="D87" i="3"/>
  <c r="D102" i="3"/>
  <c r="AA102" i="3"/>
  <c r="W83" i="3"/>
  <c r="Y83" i="3"/>
  <c r="R83" i="3"/>
  <c r="K104" i="3"/>
  <c r="I87" i="3"/>
  <c r="S87" i="3"/>
  <c r="S102" i="3"/>
  <c r="K102" i="3"/>
  <c r="AF103" i="3"/>
  <c r="AG87" i="3"/>
  <c r="P87" i="3"/>
  <c r="P102" i="3"/>
  <c r="Y102" i="3"/>
  <c r="M83" i="3"/>
  <c r="F83" i="3"/>
  <c r="AG104" i="3"/>
  <c r="D103" i="3"/>
  <c r="AF87" i="3"/>
  <c r="AC87" i="3"/>
  <c r="N102" i="3"/>
  <c r="H102" i="3"/>
  <c r="AC83" i="3"/>
  <c r="V83" i="3"/>
  <c r="Q104" i="3"/>
  <c r="R103" i="3"/>
  <c r="V87" i="3"/>
  <c r="M87" i="3"/>
  <c r="AG102" i="3"/>
  <c r="AG103" i="3"/>
  <c r="K87" i="3"/>
  <c r="X81" i="3"/>
  <c r="E81" i="3"/>
  <c r="B72" i="3"/>
  <c r="B109" i="3" s="1"/>
  <c r="V97" i="3"/>
  <c r="AE81" i="3"/>
  <c r="L81" i="3"/>
  <c r="M97" i="3"/>
  <c r="E97" i="3"/>
  <c r="I81" i="3"/>
  <c r="E109" i="3"/>
  <c r="O109" i="3"/>
  <c r="X103" i="3"/>
  <c r="N109" i="3"/>
  <c r="G83" i="3"/>
  <c r="O112" i="3"/>
  <c r="B209" i="3" a="1"/>
  <c r="V246" i="3" s="1"/>
  <c r="W112" i="3"/>
  <c r="AC112" i="3"/>
  <c r="M103" i="3"/>
  <c r="G112" i="3"/>
  <c r="M112" i="3"/>
  <c r="F112" i="3"/>
  <c r="AB112" i="3"/>
  <c r="Z104" i="3"/>
  <c r="E103" i="3"/>
  <c r="V104" i="3"/>
  <c r="F82" i="3"/>
  <c r="Q103" i="3"/>
  <c r="F104" i="3"/>
  <c r="P103" i="3"/>
  <c r="E104" i="3"/>
  <c r="AC86" i="3"/>
  <c r="L103" i="3"/>
  <c r="T109" i="3"/>
  <c r="D104" i="3"/>
  <c r="AF86" i="3"/>
  <c r="AG109" i="3"/>
  <c r="L109" i="3"/>
  <c r="AA104" i="3"/>
  <c r="V103" i="3"/>
  <c r="V107" i="3"/>
  <c r="N107" i="3"/>
  <c r="E107" i="3"/>
  <c r="AE107" i="3"/>
  <c r="T107" i="3"/>
  <c r="AC107" i="3"/>
  <c r="D107" i="3"/>
  <c r="AB107" i="3"/>
  <c r="R107" i="3"/>
  <c r="K107" i="3"/>
  <c r="AH107" i="3"/>
  <c r="Y107" i="3"/>
  <c r="B70" i="3"/>
  <c r="B107" i="3" s="1"/>
  <c r="I107" i="3"/>
  <c r="B219" i="3" a="1"/>
  <c r="L256" i="3" s="1"/>
  <c r="X107" i="3"/>
  <c r="H107" i="3"/>
  <c r="AG106" i="3"/>
  <c r="B216" i="3" a="1"/>
  <c r="O253" i="3" s="1"/>
  <c r="Q101" i="3"/>
  <c r="AG101" i="3"/>
  <c r="T101" i="3"/>
  <c r="V101" i="3"/>
  <c r="E101" i="3"/>
  <c r="F101" i="3"/>
  <c r="P101" i="3"/>
  <c r="G101" i="3"/>
  <c r="W101" i="3"/>
  <c r="H101" i="3"/>
  <c r="B64" i="3"/>
  <c r="B101" i="3" s="1"/>
  <c r="X101" i="3"/>
  <c r="K101" i="3"/>
  <c r="Y101" i="3"/>
  <c r="AC101" i="3"/>
  <c r="Z101" i="3"/>
  <c r="C101" i="3"/>
  <c r="L101" i="3"/>
  <c r="AF101" i="3"/>
  <c r="N101" i="3"/>
  <c r="D92" i="3"/>
  <c r="U92" i="3"/>
  <c r="G92" i="3"/>
  <c r="W92" i="3"/>
  <c r="X92" i="3"/>
  <c r="AG92" i="3"/>
  <c r="J92" i="3"/>
  <c r="K92" i="3"/>
  <c r="M92" i="3"/>
  <c r="P92" i="3"/>
  <c r="AC92" i="3"/>
  <c r="S92" i="3"/>
  <c r="W107" i="3"/>
  <c r="W97" i="3"/>
  <c r="N104" i="3"/>
  <c r="T104" i="3"/>
  <c r="U106" i="3"/>
  <c r="E86" i="3"/>
  <c r="S103" i="3"/>
  <c r="AH112" i="3"/>
  <c r="Z112" i="3"/>
  <c r="C109" i="3"/>
  <c r="N99" i="3"/>
  <c r="D106" i="3"/>
  <c r="C106" i="3"/>
  <c r="M107" i="3"/>
  <c r="U107" i="3"/>
  <c r="AG97" i="3"/>
  <c r="U97" i="3"/>
  <c r="L104" i="3"/>
  <c r="AH104" i="3"/>
  <c r="AD106" i="3"/>
  <c r="Y86" i="3"/>
  <c r="Z103" i="3"/>
  <c r="AC103" i="3"/>
  <c r="AF112" i="3"/>
  <c r="AG81" i="3"/>
  <c r="AA109" i="3"/>
  <c r="AA99" i="3"/>
  <c r="Q106" i="3"/>
  <c r="P106" i="3"/>
  <c r="M106" i="3"/>
  <c r="AA107" i="3"/>
  <c r="S107" i="3"/>
  <c r="Z97" i="3"/>
  <c r="S97" i="3"/>
  <c r="Y104" i="3"/>
  <c r="AB106" i="3"/>
  <c r="H103" i="3"/>
  <c r="AF107" i="3"/>
  <c r="V112" i="3"/>
  <c r="AD112" i="3"/>
  <c r="K81" i="3"/>
  <c r="T99" i="3"/>
  <c r="H99" i="3"/>
  <c r="AF106" i="3"/>
  <c r="AA106" i="3"/>
  <c r="I106" i="3"/>
  <c r="X106" i="3"/>
  <c r="B218" i="3" a="1"/>
  <c r="AB255" i="3" s="1"/>
  <c r="W106" i="3"/>
  <c r="Z106" i="3"/>
  <c r="G106" i="3"/>
  <c r="J106" i="3"/>
  <c r="V106" i="3"/>
  <c r="N106" i="3"/>
  <c r="O86" i="3"/>
  <c r="W103" i="3"/>
  <c r="O103" i="3"/>
  <c r="V109" i="3"/>
  <c r="Z109" i="3"/>
  <c r="O101" i="3"/>
  <c r="U101" i="3"/>
  <c r="J104" i="3"/>
  <c r="R104" i="3"/>
  <c r="F106" i="3"/>
  <c r="AC106" i="3"/>
  <c r="N86" i="3"/>
  <c r="G103" i="3"/>
  <c r="N103" i="3"/>
  <c r="F109" i="3"/>
  <c r="J109" i="3"/>
  <c r="B197" i="3" a="1"/>
  <c r="D234" i="3" s="1"/>
  <c r="M101" i="3"/>
  <c r="D101" i="3"/>
  <c r="X104" i="3"/>
  <c r="AF104" i="3"/>
  <c r="E106" i="3"/>
  <c r="L106" i="3"/>
  <c r="AB86" i="3"/>
  <c r="F103" i="3"/>
  <c r="AB103" i="3"/>
  <c r="D109" i="3"/>
  <c r="J83" i="3"/>
  <c r="Q83" i="3"/>
  <c r="AA101" i="3"/>
  <c r="S101" i="3"/>
  <c r="W104" i="3"/>
  <c r="T106" i="3"/>
  <c r="K106" i="3"/>
  <c r="AE86" i="3"/>
  <c r="U103" i="3"/>
  <c r="B66" i="3"/>
  <c r="B103" i="3" s="1"/>
  <c r="P104" i="3"/>
  <c r="S109" i="3"/>
  <c r="B195" i="3" a="1"/>
  <c r="U232" i="3" s="1"/>
  <c r="AE106" i="3"/>
  <c r="AF109" i="3"/>
  <c r="J101" i="3"/>
  <c r="AE101" i="3"/>
  <c r="Y106" i="3"/>
  <c r="S106" i="3"/>
  <c r="G86" i="3"/>
  <c r="J103" i="3"/>
  <c r="T103" i="3"/>
  <c r="AA103" i="3"/>
  <c r="AE109" i="3"/>
  <c r="B221" i="3" a="1"/>
  <c r="W258" i="3" s="1"/>
  <c r="H106" i="3"/>
  <c r="R106" i="3"/>
  <c r="Y109" i="3"/>
  <c r="AH103" i="3"/>
  <c r="C103" i="3"/>
  <c r="M109" i="3"/>
  <c r="H83" i="3"/>
  <c r="AH106" i="3"/>
  <c r="P86" i="3"/>
  <c r="X109" i="3"/>
  <c r="K109" i="3"/>
  <c r="B48" i="3"/>
  <c r="B85" i="3" s="1"/>
  <c r="S85" i="3"/>
  <c r="N85" i="3"/>
  <c r="AD85" i="3"/>
  <c r="AG85" i="3"/>
  <c r="O85" i="3"/>
  <c r="D85" i="3"/>
  <c r="P85" i="3"/>
  <c r="T85" i="3"/>
  <c r="K85" i="3"/>
  <c r="F85" i="3"/>
  <c r="X85" i="3"/>
  <c r="V85" i="3"/>
  <c r="R85" i="3"/>
  <c r="AA85" i="3"/>
  <c r="L85" i="3"/>
  <c r="G85" i="3"/>
  <c r="AF85" i="3"/>
  <c r="H85" i="3"/>
  <c r="I85" i="3"/>
  <c r="C85" i="3"/>
  <c r="Y85" i="3"/>
  <c r="J85" i="3"/>
  <c r="AE85" i="3"/>
  <c r="Z85" i="3"/>
  <c r="U94" i="3"/>
  <c r="M94" i="3"/>
  <c r="E94" i="3"/>
  <c r="AB94" i="3"/>
  <c r="T94" i="3"/>
  <c r="AA86" i="3"/>
  <c r="AD101" i="3"/>
  <c r="N94" i="3"/>
  <c r="L94" i="3"/>
  <c r="D94" i="3"/>
  <c r="V86" i="3"/>
  <c r="G94" i="3"/>
  <c r="U86" i="3"/>
  <c r="J86" i="3"/>
  <c r="AE94" i="3"/>
  <c r="C94" i="3"/>
  <c r="R109" i="3"/>
  <c r="B206" i="3" a="1"/>
  <c r="I243" i="3" s="1"/>
  <c r="AA94" i="3"/>
  <c r="AB101" i="3"/>
  <c r="AH101" i="3"/>
  <c r="T86" i="3"/>
  <c r="I86" i="3"/>
  <c r="AD94" i="3"/>
  <c r="Q94" i="3"/>
  <c r="H109" i="3"/>
  <c r="Q109" i="3"/>
  <c r="U99" i="3"/>
  <c r="AD99" i="3"/>
  <c r="D86" i="3"/>
  <c r="X86" i="3"/>
  <c r="Z94" i="3"/>
  <c r="P94" i="3"/>
  <c r="W109" i="3"/>
  <c r="AD109" i="3"/>
  <c r="E99" i="3"/>
  <c r="AB99" i="3"/>
  <c r="Q86" i="3"/>
  <c r="H86" i="3"/>
  <c r="J94" i="3"/>
  <c r="O94" i="3"/>
  <c r="G109" i="3"/>
  <c r="P109" i="3"/>
  <c r="L99" i="3"/>
  <c r="R94" i="3"/>
  <c r="Y94" i="3"/>
  <c r="AH94" i="3"/>
  <c r="AC94" i="3"/>
  <c r="I94" i="3"/>
  <c r="B57" i="3"/>
  <c r="B94" i="3" s="1"/>
  <c r="V94" i="3"/>
  <c r="AH86" i="3"/>
  <c r="X94" i="3"/>
  <c r="U109" i="3"/>
  <c r="AC109" i="3"/>
  <c r="C99" i="3"/>
  <c r="Z99" i="3"/>
  <c r="H94" i="3"/>
  <c r="I101" i="3"/>
  <c r="R101" i="3"/>
  <c r="AG86" i="3"/>
  <c r="W94" i="3"/>
  <c r="AH109" i="3"/>
  <c r="AB109" i="3"/>
  <c r="Q99" i="3"/>
  <c r="I99" i="3"/>
  <c r="B213" i="3" a="1"/>
  <c r="S250" i="3" s="1"/>
  <c r="Q92" i="3"/>
  <c r="AF92" i="3"/>
  <c r="AC91" i="3"/>
  <c r="F91" i="3"/>
  <c r="AH95" i="3"/>
  <c r="O92" i="3"/>
  <c r="H92" i="3"/>
  <c r="AD91" i="3"/>
  <c r="E91" i="3"/>
  <c r="B58" i="3"/>
  <c r="B95" i="3" s="1"/>
  <c r="C132" i="3" s="1"/>
  <c r="N92" i="3"/>
  <c r="AE92" i="3"/>
  <c r="AB91" i="3"/>
  <c r="T91" i="3"/>
  <c r="T92" i="3"/>
  <c r="D95" i="3"/>
  <c r="AB92" i="3"/>
  <c r="AD92" i="3"/>
  <c r="K91" i="3"/>
  <c r="C91" i="3"/>
  <c r="X82" i="3"/>
  <c r="B204" i="3" a="1"/>
  <c r="O241" i="3" s="1"/>
  <c r="AC82" i="3"/>
  <c r="L92" i="3"/>
  <c r="V92" i="3"/>
  <c r="Z91" i="3"/>
  <c r="R91" i="3"/>
  <c r="AH82" i="3"/>
  <c r="AA92" i="3"/>
  <c r="F92" i="3"/>
  <c r="J91" i="3"/>
  <c r="Q91" i="3"/>
  <c r="V82" i="3"/>
  <c r="B203" i="3" a="1"/>
  <c r="J240" i="3" s="1"/>
  <c r="AH92" i="3"/>
  <c r="E92" i="3"/>
  <c r="I91" i="3"/>
  <c r="P91" i="3"/>
  <c r="AD82" i="3"/>
  <c r="Z92" i="3"/>
  <c r="B55" i="3"/>
  <c r="B92" i="3" s="1"/>
  <c r="C92" i="3"/>
  <c r="Y92" i="3"/>
  <c r="N91" i="3"/>
  <c r="G91" i="3"/>
  <c r="Y95" i="3"/>
  <c r="R92" i="3"/>
  <c r="I92" i="3"/>
  <c r="AE91" i="3"/>
  <c r="V91" i="3"/>
  <c r="I95" i="3"/>
  <c r="Q95" i="3"/>
  <c r="H95" i="3"/>
  <c r="B207" i="3" a="1"/>
  <c r="V244" i="3" s="1"/>
  <c r="P95" i="3"/>
  <c r="AG95" i="3"/>
  <c r="O95" i="3"/>
  <c r="N95" i="3"/>
  <c r="G95" i="3"/>
  <c r="AC95" i="3"/>
  <c r="AF95" i="3"/>
  <c r="W95" i="3"/>
  <c r="M95" i="3"/>
  <c r="V95" i="3"/>
  <c r="AB95" i="3"/>
  <c r="F95" i="3"/>
  <c r="L95" i="3"/>
  <c r="AE95" i="3"/>
  <c r="S95" i="3"/>
  <c r="AA95" i="3"/>
  <c r="U95" i="3"/>
  <c r="R95" i="3"/>
  <c r="E95" i="3"/>
  <c r="Z95" i="3"/>
  <c r="AD95" i="3"/>
  <c r="X95" i="3"/>
  <c r="K95" i="3"/>
  <c r="J95" i="3"/>
  <c r="T95" i="3"/>
  <c r="K84" i="3"/>
  <c r="U84" i="3"/>
  <c r="B196" i="3" a="1"/>
  <c r="AF233" i="3" s="1"/>
  <c r="AH84" i="3"/>
  <c r="E84" i="3"/>
  <c r="AF94" i="3"/>
  <c r="F94" i="3"/>
  <c r="AF81" i="3"/>
  <c r="Z84" i="3"/>
  <c r="T84" i="3"/>
  <c r="J84" i="3"/>
  <c r="D84" i="3"/>
  <c r="AG84" i="3"/>
  <c r="S84" i="3"/>
  <c r="N81" i="3"/>
  <c r="Y84" i="3"/>
  <c r="C84" i="3"/>
  <c r="C121" i="3" s="1"/>
  <c r="I84" i="3"/>
  <c r="R84" i="3"/>
  <c r="AG94" i="3"/>
  <c r="W85" i="3"/>
  <c r="K94" i="3"/>
  <c r="AA81" i="3"/>
  <c r="AH99" i="3"/>
  <c r="AF84" i="3"/>
  <c r="Q84" i="3"/>
  <c r="X84" i="3"/>
  <c r="P84" i="3"/>
  <c r="AA84" i="3"/>
  <c r="H84" i="3"/>
  <c r="O84" i="3"/>
  <c r="AE84" i="3"/>
  <c r="N84" i="3"/>
  <c r="L84" i="3"/>
  <c r="F84" i="3"/>
  <c r="W84" i="3"/>
  <c r="AC84" i="3"/>
  <c r="V84" i="3"/>
  <c r="G84" i="3"/>
  <c r="M84" i="3"/>
  <c r="D81" i="3"/>
  <c r="AB84" i="3"/>
  <c r="AD84" i="3"/>
  <c r="M86" i="3"/>
  <c r="S86" i="3"/>
  <c r="K86" i="3"/>
  <c r="AC85" i="3"/>
  <c r="U85" i="3"/>
  <c r="O82" i="3"/>
  <c r="C86" i="3"/>
  <c r="C123" i="3" s="1"/>
  <c r="AD86" i="3"/>
  <c r="M85" i="3"/>
  <c r="E85" i="3"/>
  <c r="N82" i="3"/>
  <c r="R86" i="3"/>
  <c r="Z86" i="3"/>
  <c r="AB85" i="3"/>
  <c r="AH85" i="3"/>
  <c r="M82" i="3"/>
  <c r="AG82" i="3"/>
  <c r="AB82" i="3"/>
  <c r="U82" i="3"/>
  <c r="L82" i="3"/>
  <c r="E82" i="3"/>
  <c r="AA82" i="3"/>
  <c r="AF82" i="3"/>
  <c r="K82" i="3"/>
  <c r="T82" i="3"/>
  <c r="Z82" i="3"/>
  <c r="D82" i="3"/>
  <c r="J82" i="3"/>
  <c r="AE82" i="3"/>
  <c r="Y82" i="3"/>
  <c r="S82" i="3"/>
  <c r="I82" i="3"/>
  <c r="C82" i="3"/>
  <c r="C119" i="3" s="1"/>
  <c r="H82" i="3"/>
  <c r="W82" i="3"/>
  <c r="Q82" i="3"/>
  <c r="P82" i="3"/>
  <c r="G82" i="3"/>
  <c r="A287" i="4"/>
  <c r="A406" i="4"/>
  <c r="A168" i="4"/>
  <c r="A526" i="4"/>
  <c r="T85" i="4"/>
  <c r="W81" i="3"/>
  <c r="G81" i="3"/>
  <c r="V81" i="3"/>
  <c r="AC81" i="3"/>
  <c r="M81" i="3"/>
  <c r="Y81" i="3"/>
  <c r="C81" i="3"/>
  <c r="C118" i="3" s="1"/>
  <c r="U81" i="3"/>
  <c r="AB81" i="3"/>
  <c r="R81" i="3"/>
  <c r="Z81" i="3"/>
  <c r="P81" i="3"/>
  <c r="H81" i="3"/>
  <c r="Q81" i="3"/>
  <c r="J81" i="3"/>
  <c r="S81" i="3"/>
  <c r="AD81" i="3"/>
  <c r="F81" i="3"/>
  <c r="AH81" i="3"/>
  <c r="R82" i="3"/>
  <c r="F86" i="3"/>
  <c r="Q85" i="3"/>
  <c r="BP222" i="3"/>
  <c r="AW200" i="3"/>
  <c r="BH198" i="3"/>
  <c r="AS198" i="3"/>
  <c r="BI198" i="3"/>
  <c r="AL200" i="3"/>
  <c r="BJ198" i="3"/>
  <c r="AU198" i="3"/>
  <c r="AM198" i="3"/>
  <c r="BK198" i="3"/>
  <c r="AN198" i="3"/>
  <c r="BK222" i="3"/>
  <c r="BD198" i="3"/>
  <c r="AV198" i="3"/>
  <c r="AN200" i="3"/>
  <c r="BM198" i="3"/>
  <c r="BE198" i="3"/>
  <c r="AX198" i="3"/>
  <c r="AP198" i="3"/>
  <c r="BN198" i="3"/>
  <c r="BF198" i="3"/>
  <c r="AY198" i="3"/>
  <c r="AQ198" i="3"/>
  <c r="BO198" i="3"/>
  <c r="BG198" i="3"/>
  <c r="AZ198" i="3"/>
  <c r="AR198" i="3"/>
  <c r="BP198" i="3"/>
  <c r="BN222" i="3"/>
  <c r="BH200" i="3"/>
  <c r="BA198" i="3"/>
  <c r="BB198" i="3"/>
  <c r="BR198" i="3"/>
  <c r="BC198" i="3"/>
  <c r="BD200" i="3"/>
  <c r="AT222" i="3"/>
  <c r="AW198" i="3"/>
  <c r="AX200" i="3"/>
  <c r="AY222" i="3"/>
  <c r="AM200" i="3"/>
  <c r="BJ222" i="3"/>
  <c r="BN200" i="3"/>
  <c r="BO222" i="3"/>
  <c r="BC200" i="3"/>
  <c r="AN222" i="3"/>
  <c r="AS222" i="3"/>
  <c r="BB200" i="3"/>
  <c r="BR200" i="3"/>
  <c r="BD222" i="3"/>
  <c r="AQ200" i="3"/>
  <c r="BI222" i="3"/>
  <c r="BM200" i="3"/>
  <c r="BG200" i="3"/>
  <c r="AR222" i="3"/>
  <c r="AX222" i="3"/>
  <c r="AP200" i="3"/>
  <c r="BH222" i="3"/>
  <c r="BL198" i="3"/>
  <c r="BQ198" i="3"/>
  <c r="BB222" i="3"/>
  <c r="BR222" i="3"/>
  <c r="BF200" i="3"/>
  <c r="AQ222" i="3"/>
  <c r="AV200" i="3"/>
  <c r="BA200" i="3"/>
  <c r="AM222" i="3"/>
  <c r="BG222" i="3"/>
  <c r="BL200" i="3"/>
  <c r="BQ200" i="3"/>
  <c r="AL198" i="3"/>
  <c r="BC222" i="3"/>
  <c r="AO198" i="3"/>
  <c r="AT198" i="3"/>
  <c r="AU200" i="3"/>
  <c r="AW222" i="3"/>
  <c r="AZ200" i="3"/>
  <c r="BK200" i="3"/>
  <c r="BM222" i="3"/>
  <c r="BP200" i="3"/>
  <c r="AO200" i="3"/>
  <c r="AT200" i="3"/>
  <c r="AV222" i="3"/>
  <c r="BE200" i="3"/>
  <c r="AP222" i="3"/>
  <c r="BJ200" i="3"/>
  <c r="BL222" i="3"/>
  <c r="BF222" i="3"/>
  <c r="AS200" i="3"/>
  <c r="AY200" i="3"/>
  <c r="BA222" i="3"/>
  <c r="AO222" i="3"/>
  <c r="BI200" i="3"/>
  <c r="BO200" i="3"/>
  <c r="BQ222" i="3"/>
  <c r="BE222" i="3"/>
  <c r="AR200" i="3"/>
  <c r="AU222" i="3"/>
  <c r="AZ222" i="3"/>
  <c r="AK217" i="3"/>
  <c r="AK194" i="3"/>
  <c r="AK210" i="3"/>
  <c r="AK220" i="3"/>
  <c r="AL222" i="3"/>
  <c r="AK193" i="3"/>
  <c r="B254" i="3"/>
  <c r="C291" i="3" s="1"/>
  <c r="D291" i="3" s="1"/>
  <c r="E291" i="3" s="1"/>
  <c r="F291" i="3" s="1"/>
  <c r="G291" i="3" s="1"/>
  <c r="H291" i="3" s="1"/>
  <c r="I291" i="3" s="1"/>
  <c r="J291" i="3" s="1"/>
  <c r="K291" i="3" s="1"/>
  <c r="L291" i="3" s="1"/>
  <c r="M291" i="3" s="1"/>
  <c r="N291" i="3" s="1"/>
  <c r="O291" i="3" s="1"/>
  <c r="P291" i="3" s="1"/>
  <c r="Q291" i="3" s="1"/>
  <c r="R291" i="3" s="1"/>
  <c r="S291" i="3" s="1"/>
  <c r="T291" i="3" s="1"/>
  <c r="U291" i="3" s="1"/>
  <c r="V291" i="3" s="1"/>
  <c r="W291" i="3" s="1"/>
  <c r="X291" i="3" s="1"/>
  <c r="Y291" i="3" s="1"/>
  <c r="Z291" i="3" s="1"/>
  <c r="AA291" i="3" s="1"/>
  <c r="AB291" i="3" s="1"/>
  <c r="AC291" i="3" s="1"/>
  <c r="AD291" i="3" s="1"/>
  <c r="AE291" i="3" s="1"/>
  <c r="AF291" i="3" s="1"/>
  <c r="AG291" i="3" s="1"/>
  <c r="AJ217" i="3"/>
  <c r="B231" i="3"/>
  <c r="C268" i="3" s="1"/>
  <c r="D268" i="3" s="1"/>
  <c r="E268" i="3" s="1"/>
  <c r="F268" i="3" s="1"/>
  <c r="G268" i="3" s="1"/>
  <c r="H268" i="3" s="1"/>
  <c r="I268" i="3" s="1"/>
  <c r="J268" i="3" s="1"/>
  <c r="K268" i="3" s="1"/>
  <c r="L268" i="3" s="1"/>
  <c r="M268" i="3" s="1"/>
  <c r="N268" i="3" s="1"/>
  <c r="O268" i="3" s="1"/>
  <c r="P268" i="3" s="1"/>
  <c r="Q268" i="3" s="1"/>
  <c r="R268" i="3" s="1"/>
  <c r="S268" i="3" s="1"/>
  <c r="T268" i="3" s="1"/>
  <c r="U268" i="3" s="1"/>
  <c r="V268" i="3" s="1"/>
  <c r="W268" i="3" s="1"/>
  <c r="X268" i="3" s="1"/>
  <c r="Y268" i="3" s="1"/>
  <c r="Z268" i="3" s="1"/>
  <c r="AA268" i="3" s="1"/>
  <c r="AB268" i="3" s="1"/>
  <c r="AC268" i="3" s="1"/>
  <c r="AD268" i="3" s="1"/>
  <c r="AE268" i="3" s="1"/>
  <c r="AF268" i="3" s="1"/>
  <c r="AG268" i="3" s="1"/>
  <c r="AJ194" i="3"/>
  <c r="B247" i="3"/>
  <c r="C284" i="3" s="1"/>
  <c r="D284" i="3" s="1"/>
  <c r="E284" i="3" s="1"/>
  <c r="F284" i="3" s="1"/>
  <c r="G284" i="3" s="1"/>
  <c r="H284" i="3" s="1"/>
  <c r="I284" i="3" s="1"/>
  <c r="J284" i="3" s="1"/>
  <c r="K284" i="3" s="1"/>
  <c r="L284" i="3" s="1"/>
  <c r="M284" i="3" s="1"/>
  <c r="N284" i="3" s="1"/>
  <c r="O284" i="3" s="1"/>
  <c r="P284" i="3" s="1"/>
  <c r="Q284" i="3" s="1"/>
  <c r="R284" i="3" s="1"/>
  <c r="S284" i="3" s="1"/>
  <c r="T284" i="3" s="1"/>
  <c r="U284" i="3" s="1"/>
  <c r="V284" i="3" s="1"/>
  <c r="W284" i="3" s="1"/>
  <c r="X284" i="3" s="1"/>
  <c r="Y284" i="3" s="1"/>
  <c r="Z284" i="3" s="1"/>
  <c r="AA284" i="3" s="1"/>
  <c r="AB284" i="3" s="1"/>
  <c r="AC284" i="3" s="1"/>
  <c r="AD284" i="3" s="1"/>
  <c r="AE284" i="3" s="1"/>
  <c r="AF284" i="3" s="1"/>
  <c r="AG284" i="3" s="1"/>
  <c r="AJ210" i="3"/>
  <c r="B257" i="3"/>
  <c r="C294" i="3" s="1"/>
  <c r="D294" i="3" s="1"/>
  <c r="E294" i="3" s="1"/>
  <c r="F294" i="3" s="1"/>
  <c r="G294" i="3" s="1"/>
  <c r="H294" i="3" s="1"/>
  <c r="I294" i="3" s="1"/>
  <c r="J294" i="3" s="1"/>
  <c r="K294" i="3" s="1"/>
  <c r="L294" i="3" s="1"/>
  <c r="M294" i="3" s="1"/>
  <c r="N294" i="3" s="1"/>
  <c r="O294" i="3" s="1"/>
  <c r="P294" i="3" s="1"/>
  <c r="Q294" i="3" s="1"/>
  <c r="R294" i="3" s="1"/>
  <c r="S294" i="3" s="1"/>
  <c r="T294" i="3" s="1"/>
  <c r="U294" i="3" s="1"/>
  <c r="V294" i="3" s="1"/>
  <c r="W294" i="3" s="1"/>
  <c r="X294" i="3" s="1"/>
  <c r="Y294" i="3" s="1"/>
  <c r="Z294" i="3" s="1"/>
  <c r="AA294" i="3" s="1"/>
  <c r="AB294" i="3" s="1"/>
  <c r="AC294" i="3" s="1"/>
  <c r="AD294" i="3" s="1"/>
  <c r="AE294" i="3" s="1"/>
  <c r="AF294" i="3" s="1"/>
  <c r="AG294" i="3" s="1"/>
  <c r="AJ220" i="3"/>
  <c r="B230" i="3"/>
  <c r="C267" i="3" s="1"/>
  <c r="D267" i="3" s="1"/>
  <c r="E267" i="3" s="1"/>
  <c r="F267" i="3" s="1"/>
  <c r="G267" i="3" s="1"/>
  <c r="H267" i="3" s="1"/>
  <c r="I267" i="3" s="1"/>
  <c r="J267" i="3" s="1"/>
  <c r="K267" i="3" s="1"/>
  <c r="L267" i="3" s="1"/>
  <c r="M267" i="3" s="1"/>
  <c r="N267" i="3" s="1"/>
  <c r="O267" i="3" s="1"/>
  <c r="P267" i="3" s="1"/>
  <c r="Q267" i="3" s="1"/>
  <c r="R267" i="3" s="1"/>
  <c r="S267" i="3" s="1"/>
  <c r="T267" i="3" s="1"/>
  <c r="U267" i="3" s="1"/>
  <c r="V267" i="3" s="1"/>
  <c r="W267" i="3" s="1"/>
  <c r="X267" i="3" s="1"/>
  <c r="Y267" i="3" s="1"/>
  <c r="Z267" i="3" s="1"/>
  <c r="AA267" i="3" s="1"/>
  <c r="AB267" i="3" s="1"/>
  <c r="AC267" i="3" s="1"/>
  <c r="AD267" i="3" s="1"/>
  <c r="AE267" i="3" s="1"/>
  <c r="AF267" i="3" s="1"/>
  <c r="AG267" i="3" s="1"/>
  <c r="AJ193" i="3"/>
  <c r="Q264" i="3"/>
  <c r="AG264" i="3"/>
  <c r="R264" i="3"/>
  <c r="AH264" i="3"/>
  <c r="C264" i="3"/>
  <c r="S264" i="3"/>
  <c r="D264" i="3"/>
  <c r="T264" i="3"/>
  <c r="E264" i="3"/>
  <c r="U264" i="3"/>
  <c r="F264" i="3"/>
  <c r="V264" i="3"/>
  <c r="G264" i="3"/>
  <c r="W264" i="3"/>
  <c r="H264" i="3"/>
  <c r="X264" i="3"/>
  <c r="I264" i="3"/>
  <c r="Y264" i="3"/>
  <c r="J264" i="3"/>
  <c r="Z264" i="3"/>
  <c r="K264" i="3"/>
  <c r="AA264" i="3"/>
  <c r="L264" i="3"/>
  <c r="AB264" i="3"/>
  <c r="M264" i="3"/>
  <c r="AC264" i="3"/>
  <c r="N264" i="3"/>
  <c r="AD264" i="3"/>
  <c r="O264" i="3"/>
  <c r="AE264" i="3"/>
  <c r="P264" i="3"/>
  <c r="AF264" i="3"/>
  <c r="C262" i="3"/>
  <c r="S262" i="3"/>
  <c r="D262" i="3"/>
  <c r="T262" i="3"/>
  <c r="E262" i="3"/>
  <c r="U262" i="3"/>
  <c r="F262" i="3"/>
  <c r="V262" i="3"/>
  <c r="G262" i="3"/>
  <c r="W262" i="3"/>
  <c r="H262" i="3"/>
  <c r="X262" i="3"/>
  <c r="I262" i="3"/>
  <c r="Y262" i="3"/>
  <c r="J262" i="3"/>
  <c r="Z262" i="3"/>
  <c r="K262" i="3"/>
  <c r="AA262" i="3"/>
  <c r="L262" i="3"/>
  <c r="AB262" i="3"/>
  <c r="M262" i="3"/>
  <c r="AC262" i="3"/>
  <c r="N262" i="3"/>
  <c r="AD262" i="3"/>
  <c r="O262" i="3"/>
  <c r="AE262" i="3"/>
  <c r="P262" i="3"/>
  <c r="AF262" i="3"/>
  <c r="Q262" i="3"/>
  <c r="AG262" i="3"/>
  <c r="R262" i="3"/>
  <c r="AH262" i="3"/>
  <c r="R263" i="3"/>
  <c r="AH263" i="3"/>
  <c r="C263" i="3"/>
  <c r="S263" i="3"/>
  <c r="D263" i="3"/>
  <c r="T263" i="3"/>
  <c r="E263" i="3"/>
  <c r="U263" i="3"/>
  <c r="F263" i="3"/>
  <c r="V263" i="3"/>
  <c r="G263" i="3"/>
  <c r="W263" i="3"/>
  <c r="H263" i="3"/>
  <c r="X263" i="3"/>
  <c r="I263" i="3"/>
  <c r="Y263" i="3"/>
  <c r="J263" i="3"/>
  <c r="Z263" i="3"/>
  <c r="K263" i="3"/>
  <c r="AA263" i="3"/>
  <c r="L263" i="3"/>
  <c r="AB263" i="3"/>
  <c r="M263" i="3"/>
  <c r="AC263" i="3"/>
  <c r="N263" i="3"/>
  <c r="AD263" i="3"/>
  <c r="O263" i="3"/>
  <c r="AE263" i="3"/>
  <c r="P263" i="3"/>
  <c r="AF263" i="3"/>
  <c r="Q263" i="3"/>
  <c r="AG263" i="3"/>
  <c r="K238" i="3"/>
  <c r="AA238" i="3"/>
  <c r="L238" i="3"/>
  <c r="AB238" i="3"/>
  <c r="M238" i="3"/>
  <c r="AC238" i="3"/>
  <c r="N238" i="3"/>
  <c r="AD238" i="3"/>
  <c r="O238" i="3"/>
  <c r="AE238" i="3"/>
  <c r="P238" i="3"/>
  <c r="AF238" i="3"/>
  <c r="Q238" i="3"/>
  <c r="AG238" i="3"/>
  <c r="R238" i="3"/>
  <c r="AH238" i="3"/>
  <c r="C238" i="3"/>
  <c r="S238" i="3"/>
  <c r="D238" i="3"/>
  <c r="T238" i="3"/>
  <c r="E238" i="3"/>
  <c r="U238" i="3"/>
  <c r="F238" i="3"/>
  <c r="V238" i="3"/>
  <c r="G238" i="3"/>
  <c r="W238" i="3"/>
  <c r="H238" i="3"/>
  <c r="X238" i="3"/>
  <c r="I238" i="3"/>
  <c r="Y238" i="3"/>
  <c r="J238" i="3"/>
  <c r="Z238" i="3"/>
  <c r="P265" i="3"/>
  <c r="AF265" i="3"/>
  <c r="Q265" i="3"/>
  <c r="AG265" i="3"/>
  <c r="R265" i="3"/>
  <c r="AH265" i="3"/>
  <c r="C265" i="3"/>
  <c r="S265" i="3"/>
  <c r="D265" i="3"/>
  <c r="T265" i="3"/>
  <c r="E265" i="3"/>
  <c r="U265" i="3"/>
  <c r="F265" i="3"/>
  <c r="V265" i="3"/>
  <c r="G265" i="3"/>
  <c r="W265" i="3"/>
  <c r="H265" i="3"/>
  <c r="X265" i="3"/>
  <c r="I265" i="3"/>
  <c r="Y265" i="3"/>
  <c r="J265" i="3"/>
  <c r="Z265" i="3"/>
  <c r="K265" i="3"/>
  <c r="AA265" i="3"/>
  <c r="L265" i="3"/>
  <c r="AB265" i="3"/>
  <c r="M265" i="3"/>
  <c r="AC265" i="3"/>
  <c r="N265" i="3"/>
  <c r="AD265" i="3"/>
  <c r="O265" i="3"/>
  <c r="AE265" i="3"/>
  <c r="B208" i="3"/>
  <c r="D245" i="3"/>
  <c r="T245" i="3"/>
  <c r="E245" i="3"/>
  <c r="U245" i="3"/>
  <c r="F245" i="3"/>
  <c r="V245" i="3"/>
  <c r="G245" i="3"/>
  <c r="W245" i="3"/>
  <c r="H245" i="3"/>
  <c r="X245" i="3"/>
  <c r="I245" i="3"/>
  <c r="Y245" i="3"/>
  <c r="J245" i="3"/>
  <c r="Z245" i="3"/>
  <c r="K245" i="3"/>
  <c r="AA245" i="3"/>
  <c r="L245" i="3"/>
  <c r="AB245" i="3"/>
  <c r="M245" i="3"/>
  <c r="AC245" i="3"/>
  <c r="N245" i="3"/>
  <c r="AD245" i="3"/>
  <c r="O245" i="3"/>
  <c r="AE245" i="3"/>
  <c r="P245" i="3"/>
  <c r="AF245" i="3"/>
  <c r="Q245" i="3"/>
  <c r="AG245" i="3"/>
  <c r="C245" i="3"/>
  <c r="R245" i="3"/>
  <c r="AH245" i="3"/>
  <c r="S245" i="3"/>
  <c r="P249" i="3"/>
  <c r="AF249" i="3"/>
  <c r="Q249" i="3"/>
  <c r="AG249" i="3"/>
  <c r="R249" i="3"/>
  <c r="AH249" i="3"/>
  <c r="C249" i="3"/>
  <c r="S249" i="3"/>
  <c r="D249" i="3"/>
  <c r="T249" i="3"/>
  <c r="E249" i="3"/>
  <c r="U249" i="3"/>
  <c r="F249" i="3"/>
  <c r="V249" i="3"/>
  <c r="G249" i="3"/>
  <c r="W249" i="3"/>
  <c r="H249" i="3"/>
  <c r="X249" i="3"/>
  <c r="I249" i="3"/>
  <c r="Y249" i="3"/>
  <c r="J249" i="3"/>
  <c r="Z249" i="3"/>
  <c r="K249" i="3"/>
  <c r="AA249" i="3"/>
  <c r="L249" i="3"/>
  <c r="AB249" i="3"/>
  <c r="M249" i="3"/>
  <c r="AC249" i="3"/>
  <c r="N249" i="3"/>
  <c r="AD249" i="3"/>
  <c r="O249" i="3"/>
  <c r="AE249" i="3"/>
  <c r="B228" i="3"/>
  <c r="B212" i="3"/>
  <c r="D296" i="3"/>
  <c r="E296" i="3" s="1"/>
  <c r="F296" i="3" s="1"/>
  <c r="G296" i="3" s="1"/>
  <c r="H296" i="3" s="1"/>
  <c r="I296" i="3" s="1"/>
  <c r="J296" i="3" s="1"/>
  <c r="K296" i="3" s="1"/>
  <c r="L296" i="3" s="1"/>
  <c r="M296" i="3" s="1"/>
  <c r="N296" i="3" s="1"/>
  <c r="O296" i="3" s="1"/>
  <c r="P296" i="3" s="1"/>
  <c r="Q296" i="3" s="1"/>
  <c r="R296" i="3" s="1"/>
  <c r="S296" i="3" s="1"/>
  <c r="T296" i="3" s="1"/>
  <c r="U296" i="3" s="1"/>
  <c r="V296" i="3" s="1"/>
  <c r="W296" i="3" s="1"/>
  <c r="X296" i="3" s="1"/>
  <c r="Y296" i="3" s="1"/>
  <c r="Z296" i="3" s="1"/>
  <c r="AA296" i="3" s="1"/>
  <c r="AB296" i="3" s="1"/>
  <c r="AC296" i="3" s="1"/>
  <c r="AD296" i="3" s="1"/>
  <c r="AE296" i="3" s="1"/>
  <c r="AF296" i="3" s="1"/>
  <c r="AG296" i="3" s="1"/>
  <c r="B227" i="3"/>
  <c r="B226" i="3"/>
  <c r="C145" i="3"/>
  <c r="D145" i="3" s="1"/>
  <c r="E145" i="3" s="1"/>
  <c r="F145" i="3" s="1"/>
  <c r="G145" i="3" s="1"/>
  <c r="H145" i="3" s="1"/>
  <c r="I145" i="3" s="1"/>
  <c r="J145" i="3" s="1"/>
  <c r="K145" i="3" s="1"/>
  <c r="L145" i="3" s="1"/>
  <c r="M145" i="3" s="1"/>
  <c r="N145" i="3" s="1"/>
  <c r="O145" i="3" s="1"/>
  <c r="P145" i="3" s="1"/>
  <c r="Q145" i="3" s="1"/>
  <c r="R145" i="3" s="1"/>
  <c r="S145" i="3" s="1"/>
  <c r="T145" i="3" s="1"/>
  <c r="U145" i="3" s="1"/>
  <c r="V145" i="3" s="1"/>
  <c r="W145" i="3" s="1"/>
  <c r="X145" i="3" s="1"/>
  <c r="Y145" i="3" s="1"/>
  <c r="Z145" i="3" s="1"/>
  <c r="AA145" i="3" s="1"/>
  <c r="AB145" i="3" s="1"/>
  <c r="AC145" i="3" s="1"/>
  <c r="AD145" i="3" s="1"/>
  <c r="AE145" i="3" s="1"/>
  <c r="AF145" i="3" s="1"/>
  <c r="AG145" i="3" s="1"/>
  <c r="F182" i="3" s="1"/>
  <c r="G38" i="4" s="1"/>
  <c r="A635" i="4" s="1"/>
  <c r="B225" i="3"/>
  <c r="B201" i="3"/>
  <c r="AB3" i="3"/>
  <c r="B202" i="3" a="1"/>
  <c r="C153" i="3"/>
  <c r="D153" i="3" s="1"/>
  <c r="E153" i="3" s="1"/>
  <c r="F153" i="3" s="1"/>
  <c r="G153" i="3" s="1"/>
  <c r="H153" i="3" s="1"/>
  <c r="I153" i="3" s="1"/>
  <c r="J153" i="3" s="1"/>
  <c r="K153" i="3" s="1"/>
  <c r="L153" i="3" s="1"/>
  <c r="M153" i="3" s="1"/>
  <c r="N153" i="3" s="1"/>
  <c r="O153" i="3" s="1"/>
  <c r="P153" i="3" s="1"/>
  <c r="Q153" i="3" s="1"/>
  <c r="R153" i="3" s="1"/>
  <c r="S153" i="3" s="1"/>
  <c r="T153" i="3" s="1"/>
  <c r="U153" i="3" s="1"/>
  <c r="V153" i="3" s="1"/>
  <c r="W153" i="3" s="1"/>
  <c r="X153" i="3" s="1"/>
  <c r="Y153" i="3" s="1"/>
  <c r="Z153" i="3" s="1"/>
  <c r="AA153" i="3" s="1"/>
  <c r="AB153" i="3" s="1"/>
  <c r="AC153" i="3" s="1"/>
  <c r="AD153" i="3" s="1"/>
  <c r="AE153" i="3" s="1"/>
  <c r="AF153" i="3" s="1"/>
  <c r="AG153" i="3" s="1"/>
  <c r="F190" i="3" s="1"/>
  <c r="G46" i="4" s="1"/>
  <c r="A643" i="4" s="1"/>
  <c r="AK3" i="3"/>
  <c r="B56" i="3" s="1" a="1"/>
  <c r="AC93" i="3" s="1"/>
  <c r="B205" i="3" a="1"/>
  <c r="CM3" i="3"/>
  <c r="B74" i="3" s="1" a="1"/>
  <c r="W111" i="3" s="1"/>
  <c r="B223" i="3" a="1"/>
  <c r="D272" i="3"/>
  <c r="E272" i="3" s="1"/>
  <c r="F272" i="3" s="1"/>
  <c r="G272" i="3" s="1"/>
  <c r="H272" i="3" s="1"/>
  <c r="I272" i="3" s="1"/>
  <c r="J272" i="3" s="1"/>
  <c r="K272" i="3" s="1"/>
  <c r="L272" i="3" s="1"/>
  <c r="M272" i="3" s="1"/>
  <c r="N272" i="3" s="1"/>
  <c r="O272" i="3" s="1"/>
  <c r="P272" i="3" s="1"/>
  <c r="Q272" i="3" s="1"/>
  <c r="R272" i="3" s="1"/>
  <c r="S272" i="3" s="1"/>
  <c r="T272" i="3" s="1"/>
  <c r="U272" i="3" s="1"/>
  <c r="V272" i="3" s="1"/>
  <c r="W272" i="3" s="1"/>
  <c r="X272" i="3" s="1"/>
  <c r="Y272" i="3" s="1"/>
  <c r="Z272" i="3" s="1"/>
  <c r="AA272" i="3" s="1"/>
  <c r="AB272" i="3" s="1"/>
  <c r="AC272" i="3" s="1"/>
  <c r="AD272" i="3" s="1"/>
  <c r="AE272" i="3" s="1"/>
  <c r="AF272" i="3" s="1"/>
  <c r="AG272" i="3" s="1"/>
  <c r="D274" i="3"/>
  <c r="E274" i="3" s="1"/>
  <c r="F274" i="3" s="1"/>
  <c r="G274" i="3" s="1"/>
  <c r="H274" i="3" s="1"/>
  <c r="I274" i="3" s="1"/>
  <c r="J274" i="3" s="1"/>
  <c r="K274" i="3" s="1"/>
  <c r="L274" i="3" s="1"/>
  <c r="M274" i="3" s="1"/>
  <c r="N274" i="3" s="1"/>
  <c r="O274" i="3" s="1"/>
  <c r="P274" i="3" s="1"/>
  <c r="Q274" i="3" s="1"/>
  <c r="R274" i="3" s="1"/>
  <c r="S274" i="3" s="1"/>
  <c r="T274" i="3" s="1"/>
  <c r="U274" i="3" s="1"/>
  <c r="V274" i="3" s="1"/>
  <c r="W274" i="3" s="1"/>
  <c r="X274" i="3" s="1"/>
  <c r="Y274" i="3" s="1"/>
  <c r="Z274" i="3" s="1"/>
  <c r="AA274" i="3" s="1"/>
  <c r="AB274" i="3" s="1"/>
  <c r="AC274" i="3" s="1"/>
  <c r="AD274" i="3" s="1"/>
  <c r="AE274" i="3" s="1"/>
  <c r="AF274" i="3" s="1"/>
  <c r="AG274" i="3" s="1"/>
  <c r="C150" i="3"/>
  <c r="D150" i="3" s="1"/>
  <c r="E150" i="3" s="1"/>
  <c r="F150" i="3" s="1"/>
  <c r="G150" i="3" s="1"/>
  <c r="H150" i="3" s="1"/>
  <c r="I150" i="3" s="1"/>
  <c r="J150" i="3" s="1"/>
  <c r="K150" i="3" s="1"/>
  <c r="L150" i="3" s="1"/>
  <c r="M150" i="3" s="1"/>
  <c r="N150" i="3" s="1"/>
  <c r="O150" i="3" s="1"/>
  <c r="P150" i="3" s="1"/>
  <c r="Q150" i="3" s="1"/>
  <c r="R150" i="3" s="1"/>
  <c r="S150" i="3" s="1"/>
  <c r="T150" i="3" s="1"/>
  <c r="U150" i="3" s="1"/>
  <c r="V150" i="3" s="1"/>
  <c r="W150" i="3" s="1"/>
  <c r="X150" i="3" s="1"/>
  <c r="Y150" i="3" s="1"/>
  <c r="Z150" i="3" s="1"/>
  <c r="AA150" i="3" s="1"/>
  <c r="AB150" i="3" s="1"/>
  <c r="AC150" i="3" s="1"/>
  <c r="AD150" i="3" s="1"/>
  <c r="AE150" i="3" s="1"/>
  <c r="AF150" i="3" s="1"/>
  <c r="AG150" i="3" s="1"/>
  <c r="F187" i="3" s="1"/>
  <c r="G43" i="4" s="1"/>
  <c r="A640" i="4" s="1"/>
  <c r="C126" i="3"/>
  <c r="D126" i="3" s="1"/>
  <c r="E126" i="3" s="1"/>
  <c r="F126" i="3" s="1"/>
  <c r="G126" i="3" s="1"/>
  <c r="H126" i="3" s="1"/>
  <c r="I126" i="3" s="1"/>
  <c r="J126" i="3" s="1"/>
  <c r="K126" i="3" s="1"/>
  <c r="L126" i="3" s="1"/>
  <c r="M126" i="3" s="1"/>
  <c r="N126" i="3" s="1"/>
  <c r="O126" i="3" s="1"/>
  <c r="P126" i="3" s="1"/>
  <c r="Q126" i="3" s="1"/>
  <c r="R126" i="3" s="1"/>
  <c r="S126" i="3" s="1"/>
  <c r="T126" i="3" s="1"/>
  <c r="U126" i="3" s="1"/>
  <c r="V126" i="3" s="1"/>
  <c r="W126" i="3" s="1"/>
  <c r="X126" i="3" s="1"/>
  <c r="Y126" i="3" s="1"/>
  <c r="Z126" i="3" s="1"/>
  <c r="AA126" i="3" s="1"/>
  <c r="AB126" i="3" s="1"/>
  <c r="AC126" i="3" s="1"/>
  <c r="AD126" i="3" s="1"/>
  <c r="AE126" i="3" s="1"/>
  <c r="AF126" i="3" s="1"/>
  <c r="AG126" i="3" s="1"/>
  <c r="F163" i="3" s="1"/>
  <c r="G19" i="4" s="1"/>
  <c r="A616" i="4" s="1"/>
  <c r="C142" i="3"/>
  <c r="D142" i="3" s="1"/>
  <c r="E142" i="3" s="1"/>
  <c r="F142" i="3" s="1"/>
  <c r="G142" i="3" s="1"/>
  <c r="H142" i="3" s="1"/>
  <c r="I142" i="3" s="1"/>
  <c r="J142" i="3" s="1"/>
  <c r="K142" i="3" s="1"/>
  <c r="L142" i="3" s="1"/>
  <c r="M142" i="3" s="1"/>
  <c r="N142" i="3" s="1"/>
  <c r="O142" i="3" s="1"/>
  <c r="P142" i="3" s="1"/>
  <c r="Q142" i="3" s="1"/>
  <c r="R142" i="3" s="1"/>
  <c r="S142" i="3" s="1"/>
  <c r="T142" i="3" s="1"/>
  <c r="U142" i="3" s="1"/>
  <c r="V142" i="3" s="1"/>
  <c r="W142" i="3" s="1"/>
  <c r="X142" i="3" s="1"/>
  <c r="Y142" i="3" s="1"/>
  <c r="Z142" i="3" s="1"/>
  <c r="AA142" i="3" s="1"/>
  <c r="AB142" i="3" s="1"/>
  <c r="AC142" i="3" s="1"/>
  <c r="AD142" i="3" s="1"/>
  <c r="AE142" i="3" s="1"/>
  <c r="AF142" i="3" s="1"/>
  <c r="AG142" i="3" s="1"/>
  <c r="F179" i="3" s="1"/>
  <c r="G35" i="4" s="1"/>
  <c r="A632" i="4" s="1"/>
  <c r="C152" i="3"/>
  <c r="D152" i="3" s="1"/>
  <c r="E152" i="3" s="1"/>
  <c r="F152" i="3" s="1"/>
  <c r="G152" i="3" s="1"/>
  <c r="H152" i="3" s="1"/>
  <c r="I152" i="3" s="1"/>
  <c r="J152" i="3" s="1"/>
  <c r="K152" i="3" s="1"/>
  <c r="L152" i="3" s="1"/>
  <c r="M152" i="3" s="1"/>
  <c r="N152" i="3" s="1"/>
  <c r="O152" i="3" s="1"/>
  <c r="P152" i="3" s="1"/>
  <c r="Q152" i="3" s="1"/>
  <c r="R152" i="3" s="1"/>
  <c r="S152" i="3" s="1"/>
  <c r="T152" i="3" s="1"/>
  <c r="U152" i="3" s="1"/>
  <c r="V152" i="3" s="1"/>
  <c r="W152" i="3" s="1"/>
  <c r="X152" i="3" s="1"/>
  <c r="Y152" i="3" s="1"/>
  <c r="Z152" i="3" s="1"/>
  <c r="AA152" i="3" s="1"/>
  <c r="AB152" i="3" s="1"/>
  <c r="AC152" i="3" s="1"/>
  <c r="AD152" i="3" s="1"/>
  <c r="AE152" i="3" s="1"/>
  <c r="AF152" i="3" s="1"/>
  <c r="AG152" i="3" s="1"/>
  <c r="F189" i="3" s="1"/>
  <c r="G45" i="4" s="1"/>
  <c r="A642" i="4" s="1"/>
  <c r="C151" i="3"/>
  <c r="D151" i="3" s="1"/>
  <c r="E151" i="3" s="1"/>
  <c r="F151" i="3" s="1"/>
  <c r="G151" i="3" s="1"/>
  <c r="H151" i="3" s="1"/>
  <c r="I151" i="3" s="1"/>
  <c r="J151" i="3" s="1"/>
  <c r="K151" i="3" s="1"/>
  <c r="L151" i="3" s="1"/>
  <c r="M151" i="3" s="1"/>
  <c r="N151" i="3" s="1"/>
  <c r="O151" i="3" s="1"/>
  <c r="P151" i="3" s="1"/>
  <c r="Q151" i="3" s="1"/>
  <c r="R151" i="3" s="1"/>
  <c r="S151" i="3" s="1"/>
  <c r="T151" i="3" s="1"/>
  <c r="U151" i="3" s="1"/>
  <c r="V151" i="3" s="1"/>
  <c r="W151" i="3" s="1"/>
  <c r="X151" i="3" s="1"/>
  <c r="Y151" i="3" s="1"/>
  <c r="Z151" i="3" s="1"/>
  <c r="AA151" i="3" s="1"/>
  <c r="AB151" i="3" s="1"/>
  <c r="AC151" i="3" s="1"/>
  <c r="AD151" i="3" s="1"/>
  <c r="AE151" i="3" s="1"/>
  <c r="AF151" i="3" s="1"/>
  <c r="AG151" i="3" s="1"/>
  <c r="F188" i="3" s="1"/>
  <c r="G44" i="4" s="1"/>
  <c r="A641" i="4" s="1"/>
  <c r="C147" i="3"/>
  <c r="D147" i="3" s="1"/>
  <c r="E147" i="3" s="1"/>
  <c r="F147" i="3" s="1"/>
  <c r="G147" i="3" s="1"/>
  <c r="H147" i="3" s="1"/>
  <c r="I147" i="3" s="1"/>
  <c r="J147" i="3" s="1"/>
  <c r="K147" i="3" s="1"/>
  <c r="L147" i="3" s="1"/>
  <c r="M147" i="3" s="1"/>
  <c r="N147" i="3" s="1"/>
  <c r="O147" i="3" s="1"/>
  <c r="P147" i="3" s="1"/>
  <c r="Q147" i="3" s="1"/>
  <c r="R147" i="3" s="1"/>
  <c r="S147" i="3" s="1"/>
  <c r="T147" i="3" s="1"/>
  <c r="U147" i="3" s="1"/>
  <c r="V147" i="3" s="1"/>
  <c r="W147" i="3" s="1"/>
  <c r="X147" i="3" s="1"/>
  <c r="Y147" i="3" s="1"/>
  <c r="Z147" i="3" s="1"/>
  <c r="AA147" i="3" s="1"/>
  <c r="AB147" i="3" s="1"/>
  <c r="AC147" i="3" s="1"/>
  <c r="AD147" i="3" s="1"/>
  <c r="AE147" i="3" s="1"/>
  <c r="AF147" i="3" s="1"/>
  <c r="AG147" i="3" s="1"/>
  <c r="F184" i="3" s="1"/>
  <c r="G40" i="4" s="1"/>
  <c r="A637" i="4" s="1"/>
  <c r="C125" i="3"/>
  <c r="D125" i="3" s="1"/>
  <c r="E125" i="3" s="1"/>
  <c r="F125" i="3" s="1"/>
  <c r="G125" i="3" s="1"/>
  <c r="H125" i="3" s="1"/>
  <c r="I125" i="3" s="1"/>
  <c r="J125" i="3" s="1"/>
  <c r="K125" i="3" s="1"/>
  <c r="L125" i="3" s="1"/>
  <c r="M125" i="3" s="1"/>
  <c r="N125" i="3" s="1"/>
  <c r="O125" i="3" s="1"/>
  <c r="P125" i="3" s="1"/>
  <c r="Q125" i="3" s="1"/>
  <c r="R125" i="3" s="1"/>
  <c r="S125" i="3" s="1"/>
  <c r="T125" i="3" s="1"/>
  <c r="U125" i="3" s="1"/>
  <c r="V125" i="3" s="1"/>
  <c r="W125" i="3" s="1"/>
  <c r="X125" i="3" s="1"/>
  <c r="Y125" i="3" s="1"/>
  <c r="Z125" i="3" s="1"/>
  <c r="AA125" i="3" s="1"/>
  <c r="AB125" i="3" s="1"/>
  <c r="AC125" i="3" s="1"/>
  <c r="AD125" i="3" s="1"/>
  <c r="AE125" i="3" s="1"/>
  <c r="AF125" i="3" s="1"/>
  <c r="AG125" i="3" s="1"/>
  <c r="F162" i="3" s="1"/>
  <c r="G18" i="4" s="1"/>
  <c r="A615" i="4" s="1"/>
  <c r="C135" i="3"/>
  <c r="D135" i="3" s="1"/>
  <c r="E135" i="3" s="1"/>
  <c r="F135" i="3" s="1"/>
  <c r="G135" i="3" s="1"/>
  <c r="H135" i="3" s="1"/>
  <c r="I135" i="3" s="1"/>
  <c r="J135" i="3" s="1"/>
  <c r="K135" i="3" s="1"/>
  <c r="L135" i="3" s="1"/>
  <c r="M135" i="3" s="1"/>
  <c r="N135" i="3" s="1"/>
  <c r="O135" i="3" s="1"/>
  <c r="P135" i="3" s="1"/>
  <c r="Q135" i="3" s="1"/>
  <c r="R135" i="3" s="1"/>
  <c r="S135" i="3" s="1"/>
  <c r="T135" i="3" s="1"/>
  <c r="U135" i="3" s="1"/>
  <c r="V135" i="3" s="1"/>
  <c r="W135" i="3" s="1"/>
  <c r="X135" i="3" s="1"/>
  <c r="Y135" i="3" s="1"/>
  <c r="Z135" i="3" s="1"/>
  <c r="AA135" i="3" s="1"/>
  <c r="AB135" i="3" s="1"/>
  <c r="AC135" i="3" s="1"/>
  <c r="AD135" i="3" s="1"/>
  <c r="AE135" i="3" s="1"/>
  <c r="AF135" i="3" s="1"/>
  <c r="AG135" i="3" s="1"/>
  <c r="F172" i="3" s="1"/>
  <c r="G28" i="4" s="1"/>
  <c r="A625" i="4" s="1"/>
  <c r="C124" i="3"/>
  <c r="C137" i="3"/>
  <c r="D137" i="3" s="1"/>
  <c r="E137" i="3" s="1"/>
  <c r="F137" i="3" s="1"/>
  <c r="G137" i="3" s="1"/>
  <c r="H137" i="3" s="1"/>
  <c r="I137" i="3" s="1"/>
  <c r="J137" i="3" s="1"/>
  <c r="K137" i="3" s="1"/>
  <c r="L137" i="3" s="1"/>
  <c r="M137" i="3" s="1"/>
  <c r="N137" i="3" s="1"/>
  <c r="O137" i="3" s="1"/>
  <c r="P137" i="3" s="1"/>
  <c r="Q137" i="3" s="1"/>
  <c r="R137" i="3" s="1"/>
  <c r="S137" i="3" s="1"/>
  <c r="T137" i="3" s="1"/>
  <c r="U137" i="3" s="1"/>
  <c r="V137" i="3" s="1"/>
  <c r="W137" i="3" s="1"/>
  <c r="X137" i="3" s="1"/>
  <c r="Y137" i="3" s="1"/>
  <c r="Z137" i="3" s="1"/>
  <c r="AA137" i="3" s="1"/>
  <c r="AB137" i="3" s="1"/>
  <c r="AC137" i="3" s="1"/>
  <c r="AD137" i="3" s="1"/>
  <c r="AE137" i="3" s="1"/>
  <c r="AF137" i="3" s="1"/>
  <c r="AG137" i="3" s="1"/>
  <c r="F174" i="3" s="1"/>
  <c r="G30" i="4" s="1"/>
  <c r="A627" i="4" s="1"/>
  <c r="D124" i="3" l="1"/>
  <c r="E124" i="3" s="1"/>
  <c r="F124" i="3" s="1"/>
  <c r="G124" i="3" s="1"/>
  <c r="H124" i="3" s="1"/>
  <c r="I124" i="3" s="1"/>
  <c r="J124" i="3" s="1"/>
  <c r="K124" i="3" s="1"/>
  <c r="L124" i="3" s="1"/>
  <c r="M124" i="3" s="1"/>
  <c r="N124" i="3" s="1"/>
  <c r="O124" i="3" s="1"/>
  <c r="P124" i="3" s="1"/>
  <c r="Q124" i="3" s="1"/>
  <c r="R124" i="3" s="1"/>
  <c r="S124" i="3" s="1"/>
  <c r="T124" i="3" s="1"/>
  <c r="U124" i="3" s="1"/>
  <c r="V124" i="3" s="1"/>
  <c r="W124" i="3" s="1"/>
  <c r="X124" i="3" s="1"/>
  <c r="Y124" i="3" s="1"/>
  <c r="Z124" i="3" s="1"/>
  <c r="AA124" i="3" s="1"/>
  <c r="AB124" i="3" s="1"/>
  <c r="AC124" i="3" s="1"/>
  <c r="AD124" i="3" s="1"/>
  <c r="AE124" i="3" s="1"/>
  <c r="AF124" i="3" s="1"/>
  <c r="AG124" i="3" s="1"/>
  <c r="F161" i="3" s="1"/>
  <c r="G17" i="4" s="1"/>
  <c r="A614" i="4" s="1"/>
  <c r="C141" i="3"/>
  <c r="D141" i="3" s="1"/>
  <c r="E141" i="3" s="1"/>
  <c r="F141" i="3" s="1"/>
  <c r="G141" i="3" s="1"/>
  <c r="H141" i="3" s="1"/>
  <c r="I141" i="3" s="1"/>
  <c r="J141" i="3" s="1"/>
  <c r="K141" i="3" s="1"/>
  <c r="L141" i="3" s="1"/>
  <c r="M141" i="3" s="1"/>
  <c r="N141" i="3" s="1"/>
  <c r="O141" i="3" s="1"/>
  <c r="P141" i="3" s="1"/>
  <c r="Q141" i="3" s="1"/>
  <c r="R141" i="3" s="1"/>
  <c r="S141" i="3" s="1"/>
  <c r="T141" i="3" s="1"/>
  <c r="U141" i="3" s="1"/>
  <c r="V141" i="3" s="1"/>
  <c r="W141" i="3" s="1"/>
  <c r="X141" i="3" s="1"/>
  <c r="Y141" i="3" s="1"/>
  <c r="Z141" i="3" s="1"/>
  <c r="AA141" i="3" s="1"/>
  <c r="AB141" i="3" s="1"/>
  <c r="AC141" i="3" s="1"/>
  <c r="AD141" i="3" s="1"/>
  <c r="AE141" i="3" s="1"/>
  <c r="AF141" i="3" s="1"/>
  <c r="AG141" i="3" s="1"/>
  <c r="F178" i="3" s="1"/>
  <c r="G34" i="4" s="1"/>
  <c r="A631" i="4" s="1"/>
  <c r="C134" i="3"/>
  <c r="D134" i="3" s="1"/>
  <c r="E134" i="3" s="1"/>
  <c r="F134" i="3" s="1"/>
  <c r="G134" i="3" s="1"/>
  <c r="H134" i="3" s="1"/>
  <c r="I134" i="3" s="1"/>
  <c r="J134" i="3" s="1"/>
  <c r="K134" i="3" s="1"/>
  <c r="L134" i="3" s="1"/>
  <c r="M134" i="3" s="1"/>
  <c r="N134" i="3" s="1"/>
  <c r="O134" i="3" s="1"/>
  <c r="P134" i="3" s="1"/>
  <c r="Q134" i="3" s="1"/>
  <c r="R134" i="3" s="1"/>
  <c r="S134" i="3" s="1"/>
  <c r="T134" i="3" s="1"/>
  <c r="U134" i="3" s="1"/>
  <c r="V134" i="3" s="1"/>
  <c r="W134" i="3" s="1"/>
  <c r="X134" i="3" s="1"/>
  <c r="Y134" i="3" s="1"/>
  <c r="Z134" i="3" s="1"/>
  <c r="AA134" i="3" s="1"/>
  <c r="AB134" i="3" s="1"/>
  <c r="AC134" i="3" s="1"/>
  <c r="AD134" i="3" s="1"/>
  <c r="AE134" i="3" s="1"/>
  <c r="AF134" i="3" s="1"/>
  <c r="AG134" i="3" s="1"/>
  <c r="F171" i="3" s="1"/>
  <c r="G27" i="4" s="1"/>
  <c r="A624" i="4" s="1"/>
  <c r="C133" i="3"/>
  <c r="D133" i="3" s="1"/>
  <c r="E133" i="3" s="1"/>
  <c r="F133" i="3" s="1"/>
  <c r="G133" i="3" s="1"/>
  <c r="H133" i="3" s="1"/>
  <c r="I133" i="3" s="1"/>
  <c r="J133" i="3" s="1"/>
  <c r="K133" i="3" s="1"/>
  <c r="L133" i="3" s="1"/>
  <c r="M133" i="3" s="1"/>
  <c r="N133" i="3" s="1"/>
  <c r="O133" i="3" s="1"/>
  <c r="P133" i="3" s="1"/>
  <c r="Q133" i="3" s="1"/>
  <c r="R133" i="3" s="1"/>
  <c r="S133" i="3" s="1"/>
  <c r="T133" i="3" s="1"/>
  <c r="U133" i="3" s="1"/>
  <c r="V133" i="3" s="1"/>
  <c r="W133" i="3" s="1"/>
  <c r="X133" i="3" s="1"/>
  <c r="Y133" i="3" s="1"/>
  <c r="Z133" i="3" s="1"/>
  <c r="AA133" i="3" s="1"/>
  <c r="AB133" i="3" s="1"/>
  <c r="AC133" i="3" s="1"/>
  <c r="AD133" i="3" s="1"/>
  <c r="AE133" i="3" s="1"/>
  <c r="AF133" i="3" s="1"/>
  <c r="AG133" i="3" s="1"/>
  <c r="F170" i="3" s="1"/>
  <c r="G26" i="4" s="1"/>
  <c r="A623" i="4" s="1"/>
  <c r="C128" i="3"/>
  <c r="D128" i="3" s="1"/>
  <c r="E128" i="3" s="1"/>
  <c r="F128" i="3" s="1"/>
  <c r="G128" i="3" s="1"/>
  <c r="H128" i="3" s="1"/>
  <c r="I128" i="3" s="1"/>
  <c r="J128" i="3" s="1"/>
  <c r="K128" i="3" s="1"/>
  <c r="L128" i="3" s="1"/>
  <c r="M128" i="3" s="1"/>
  <c r="N128" i="3" s="1"/>
  <c r="O128" i="3" s="1"/>
  <c r="P128" i="3" s="1"/>
  <c r="Q128" i="3" s="1"/>
  <c r="R128" i="3" s="1"/>
  <c r="S128" i="3" s="1"/>
  <c r="T128" i="3" s="1"/>
  <c r="U128" i="3" s="1"/>
  <c r="V128" i="3" s="1"/>
  <c r="W128" i="3" s="1"/>
  <c r="X128" i="3" s="1"/>
  <c r="Y128" i="3" s="1"/>
  <c r="Z128" i="3" s="1"/>
  <c r="AA128" i="3" s="1"/>
  <c r="AB128" i="3" s="1"/>
  <c r="AC128" i="3" s="1"/>
  <c r="AD128" i="3" s="1"/>
  <c r="AE128" i="3" s="1"/>
  <c r="AF128" i="3" s="1"/>
  <c r="AG128" i="3" s="1"/>
  <c r="F165" i="3" s="1"/>
  <c r="G21" i="4" s="1"/>
  <c r="A618" i="4" s="1"/>
  <c r="C139" i="3"/>
  <c r="D139" i="3" s="1"/>
  <c r="E139" i="3" s="1"/>
  <c r="F139" i="3" s="1"/>
  <c r="G139" i="3" s="1"/>
  <c r="H139" i="3" s="1"/>
  <c r="I139" i="3" s="1"/>
  <c r="J139" i="3" s="1"/>
  <c r="K139" i="3" s="1"/>
  <c r="L139" i="3" s="1"/>
  <c r="M139" i="3" s="1"/>
  <c r="N139" i="3" s="1"/>
  <c r="O139" i="3" s="1"/>
  <c r="P139" i="3" s="1"/>
  <c r="Q139" i="3" s="1"/>
  <c r="R139" i="3" s="1"/>
  <c r="S139" i="3" s="1"/>
  <c r="T139" i="3" s="1"/>
  <c r="U139" i="3" s="1"/>
  <c r="V139" i="3" s="1"/>
  <c r="W139" i="3" s="1"/>
  <c r="X139" i="3" s="1"/>
  <c r="Y139" i="3" s="1"/>
  <c r="Z139" i="3" s="1"/>
  <c r="AA139" i="3" s="1"/>
  <c r="AB139" i="3" s="1"/>
  <c r="AC139" i="3" s="1"/>
  <c r="AD139" i="3" s="1"/>
  <c r="AE139" i="3" s="1"/>
  <c r="AF139" i="3" s="1"/>
  <c r="AG139" i="3" s="1"/>
  <c r="F176" i="3" s="1"/>
  <c r="G32" i="4" s="1"/>
  <c r="A629" i="4" s="1"/>
  <c r="D120" i="3"/>
  <c r="E120" i="3" s="1"/>
  <c r="F120" i="3" s="1"/>
  <c r="G120" i="3" s="1"/>
  <c r="H120" i="3" s="1"/>
  <c r="I120" i="3" s="1"/>
  <c r="J120" i="3" s="1"/>
  <c r="K120" i="3" s="1"/>
  <c r="L120" i="3" s="1"/>
  <c r="M120" i="3" s="1"/>
  <c r="N120" i="3" s="1"/>
  <c r="O120" i="3" s="1"/>
  <c r="P120" i="3" s="1"/>
  <c r="Q120" i="3" s="1"/>
  <c r="R120" i="3" s="1"/>
  <c r="S120" i="3" s="1"/>
  <c r="T120" i="3" s="1"/>
  <c r="U120" i="3" s="1"/>
  <c r="V120" i="3" s="1"/>
  <c r="W120" i="3" s="1"/>
  <c r="X120" i="3" s="1"/>
  <c r="Y120" i="3" s="1"/>
  <c r="Z120" i="3" s="1"/>
  <c r="AA120" i="3" s="1"/>
  <c r="AB120" i="3" s="1"/>
  <c r="AC120" i="3" s="1"/>
  <c r="AD120" i="3" s="1"/>
  <c r="AE120" i="3" s="1"/>
  <c r="AF120" i="3" s="1"/>
  <c r="AG120" i="3" s="1"/>
  <c r="F157" i="3" s="1"/>
  <c r="G13" i="4" s="1"/>
  <c r="A610" i="4" s="1"/>
  <c r="BO237" i="3"/>
  <c r="BN259" i="3"/>
  <c r="BN235" i="3"/>
  <c r="BM235" i="3"/>
  <c r="BA259" i="3"/>
  <c r="BO235" i="3"/>
  <c r="BN237" i="3"/>
  <c r="BL259" i="3"/>
  <c r="BO259" i="3"/>
  <c r="AU237" i="3"/>
  <c r="BL235" i="3"/>
  <c r="AR237" i="3"/>
  <c r="BE259" i="3"/>
  <c r="BP237" i="3"/>
  <c r="BQ237" i="3"/>
  <c r="BR237" i="3"/>
  <c r="AQ259" i="3"/>
  <c r="BB237" i="3"/>
  <c r="BA235" i="3"/>
  <c r="AN237" i="3"/>
  <c r="AO237" i="3"/>
  <c r="AV237" i="3"/>
  <c r="BB235" i="3"/>
  <c r="BM259" i="3"/>
  <c r="BF237" i="3"/>
  <c r="AS259" i="3"/>
  <c r="BH237" i="3"/>
  <c r="AV235" i="3"/>
  <c r="BK237" i="3"/>
  <c r="AN259" i="3"/>
  <c r="BD235" i="3"/>
  <c r="BI237" i="3"/>
  <c r="AZ237" i="3"/>
  <c r="BB259" i="3"/>
  <c r="BC237" i="3"/>
  <c r="BP235" i="3"/>
  <c r="BQ235" i="3"/>
  <c r="BR235" i="3"/>
  <c r="BK259" i="3"/>
  <c r="AO259" i="3"/>
  <c r="AW259" i="3"/>
  <c r="AR235" i="3"/>
  <c r="AN235" i="3"/>
  <c r="AZ235" i="3"/>
  <c r="BK235" i="3"/>
  <c r="AY237" i="3"/>
  <c r="AT235" i="3"/>
  <c r="BH259" i="3"/>
  <c r="BJ259" i="3"/>
  <c r="BG235" i="3"/>
  <c r="AM235" i="3"/>
  <c r="AS237" i="3"/>
  <c r="AO235" i="3"/>
  <c r="AP237" i="3"/>
  <c r="AM237" i="3"/>
  <c r="AU235" i="3"/>
  <c r="BF259" i="3"/>
  <c r="BC259" i="3"/>
  <c r="AX259" i="3"/>
  <c r="AY259" i="3"/>
  <c r="AQ235" i="3"/>
  <c r="BJ235" i="3"/>
  <c r="AR259" i="3"/>
  <c r="AX237" i="3"/>
  <c r="AY235" i="3"/>
  <c r="BJ237" i="3"/>
  <c r="BG237" i="3"/>
  <c r="AW235" i="3"/>
  <c r="BF235" i="3"/>
  <c r="BI235" i="3"/>
  <c r="AP259" i="3"/>
  <c r="BL237" i="3"/>
  <c r="BM237" i="3"/>
  <c r="AT259" i="3"/>
  <c r="AS235" i="3"/>
  <c r="BE237" i="3"/>
  <c r="BG259" i="3"/>
  <c r="BI259" i="3"/>
  <c r="BD237" i="3"/>
  <c r="AP235" i="3"/>
  <c r="BH235" i="3"/>
  <c r="AZ259" i="3"/>
  <c r="AV259" i="3"/>
  <c r="AM259" i="3"/>
  <c r="AQ237" i="3"/>
  <c r="BC235" i="3"/>
  <c r="AX235" i="3"/>
  <c r="AW237" i="3"/>
  <c r="AU259" i="3"/>
  <c r="AT237" i="3"/>
  <c r="BA237" i="3"/>
  <c r="BD259" i="3"/>
  <c r="BE235" i="3"/>
  <c r="BP259" i="3"/>
  <c r="BQ259" i="3"/>
  <c r="BR259" i="3"/>
  <c r="AL259" i="3"/>
  <c r="AL235" i="3"/>
  <c r="AL237" i="3"/>
  <c r="AA261" i="3"/>
  <c r="L261" i="3"/>
  <c r="S261" i="3"/>
  <c r="AH261" i="3"/>
  <c r="AF261" i="3"/>
  <c r="N261" i="3"/>
  <c r="I261" i="3"/>
  <c r="W261" i="3"/>
  <c r="G248" i="3"/>
  <c r="E261" i="3"/>
  <c r="D261" i="3"/>
  <c r="AC248" i="3"/>
  <c r="T248" i="3"/>
  <c r="O248" i="3"/>
  <c r="B211" i="3"/>
  <c r="B248" i="3" s="1"/>
  <c r="AG248" i="3"/>
  <c r="AB261" i="3"/>
  <c r="P248" i="3"/>
  <c r="AD248" i="3"/>
  <c r="M248" i="3"/>
  <c r="X248" i="3"/>
  <c r="W248" i="3"/>
  <c r="F248" i="3"/>
  <c r="U248" i="3"/>
  <c r="V261" i="3"/>
  <c r="Z248" i="3"/>
  <c r="AD261" i="3"/>
  <c r="M261" i="3"/>
  <c r="N248" i="3"/>
  <c r="Z261" i="3"/>
  <c r="C261" i="3"/>
  <c r="T261" i="3"/>
  <c r="E248" i="3"/>
  <c r="AG261" i="3"/>
  <c r="B224" i="3"/>
  <c r="AJ224" i="3" s="1"/>
  <c r="C248" i="3"/>
  <c r="AE261" i="3"/>
  <c r="AE248" i="3"/>
  <c r="Q248" i="3"/>
  <c r="Y261" i="3"/>
  <c r="AA248" i="3"/>
  <c r="X261" i="3"/>
  <c r="Y248" i="3"/>
  <c r="V248" i="3"/>
  <c r="Q261" i="3"/>
  <c r="H261" i="3"/>
  <c r="P261" i="3"/>
  <c r="G261" i="3"/>
  <c r="O261" i="3"/>
  <c r="F261" i="3"/>
  <c r="K261" i="3"/>
  <c r="AC261" i="3"/>
  <c r="U261" i="3"/>
  <c r="R261" i="3"/>
  <c r="C143" i="3"/>
  <c r="D143" i="3" s="1"/>
  <c r="E143" i="3" s="1"/>
  <c r="F143" i="3" s="1"/>
  <c r="G143" i="3" s="1"/>
  <c r="H143" i="3" s="1"/>
  <c r="I143" i="3" s="1"/>
  <c r="J143" i="3" s="1"/>
  <c r="K143" i="3" s="1"/>
  <c r="L143" i="3" s="1"/>
  <c r="M143" i="3" s="1"/>
  <c r="N143" i="3" s="1"/>
  <c r="O143" i="3" s="1"/>
  <c r="P143" i="3" s="1"/>
  <c r="Q143" i="3" s="1"/>
  <c r="R143" i="3" s="1"/>
  <c r="S143" i="3" s="1"/>
  <c r="T143" i="3" s="1"/>
  <c r="U143" i="3" s="1"/>
  <c r="V143" i="3" s="1"/>
  <c r="W143" i="3" s="1"/>
  <c r="X143" i="3" s="1"/>
  <c r="Y143" i="3" s="1"/>
  <c r="Z143" i="3" s="1"/>
  <c r="AA143" i="3" s="1"/>
  <c r="AB143" i="3" s="1"/>
  <c r="AC143" i="3" s="1"/>
  <c r="AD143" i="3" s="1"/>
  <c r="AE143" i="3" s="1"/>
  <c r="AF143" i="3" s="1"/>
  <c r="AG143" i="3" s="1"/>
  <c r="F180" i="3" s="1"/>
  <c r="G36" i="4" s="1"/>
  <c r="A633" i="4" s="1"/>
  <c r="K248" i="3"/>
  <c r="AH248" i="3"/>
  <c r="I248" i="3"/>
  <c r="AF248" i="3"/>
  <c r="H248" i="3"/>
  <c r="AB248" i="3"/>
  <c r="D248" i="3"/>
  <c r="L248" i="3"/>
  <c r="S248" i="3"/>
  <c r="J248" i="3"/>
  <c r="C129" i="3"/>
  <c r="D129" i="3" s="1"/>
  <c r="E129" i="3" s="1"/>
  <c r="F129" i="3" s="1"/>
  <c r="G129" i="3" s="1"/>
  <c r="H129" i="3" s="1"/>
  <c r="I129" i="3" s="1"/>
  <c r="J129" i="3" s="1"/>
  <c r="K129" i="3" s="1"/>
  <c r="L129" i="3" s="1"/>
  <c r="M129" i="3" s="1"/>
  <c r="N129" i="3" s="1"/>
  <c r="O129" i="3" s="1"/>
  <c r="P129" i="3" s="1"/>
  <c r="Q129" i="3" s="1"/>
  <c r="R129" i="3" s="1"/>
  <c r="S129" i="3" s="1"/>
  <c r="T129" i="3" s="1"/>
  <c r="U129" i="3" s="1"/>
  <c r="V129" i="3" s="1"/>
  <c r="W129" i="3" s="1"/>
  <c r="X129" i="3" s="1"/>
  <c r="Y129" i="3" s="1"/>
  <c r="Z129" i="3" s="1"/>
  <c r="AA129" i="3" s="1"/>
  <c r="AB129" i="3" s="1"/>
  <c r="AC129" i="3" s="1"/>
  <c r="AD129" i="3" s="1"/>
  <c r="AE129" i="3" s="1"/>
  <c r="AF129" i="3" s="1"/>
  <c r="AG129" i="3" s="1"/>
  <c r="F166" i="3" s="1"/>
  <c r="G22" i="4" s="1"/>
  <c r="A619" i="4" s="1"/>
  <c r="C140" i="3"/>
  <c r="D140" i="3" s="1"/>
  <c r="E140" i="3" s="1"/>
  <c r="F140" i="3" s="1"/>
  <c r="G140" i="3" s="1"/>
  <c r="H140" i="3" s="1"/>
  <c r="I140" i="3" s="1"/>
  <c r="J140" i="3" s="1"/>
  <c r="K140" i="3" s="1"/>
  <c r="L140" i="3" s="1"/>
  <c r="M140" i="3" s="1"/>
  <c r="N140" i="3" s="1"/>
  <c r="O140" i="3" s="1"/>
  <c r="P140" i="3" s="1"/>
  <c r="Q140" i="3" s="1"/>
  <c r="R140" i="3" s="1"/>
  <c r="S140" i="3" s="1"/>
  <c r="T140" i="3" s="1"/>
  <c r="U140" i="3" s="1"/>
  <c r="V140" i="3" s="1"/>
  <c r="W140" i="3" s="1"/>
  <c r="X140" i="3" s="1"/>
  <c r="Y140" i="3" s="1"/>
  <c r="Z140" i="3" s="1"/>
  <c r="AA140" i="3" s="1"/>
  <c r="AB140" i="3" s="1"/>
  <c r="AC140" i="3" s="1"/>
  <c r="AD140" i="3" s="1"/>
  <c r="AE140" i="3" s="1"/>
  <c r="AF140" i="3" s="1"/>
  <c r="AG140" i="3" s="1"/>
  <c r="F177" i="3" s="1"/>
  <c r="G33" i="4" s="1"/>
  <c r="A630" i="4" s="1"/>
  <c r="C144" i="3"/>
  <c r="D144" i="3" s="1"/>
  <c r="E144" i="3" s="1"/>
  <c r="F144" i="3" s="1"/>
  <c r="G144" i="3" s="1"/>
  <c r="H144" i="3" s="1"/>
  <c r="I144" i="3" s="1"/>
  <c r="J144" i="3" s="1"/>
  <c r="K144" i="3" s="1"/>
  <c r="L144" i="3" s="1"/>
  <c r="M144" i="3" s="1"/>
  <c r="N144" i="3" s="1"/>
  <c r="O144" i="3" s="1"/>
  <c r="P144" i="3" s="1"/>
  <c r="Q144" i="3" s="1"/>
  <c r="R144" i="3" s="1"/>
  <c r="S144" i="3" s="1"/>
  <c r="T144" i="3" s="1"/>
  <c r="U144" i="3" s="1"/>
  <c r="V144" i="3" s="1"/>
  <c r="W144" i="3" s="1"/>
  <c r="X144" i="3" s="1"/>
  <c r="Y144" i="3" s="1"/>
  <c r="Z144" i="3" s="1"/>
  <c r="AA144" i="3" s="1"/>
  <c r="AB144" i="3" s="1"/>
  <c r="AC144" i="3" s="1"/>
  <c r="AD144" i="3" s="1"/>
  <c r="AE144" i="3" s="1"/>
  <c r="AF144" i="3" s="1"/>
  <c r="AG144" i="3" s="1"/>
  <c r="F181" i="3" s="1"/>
  <c r="G37" i="4" s="1"/>
  <c r="A634" i="4" s="1"/>
  <c r="C136" i="3"/>
  <c r="D136" i="3" s="1"/>
  <c r="E136" i="3" s="1"/>
  <c r="F136" i="3" s="1"/>
  <c r="G136" i="3" s="1"/>
  <c r="H136" i="3" s="1"/>
  <c r="I136" i="3" s="1"/>
  <c r="J136" i="3" s="1"/>
  <c r="K136" i="3" s="1"/>
  <c r="L136" i="3" s="1"/>
  <c r="M136" i="3" s="1"/>
  <c r="N136" i="3" s="1"/>
  <c r="O136" i="3" s="1"/>
  <c r="P136" i="3" s="1"/>
  <c r="Q136" i="3" s="1"/>
  <c r="R136" i="3" s="1"/>
  <c r="S136" i="3" s="1"/>
  <c r="T136" i="3" s="1"/>
  <c r="U136" i="3" s="1"/>
  <c r="V136" i="3" s="1"/>
  <c r="W136" i="3" s="1"/>
  <c r="X136" i="3" s="1"/>
  <c r="Y136" i="3" s="1"/>
  <c r="Z136" i="3" s="1"/>
  <c r="AA136" i="3" s="1"/>
  <c r="AB136" i="3" s="1"/>
  <c r="AC136" i="3" s="1"/>
  <c r="AD136" i="3" s="1"/>
  <c r="AE136" i="3" s="1"/>
  <c r="AF136" i="3" s="1"/>
  <c r="AG136" i="3" s="1"/>
  <c r="F173" i="3" s="1"/>
  <c r="G29" i="4" s="1"/>
  <c r="A626" i="4" s="1"/>
  <c r="C149" i="3"/>
  <c r="D149" i="3" s="1"/>
  <c r="E149" i="3" s="1"/>
  <c r="F149" i="3" s="1"/>
  <c r="G149" i="3" s="1"/>
  <c r="H149" i="3" s="1"/>
  <c r="I149" i="3" s="1"/>
  <c r="J149" i="3" s="1"/>
  <c r="K149" i="3" s="1"/>
  <c r="L149" i="3" s="1"/>
  <c r="M149" i="3" s="1"/>
  <c r="N149" i="3" s="1"/>
  <c r="O149" i="3" s="1"/>
  <c r="P149" i="3" s="1"/>
  <c r="Q149" i="3" s="1"/>
  <c r="R149" i="3" s="1"/>
  <c r="S149" i="3" s="1"/>
  <c r="T149" i="3" s="1"/>
  <c r="U149" i="3" s="1"/>
  <c r="V149" i="3" s="1"/>
  <c r="W149" i="3" s="1"/>
  <c r="X149" i="3" s="1"/>
  <c r="Y149" i="3" s="1"/>
  <c r="Z149" i="3" s="1"/>
  <c r="AA149" i="3" s="1"/>
  <c r="AB149" i="3" s="1"/>
  <c r="AC149" i="3" s="1"/>
  <c r="AD149" i="3" s="1"/>
  <c r="AE149" i="3" s="1"/>
  <c r="AF149" i="3" s="1"/>
  <c r="AG149" i="3" s="1"/>
  <c r="F186" i="3" s="1"/>
  <c r="G42" i="4" s="1"/>
  <c r="A639" i="4" s="1"/>
  <c r="U252" i="3"/>
  <c r="AH252" i="3"/>
  <c r="AG251" i="3"/>
  <c r="C146" i="3"/>
  <c r="D146" i="3" s="1"/>
  <c r="E146" i="3" s="1"/>
  <c r="F146" i="3" s="1"/>
  <c r="G146" i="3" s="1"/>
  <c r="H146" i="3" s="1"/>
  <c r="I146" i="3" s="1"/>
  <c r="J146" i="3" s="1"/>
  <c r="K146" i="3" s="1"/>
  <c r="L146" i="3" s="1"/>
  <c r="M146" i="3" s="1"/>
  <c r="N146" i="3" s="1"/>
  <c r="O146" i="3" s="1"/>
  <c r="P146" i="3" s="1"/>
  <c r="Q146" i="3" s="1"/>
  <c r="R146" i="3" s="1"/>
  <c r="S146" i="3" s="1"/>
  <c r="T146" i="3" s="1"/>
  <c r="U146" i="3" s="1"/>
  <c r="V146" i="3" s="1"/>
  <c r="W146" i="3" s="1"/>
  <c r="X146" i="3" s="1"/>
  <c r="Y146" i="3" s="1"/>
  <c r="Z146" i="3" s="1"/>
  <c r="AA146" i="3" s="1"/>
  <c r="AB146" i="3" s="1"/>
  <c r="AC146" i="3" s="1"/>
  <c r="AD146" i="3" s="1"/>
  <c r="AE146" i="3" s="1"/>
  <c r="AF146" i="3" s="1"/>
  <c r="AG146" i="3" s="1"/>
  <c r="F183" i="3" s="1"/>
  <c r="G39" i="4" s="1"/>
  <c r="A636" i="4" s="1"/>
  <c r="J252" i="3"/>
  <c r="P252" i="3"/>
  <c r="I252" i="3"/>
  <c r="F252" i="3"/>
  <c r="H252" i="3"/>
  <c r="R252" i="3"/>
  <c r="AC252" i="3"/>
  <c r="Q251" i="3"/>
  <c r="Q252" i="3"/>
  <c r="AD252" i="3"/>
  <c r="I251" i="3"/>
  <c r="N252" i="3"/>
  <c r="AG236" i="3"/>
  <c r="Z252" i="3"/>
  <c r="V252" i="3"/>
  <c r="Z236" i="3"/>
  <c r="J236" i="3"/>
  <c r="R236" i="3"/>
  <c r="Y236" i="3"/>
  <c r="Q236" i="3"/>
  <c r="I236" i="3"/>
  <c r="AF236" i="3"/>
  <c r="X236" i="3"/>
  <c r="P236" i="3"/>
  <c r="H236" i="3"/>
  <c r="AE236" i="3"/>
  <c r="W236" i="3"/>
  <c r="AD236" i="3"/>
  <c r="V236" i="3"/>
  <c r="N236" i="3"/>
  <c r="F236" i="3"/>
  <c r="AC236" i="3"/>
  <c r="U236" i="3"/>
  <c r="M236" i="3"/>
  <c r="E236" i="3"/>
  <c r="B199" i="3"/>
  <c r="AK199" i="3" s="1"/>
  <c r="T236" i="3"/>
  <c r="AB236" i="3"/>
  <c r="D236" i="3"/>
  <c r="L236" i="3"/>
  <c r="S236" i="3"/>
  <c r="AA236" i="3"/>
  <c r="C236" i="3"/>
  <c r="K236" i="3"/>
  <c r="AH236" i="3"/>
  <c r="AB252" i="3"/>
  <c r="T252" i="3"/>
  <c r="B215" i="3"/>
  <c r="AK215" i="3" s="1"/>
  <c r="L252" i="3"/>
  <c r="D252" i="3"/>
  <c r="R246" i="3"/>
  <c r="AA252" i="3"/>
  <c r="S252" i="3"/>
  <c r="M246" i="3"/>
  <c r="K252" i="3"/>
  <c r="C252" i="3"/>
  <c r="S246" i="3"/>
  <c r="Y252" i="3"/>
  <c r="AG252" i="3"/>
  <c r="X252" i="3"/>
  <c r="AF252" i="3"/>
  <c r="G236" i="3"/>
  <c r="W252" i="3"/>
  <c r="AE252" i="3"/>
  <c r="Y251" i="3"/>
  <c r="G252" i="3"/>
  <c r="O252" i="3"/>
  <c r="E252" i="3"/>
  <c r="H251" i="3"/>
  <c r="P251" i="3"/>
  <c r="W251" i="3"/>
  <c r="AE251" i="3"/>
  <c r="G251" i="3"/>
  <c r="O251" i="3"/>
  <c r="AF251" i="3"/>
  <c r="F251" i="3"/>
  <c r="N251" i="3"/>
  <c r="AC251" i="3"/>
  <c r="V251" i="3"/>
  <c r="B214" i="3"/>
  <c r="AK214" i="3" s="1"/>
  <c r="U251" i="3"/>
  <c r="M251" i="3"/>
  <c r="T251" i="3"/>
  <c r="L251" i="3"/>
  <c r="D251" i="3"/>
  <c r="K253" i="3"/>
  <c r="AD251" i="3"/>
  <c r="AA251" i="3"/>
  <c r="S251" i="3"/>
  <c r="U253" i="3"/>
  <c r="X251" i="3"/>
  <c r="E251" i="3"/>
  <c r="AB251" i="3"/>
  <c r="K251" i="3"/>
  <c r="C251" i="3"/>
  <c r="AC253" i="3"/>
  <c r="Z251" i="3"/>
  <c r="AH251" i="3"/>
  <c r="J251" i="3"/>
  <c r="Z253" i="3"/>
  <c r="AH253" i="3"/>
  <c r="Q246" i="3"/>
  <c r="AF246" i="3"/>
  <c r="G246" i="3"/>
  <c r="AC246" i="3"/>
  <c r="C122" i="3"/>
  <c r="D122" i="3" s="1"/>
  <c r="E122" i="3" s="1"/>
  <c r="F122" i="3" s="1"/>
  <c r="G122" i="3" s="1"/>
  <c r="H122" i="3" s="1"/>
  <c r="I122" i="3" s="1"/>
  <c r="J122" i="3" s="1"/>
  <c r="K122" i="3" s="1"/>
  <c r="L122" i="3" s="1"/>
  <c r="M122" i="3" s="1"/>
  <c r="N122" i="3" s="1"/>
  <c r="O122" i="3" s="1"/>
  <c r="P122" i="3" s="1"/>
  <c r="Q122" i="3" s="1"/>
  <c r="R122" i="3" s="1"/>
  <c r="S122" i="3" s="1"/>
  <c r="T122" i="3" s="1"/>
  <c r="U122" i="3" s="1"/>
  <c r="V122" i="3" s="1"/>
  <c r="W122" i="3" s="1"/>
  <c r="X122" i="3" s="1"/>
  <c r="Y122" i="3" s="1"/>
  <c r="Z122" i="3" s="1"/>
  <c r="AA122" i="3" s="1"/>
  <c r="AB122" i="3" s="1"/>
  <c r="AC122" i="3" s="1"/>
  <c r="AD122" i="3" s="1"/>
  <c r="AE122" i="3" s="1"/>
  <c r="AF122" i="3" s="1"/>
  <c r="AG122" i="3" s="1"/>
  <c r="F159" i="3" s="1"/>
  <c r="G15" i="4" s="1"/>
  <c r="A612" i="4" s="1"/>
  <c r="J246" i="3"/>
  <c r="X246" i="3"/>
  <c r="H246" i="3"/>
  <c r="W253" i="3"/>
  <c r="T253" i="3"/>
  <c r="AE253" i="3"/>
  <c r="AD253" i="3"/>
  <c r="F246" i="3"/>
  <c r="U246" i="3"/>
  <c r="AB253" i="3"/>
  <c r="E246" i="3"/>
  <c r="B216" i="3"/>
  <c r="AK216" i="3" s="1"/>
  <c r="T246" i="3"/>
  <c r="C138" i="3"/>
  <c r="D138" i="3" s="1"/>
  <c r="E138" i="3" s="1"/>
  <c r="F138" i="3" s="1"/>
  <c r="G138" i="3" s="1"/>
  <c r="H138" i="3" s="1"/>
  <c r="I138" i="3" s="1"/>
  <c r="J138" i="3" s="1"/>
  <c r="K138" i="3" s="1"/>
  <c r="L138" i="3" s="1"/>
  <c r="M138" i="3" s="1"/>
  <c r="N138" i="3" s="1"/>
  <c r="O138" i="3" s="1"/>
  <c r="P138" i="3" s="1"/>
  <c r="Q138" i="3" s="1"/>
  <c r="R138" i="3" s="1"/>
  <c r="S138" i="3" s="1"/>
  <c r="T138" i="3" s="1"/>
  <c r="U138" i="3" s="1"/>
  <c r="V138" i="3" s="1"/>
  <c r="W138" i="3" s="1"/>
  <c r="X138" i="3" s="1"/>
  <c r="Y138" i="3" s="1"/>
  <c r="Z138" i="3" s="1"/>
  <c r="AA138" i="3" s="1"/>
  <c r="AB138" i="3" s="1"/>
  <c r="AC138" i="3" s="1"/>
  <c r="AD138" i="3" s="1"/>
  <c r="AE138" i="3" s="1"/>
  <c r="AF138" i="3" s="1"/>
  <c r="AG138" i="3" s="1"/>
  <c r="F175" i="3" s="1"/>
  <c r="G31" i="4" s="1"/>
  <c r="A628" i="4" s="1"/>
  <c r="AA253" i="3"/>
  <c r="P246" i="3"/>
  <c r="N246" i="3"/>
  <c r="F253" i="3"/>
  <c r="L246" i="3"/>
  <c r="V253" i="3"/>
  <c r="O246" i="3"/>
  <c r="D246" i="3"/>
  <c r="S253" i="3"/>
  <c r="AB246" i="3"/>
  <c r="AA246" i="3"/>
  <c r="U234" i="3"/>
  <c r="N253" i="3"/>
  <c r="I246" i="3"/>
  <c r="K246" i="3"/>
  <c r="C246" i="3"/>
  <c r="AH246" i="3"/>
  <c r="Z246" i="3"/>
  <c r="B209" i="3"/>
  <c r="AK209" i="3" s="1"/>
  <c r="AG246" i="3"/>
  <c r="Y246" i="3"/>
  <c r="AE246" i="3"/>
  <c r="W246" i="3"/>
  <c r="AD246" i="3"/>
  <c r="S256" i="3"/>
  <c r="Z256" i="3"/>
  <c r="AH256" i="3"/>
  <c r="AA256" i="3"/>
  <c r="B221" i="3"/>
  <c r="AK221" i="3" s="1"/>
  <c r="AA258" i="3"/>
  <c r="C256" i="3"/>
  <c r="K256" i="3"/>
  <c r="R256" i="3"/>
  <c r="J256" i="3"/>
  <c r="AG256" i="3"/>
  <c r="Y256" i="3"/>
  <c r="Q256" i="3"/>
  <c r="I256" i="3"/>
  <c r="X256" i="3"/>
  <c r="AF256" i="3"/>
  <c r="U258" i="3"/>
  <c r="H256" i="3"/>
  <c r="P256" i="3"/>
  <c r="T258" i="3"/>
  <c r="W256" i="3"/>
  <c r="AE256" i="3"/>
  <c r="AG258" i="3"/>
  <c r="B219" i="3"/>
  <c r="AK219" i="3" s="1"/>
  <c r="G256" i="3"/>
  <c r="O256" i="3"/>
  <c r="AB258" i="3"/>
  <c r="V256" i="3"/>
  <c r="AD256" i="3"/>
  <c r="F256" i="3"/>
  <c r="N256" i="3"/>
  <c r="Y258" i="3"/>
  <c r="U256" i="3"/>
  <c r="AC256" i="3"/>
  <c r="I258" i="3"/>
  <c r="C131" i="3"/>
  <c r="D131" i="3" s="1"/>
  <c r="E131" i="3" s="1"/>
  <c r="F131" i="3" s="1"/>
  <c r="G131" i="3" s="1"/>
  <c r="H131" i="3" s="1"/>
  <c r="I131" i="3" s="1"/>
  <c r="J131" i="3" s="1"/>
  <c r="K131" i="3" s="1"/>
  <c r="L131" i="3" s="1"/>
  <c r="M131" i="3" s="1"/>
  <c r="N131" i="3" s="1"/>
  <c r="O131" i="3" s="1"/>
  <c r="P131" i="3" s="1"/>
  <c r="Q131" i="3" s="1"/>
  <c r="R131" i="3" s="1"/>
  <c r="S131" i="3" s="1"/>
  <c r="T131" i="3" s="1"/>
  <c r="U131" i="3" s="1"/>
  <c r="V131" i="3" s="1"/>
  <c r="W131" i="3" s="1"/>
  <c r="X131" i="3" s="1"/>
  <c r="Y131" i="3" s="1"/>
  <c r="Z131" i="3" s="1"/>
  <c r="AA131" i="3" s="1"/>
  <c r="AB131" i="3" s="1"/>
  <c r="AC131" i="3" s="1"/>
  <c r="AD131" i="3" s="1"/>
  <c r="AE131" i="3" s="1"/>
  <c r="AF131" i="3" s="1"/>
  <c r="AG131" i="3" s="1"/>
  <c r="F168" i="3" s="1"/>
  <c r="G24" i="4" s="1"/>
  <c r="A621" i="4" s="1"/>
  <c r="E256" i="3"/>
  <c r="M256" i="3"/>
  <c r="T256" i="3"/>
  <c r="AB256" i="3"/>
  <c r="D256" i="3"/>
  <c r="E253" i="3"/>
  <c r="M253" i="3"/>
  <c r="D253" i="3"/>
  <c r="L253" i="3"/>
  <c r="C253" i="3"/>
  <c r="J253" i="3"/>
  <c r="R253" i="3"/>
  <c r="Y253" i="3"/>
  <c r="AG253" i="3"/>
  <c r="AD258" i="3"/>
  <c r="I253" i="3"/>
  <c r="Q253" i="3"/>
  <c r="X253" i="3"/>
  <c r="AF253" i="3"/>
  <c r="H253" i="3"/>
  <c r="P253" i="3"/>
  <c r="G253" i="3"/>
  <c r="D118" i="3"/>
  <c r="E118" i="3" s="1"/>
  <c r="F118" i="3" s="1"/>
  <c r="G118" i="3" s="1"/>
  <c r="H118" i="3" s="1"/>
  <c r="I118" i="3" s="1"/>
  <c r="J118" i="3" s="1"/>
  <c r="K118" i="3" s="1"/>
  <c r="L118" i="3" s="1"/>
  <c r="M118" i="3" s="1"/>
  <c r="N118" i="3" s="1"/>
  <c r="O118" i="3" s="1"/>
  <c r="P118" i="3" s="1"/>
  <c r="Q118" i="3" s="1"/>
  <c r="R118" i="3" s="1"/>
  <c r="S118" i="3" s="1"/>
  <c r="T118" i="3" s="1"/>
  <c r="U118" i="3" s="1"/>
  <c r="V118" i="3" s="1"/>
  <c r="W118" i="3" s="1"/>
  <c r="X118" i="3" s="1"/>
  <c r="Y118" i="3" s="1"/>
  <c r="Z118" i="3" s="1"/>
  <c r="AA118" i="3" s="1"/>
  <c r="AB118" i="3" s="1"/>
  <c r="AC118" i="3" s="1"/>
  <c r="AD118" i="3" s="1"/>
  <c r="AE118" i="3" s="1"/>
  <c r="AF118" i="3" s="1"/>
  <c r="AG118" i="3" s="1"/>
  <c r="F155" i="3" s="1"/>
  <c r="G11" i="4" s="1"/>
  <c r="A608" i="4" s="1"/>
  <c r="D255" i="3"/>
  <c r="B218" i="3"/>
  <c r="B255" i="3" s="1"/>
  <c r="R255" i="3"/>
  <c r="Q255" i="3"/>
  <c r="B206" i="3"/>
  <c r="AK206" i="3" s="1"/>
  <c r="G255" i="3"/>
  <c r="O255" i="3"/>
  <c r="L255" i="3"/>
  <c r="J255" i="3"/>
  <c r="I255" i="3"/>
  <c r="S255" i="3"/>
  <c r="AA255" i="3"/>
  <c r="C255" i="3"/>
  <c r="K255" i="3"/>
  <c r="AH255" i="3"/>
  <c r="Z255" i="3"/>
  <c r="Y255" i="3"/>
  <c r="AG255" i="3"/>
  <c r="X255" i="3"/>
  <c r="AF255" i="3"/>
  <c r="AH258" i="3"/>
  <c r="H255" i="3"/>
  <c r="P255" i="3"/>
  <c r="W255" i="3"/>
  <c r="AE255" i="3"/>
  <c r="Q258" i="3"/>
  <c r="V255" i="3"/>
  <c r="AD255" i="3"/>
  <c r="F255" i="3"/>
  <c r="N255" i="3"/>
  <c r="U255" i="3"/>
  <c r="AC255" i="3"/>
  <c r="E255" i="3"/>
  <c r="M255" i="3"/>
  <c r="T255" i="3"/>
  <c r="G258" i="3"/>
  <c r="D121" i="3"/>
  <c r="E121" i="3" s="1"/>
  <c r="F121" i="3" s="1"/>
  <c r="G121" i="3" s="1"/>
  <c r="H121" i="3" s="1"/>
  <c r="I121" i="3" s="1"/>
  <c r="J121" i="3" s="1"/>
  <c r="K121" i="3" s="1"/>
  <c r="L121" i="3" s="1"/>
  <c r="M121" i="3" s="1"/>
  <c r="N121" i="3" s="1"/>
  <c r="O121" i="3" s="1"/>
  <c r="P121" i="3" s="1"/>
  <c r="Q121" i="3" s="1"/>
  <c r="R121" i="3" s="1"/>
  <c r="S121" i="3" s="1"/>
  <c r="T121" i="3" s="1"/>
  <c r="U121" i="3" s="1"/>
  <c r="V121" i="3" s="1"/>
  <c r="W121" i="3" s="1"/>
  <c r="X121" i="3" s="1"/>
  <c r="Y121" i="3" s="1"/>
  <c r="Z121" i="3" s="1"/>
  <c r="AA121" i="3" s="1"/>
  <c r="AB121" i="3" s="1"/>
  <c r="AC121" i="3" s="1"/>
  <c r="AD121" i="3" s="1"/>
  <c r="AE121" i="3" s="1"/>
  <c r="AF121" i="3" s="1"/>
  <c r="AG121" i="3" s="1"/>
  <c r="F158" i="3" s="1"/>
  <c r="G14" i="4" s="1"/>
  <c r="A611" i="4" s="1"/>
  <c r="D132" i="3"/>
  <c r="E132" i="3" s="1"/>
  <c r="F132" i="3" s="1"/>
  <c r="G132" i="3" s="1"/>
  <c r="H132" i="3" s="1"/>
  <c r="I132" i="3" s="1"/>
  <c r="J132" i="3" s="1"/>
  <c r="K132" i="3" s="1"/>
  <c r="L132" i="3" s="1"/>
  <c r="M132" i="3" s="1"/>
  <c r="N132" i="3" s="1"/>
  <c r="O132" i="3" s="1"/>
  <c r="P132" i="3" s="1"/>
  <c r="Q132" i="3" s="1"/>
  <c r="R132" i="3" s="1"/>
  <c r="S132" i="3" s="1"/>
  <c r="T132" i="3" s="1"/>
  <c r="U132" i="3" s="1"/>
  <c r="V132" i="3" s="1"/>
  <c r="W132" i="3" s="1"/>
  <c r="X132" i="3" s="1"/>
  <c r="Y132" i="3" s="1"/>
  <c r="Z132" i="3" s="1"/>
  <c r="AA132" i="3" s="1"/>
  <c r="AB132" i="3" s="1"/>
  <c r="AC132" i="3" s="1"/>
  <c r="AD132" i="3" s="1"/>
  <c r="AE132" i="3" s="1"/>
  <c r="AF132" i="3" s="1"/>
  <c r="AG132" i="3" s="1"/>
  <c r="F169" i="3" s="1"/>
  <c r="G25" i="4" s="1"/>
  <c r="A622" i="4" s="1"/>
  <c r="J250" i="3"/>
  <c r="P243" i="3"/>
  <c r="S240" i="3"/>
  <c r="S258" i="3"/>
  <c r="H258" i="3"/>
  <c r="AF258" i="3"/>
  <c r="P258" i="3"/>
  <c r="G250" i="3"/>
  <c r="O258" i="3"/>
  <c r="AC258" i="3"/>
  <c r="L258" i="3"/>
  <c r="F258" i="3"/>
  <c r="Z258" i="3"/>
  <c r="D258" i="3"/>
  <c r="X258" i="3"/>
  <c r="V258" i="3"/>
  <c r="N258" i="3"/>
  <c r="H243" i="3"/>
  <c r="E258" i="3"/>
  <c r="M258" i="3"/>
  <c r="M234" i="3"/>
  <c r="C258" i="3"/>
  <c r="K258" i="3"/>
  <c r="R258" i="3"/>
  <c r="J258" i="3"/>
  <c r="AE258" i="3"/>
  <c r="K250" i="3"/>
  <c r="AH232" i="3"/>
  <c r="F250" i="3"/>
  <c r="C250" i="3"/>
  <c r="Q250" i="3"/>
  <c r="R250" i="3"/>
  <c r="P250" i="3"/>
  <c r="B213" i="3"/>
  <c r="AK213" i="3" s="1"/>
  <c r="AF250" i="3"/>
  <c r="Q234" i="3"/>
  <c r="AD250" i="3"/>
  <c r="W232" i="3"/>
  <c r="AB250" i="3"/>
  <c r="S232" i="3"/>
  <c r="W250" i="3"/>
  <c r="C240" i="3"/>
  <c r="AC243" i="3"/>
  <c r="AG240" i="3"/>
  <c r="O240" i="3"/>
  <c r="T250" i="3"/>
  <c r="N240" i="3"/>
  <c r="K240" i="3"/>
  <c r="Y240" i="3"/>
  <c r="AA240" i="3"/>
  <c r="AD232" i="3"/>
  <c r="L232" i="3"/>
  <c r="I234" i="3"/>
  <c r="Z232" i="3"/>
  <c r="G240" i="3"/>
  <c r="E241" i="3"/>
  <c r="F240" i="3"/>
  <c r="AF243" i="3"/>
  <c r="Q240" i="3"/>
  <c r="I240" i="3"/>
  <c r="H240" i="3"/>
  <c r="AF240" i="3"/>
  <c r="O232" i="3"/>
  <c r="X240" i="3"/>
  <c r="P240" i="3"/>
  <c r="P232" i="3"/>
  <c r="W240" i="3"/>
  <c r="AE240" i="3"/>
  <c r="B203" i="3"/>
  <c r="B240" i="3" s="1"/>
  <c r="V240" i="3"/>
  <c r="AD240" i="3"/>
  <c r="AA232" i="3"/>
  <c r="U240" i="3"/>
  <c r="AC240" i="3"/>
  <c r="M240" i="3"/>
  <c r="G232" i="3"/>
  <c r="E240" i="3"/>
  <c r="T240" i="3"/>
  <c r="AB240" i="3"/>
  <c r="V232" i="3"/>
  <c r="D240" i="3"/>
  <c r="L240" i="3"/>
  <c r="D232" i="3"/>
  <c r="AH240" i="3"/>
  <c r="Z240" i="3"/>
  <c r="R240" i="3"/>
  <c r="B195" i="3"/>
  <c r="AK195" i="3" s="1"/>
  <c r="AA234" i="3"/>
  <c r="S234" i="3"/>
  <c r="I250" i="3"/>
  <c r="M232" i="3"/>
  <c r="E232" i="3"/>
  <c r="AG241" i="3"/>
  <c r="Y243" i="3"/>
  <c r="K234" i="3"/>
  <c r="C234" i="3"/>
  <c r="H250" i="3"/>
  <c r="AB232" i="3"/>
  <c r="T232" i="3"/>
  <c r="P241" i="3"/>
  <c r="X243" i="3"/>
  <c r="B197" i="3"/>
  <c r="AK197" i="3" s="1"/>
  <c r="Z234" i="3"/>
  <c r="AH234" i="3"/>
  <c r="AB241" i="3"/>
  <c r="J234" i="3"/>
  <c r="R234" i="3"/>
  <c r="S244" i="3"/>
  <c r="L241" i="3"/>
  <c r="Y234" i="3"/>
  <c r="AG234" i="3"/>
  <c r="V250" i="3"/>
  <c r="P244" i="3"/>
  <c r="K232" i="3"/>
  <c r="C232" i="3"/>
  <c r="AA241" i="3"/>
  <c r="K241" i="3"/>
  <c r="N244" i="3"/>
  <c r="X234" i="3"/>
  <c r="AF234" i="3"/>
  <c r="M244" i="3"/>
  <c r="J232" i="3"/>
  <c r="R232" i="3"/>
  <c r="Z241" i="3"/>
  <c r="H234" i="3"/>
  <c r="P234" i="3"/>
  <c r="L244" i="3"/>
  <c r="Y232" i="3"/>
  <c r="AG232" i="3"/>
  <c r="U243" i="3"/>
  <c r="W234" i="3"/>
  <c r="AE234" i="3"/>
  <c r="AH250" i="3"/>
  <c r="K244" i="3"/>
  <c r="I232" i="3"/>
  <c r="Q232" i="3"/>
  <c r="D243" i="3"/>
  <c r="G234" i="3"/>
  <c r="O234" i="3"/>
  <c r="AF232" i="3"/>
  <c r="X232" i="3"/>
  <c r="V241" i="3"/>
  <c r="E243" i="3"/>
  <c r="AD234" i="3"/>
  <c r="V234" i="3"/>
  <c r="N250" i="3"/>
  <c r="AG250" i="3"/>
  <c r="AE232" i="3"/>
  <c r="H232" i="3"/>
  <c r="F241" i="3"/>
  <c r="AG243" i="3"/>
  <c r="AC234" i="3"/>
  <c r="F234" i="3"/>
  <c r="U241" i="3"/>
  <c r="N234" i="3"/>
  <c r="E234" i="3"/>
  <c r="T241" i="3"/>
  <c r="AB234" i="3"/>
  <c r="T234" i="3"/>
  <c r="Z250" i="3"/>
  <c r="O250" i="3"/>
  <c r="N232" i="3"/>
  <c r="F232" i="3"/>
  <c r="AH241" i="3"/>
  <c r="AB243" i="3"/>
  <c r="L234" i="3"/>
  <c r="AC232" i="3"/>
  <c r="R241" i="3"/>
  <c r="L243" i="3"/>
  <c r="W243" i="3"/>
  <c r="AE244" i="3"/>
  <c r="D241" i="3"/>
  <c r="J241" i="3"/>
  <c r="O243" i="3"/>
  <c r="G243" i="3"/>
  <c r="AE243" i="3"/>
  <c r="O244" i="3"/>
  <c r="S241" i="3"/>
  <c r="Y241" i="3"/>
  <c r="AD243" i="3"/>
  <c r="V243" i="3"/>
  <c r="AD244" i="3"/>
  <c r="C241" i="3"/>
  <c r="H241" i="3"/>
  <c r="N243" i="3"/>
  <c r="F243" i="3"/>
  <c r="T243" i="3"/>
  <c r="M243" i="3"/>
  <c r="Z244" i="3"/>
  <c r="AD241" i="3"/>
  <c r="S243" i="3"/>
  <c r="AA243" i="3"/>
  <c r="Y250" i="3"/>
  <c r="AE250" i="3"/>
  <c r="H244" i="3"/>
  <c r="N241" i="3"/>
  <c r="C243" i="3"/>
  <c r="K243" i="3"/>
  <c r="W244" i="3"/>
  <c r="AC241" i="3"/>
  <c r="AH243" i="3"/>
  <c r="Z243" i="3"/>
  <c r="X250" i="3"/>
  <c r="E244" i="3"/>
  <c r="M241" i="3"/>
  <c r="R243" i="3"/>
  <c r="J243" i="3"/>
  <c r="Q243" i="3"/>
  <c r="AC250" i="3"/>
  <c r="U250" i="3"/>
  <c r="G244" i="3"/>
  <c r="Q241" i="3"/>
  <c r="I241" i="3"/>
  <c r="M250" i="3"/>
  <c r="E250" i="3"/>
  <c r="F244" i="3"/>
  <c r="AF241" i="3"/>
  <c r="X241" i="3"/>
  <c r="D123" i="3"/>
  <c r="E123" i="3" s="1"/>
  <c r="F123" i="3" s="1"/>
  <c r="G123" i="3" s="1"/>
  <c r="H123" i="3" s="1"/>
  <c r="I123" i="3" s="1"/>
  <c r="J123" i="3" s="1"/>
  <c r="K123" i="3" s="1"/>
  <c r="L123" i="3" s="1"/>
  <c r="M123" i="3" s="1"/>
  <c r="N123" i="3" s="1"/>
  <c r="O123" i="3" s="1"/>
  <c r="P123" i="3" s="1"/>
  <c r="Q123" i="3" s="1"/>
  <c r="R123" i="3" s="1"/>
  <c r="S123" i="3" s="1"/>
  <c r="T123" i="3" s="1"/>
  <c r="U123" i="3" s="1"/>
  <c r="V123" i="3" s="1"/>
  <c r="W123" i="3" s="1"/>
  <c r="X123" i="3" s="1"/>
  <c r="Y123" i="3" s="1"/>
  <c r="Z123" i="3" s="1"/>
  <c r="AA123" i="3" s="1"/>
  <c r="AB123" i="3" s="1"/>
  <c r="AC123" i="3" s="1"/>
  <c r="AD123" i="3" s="1"/>
  <c r="AE123" i="3" s="1"/>
  <c r="AF123" i="3" s="1"/>
  <c r="AG123" i="3" s="1"/>
  <c r="F160" i="3" s="1"/>
  <c r="G16" i="4" s="1"/>
  <c r="A613" i="4" s="1"/>
  <c r="L250" i="3"/>
  <c r="D250" i="3"/>
  <c r="D244" i="3"/>
  <c r="G241" i="3"/>
  <c r="AE241" i="3"/>
  <c r="B204" i="3"/>
  <c r="B241" i="3" s="1"/>
  <c r="AA250" i="3"/>
  <c r="AH244" i="3"/>
  <c r="W241" i="3"/>
  <c r="D119" i="3"/>
  <c r="E119" i="3" s="1"/>
  <c r="F119" i="3" s="1"/>
  <c r="G119" i="3" s="1"/>
  <c r="H119" i="3" s="1"/>
  <c r="I119" i="3" s="1"/>
  <c r="J119" i="3" s="1"/>
  <c r="K119" i="3" s="1"/>
  <c r="L119" i="3" s="1"/>
  <c r="M119" i="3" s="1"/>
  <c r="N119" i="3" s="1"/>
  <c r="O119" i="3" s="1"/>
  <c r="P119" i="3" s="1"/>
  <c r="Q119" i="3" s="1"/>
  <c r="R119" i="3" s="1"/>
  <c r="S119" i="3" s="1"/>
  <c r="T119" i="3" s="1"/>
  <c r="U119" i="3" s="1"/>
  <c r="V119" i="3" s="1"/>
  <c r="W119" i="3" s="1"/>
  <c r="X119" i="3" s="1"/>
  <c r="Y119" i="3" s="1"/>
  <c r="Z119" i="3" s="1"/>
  <c r="AA119" i="3" s="1"/>
  <c r="AB119" i="3" s="1"/>
  <c r="AC119" i="3" s="1"/>
  <c r="AD119" i="3" s="1"/>
  <c r="AE119" i="3" s="1"/>
  <c r="AF119" i="3" s="1"/>
  <c r="AG119" i="3" s="1"/>
  <c r="F156" i="3" s="1"/>
  <c r="G12" i="4" s="1"/>
  <c r="A609" i="4" s="1"/>
  <c r="AC244" i="3"/>
  <c r="U244" i="3"/>
  <c r="T244" i="3"/>
  <c r="AB244" i="3"/>
  <c r="B207" i="3"/>
  <c r="AK207" i="3" s="1"/>
  <c r="C244" i="3"/>
  <c r="AA244" i="3"/>
  <c r="R244" i="3"/>
  <c r="J244" i="3"/>
  <c r="AG244" i="3"/>
  <c r="Y244" i="3"/>
  <c r="Q244" i="3"/>
  <c r="I244" i="3"/>
  <c r="AF244" i="3"/>
  <c r="X244" i="3"/>
  <c r="AG233" i="3"/>
  <c r="B196" i="3"/>
  <c r="AJ196" i="3" s="1"/>
  <c r="D233" i="3"/>
  <c r="C233" i="3"/>
  <c r="O233" i="3"/>
  <c r="M233" i="3"/>
  <c r="Z233" i="3"/>
  <c r="I233" i="3"/>
  <c r="R233" i="3"/>
  <c r="AE233" i="3"/>
  <c r="J233" i="3"/>
  <c r="H233" i="3"/>
  <c r="W233" i="3"/>
  <c r="K233" i="3"/>
  <c r="P233" i="3"/>
  <c r="Y233" i="3"/>
  <c r="G233" i="3"/>
  <c r="F233" i="3"/>
  <c r="E233" i="3"/>
  <c r="AD233" i="3"/>
  <c r="AH233" i="3"/>
  <c r="L233" i="3"/>
  <c r="Q233" i="3"/>
  <c r="N233" i="3"/>
  <c r="V233" i="3"/>
  <c r="AC233" i="3"/>
  <c r="U233" i="3"/>
  <c r="AB233" i="3"/>
  <c r="T233" i="3"/>
  <c r="AA233" i="3"/>
  <c r="S233" i="3"/>
  <c r="X233" i="3"/>
  <c r="B53" i="3" a="1"/>
  <c r="B53" i="3" s="1"/>
  <c r="B90" i="3" s="1"/>
  <c r="AL210" i="3"/>
  <c r="BJ210" i="3"/>
  <c r="BB210" i="3"/>
  <c r="AM210" i="3"/>
  <c r="AU210" i="3"/>
  <c r="BC210" i="3"/>
  <c r="BK210" i="3"/>
  <c r="AN210" i="3"/>
  <c r="AV210" i="3"/>
  <c r="BD210" i="3"/>
  <c r="BL210" i="3"/>
  <c r="AO210" i="3"/>
  <c r="AW210" i="3"/>
  <c r="BE210" i="3"/>
  <c r="BM210" i="3"/>
  <c r="AP210" i="3"/>
  <c r="AX210" i="3"/>
  <c r="BF210" i="3"/>
  <c r="BN210" i="3"/>
  <c r="AQ210" i="3"/>
  <c r="AY210" i="3"/>
  <c r="BG210" i="3"/>
  <c r="BO210" i="3"/>
  <c r="AR210" i="3"/>
  <c r="AZ210" i="3"/>
  <c r="BQ210" i="3"/>
  <c r="BH210" i="3"/>
  <c r="BP210" i="3"/>
  <c r="AS210" i="3"/>
  <c r="BR210" i="3"/>
  <c r="BI210" i="3"/>
  <c r="BA210" i="3"/>
  <c r="AT210" i="3"/>
  <c r="AL194" i="3"/>
  <c r="BR194" i="3"/>
  <c r="BB194" i="3"/>
  <c r="AW194" i="3"/>
  <c r="BC194" i="3"/>
  <c r="AQ194" i="3"/>
  <c r="BN194" i="3"/>
  <c r="AM194" i="3"/>
  <c r="AX194" i="3"/>
  <c r="BD194" i="3"/>
  <c r="BH194" i="3"/>
  <c r="AN194" i="3"/>
  <c r="AR194" i="3"/>
  <c r="BO194" i="3"/>
  <c r="BI194" i="3"/>
  <c r="AY194" i="3"/>
  <c r="AS194" i="3"/>
  <c r="BJ194" i="3"/>
  <c r="BE194" i="3"/>
  <c r="AT194" i="3"/>
  <c r="AO194" i="3"/>
  <c r="BP194" i="3"/>
  <c r="BK194" i="3"/>
  <c r="BM194" i="3"/>
  <c r="AZ194" i="3"/>
  <c r="AU194" i="3"/>
  <c r="BQ194" i="3"/>
  <c r="BL194" i="3"/>
  <c r="BA194" i="3"/>
  <c r="AV194" i="3"/>
  <c r="BF194" i="3"/>
  <c r="AP194" i="3"/>
  <c r="BG194" i="3"/>
  <c r="AL217" i="3"/>
  <c r="AN217" i="3"/>
  <c r="AO217" i="3"/>
  <c r="AQ217" i="3"/>
  <c r="BB217" i="3"/>
  <c r="BR217" i="3"/>
  <c r="AY217" i="3"/>
  <c r="AS217" i="3"/>
  <c r="BJ217" i="3"/>
  <c r="AT217" i="3"/>
  <c r="BE217" i="3"/>
  <c r="BP217" i="3"/>
  <c r="BK217" i="3"/>
  <c r="AZ217" i="3"/>
  <c r="AU217" i="3"/>
  <c r="BQ217" i="3"/>
  <c r="BL217" i="3"/>
  <c r="BA217" i="3"/>
  <c r="AV217" i="3"/>
  <c r="BF217" i="3"/>
  <c r="BI217" i="3"/>
  <c r="AP217" i="3"/>
  <c r="BM217" i="3"/>
  <c r="BG217" i="3"/>
  <c r="AW217" i="3"/>
  <c r="BC217" i="3"/>
  <c r="BN217" i="3"/>
  <c r="AM217" i="3"/>
  <c r="AX217" i="3"/>
  <c r="BH217" i="3"/>
  <c r="BD217" i="3"/>
  <c r="BO217" i="3"/>
  <c r="AR217" i="3"/>
  <c r="AL193" i="3"/>
  <c r="BR193" i="3"/>
  <c r="BB193" i="3"/>
  <c r="BG193" i="3"/>
  <c r="BM193" i="3"/>
  <c r="AQ193" i="3"/>
  <c r="AW193" i="3"/>
  <c r="BC193" i="3"/>
  <c r="BN193" i="3"/>
  <c r="AM193" i="3"/>
  <c r="AX193" i="3"/>
  <c r="BD193" i="3"/>
  <c r="AP193" i="3"/>
  <c r="BH193" i="3"/>
  <c r="AN193" i="3"/>
  <c r="AR193" i="3"/>
  <c r="BO193" i="3"/>
  <c r="BI193" i="3"/>
  <c r="AY193" i="3"/>
  <c r="AS193" i="3"/>
  <c r="BJ193" i="3"/>
  <c r="BE193" i="3"/>
  <c r="AT193" i="3"/>
  <c r="AO193" i="3"/>
  <c r="BP193" i="3"/>
  <c r="BK193" i="3"/>
  <c r="AZ193" i="3"/>
  <c r="AU193" i="3"/>
  <c r="BQ193" i="3"/>
  <c r="BL193" i="3"/>
  <c r="BA193" i="3"/>
  <c r="AV193" i="3"/>
  <c r="BF193" i="3"/>
  <c r="AL220" i="3"/>
  <c r="AN220" i="3"/>
  <c r="BD220" i="3"/>
  <c r="AO220" i="3"/>
  <c r="BE220" i="3"/>
  <c r="AQ220" i="3"/>
  <c r="BG220" i="3"/>
  <c r="AV220" i="3"/>
  <c r="BL220" i="3"/>
  <c r="AX220" i="3"/>
  <c r="BN220" i="3"/>
  <c r="AY220" i="3"/>
  <c r="BO220" i="3"/>
  <c r="BB220" i="3"/>
  <c r="BR220" i="3"/>
  <c r="AT220" i="3"/>
  <c r="BP220" i="3"/>
  <c r="BK220" i="3"/>
  <c r="AZ220" i="3"/>
  <c r="AU220" i="3"/>
  <c r="BQ220" i="3"/>
  <c r="BA220" i="3"/>
  <c r="BF220" i="3"/>
  <c r="AP220" i="3"/>
  <c r="BM220" i="3"/>
  <c r="AW220" i="3"/>
  <c r="BC220" i="3"/>
  <c r="AM220" i="3"/>
  <c r="BJ220" i="3"/>
  <c r="BH220" i="3"/>
  <c r="AR220" i="3"/>
  <c r="BI220" i="3"/>
  <c r="AS220" i="3"/>
  <c r="AK226" i="3"/>
  <c r="AK228" i="3"/>
  <c r="AK201" i="3"/>
  <c r="AK225" i="3"/>
  <c r="AK208" i="3"/>
  <c r="AK227" i="3"/>
  <c r="AK212" i="3"/>
  <c r="B249" i="3"/>
  <c r="C286" i="3" s="1"/>
  <c r="D286" i="3" s="1"/>
  <c r="E286" i="3" s="1"/>
  <c r="F286" i="3" s="1"/>
  <c r="G286" i="3" s="1"/>
  <c r="H286" i="3" s="1"/>
  <c r="I286" i="3" s="1"/>
  <c r="J286" i="3" s="1"/>
  <c r="K286" i="3" s="1"/>
  <c r="L286" i="3" s="1"/>
  <c r="M286" i="3" s="1"/>
  <c r="N286" i="3" s="1"/>
  <c r="O286" i="3" s="1"/>
  <c r="P286" i="3" s="1"/>
  <c r="Q286" i="3" s="1"/>
  <c r="R286" i="3" s="1"/>
  <c r="S286" i="3" s="1"/>
  <c r="T286" i="3" s="1"/>
  <c r="U286" i="3" s="1"/>
  <c r="V286" i="3" s="1"/>
  <c r="W286" i="3" s="1"/>
  <c r="X286" i="3" s="1"/>
  <c r="Y286" i="3" s="1"/>
  <c r="Z286" i="3" s="1"/>
  <c r="AA286" i="3" s="1"/>
  <c r="AB286" i="3" s="1"/>
  <c r="AC286" i="3" s="1"/>
  <c r="AD286" i="3" s="1"/>
  <c r="AE286" i="3" s="1"/>
  <c r="AF286" i="3" s="1"/>
  <c r="AG286" i="3" s="1"/>
  <c r="AJ212" i="3"/>
  <c r="B238" i="3"/>
  <c r="C275" i="3" s="1"/>
  <c r="D275" i="3" s="1"/>
  <c r="E275" i="3" s="1"/>
  <c r="F275" i="3" s="1"/>
  <c r="G275" i="3" s="1"/>
  <c r="H275" i="3" s="1"/>
  <c r="I275" i="3" s="1"/>
  <c r="J275" i="3" s="1"/>
  <c r="K275" i="3" s="1"/>
  <c r="L275" i="3" s="1"/>
  <c r="M275" i="3" s="1"/>
  <c r="N275" i="3" s="1"/>
  <c r="O275" i="3" s="1"/>
  <c r="P275" i="3" s="1"/>
  <c r="Q275" i="3" s="1"/>
  <c r="R275" i="3" s="1"/>
  <c r="S275" i="3" s="1"/>
  <c r="T275" i="3" s="1"/>
  <c r="U275" i="3" s="1"/>
  <c r="V275" i="3" s="1"/>
  <c r="W275" i="3" s="1"/>
  <c r="X275" i="3" s="1"/>
  <c r="Y275" i="3" s="1"/>
  <c r="Z275" i="3" s="1"/>
  <c r="AA275" i="3" s="1"/>
  <c r="AB275" i="3" s="1"/>
  <c r="AC275" i="3" s="1"/>
  <c r="AD275" i="3" s="1"/>
  <c r="AE275" i="3" s="1"/>
  <c r="AF275" i="3" s="1"/>
  <c r="AG275" i="3" s="1"/>
  <c r="AJ201" i="3"/>
  <c r="B262" i="3"/>
  <c r="C299" i="3" s="1"/>
  <c r="D299" i="3" s="1"/>
  <c r="E299" i="3" s="1"/>
  <c r="F299" i="3" s="1"/>
  <c r="G299" i="3" s="1"/>
  <c r="H299" i="3" s="1"/>
  <c r="I299" i="3" s="1"/>
  <c r="J299" i="3" s="1"/>
  <c r="K299" i="3" s="1"/>
  <c r="L299" i="3" s="1"/>
  <c r="M299" i="3" s="1"/>
  <c r="N299" i="3" s="1"/>
  <c r="O299" i="3" s="1"/>
  <c r="P299" i="3" s="1"/>
  <c r="Q299" i="3" s="1"/>
  <c r="R299" i="3" s="1"/>
  <c r="S299" i="3" s="1"/>
  <c r="T299" i="3" s="1"/>
  <c r="U299" i="3" s="1"/>
  <c r="V299" i="3" s="1"/>
  <c r="W299" i="3" s="1"/>
  <c r="X299" i="3" s="1"/>
  <c r="Y299" i="3" s="1"/>
  <c r="Z299" i="3" s="1"/>
  <c r="AA299" i="3" s="1"/>
  <c r="AB299" i="3" s="1"/>
  <c r="AC299" i="3" s="1"/>
  <c r="AD299" i="3" s="1"/>
  <c r="AE299" i="3" s="1"/>
  <c r="AF299" i="3" s="1"/>
  <c r="AG299" i="3" s="1"/>
  <c r="AJ225" i="3"/>
  <c r="B265" i="3"/>
  <c r="C302" i="3" s="1"/>
  <c r="D302" i="3" s="1"/>
  <c r="E302" i="3" s="1"/>
  <c r="F302" i="3" s="1"/>
  <c r="G302" i="3" s="1"/>
  <c r="H302" i="3" s="1"/>
  <c r="I302" i="3" s="1"/>
  <c r="J302" i="3" s="1"/>
  <c r="K302" i="3" s="1"/>
  <c r="L302" i="3" s="1"/>
  <c r="M302" i="3" s="1"/>
  <c r="N302" i="3" s="1"/>
  <c r="O302" i="3" s="1"/>
  <c r="P302" i="3" s="1"/>
  <c r="Q302" i="3" s="1"/>
  <c r="R302" i="3" s="1"/>
  <c r="S302" i="3" s="1"/>
  <c r="T302" i="3" s="1"/>
  <c r="U302" i="3" s="1"/>
  <c r="V302" i="3" s="1"/>
  <c r="W302" i="3" s="1"/>
  <c r="X302" i="3" s="1"/>
  <c r="Y302" i="3" s="1"/>
  <c r="Z302" i="3" s="1"/>
  <c r="AA302" i="3" s="1"/>
  <c r="AB302" i="3" s="1"/>
  <c r="AC302" i="3" s="1"/>
  <c r="AD302" i="3" s="1"/>
  <c r="AE302" i="3" s="1"/>
  <c r="AF302" i="3" s="1"/>
  <c r="AG302" i="3" s="1"/>
  <c r="AJ228" i="3"/>
  <c r="B263" i="3"/>
  <c r="C300" i="3" s="1"/>
  <c r="D300" i="3" s="1"/>
  <c r="E300" i="3" s="1"/>
  <c r="F300" i="3" s="1"/>
  <c r="G300" i="3" s="1"/>
  <c r="H300" i="3" s="1"/>
  <c r="I300" i="3" s="1"/>
  <c r="J300" i="3" s="1"/>
  <c r="K300" i="3" s="1"/>
  <c r="L300" i="3" s="1"/>
  <c r="M300" i="3" s="1"/>
  <c r="N300" i="3" s="1"/>
  <c r="O300" i="3" s="1"/>
  <c r="P300" i="3" s="1"/>
  <c r="Q300" i="3" s="1"/>
  <c r="R300" i="3" s="1"/>
  <c r="S300" i="3" s="1"/>
  <c r="T300" i="3" s="1"/>
  <c r="U300" i="3" s="1"/>
  <c r="V300" i="3" s="1"/>
  <c r="W300" i="3" s="1"/>
  <c r="X300" i="3" s="1"/>
  <c r="Y300" i="3" s="1"/>
  <c r="Z300" i="3" s="1"/>
  <c r="AA300" i="3" s="1"/>
  <c r="AB300" i="3" s="1"/>
  <c r="AC300" i="3" s="1"/>
  <c r="AD300" i="3" s="1"/>
  <c r="AE300" i="3" s="1"/>
  <c r="AF300" i="3" s="1"/>
  <c r="AG300" i="3" s="1"/>
  <c r="AJ226" i="3"/>
  <c r="B264" i="3"/>
  <c r="C301" i="3" s="1"/>
  <c r="D301" i="3" s="1"/>
  <c r="E301" i="3" s="1"/>
  <c r="F301" i="3" s="1"/>
  <c r="G301" i="3" s="1"/>
  <c r="H301" i="3" s="1"/>
  <c r="I301" i="3" s="1"/>
  <c r="J301" i="3" s="1"/>
  <c r="K301" i="3" s="1"/>
  <c r="L301" i="3" s="1"/>
  <c r="M301" i="3" s="1"/>
  <c r="N301" i="3" s="1"/>
  <c r="O301" i="3" s="1"/>
  <c r="P301" i="3" s="1"/>
  <c r="Q301" i="3" s="1"/>
  <c r="R301" i="3" s="1"/>
  <c r="S301" i="3" s="1"/>
  <c r="T301" i="3" s="1"/>
  <c r="U301" i="3" s="1"/>
  <c r="V301" i="3" s="1"/>
  <c r="W301" i="3" s="1"/>
  <c r="X301" i="3" s="1"/>
  <c r="Y301" i="3" s="1"/>
  <c r="Z301" i="3" s="1"/>
  <c r="AA301" i="3" s="1"/>
  <c r="AB301" i="3" s="1"/>
  <c r="AC301" i="3" s="1"/>
  <c r="AD301" i="3" s="1"/>
  <c r="AE301" i="3" s="1"/>
  <c r="AF301" i="3" s="1"/>
  <c r="AG301" i="3" s="1"/>
  <c r="AJ227" i="3"/>
  <c r="B245" i="3"/>
  <c r="C282" i="3" s="1"/>
  <c r="D282" i="3" s="1"/>
  <c r="E282" i="3" s="1"/>
  <c r="F282" i="3" s="1"/>
  <c r="G282" i="3" s="1"/>
  <c r="H282" i="3" s="1"/>
  <c r="I282" i="3" s="1"/>
  <c r="J282" i="3" s="1"/>
  <c r="K282" i="3" s="1"/>
  <c r="L282" i="3" s="1"/>
  <c r="M282" i="3" s="1"/>
  <c r="N282" i="3" s="1"/>
  <c r="O282" i="3" s="1"/>
  <c r="P282" i="3" s="1"/>
  <c r="Q282" i="3" s="1"/>
  <c r="R282" i="3" s="1"/>
  <c r="S282" i="3" s="1"/>
  <c r="T282" i="3" s="1"/>
  <c r="U282" i="3" s="1"/>
  <c r="V282" i="3" s="1"/>
  <c r="W282" i="3" s="1"/>
  <c r="X282" i="3" s="1"/>
  <c r="Y282" i="3" s="1"/>
  <c r="Z282" i="3" s="1"/>
  <c r="AA282" i="3" s="1"/>
  <c r="AB282" i="3" s="1"/>
  <c r="AC282" i="3" s="1"/>
  <c r="AD282" i="3" s="1"/>
  <c r="AE282" i="3" s="1"/>
  <c r="AF282" i="3" s="1"/>
  <c r="AG282" i="3" s="1"/>
  <c r="AJ208" i="3"/>
  <c r="E260" i="3"/>
  <c r="U260" i="3"/>
  <c r="F260" i="3"/>
  <c r="V260" i="3"/>
  <c r="G260" i="3"/>
  <c r="W260" i="3"/>
  <c r="H260" i="3"/>
  <c r="X260" i="3"/>
  <c r="I260" i="3"/>
  <c r="Y260" i="3"/>
  <c r="J260" i="3"/>
  <c r="Z260" i="3"/>
  <c r="K260" i="3"/>
  <c r="AA260" i="3"/>
  <c r="L260" i="3"/>
  <c r="AB260" i="3"/>
  <c r="M260" i="3"/>
  <c r="AC260" i="3"/>
  <c r="N260" i="3"/>
  <c r="AD260" i="3"/>
  <c r="O260" i="3"/>
  <c r="AE260" i="3"/>
  <c r="P260" i="3"/>
  <c r="AF260" i="3"/>
  <c r="Q260" i="3"/>
  <c r="AG260" i="3"/>
  <c r="R260" i="3"/>
  <c r="AH260" i="3"/>
  <c r="C260" i="3"/>
  <c r="S260" i="3"/>
  <c r="D260" i="3"/>
  <c r="T260" i="3"/>
  <c r="G242" i="3"/>
  <c r="W242" i="3"/>
  <c r="H242" i="3"/>
  <c r="X242" i="3"/>
  <c r="I242" i="3"/>
  <c r="Y242" i="3"/>
  <c r="J242" i="3"/>
  <c r="Z242" i="3"/>
  <c r="K242" i="3"/>
  <c r="AA242" i="3"/>
  <c r="L242" i="3"/>
  <c r="AB242" i="3"/>
  <c r="M242" i="3"/>
  <c r="AC242" i="3"/>
  <c r="N242" i="3"/>
  <c r="AD242" i="3"/>
  <c r="O242" i="3"/>
  <c r="AE242" i="3"/>
  <c r="P242" i="3"/>
  <c r="AF242" i="3"/>
  <c r="Q242" i="3"/>
  <c r="AG242" i="3"/>
  <c r="R242" i="3"/>
  <c r="AH242" i="3"/>
  <c r="C242" i="3"/>
  <c r="S242" i="3"/>
  <c r="D242" i="3"/>
  <c r="T242" i="3"/>
  <c r="F242" i="3"/>
  <c r="E242" i="3"/>
  <c r="U242" i="3"/>
  <c r="V242" i="3"/>
  <c r="J239" i="3"/>
  <c r="Z239" i="3"/>
  <c r="K239" i="3"/>
  <c r="AA239" i="3"/>
  <c r="L239" i="3"/>
  <c r="AB239" i="3"/>
  <c r="M239" i="3"/>
  <c r="AC239" i="3"/>
  <c r="N239" i="3"/>
  <c r="AD239" i="3"/>
  <c r="O239" i="3"/>
  <c r="AE239" i="3"/>
  <c r="P239" i="3"/>
  <c r="AF239" i="3"/>
  <c r="Q239" i="3"/>
  <c r="AG239" i="3"/>
  <c r="R239" i="3"/>
  <c r="AH239" i="3"/>
  <c r="C239" i="3"/>
  <c r="S239" i="3"/>
  <c r="D239" i="3"/>
  <c r="T239" i="3"/>
  <c r="E239" i="3"/>
  <c r="U239" i="3"/>
  <c r="F239" i="3"/>
  <c r="V239" i="3"/>
  <c r="G239" i="3"/>
  <c r="W239" i="3"/>
  <c r="Y239" i="3"/>
  <c r="H239" i="3"/>
  <c r="X239" i="3"/>
  <c r="I239" i="3"/>
  <c r="D93" i="3"/>
  <c r="K93" i="3"/>
  <c r="AG93" i="3"/>
  <c r="Z93" i="3"/>
  <c r="F93" i="3"/>
  <c r="M93" i="3"/>
  <c r="E93" i="3"/>
  <c r="AF93" i="3"/>
  <c r="AB93" i="3"/>
  <c r="Y93" i="3"/>
  <c r="R93" i="3"/>
  <c r="C93" i="3"/>
  <c r="B56" i="3"/>
  <c r="B93" i="3" s="1"/>
  <c r="L93" i="3"/>
  <c r="I93" i="3"/>
  <c r="AE93" i="3"/>
  <c r="X93" i="3"/>
  <c r="Q93" i="3"/>
  <c r="H93" i="3"/>
  <c r="AD93" i="3"/>
  <c r="S93" i="3"/>
  <c r="J93" i="3"/>
  <c r="W93" i="3"/>
  <c r="P93" i="3"/>
  <c r="AA93" i="3"/>
  <c r="G93" i="3"/>
  <c r="O93" i="3"/>
  <c r="AH93" i="3"/>
  <c r="T93" i="3"/>
  <c r="V93" i="3"/>
  <c r="N93" i="3"/>
  <c r="U93" i="3"/>
  <c r="M111" i="3"/>
  <c r="D111" i="3"/>
  <c r="V111" i="3"/>
  <c r="C111" i="3"/>
  <c r="R111" i="3"/>
  <c r="B74" i="3"/>
  <c r="B111" i="3" s="1"/>
  <c r="P111" i="3"/>
  <c r="L111" i="3"/>
  <c r="J111" i="3"/>
  <c r="AE111" i="3"/>
  <c r="AH111" i="3"/>
  <c r="X111" i="3"/>
  <c r="Y111" i="3"/>
  <c r="AG111" i="3"/>
  <c r="T111" i="3"/>
  <c r="G111" i="3"/>
  <c r="N111" i="3"/>
  <c r="AC111" i="3"/>
  <c r="I111" i="3"/>
  <c r="S111" i="3"/>
  <c r="AF111" i="3"/>
  <c r="AB111" i="3"/>
  <c r="F111" i="3"/>
  <c r="AA111" i="3"/>
  <c r="U111" i="3"/>
  <c r="K111" i="3"/>
  <c r="E111" i="3"/>
  <c r="Z111" i="3"/>
  <c r="AD111" i="3"/>
  <c r="Q111" i="3"/>
  <c r="H111" i="3"/>
  <c r="O111" i="3"/>
  <c r="B205" i="3"/>
  <c r="B223" i="3"/>
  <c r="B202" i="3"/>
  <c r="BK230" i="3" l="1"/>
  <c r="BN254" i="3"/>
  <c r="BL231" i="3"/>
  <c r="BN230" i="3"/>
  <c r="BM231" i="3"/>
  <c r="BN231" i="3"/>
  <c r="BO257" i="3"/>
  <c r="BO231" i="3"/>
  <c r="AM230" i="3"/>
  <c r="BE254" i="3"/>
  <c r="AS247" i="3"/>
  <c r="AW247" i="3"/>
  <c r="BM257" i="3"/>
  <c r="BC254" i="3"/>
  <c r="AO230" i="3"/>
  <c r="BC230" i="3"/>
  <c r="BH247" i="3"/>
  <c r="BL247" i="3"/>
  <c r="BA257" i="3"/>
  <c r="AQ257" i="3"/>
  <c r="AT230" i="3"/>
  <c r="AW230" i="3"/>
  <c r="BG254" i="3"/>
  <c r="AS254" i="3"/>
  <c r="AZ231" i="3"/>
  <c r="AX231" i="3"/>
  <c r="BD247" i="3"/>
  <c r="BP230" i="3"/>
  <c r="BQ230" i="3"/>
  <c r="BR230" i="3"/>
  <c r="BQ247" i="3"/>
  <c r="BP247" i="3"/>
  <c r="BR247" i="3"/>
  <c r="AW254" i="3"/>
  <c r="AQ230" i="3"/>
  <c r="BM254" i="3"/>
  <c r="AY254" i="3"/>
  <c r="AM231" i="3"/>
  <c r="AZ247" i="3"/>
  <c r="AV247" i="3"/>
  <c r="AU257" i="3"/>
  <c r="BM230" i="3"/>
  <c r="AN247" i="3"/>
  <c r="AZ257" i="3"/>
  <c r="BD257" i="3"/>
  <c r="AS230" i="3"/>
  <c r="BG230" i="3"/>
  <c r="BI254" i="3"/>
  <c r="BB254" i="3"/>
  <c r="BP231" i="3"/>
  <c r="BQ231" i="3"/>
  <c r="BR231" i="3"/>
  <c r="AQ231" i="3"/>
  <c r="BO247" i="3"/>
  <c r="BK247" i="3"/>
  <c r="AN231" i="3"/>
  <c r="BG257" i="3"/>
  <c r="BD231" i="3"/>
  <c r="BJ230" i="3"/>
  <c r="AP254" i="3"/>
  <c r="AR247" i="3"/>
  <c r="BK257" i="3"/>
  <c r="AY230" i="3"/>
  <c r="BB230" i="3"/>
  <c r="BF254" i="3"/>
  <c r="AO231" i="3"/>
  <c r="BC231" i="3"/>
  <c r="BG247" i="3"/>
  <c r="BC247" i="3"/>
  <c r="BH231" i="3"/>
  <c r="AS257" i="3"/>
  <c r="BP257" i="3"/>
  <c r="BQ257" i="3"/>
  <c r="BR257" i="3"/>
  <c r="BI230" i="3"/>
  <c r="AV254" i="3"/>
  <c r="AO254" i="3"/>
  <c r="AT231" i="3"/>
  <c r="AW231" i="3"/>
  <c r="AY247" i="3"/>
  <c r="AU247" i="3"/>
  <c r="AP257" i="3"/>
  <c r="BJ254" i="3"/>
  <c r="BE257" i="3"/>
  <c r="AO257" i="3"/>
  <c r="BK231" i="3"/>
  <c r="AN257" i="3"/>
  <c r="AQ254" i="3"/>
  <c r="BI257" i="3"/>
  <c r="AT257" i="3"/>
  <c r="BF230" i="3"/>
  <c r="BO230" i="3"/>
  <c r="BA254" i="3"/>
  <c r="AN254" i="3"/>
  <c r="BE231" i="3"/>
  <c r="BB231" i="3"/>
  <c r="AQ247" i="3"/>
  <c r="AM247" i="3"/>
  <c r="BF257" i="3"/>
  <c r="AU231" i="3"/>
  <c r="BE230" i="3"/>
  <c r="AR257" i="3"/>
  <c r="AV230" i="3"/>
  <c r="AR254" i="3"/>
  <c r="BN247" i="3"/>
  <c r="AR230" i="3"/>
  <c r="BL254" i="3"/>
  <c r="BJ231" i="3"/>
  <c r="BB247" i="3"/>
  <c r="BH257" i="3"/>
  <c r="BB257" i="3"/>
  <c r="BA230" i="3"/>
  <c r="AN230" i="3"/>
  <c r="BO254" i="3"/>
  <c r="BG231" i="3"/>
  <c r="AS231" i="3"/>
  <c r="BF247" i="3"/>
  <c r="BJ247" i="3"/>
  <c r="BJ257" i="3"/>
  <c r="BL230" i="3"/>
  <c r="BH230" i="3"/>
  <c r="BD254" i="3"/>
  <c r="AU254" i="3"/>
  <c r="AP231" i="3"/>
  <c r="AY231" i="3"/>
  <c r="AT247" i="3"/>
  <c r="AX247" i="3"/>
  <c r="BL257" i="3"/>
  <c r="AT254" i="3"/>
  <c r="AM257" i="3"/>
  <c r="AY257" i="3"/>
  <c r="AP230" i="3"/>
  <c r="BH254" i="3"/>
  <c r="AZ254" i="3"/>
  <c r="BF231" i="3"/>
  <c r="BI231" i="3"/>
  <c r="BA247" i="3"/>
  <c r="AP247" i="3"/>
  <c r="BN257" i="3"/>
  <c r="BD230" i="3"/>
  <c r="AV231" i="3"/>
  <c r="BM247" i="3"/>
  <c r="AV257" i="3"/>
  <c r="AO247" i="3"/>
  <c r="BC257" i="3"/>
  <c r="AU230" i="3"/>
  <c r="AX254" i="3"/>
  <c r="BK254" i="3"/>
  <c r="BI247" i="3"/>
  <c r="AW257" i="3"/>
  <c r="AX257" i="3"/>
  <c r="AZ230" i="3"/>
  <c r="AX230" i="3"/>
  <c r="AM254" i="3"/>
  <c r="BQ254" i="3"/>
  <c r="BP254" i="3"/>
  <c r="BR254" i="3"/>
  <c r="BA231" i="3"/>
  <c r="AR231" i="3"/>
  <c r="BE247" i="3"/>
  <c r="AL231" i="3"/>
  <c r="AL247" i="3"/>
  <c r="B261" i="3"/>
  <c r="C298" i="3" s="1"/>
  <c r="D298" i="3" s="1"/>
  <c r="E298" i="3" s="1"/>
  <c r="F298" i="3" s="1"/>
  <c r="G298" i="3" s="1"/>
  <c r="H298" i="3" s="1"/>
  <c r="I298" i="3" s="1"/>
  <c r="J298" i="3" s="1"/>
  <c r="K298" i="3" s="1"/>
  <c r="L298" i="3" s="1"/>
  <c r="M298" i="3" s="1"/>
  <c r="N298" i="3" s="1"/>
  <c r="O298" i="3" s="1"/>
  <c r="P298" i="3" s="1"/>
  <c r="Q298" i="3" s="1"/>
  <c r="R298" i="3" s="1"/>
  <c r="S298" i="3" s="1"/>
  <c r="T298" i="3" s="1"/>
  <c r="U298" i="3" s="1"/>
  <c r="V298" i="3" s="1"/>
  <c r="W298" i="3" s="1"/>
  <c r="X298" i="3" s="1"/>
  <c r="Y298" i="3" s="1"/>
  <c r="Z298" i="3" s="1"/>
  <c r="AA298" i="3" s="1"/>
  <c r="AB298" i="3" s="1"/>
  <c r="AC298" i="3" s="1"/>
  <c r="AD298" i="3" s="1"/>
  <c r="AE298" i="3" s="1"/>
  <c r="AF298" i="3" s="1"/>
  <c r="AG298" i="3" s="1"/>
  <c r="AK224" i="3"/>
  <c r="BC224" i="3" s="1"/>
  <c r="AL257" i="3"/>
  <c r="AL254" i="3"/>
  <c r="AL230" i="3"/>
  <c r="AJ211" i="3"/>
  <c r="C285" i="3"/>
  <c r="D285" i="3" s="1"/>
  <c r="E285" i="3" s="1"/>
  <c r="F285" i="3" s="1"/>
  <c r="G285" i="3" s="1"/>
  <c r="H285" i="3" s="1"/>
  <c r="I285" i="3" s="1"/>
  <c r="J285" i="3" s="1"/>
  <c r="K285" i="3" s="1"/>
  <c r="L285" i="3" s="1"/>
  <c r="M285" i="3" s="1"/>
  <c r="N285" i="3" s="1"/>
  <c r="O285" i="3" s="1"/>
  <c r="P285" i="3" s="1"/>
  <c r="Q285" i="3" s="1"/>
  <c r="R285" i="3" s="1"/>
  <c r="S285" i="3" s="1"/>
  <c r="T285" i="3" s="1"/>
  <c r="U285" i="3" s="1"/>
  <c r="V285" i="3" s="1"/>
  <c r="W285" i="3" s="1"/>
  <c r="X285" i="3" s="1"/>
  <c r="Y285" i="3" s="1"/>
  <c r="Z285" i="3" s="1"/>
  <c r="AA285" i="3" s="1"/>
  <c r="AB285" i="3" s="1"/>
  <c r="AC285" i="3" s="1"/>
  <c r="AD285" i="3" s="1"/>
  <c r="AE285" i="3" s="1"/>
  <c r="AF285" i="3" s="1"/>
  <c r="AG285" i="3" s="1"/>
  <c r="AK211" i="3"/>
  <c r="AJ199" i="3"/>
  <c r="AO199" i="3" s="1"/>
  <c r="B236" i="3"/>
  <c r="C273" i="3" s="1"/>
  <c r="D273" i="3" s="1"/>
  <c r="E273" i="3" s="1"/>
  <c r="F273" i="3" s="1"/>
  <c r="G273" i="3" s="1"/>
  <c r="H273" i="3" s="1"/>
  <c r="I273" i="3" s="1"/>
  <c r="J273" i="3" s="1"/>
  <c r="K273" i="3" s="1"/>
  <c r="L273" i="3" s="1"/>
  <c r="M273" i="3" s="1"/>
  <c r="N273" i="3" s="1"/>
  <c r="O273" i="3" s="1"/>
  <c r="P273" i="3" s="1"/>
  <c r="Q273" i="3" s="1"/>
  <c r="R273" i="3" s="1"/>
  <c r="S273" i="3" s="1"/>
  <c r="T273" i="3" s="1"/>
  <c r="U273" i="3" s="1"/>
  <c r="V273" i="3" s="1"/>
  <c r="W273" i="3" s="1"/>
  <c r="X273" i="3" s="1"/>
  <c r="Y273" i="3" s="1"/>
  <c r="Z273" i="3" s="1"/>
  <c r="AA273" i="3" s="1"/>
  <c r="AB273" i="3" s="1"/>
  <c r="AC273" i="3" s="1"/>
  <c r="AD273" i="3" s="1"/>
  <c r="AE273" i="3" s="1"/>
  <c r="AF273" i="3" s="1"/>
  <c r="AG273" i="3" s="1"/>
  <c r="B258" i="3"/>
  <c r="C295" i="3" s="1"/>
  <c r="D295" i="3" s="1"/>
  <c r="E295" i="3" s="1"/>
  <c r="F295" i="3" s="1"/>
  <c r="G295" i="3" s="1"/>
  <c r="H295" i="3" s="1"/>
  <c r="I295" i="3" s="1"/>
  <c r="J295" i="3" s="1"/>
  <c r="K295" i="3" s="1"/>
  <c r="L295" i="3" s="1"/>
  <c r="M295" i="3" s="1"/>
  <c r="N295" i="3" s="1"/>
  <c r="O295" i="3" s="1"/>
  <c r="P295" i="3" s="1"/>
  <c r="Q295" i="3" s="1"/>
  <c r="R295" i="3" s="1"/>
  <c r="S295" i="3" s="1"/>
  <c r="T295" i="3" s="1"/>
  <c r="U295" i="3" s="1"/>
  <c r="V295" i="3" s="1"/>
  <c r="W295" i="3" s="1"/>
  <c r="X295" i="3" s="1"/>
  <c r="Y295" i="3" s="1"/>
  <c r="Z295" i="3" s="1"/>
  <c r="AA295" i="3" s="1"/>
  <c r="AB295" i="3" s="1"/>
  <c r="AC295" i="3" s="1"/>
  <c r="AD295" i="3" s="1"/>
  <c r="AE295" i="3" s="1"/>
  <c r="AF295" i="3" s="1"/>
  <c r="AG295" i="3" s="1"/>
  <c r="AJ214" i="3"/>
  <c r="BA214" i="3" s="1"/>
  <c r="B251" i="3"/>
  <c r="C288" i="3" s="1"/>
  <c r="D288" i="3" s="1"/>
  <c r="E288" i="3" s="1"/>
  <c r="F288" i="3" s="1"/>
  <c r="G288" i="3" s="1"/>
  <c r="H288" i="3" s="1"/>
  <c r="I288" i="3" s="1"/>
  <c r="J288" i="3" s="1"/>
  <c r="K288" i="3" s="1"/>
  <c r="L288" i="3" s="1"/>
  <c r="M288" i="3" s="1"/>
  <c r="N288" i="3" s="1"/>
  <c r="O288" i="3" s="1"/>
  <c r="P288" i="3" s="1"/>
  <c r="Q288" i="3" s="1"/>
  <c r="R288" i="3" s="1"/>
  <c r="S288" i="3" s="1"/>
  <c r="T288" i="3" s="1"/>
  <c r="U288" i="3" s="1"/>
  <c r="V288" i="3" s="1"/>
  <c r="W288" i="3" s="1"/>
  <c r="X288" i="3" s="1"/>
  <c r="Y288" i="3" s="1"/>
  <c r="Z288" i="3" s="1"/>
  <c r="AA288" i="3" s="1"/>
  <c r="AB288" i="3" s="1"/>
  <c r="AC288" i="3" s="1"/>
  <c r="AD288" i="3" s="1"/>
  <c r="AE288" i="3" s="1"/>
  <c r="AF288" i="3" s="1"/>
  <c r="AG288" i="3" s="1"/>
  <c r="AJ215" i="3"/>
  <c r="BE215" i="3" s="1"/>
  <c r="B252" i="3"/>
  <c r="C289" i="3" s="1"/>
  <c r="D289" i="3" s="1"/>
  <c r="E289" i="3" s="1"/>
  <c r="F289" i="3" s="1"/>
  <c r="G289" i="3" s="1"/>
  <c r="H289" i="3" s="1"/>
  <c r="I289" i="3" s="1"/>
  <c r="J289" i="3" s="1"/>
  <c r="K289" i="3" s="1"/>
  <c r="L289" i="3" s="1"/>
  <c r="M289" i="3" s="1"/>
  <c r="N289" i="3" s="1"/>
  <c r="O289" i="3" s="1"/>
  <c r="P289" i="3" s="1"/>
  <c r="Q289" i="3" s="1"/>
  <c r="R289" i="3" s="1"/>
  <c r="S289" i="3" s="1"/>
  <c r="T289" i="3" s="1"/>
  <c r="U289" i="3" s="1"/>
  <c r="V289" i="3" s="1"/>
  <c r="W289" i="3" s="1"/>
  <c r="X289" i="3" s="1"/>
  <c r="Y289" i="3" s="1"/>
  <c r="Z289" i="3" s="1"/>
  <c r="AA289" i="3" s="1"/>
  <c r="AB289" i="3" s="1"/>
  <c r="AC289" i="3" s="1"/>
  <c r="AD289" i="3" s="1"/>
  <c r="AE289" i="3" s="1"/>
  <c r="AF289" i="3" s="1"/>
  <c r="AG289" i="3" s="1"/>
  <c r="AJ216" i="3"/>
  <c r="AR216" i="3" s="1"/>
  <c r="B253" i="3"/>
  <c r="C290" i="3" s="1"/>
  <c r="D290" i="3" s="1"/>
  <c r="E290" i="3" s="1"/>
  <c r="F290" i="3" s="1"/>
  <c r="G290" i="3" s="1"/>
  <c r="H290" i="3" s="1"/>
  <c r="I290" i="3" s="1"/>
  <c r="J290" i="3" s="1"/>
  <c r="K290" i="3" s="1"/>
  <c r="L290" i="3" s="1"/>
  <c r="M290" i="3" s="1"/>
  <c r="N290" i="3" s="1"/>
  <c r="O290" i="3" s="1"/>
  <c r="P290" i="3" s="1"/>
  <c r="Q290" i="3" s="1"/>
  <c r="R290" i="3" s="1"/>
  <c r="S290" i="3" s="1"/>
  <c r="T290" i="3" s="1"/>
  <c r="U290" i="3" s="1"/>
  <c r="V290" i="3" s="1"/>
  <c r="W290" i="3" s="1"/>
  <c r="X290" i="3" s="1"/>
  <c r="Y290" i="3" s="1"/>
  <c r="Z290" i="3" s="1"/>
  <c r="AA290" i="3" s="1"/>
  <c r="AB290" i="3" s="1"/>
  <c r="AC290" i="3" s="1"/>
  <c r="AD290" i="3" s="1"/>
  <c r="AE290" i="3" s="1"/>
  <c r="AF290" i="3" s="1"/>
  <c r="AG290" i="3" s="1"/>
  <c r="AJ221" i="3"/>
  <c r="BI221" i="3" s="1"/>
  <c r="Z90" i="3"/>
  <c r="N90" i="3"/>
  <c r="B246" i="3"/>
  <c r="C283" i="3" s="1"/>
  <c r="D283" i="3" s="1"/>
  <c r="E283" i="3" s="1"/>
  <c r="F283" i="3" s="1"/>
  <c r="G283" i="3" s="1"/>
  <c r="H283" i="3" s="1"/>
  <c r="I283" i="3" s="1"/>
  <c r="J283" i="3" s="1"/>
  <c r="K283" i="3" s="1"/>
  <c r="L283" i="3" s="1"/>
  <c r="M283" i="3" s="1"/>
  <c r="N283" i="3" s="1"/>
  <c r="O283" i="3" s="1"/>
  <c r="P283" i="3" s="1"/>
  <c r="Q283" i="3" s="1"/>
  <c r="R283" i="3" s="1"/>
  <c r="S283" i="3" s="1"/>
  <c r="T283" i="3" s="1"/>
  <c r="U283" i="3" s="1"/>
  <c r="V283" i="3" s="1"/>
  <c r="W283" i="3" s="1"/>
  <c r="X283" i="3" s="1"/>
  <c r="Y283" i="3" s="1"/>
  <c r="Z283" i="3" s="1"/>
  <c r="AA283" i="3" s="1"/>
  <c r="AB283" i="3" s="1"/>
  <c r="AC283" i="3" s="1"/>
  <c r="AD283" i="3" s="1"/>
  <c r="AE283" i="3" s="1"/>
  <c r="AF283" i="3" s="1"/>
  <c r="AG283" i="3" s="1"/>
  <c r="C292" i="3"/>
  <c r="D292" i="3" s="1"/>
  <c r="E292" i="3" s="1"/>
  <c r="F292" i="3" s="1"/>
  <c r="G292" i="3" s="1"/>
  <c r="H292" i="3" s="1"/>
  <c r="I292" i="3" s="1"/>
  <c r="J292" i="3" s="1"/>
  <c r="K292" i="3" s="1"/>
  <c r="L292" i="3" s="1"/>
  <c r="M292" i="3" s="1"/>
  <c r="N292" i="3" s="1"/>
  <c r="O292" i="3" s="1"/>
  <c r="P292" i="3" s="1"/>
  <c r="Q292" i="3" s="1"/>
  <c r="R292" i="3" s="1"/>
  <c r="S292" i="3" s="1"/>
  <c r="T292" i="3" s="1"/>
  <c r="U292" i="3" s="1"/>
  <c r="V292" i="3" s="1"/>
  <c r="W292" i="3" s="1"/>
  <c r="X292" i="3" s="1"/>
  <c r="Y292" i="3" s="1"/>
  <c r="Z292" i="3" s="1"/>
  <c r="AA292" i="3" s="1"/>
  <c r="AB292" i="3" s="1"/>
  <c r="AC292" i="3" s="1"/>
  <c r="AD292" i="3" s="1"/>
  <c r="AE292" i="3" s="1"/>
  <c r="AF292" i="3" s="1"/>
  <c r="AG292" i="3" s="1"/>
  <c r="AJ209" i="3"/>
  <c r="AL209" i="3" s="1"/>
  <c r="X90" i="3"/>
  <c r="V90" i="3"/>
  <c r="AJ219" i="3"/>
  <c r="AL219" i="3" s="1"/>
  <c r="B256" i="3"/>
  <c r="C293" i="3" s="1"/>
  <c r="D293" i="3" s="1"/>
  <c r="E293" i="3" s="1"/>
  <c r="F293" i="3" s="1"/>
  <c r="G293" i="3" s="1"/>
  <c r="H293" i="3" s="1"/>
  <c r="I293" i="3" s="1"/>
  <c r="J293" i="3" s="1"/>
  <c r="K293" i="3" s="1"/>
  <c r="L293" i="3" s="1"/>
  <c r="M293" i="3" s="1"/>
  <c r="N293" i="3" s="1"/>
  <c r="O293" i="3" s="1"/>
  <c r="P293" i="3" s="1"/>
  <c r="Q293" i="3" s="1"/>
  <c r="R293" i="3" s="1"/>
  <c r="S293" i="3" s="1"/>
  <c r="T293" i="3" s="1"/>
  <c r="U293" i="3" s="1"/>
  <c r="V293" i="3" s="1"/>
  <c r="W293" i="3" s="1"/>
  <c r="X293" i="3" s="1"/>
  <c r="Y293" i="3" s="1"/>
  <c r="Z293" i="3" s="1"/>
  <c r="AA293" i="3" s="1"/>
  <c r="AB293" i="3" s="1"/>
  <c r="AC293" i="3" s="1"/>
  <c r="AD293" i="3" s="1"/>
  <c r="AE293" i="3" s="1"/>
  <c r="AF293" i="3" s="1"/>
  <c r="AG293" i="3" s="1"/>
  <c r="Q90" i="3"/>
  <c r="L90" i="3"/>
  <c r="Y90" i="3"/>
  <c r="J90" i="3"/>
  <c r="U90" i="3"/>
  <c r="AJ218" i="3"/>
  <c r="AK218" i="3"/>
  <c r="AJ213" i="3"/>
  <c r="AQ213" i="3" s="1"/>
  <c r="AJ203" i="3"/>
  <c r="AK203" i="3"/>
  <c r="D90" i="3"/>
  <c r="M90" i="3"/>
  <c r="AC90" i="3"/>
  <c r="P90" i="3"/>
  <c r="T90" i="3"/>
  <c r="E90" i="3"/>
  <c r="F90" i="3"/>
  <c r="AE90" i="3"/>
  <c r="W90" i="3"/>
  <c r="AA90" i="3"/>
  <c r="C90" i="3"/>
  <c r="C127" i="3" s="1"/>
  <c r="K90" i="3"/>
  <c r="AD90" i="3"/>
  <c r="AF90" i="3"/>
  <c r="G90" i="3"/>
  <c r="H90" i="3"/>
  <c r="AH90" i="3"/>
  <c r="AG90" i="3"/>
  <c r="AJ206" i="3"/>
  <c r="BM206" i="3" s="1"/>
  <c r="B243" i="3"/>
  <c r="C280" i="3" s="1"/>
  <c r="D280" i="3" s="1"/>
  <c r="E280" i="3" s="1"/>
  <c r="F280" i="3" s="1"/>
  <c r="G280" i="3" s="1"/>
  <c r="H280" i="3" s="1"/>
  <c r="I280" i="3" s="1"/>
  <c r="J280" i="3" s="1"/>
  <c r="K280" i="3" s="1"/>
  <c r="L280" i="3" s="1"/>
  <c r="M280" i="3" s="1"/>
  <c r="N280" i="3" s="1"/>
  <c r="O280" i="3" s="1"/>
  <c r="P280" i="3" s="1"/>
  <c r="Q280" i="3" s="1"/>
  <c r="R280" i="3" s="1"/>
  <c r="S280" i="3" s="1"/>
  <c r="T280" i="3" s="1"/>
  <c r="U280" i="3" s="1"/>
  <c r="V280" i="3" s="1"/>
  <c r="W280" i="3" s="1"/>
  <c r="X280" i="3" s="1"/>
  <c r="Y280" i="3" s="1"/>
  <c r="Z280" i="3" s="1"/>
  <c r="AA280" i="3" s="1"/>
  <c r="AB280" i="3" s="1"/>
  <c r="AC280" i="3" s="1"/>
  <c r="AD280" i="3" s="1"/>
  <c r="AE280" i="3" s="1"/>
  <c r="AF280" i="3" s="1"/>
  <c r="AG280" i="3" s="1"/>
  <c r="O90" i="3"/>
  <c r="AB90" i="3"/>
  <c r="I90" i="3"/>
  <c r="R90" i="3"/>
  <c r="B250" i="3"/>
  <c r="C287" i="3" s="1"/>
  <c r="D287" i="3" s="1"/>
  <c r="E287" i="3" s="1"/>
  <c r="F287" i="3" s="1"/>
  <c r="G287" i="3" s="1"/>
  <c r="H287" i="3" s="1"/>
  <c r="I287" i="3" s="1"/>
  <c r="J287" i="3" s="1"/>
  <c r="K287" i="3" s="1"/>
  <c r="L287" i="3" s="1"/>
  <c r="M287" i="3" s="1"/>
  <c r="N287" i="3" s="1"/>
  <c r="O287" i="3" s="1"/>
  <c r="P287" i="3" s="1"/>
  <c r="Q287" i="3" s="1"/>
  <c r="R287" i="3" s="1"/>
  <c r="S287" i="3" s="1"/>
  <c r="T287" i="3" s="1"/>
  <c r="U287" i="3" s="1"/>
  <c r="V287" i="3" s="1"/>
  <c r="W287" i="3" s="1"/>
  <c r="X287" i="3" s="1"/>
  <c r="Y287" i="3" s="1"/>
  <c r="Z287" i="3" s="1"/>
  <c r="AA287" i="3" s="1"/>
  <c r="AB287" i="3" s="1"/>
  <c r="AC287" i="3" s="1"/>
  <c r="AD287" i="3" s="1"/>
  <c r="AE287" i="3" s="1"/>
  <c r="AF287" i="3" s="1"/>
  <c r="AG287" i="3" s="1"/>
  <c r="B232" i="3"/>
  <c r="C269" i="3" s="1"/>
  <c r="D269" i="3" s="1"/>
  <c r="E269" i="3" s="1"/>
  <c r="F269" i="3" s="1"/>
  <c r="G269" i="3" s="1"/>
  <c r="H269" i="3" s="1"/>
  <c r="I269" i="3" s="1"/>
  <c r="J269" i="3" s="1"/>
  <c r="K269" i="3" s="1"/>
  <c r="L269" i="3" s="1"/>
  <c r="M269" i="3" s="1"/>
  <c r="N269" i="3" s="1"/>
  <c r="O269" i="3" s="1"/>
  <c r="P269" i="3" s="1"/>
  <c r="Q269" i="3" s="1"/>
  <c r="R269" i="3" s="1"/>
  <c r="S269" i="3" s="1"/>
  <c r="T269" i="3" s="1"/>
  <c r="U269" i="3" s="1"/>
  <c r="V269" i="3" s="1"/>
  <c r="W269" i="3" s="1"/>
  <c r="X269" i="3" s="1"/>
  <c r="Y269" i="3" s="1"/>
  <c r="Z269" i="3" s="1"/>
  <c r="AA269" i="3" s="1"/>
  <c r="AB269" i="3" s="1"/>
  <c r="AC269" i="3" s="1"/>
  <c r="AD269" i="3" s="1"/>
  <c r="AE269" i="3" s="1"/>
  <c r="AF269" i="3" s="1"/>
  <c r="AG269" i="3" s="1"/>
  <c r="AJ207" i="3"/>
  <c r="BF207" i="3" s="1"/>
  <c r="B244" i="3"/>
  <c r="C281" i="3" s="1"/>
  <c r="D281" i="3" s="1"/>
  <c r="E281" i="3" s="1"/>
  <c r="F281" i="3" s="1"/>
  <c r="G281" i="3" s="1"/>
  <c r="H281" i="3" s="1"/>
  <c r="I281" i="3" s="1"/>
  <c r="J281" i="3" s="1"/>
  <c r="K281" i="3" s="1"/>
  <c r="L281" i="3" s="1"/>
  <c r="M281" i="3" s="1"/>
  <c r="N281" i="3" s="1"/>
  <c r="O281" i="3" s="1"/>
  <c r="P281" i="3" s="1"/>
  <c r="Q281" i="3" s="1"/>
  <c r="R281" i="3" s="1"/>
  <c r="S281" i="3" s="1"/>
  <c r="T281" i="3" s="1"/>
  <c r="U281" i="3" s="1"/>
  <c r="V281" i="3" s="1"/>
  <c r="W281" i="3" s="1"/>
  <c r="X281" i="3" s="1"/>
  <c r="Y281" i="3" s="1"/>
  <c r="Z281" i="3" s="1"/>
  <c r="AA281" i="3" s="1"/>
  <c r="AB281" i="3" s="1"/>
  <c r="AC281" i="3" s="1"/>
  <c r="AD281" i="3" s="1"/>
  <c r="AE281" i="3" s="1"/>
  <c r="AF281" i="3" s="1"/>
  <c r="AG281" i="3" s="1"/>
  <c r="C277" i="3"/>
  <c r="D277" i="3" s="1"/>
  <c r="E277" i="3" s="1"/>
  <c r="F277" i="3" s="1"/>
  <c r="G277" i="3" s="1"/>
  <c r="H277" i="3" s="1"/>
  <c r="I277" i="3" s="1"/>
  <c r="J277" i="3" s="1"/>
  <c r="K277" i="3" s="1"/>
  <c r="L277" i="3" s="1"/>
  <c r="M277" i="3" s="1"/>
  <c r="N277" i="3" s="1"/>
  <c r="O277" i="3" s="1"/>
  <c r="P277" i="3" s="1"/>
  <c r="Q277" i="3" s="1"/>
  <c r="R277" i="3" s="1"/>
  <c r="S277" i="3" s="1"/>
  <c r="T277" i="3" s="1"/>
  <c r="U277" i="3" s="1"/>
  <c r="V277" i="3" s="1"/>
  <c r="W277" i="3" s="1"/>
  <c r="X277" i="3" s="1"/>
  <c r="Y277" i="3" s="1"/>
  <c r="Z277" i="3" s="1"/>
  <c r="AA277" i="3" s="1"/>
  <c r="AB277" i="3" s="1"/>
  <c r="AC277" i="3" s="1"/>
  <c r="AD277" i="3" s="1"/>
  <c r="AE277" i="3" s="1"/>
  <c r="AF277" i="3" s="1"/>
  <c r="AG277" i="3" s="1"/>
  <c r="AK204" i="3"/>
  <c r="AJ195" i="3"/>
  <c r="BJ195" i="3" s="1"/>
  <c r="AJ197" i="3"/>
  <c r="AP197" i="3" s="1"/>
  <c r="C278" i="3"/>
  <c r="D278" i="3" s="1"/>
  <c r="E278" i="3" s="1"/>
  <c r="F278" i="3" s="1"/>
  <c r="G278" i="3" s="1"/>
  <c r="H278" i="3" s="1"/>
  <c r="I278" i="3" s="1"/>
  <c r="J278" i="3" s="1"/>
  <c r="K278" i="3" s="1"/>
  <c r="L278" i="3" s="1"/>
  <c r="M278" i="3" s="1"/>
  <c r="N278" i="3" s="1"/>
  <c r="O278" i="3" s="1"/>
  <c r="P278" i="3" s="1"/>
  <c r="Q278" i="3" s="1"/>
  <c r="R278" i="3" s="1"/>
  <c r="S278" i="3" s="1"/>
  <c r="T278" i="3" s="1"/>
  <c r="U278" i="3" s="1"/>
  <c r="V278" i="3" s="1"/>
  <c r="W278" i="3" s="1"/>
  <c r="X278" i="3" s="1"/>
  <c r="Y278" i="3" s="1"/>
  <c r="Z278" i="3" s="1"/>
  <c r="AA278" i="3" s="1"/>
  <c r="AB278" i="3" s="1"/>
  <c r="AC278" i="3" s="1"/>
  <c r="AD278" i="3" s="1"/>
  <c r="AE278" i="3" s="1"/>
  <c r="AF278" i="3" s="1"/>
  <c r="AG278" i="3" s="1"/>
  <c r="B234" i="3"/>
  <c r="C271" i="3" s="1"/>
  <c r="D271" i="3" s="1"/>
  <c r="E271" i="3" s="1"/>
  <c r="F271" i="3" s="1"/>
  <c r="G271" i="3" s="1"/>
  <c r="H271" i="3" s="1"/>
  <c r="I271" i="3" s="1"/>
  <c r="J271" i="3" s="1"/>
  <c r="K271" i="3" s="1"/>
  <c r="L271" i="3" s="1"/>
  <c r="M271" i="3" s="1"/>
  <c r="N271" i="3" s="1"/>
  <c r="O271" i="3" s="1"/>
  <c r="P271" i="3" s="1"/>
  <c r="Q271" i="3" s="1"/>
  <c r="R271" i="3" s="1"/>
  <c r="S271" i="3" s="1"/>
  <c r="T271" i="3" s="1"/>
  <c r="U271" i="3" s="1"/>
  <c r="V271" i="3" s="1"/>
  <c r="W271" i="3" s="1"/>
  <c r="X271" i="3" s="1"/>
  <c r="Y271" i="3" s="1"/>
  <c r="Z271" i="3" s="1"/>
  <c r="AA271" i="3" s="1"/>
  <c r="AB271" i="3" s="1"/>
  <c r="AC271" i="3" s="1"/>
  <c r="AD271" i="3" s="1"/>
  <c r="AE271" i="3" s="1"/>
  <c r="AF271" i="3" s="1"/>
  <c r="AG271" i="3" s="1"/>
  <c r="AJ204" i="3"/>
  <c r="B233" i="3"/>
  <c r="C270" i="3" s="1"/>
  <c r="D270" i="3" s="1"/>
  <c r="E270" i="3" s="1"/>
  <c r="F270" i="3" s="1"/>
  <c r="G270" i="3" s="1"/>
  <c r="H270" i="3" s="1"/>
  <c r="I270" i="3" s="1"/>
  <c r="J270" i="3" s="1"/>
  <c r="K270" i="3" s="1"/>
  <c r="L270" i="3" s="1"/>
  <c r="M270" i="3" s="1"/>
  <c r="N270" i="3" s="1"/>
  <c r="O270" i="3" s="1"/>
  <c r="P270" i="3" s="1"/>
  <c r="Q270" i="3" s="1"/>
  <c r="R270" i="3" s="1"/>
  <c r="S270" i="3" s="1"/>
  <c r="T270" i="3" s="1"/>
  <c r="U270" i="3" s="1"/>
  <c r="V270" i="3" s="1"/>
  <c r="W270" i="3" s="1"/>
  <c r="X270" i="3" s="1"/>
  <c r="Y270" i="3" s="1"/>
  <c r="Z270" i="3" s="1"/>
  <c r="AA270" i="3" s="1"/>
  <c r="AB270" i="3" s="1"/>
  <c r="AC270" i="3" s="1"/>
  <c r="AD270" i="3" s="1"/>
  <c r="AE270" i="3" s="1"/>
  <c r="AF270" i="3" s="1"/>
  <c r="AG270" i="3" s="1"/>
  <c r="AK196" i="3"/>
  <c r="BN196" i="3" s="1"/>
  <c r="S90" i="3"/>
  <c r="AM272" i="3"/>
  <c r="AN272" i="3" s="1"/>
  <c r="AO272" i="3" s="1"/>
  <c r="AP272" i="3" s="1"/>
  <c r="AQ272" i="3" s="1"/>
  <c r="AR272" i="3" s="1"/>
  <c r="AS272" i="3" s="1"/>
  <c r="AT272" i="3" s="1"/>
  <c r="AU272" i="3" s="1"/>
  <c r="AV272" i="3" s="1"/>
  <c r="AW272" i="3" s="1"/>
  <c r="AX272" i="3" s="1"/>
  <c r="AY272" i="3" s="1"/>
  <c r="AZ272" i="3" s="1"/>
  <c r="BA272" i="3" s="1"/>
  <c r="BB272" i="3" s="1"/>
  <c r="BC272" i="3" s="1"/>
  <c r="BD272" i="3" s="1"/>
  <c r="BE272" i="3" s="1"/>
  <c r="BF272" i="3" s="1"/>
  <c r="BG272" i="3" s="1"/>
  <c r="BH272" i="3" s="1"/>
  <c r="BI272" i="3" s="1"/>
  <c r="BJ272" i="3" s="1"/>
  <c r="BK272" i="3" s="1"/>
  <c r="BL272" i="3" s="1"/>
  <c r="BM272" i="3" s="1"/>
  <c r="BN272" i="3" s="1"/>
  <c r="BO272" i="3" s="1"/>
  <c r="BP272" i="3" s="1"/>
  <c r="BQ272" i="3" s="1"/>
  <c r="BR272" i="3" s="1"/>
  <c r="F309" i="3" s="1"/>
  <c r="G53" i="4" s="1"/>
  <c r="A650" i="4" s="1"/>
  <c r="AM296" i="3"/>
  <c r="AN296" i="3" s="1"/>
  <c r="AO296" i="3" s="1"/>
  <c r="AP296" i="3" s="1"/>
  <c r="AQ296" i="3" s="1"/>
  <c r="AR296" i="3" s="1"/>
  <c r="AS296" i="3" s="1"/>
  <c r="AT296" i="3" s="1"/>
  <c r="AU296" i="3" s="1"/>
  <c r="AV296" i="3" s="1"/>
  <c r="AW296" i="3" s="1"/>
  <c r="AX296" i="3" s="1"/>
  <c r="AY296" i="3" s="1"/>
  <c r="AZ296" i="3" s="1"/>
  <c r="BA296" i="3" s="1"/>
  <c r="BB296" i="3" s="1"/>
  <c r="BC296" i="3" s="1"/>
  <c r="BD296" i="3" s="1"/>
  <c r="BE296" i="3" s="1"/>
  <c r="BF296" i="3" s="1"/>
  <c r="BG296" i="3" s="1"/>
  <c r="BH296" i="3" s="1"/>
  <c r="BI296" i="3" s="1"/>
  <c r="BJ296" i="3" s="1"/>
  <c r="BK296" i="3" s="1"/>
  <c r="BL296" i="3" s="1"/>
  <c r="BM296" i="3" s="1"/>
  <c r="BN296" i="3" s="1"/>
  <c r="BO296" i="3" s="1"/>
  <c r="BP296" i="3" s="1"/>
  <c r="BQ296" i="3" s="1"/>
  <c r="BR296" i="3" s="1"/>
  <c r="F333" i="3" s="1"/>
  <c r="G77" i="4" s="1"/>
  <c r="A674" i="4" s="1"/>
  <c r="AM274" i="3"/>
  <c r="AN274" i="3" s="1"/>
  <c r="AO274" i="3" s="1"/>
  <c r="AP274" i="3" s="1"/>
  <c r="AQ274" i="3" s="1"/>
  <c r="AR274" i="3" s="1"/>
  <c r="AS274" i="3" s="1"/>
  <c r="AT274" i="3" s="1"/>
  <c r="AU274" i="3" s="1"/>
  <c r="AV274" i="3" s="1"/>
  <c r="AW274" i="3" s="1"/>
  <c r="AX274" i="3" s="1"/>
  <c r="AY274" i="3" s="1"/>
  <c r="AZ274" i="3" s="1"/>
  <c r="BA274" i="3" s="1"/>
  <c r="BB274" i="3" s="1"/>
  <c r="BC274" i="3" s="1"/>
  <c r="BD274" i="3" s="1"/>
  <c r="BE274" i="3" s="1"/>
  <c r="BF274" i="3" s="1"/>
  <c r="BG274" i="3" s="1"/>
  <c r="BH274" i="3" s="1"/>
  <c r="BI274" i="3" s="1"/>
  <c r="BJ274" i="3" s="1"/>
  <c r="BK274" i="3" s="1"/>
  <c r="BL274" i="3" s="1"/>
  <c r="BM274" i="3" s="1"/>
  <c r="BN274" i="3" s="1"/>
  <c r="BO274" i="3" s="1"/>
  <c r="BP274" i="3" s="1"/>
  <c r="BQ274" i="3" s="1"/>
  <c r="BR274" i="3" s="1"/>
  <c r="F311" i="3" s="1"/>
  <c r="G55" i="4" s="1"/>
  <c r="A652" i="4" s="1"/>
  <c r="AL225" i="3"/>
  <c r="AL208" i="3"/>
  <c r="AR208" i="3"/>
  <c r="AZ208" i="3"/>
  <c r="BH208" i="3"/>
  <c r="BP208" i="3"/>
  <c r="AS208" i="3"/>
  <c r="BB208" i="3"/>
  <c r="BI208" i="3"/>
  <c r="BA208" i="3"/>
  <c r="AT208" i="3"/>
  <c r="BQ208" i="3"/>
  <c r="BJ208" i="3"/>
  <c r="BR208" i="3"/>
  <c r="AM208" i="3"/>
  <c r="AU208" i="3"/>
  <c r="BC208" i="3"/>
  <c r="BK208" i="3"/>
  <c r="AN208" i="3"/>
  <c r="AV208" i="3"/>
  <c r="BD208" i="3"/>
  <c r="BL208" i="3"/>
  <c r="AO208" i="3"/>
  <c r="AW208" i="3"/>
  <c r="BE208" i="3"/>
  <c r="BM208" i="3"/>
  <c r="AP208" i="3"/>
  <c r="AX208" i="3"/>
  <c r="BF208" i="3"/>
  <c r="BN208" i="3"/>
  <c r="AQ208" i="3"/>
  <c r="AY208" i="3"/>
  <c r="BG208" i="3"/>
  <c r="BO208" i="3"/>
  <c r="AL228" i="3"/>
  <c r="BI228" i="3"/>
  <c r="BB228" i="3"/>
  <c r="AT228" i="3"/>
  <c r="BR228" i="3"/>
  <c r="AM228" i="3"/>
  <c r="BJ228" i="3"/>
  <c r="BC228" i="3"/>
  <c r="AU228" i="3"/>
  <c r="AN228" i="3"/>
  <c r="BK228" i="3"/>
  <c r="BD228" i="3"/>
  <c r="BL228" i="3"/>
  <c r="AO228" i="3"/>
  <c r="AW228" i="3"/>
  <c r="BE228" i="3"/>
  <c r="BM228" i="3"/>
  <c r="AP228" i="3"/>
  <c r="AX228" i="3"/>
  <c r="BF228" i="3"/>
  <c r="BN228" i="3"/>
  <c r="AQ228" i="3"/>
  <c r="AY228" i="3"/>
  <c r="BG228" i="3"/>
  <c r="BO228" i="3"/>
  <c r="AR228" i="3"/>
  <c r="AZ228" i="3"/>
  <c r="BH228" i="3"/>
  <c r="BP228" i="3"/>
  <c r="AV228" i="3"/>
  <c r="BA228" i="3"/>
  <c r="AS228" i="3"/>
  <c r="BQ228" i="3"/>
  <c r="BE225" i="3"/>
  <c r="BM225" i="3"/>
  <c r="AP225" i="3"/>
  <c r="AX225" i="3"/>
  <c r="BF225" i="3"/>
  <c r="BN225" i="3"/>
  <c r="AQ225" i="3"/>
  <c r="AY225" i="3"/>
  <c r="BG225" i="3"/>
  <c r="BO225" i="3"/>
  <c r="AR225" i="3"/>
  <c r="AZ225" i="3"/>
  <c r="BH225" i="3"/>
  <c r="BP225" i="3"/>
  <c r="AS225" i="3"/>
  <c r="BA225" i="3"/>
  <c r="BI225" i="3"/>
  <c r="BQ225" i="3"/>
  <c r="AT225" i="3"/>
  <c r="BB225" i="3"/>
  <c r="BJ225" i="3"/>
  <c r="BR225" i="3"/>
  <c r="AM225" i="3"/>
  <c r="AU225" i="3"/>
  <c r="BC225" i="3"/>
  <c r="BK225" i="3"/>
  <c r="AN225" i="3"/>
  <c r="BL225" i="3"/>
  <c r="BD225" i="3"/>
  <c r="AV225" i="3"/>
  <c r="AO225" i="3"/>
  <c r="AW225" i="3"/>
  <c r="AL227" i="3"/>
  <c r="AM227" i="3"/>
  <c r="BJ227" i="3"/>
  <c r="BC227" i="3"/>
  <c r="AU227" i="3"/>
  <c r="AN227" i="3"/>
  <c r="BK227" i="3"/>
  <c r="BD227" i="3"/>
  <c r="AV227" i="3"/>
  <c r="AO227" i="3"/>
  <c r="AW227" i="3"/>
  <c r="BE227" i="3"/>
  <c r="BM227" i="3"/>
  <c r="AP227" i="3"/>
  <c r="AX227" i="3"/>
  <c r="BF227" i="3"/>
  <c r="BN227" i="3"/>
  <c r="AQ227" i="3"/>
  <c r="AY227" i="3"/>
  <c r="BG227" i="3"/>
  <c r="BO227" i="3"/>
  <c r="AR227" i="3"/>
  <c r="AZ227" i="3"/>
  <c r="BH227" i="3"/>
  <c r="BP227" i="3"/>
  <c r="AS227" i="3"/>
  <c r="BA227" i="3"/>
  <c r="BI227" i="3"/>
  <c r="BQ227" i="3"/>
  <c r="BL227" i="3"/>
  <c r="BB227" i="3"/>
  <c r="AT227" i="3"/>
  <c r="BR227" i="3"/>
  <c r="AL226" i="3"/>
  <c r="AM226" i="3"/>
  <c r="AU226" i="3"/>
  <c r="BC226" i="3"/>
  <c r="BK226" i="3"/>
  <c r="AN226" i="3"/>
  <c r="AV226" i="3"/>
  <c r="BD226" i="3"/>
  <c r="BL226" i="3"/>
  <c r="AO226" i="3"/>
  <c r="AW226" i="3"/>
  <c r="BE226" i="3"/>
  <c r="BM226" i="3"/>
  <c r="AP226" i="3"/>
  <c r="AX226" i="3"/>
  <c r="BF226" i="3"/>
  <c r="BN226" i="3"/>
  <c r="AQ226" i="3"/>
  <c r="AY226" i="3"/>
  <c r="BG226" i="3"/>
  <c r="BO226" i="3"/>
  <c r="AR226" i="3"/>
  <c r="AZ226" i="3"/>
  <c r="BH226" i="3"/>
  <c r="BP226" i="3"/>
  <c r="AS226" i="3"/>
  <c r="BA226" i="3"/>
  <c r="BI226" i="3"/>
  <c r="BQ226" i="3"/>
  <c r="AT226" i="3"/>
  <c r="BB226" i="3"/>
  <c r="BJ226" i="3"/>
  <c r="BR226" i="3"/>
  <c r="AL201" i="3"/>
  <c r="AM201" i="3"/>
  <c r="AU201" i="3"/>
  <c r="BC201" i="3"/>
  <c r="BK201" i="3"/>
  <c r="AN201" i="3"/>
  <c r="AV201" i="3"/>
  <c r="BD201" i="3"/>
  <c r="BL201" i="3"/>
  <c r="AO201" i="3"/>
  <c r="AW201" i="3"/>
  <c r="BE201" i="3"/>
  <c r="BM201" i="3"/>
  <c r="AP201" i="3"/>
  <c r="AX201" i="3"/>
  <c r="BF201" i="3"/>
  <c r="BN201" i="3"/>
  <c r="AQ201" i="3"/>
  <c r="AY201" i="3"/>
  <c r="BG201" i="3"/>
  <c r="BO201" i="3"/>
  <c r="AR201" i="3"/>
  <c r="AZ201" i="3"/>
  <c r="BH201" i="3"/>
  <c r="BP201" i="3"/>
  <c r="AS201" i="3"/>
  <c r="BA201" i="3"/>
  <c r="BI201" i="3"/>
  <c r="BQ201" i="3"/>
  <c r="AT201" i="3"/>
  <c r="BR201" i="3"/>
  <c r="BJ201" i="3"/>
  <c r="BB201" i="3"/>
  <c r="AL212" i="3"/>
  <c r="AR212" i="3"/>
  <c r="AZ212" i="3"/>
  <c r="BH212" i="3"/>
  <c r="BP212" i="3"/>
  <c r="AS212" i="3"/>
  <c r="BA212" i="3"/>
  <c r="BI212" i="3"/>
  <c r="BQ212" i="3"/>
  <c r="AT212" i="3"/>
  <c r="BB212" i="3"/>
  <c r="BJ212" i="3"/>
  <c r="BR212" i="3"/>
  <c r="AM212" i="3"/>
  <c r="AU212" i="3"/>
  <c r="BC212" i="3"/>
  <c r="BK212" i="3"/>
  <c r="AN212" i="3"/>
  <c r="AV212" i="3"/>
  <c r="BD212" i="3"/>
  <c r="BL212" i="3"/>
  <c r="AO212" i="3"/>
  <c r="AW212" i="3"/>
  <c r="BE212" i="3"/>
  <c r="BM212" i="3"/>
  <c r="AP212" i="3"/>
  <c r="AX212" i="3"/>
  <c r="BF212" i="3"/>
  <c r="BN212" i="3"/>
  <c r="AQ212" i="3"/>
  <c r="AY212" i="3"/>
  <c r="BG212" i="3"/>
  <c r="BO212" i="3"/>
  <c r="AK223" i="3"/>
  <c r="AK202" i="3"/>
  <c r="AK205" i="3"/>
  <c r="B239" i="3"/>
  <c r="C276" i="3" s="1"/>
  <c r="D276" i="3" s="1"/>
  <c r="E276" i="3" s="1"/>
  <c r="F276" i="3" s="1"/>
  <c r="G276" i="3" s="1"/>
  <c r="H276" i="3" s="1"/>
  <c r="I276" i="3" s="1"/>
  <c r="J276" i="3" s="1"/>
  <c r="K276" i="3" s="1"/>
  <c r="L276" i="3" s="1"/>
  <c r="M276" i="3" s="1"/>
  <c r="N276" i="3" s="1"/>
  <c r="O276" i="3" s="1"/>
  <c r="P276" i="3" s="1"/>
  <c r="Q276" i="3" s="1"/>
  <c r="R276" i="3" s="1"/>
  <c r="S276" i="3" s="1"/>
  <c r="T276" i="3" s="1"/>
  <c r="U276" i="3" s="1"/>
  <c r="V276" i="3" s="1"/>
  <c r="W276" i="3" s="1"/>
  <c r="X276" i="3" s="1"/>
  <c r="Y276" i="3" s="1"/>
  <c r="Z276" i="3" s="1"/>
  <c r="AA276" i="3" s="1"/>
  <c r="AB276" i="3" s="1"/>
  <c r="AC276" i="3" s="1"/>
  <c r="AD276" i="3" s="1"/>
  <c r="AE276" i="3" s="1"/>
  <c r="AF276" i="3" s="1"/>
  <c r="AG276" i="3" s="1"/>
  <c r="AJ202" i="3"/>
  <c r="B260" i="3"/>
  <c r="C297" i="3" s="1"/>
  <c r="D297" i="3" s="1"/>
  <c r="E297" i="3" s="1"/>
  <c r="F297" i="3" s="1"/>
  <c r="G297" i="3" s="1"/>
  <c r="H297" i="3" s="1"/>
  <c r="I297" i="3" s="1"/>
  <c r="J297" i="3" s="1"/>
  <c r="K297" i="3" s="1"/>
  <c r="L297" i="3" s="1"/>
  <c r="M297" i="3" s="1"/>
  <c r="N297" i="3" s="1"/>
  <c r="O297" i="3" s="1"/>
  <c r="P297" i="3" s="1"/>
  <c r="Q297" i="3" s="1"/>
  <c r="R297" i="3" s="1"/>
  <c r="S297" i="3" s="1"/>
  <c r="T297" i="3" s="1"/>
  <c r="U297" i="3" s="1"/>
  <c r="V297" i="3" s="1"/>
  <c r="W297" i="3" s="1"/>
  <c r="X297" i="3" s="1"/>
  <c r="Y297" i="3" s="1"/>
  <c r="Z297" i="3" s="1"/>
  <c r="AA297" i="3" s="1"/>
  <c r="AB297" i="3" s="1"/>
  <c r="AC297" i="3" s="1"/>
  <c r="AD297" i="3" s="1"/>
  <c r="AE297" i="3" s="1"/>
  <c r="AF297" i="3" s="1"/>
  <c r="AG297" i="3" s="1"/>
  <c r="AJ223" i="3"/>
  <c r="B242" i="3"/>
  <c r="C279" i="3" s="1"/>
  <c r="D279" i="3" s="1"/>
  <c r="E279" i="3" s="1"/>
  <c r="F279" i="3" s="1"/>
  <c r="G279" i="3" s="1"/>
  <c r="H279" i="3" s="1"/>
  <c r="I279" i="3" s="1"/>
  <c r="J279" i="3" s="1"/>
  <c r="K279" i="3" s="1"/>
  <c r="L279" i="3" s="1"/>
  <c r="M279" i="3" s="1"/>
  <c r="N279" i="3" s="1"/>
  <c r="O279" i="3" s="1"/>
  <c r="P279" i="3" s="1"/>
  <c r="Q279" i="3" s="1"/>
  <c r="R279" i="3" s="1"/>
  <c r="S279" i="3" s="1"/>
  <c r="T279" i="3" s="1"/>
  <c r="U279" i="3" s="1"/>
  <c r="V279" i="3" s="1"/>
  <c r="W279" i="3" s="1"/>
  <c r="X279" i="3" s="1"/>
  <c r="Y279" i="3" s="1"/>
  <c r="Z279" i="3" s="1"/>
  <c r="AA279" i="3" s="1"/>
  <c r="AB279" i="3" s="1"/>
  <c r="AC279" i="3" s="1"/>
  <c r="AD279" i="3" s="1"/>
  <c r="AE279" i="3" s="1"/>
  <c r="AF279" i="3" s="1"/>
  <c r="AG279" i="3" s="1"/>
  <c r="AJ205" i="3"/>
  <c r="C130" i="3"/>
  <c r="D130" i="3" s="1"/>
  <c r="E130" i="3" s="1"/>
  <c r="F130" i="3" s="1"/>
  <c r="G130" i="3" s="1"/>
  <c r="H130" i="3" s="1"/>
  <c r="I130" i="3" s="1"/>
  <c r="J130" i="3" s="1"/>
  <c r="K130" i="3" s="1"/>
  <c r="L130" i="3" s="1"/>
  <c r="M130" i="3" s="1"/>
  <c r="N130" i="3" s="1"/>
  <c r="O130" i="3" s="1"/>
  <c r="P130" i="3" s="1"/>
  <c r="Q130" i="3" s="1"/>
  <c r="R130" i="3" s="1"/>
  <c r="S130" i="3" s="1"/>
  <c r="T130" i="3" s="1"/>
  <c r="U130" i="3" s="1"/>
  <c r="V130" i="3" s="1"/>
  <c r="W130" i="3" s="1"/>
  <c r="X130" i="3" s="1"/>
  <c r="Y130" i="3" s="1"/>
  <c r="Z130" i="3" s="1"/>
  <c r="AA130" i="3" s="1"/>
  <c r="AB130" i="3" s="1"/>
  <c r="AC130" i="3" s="1"/>
  <c r="AD130" i="3" s="1"/>
  <c r="AE130" i="3" s="1"/>
  <c r="AF130" i="3" s="1"/>
  <c r="AG130" i="3" s="1"/>
  <c r="F167" i="3" s="1"/>
  <c r="G23" i="4" s="1"/>
  <c r="A620" i="4" s="1"/>
  <c r="C148" i="3"/>
  <c r="D148" i="3" s="1"/>
  <c r="E148" i="3" s="1"/>
  <c r="F148" i="3" s="1"/>
  <c r="G148" i="3" s="1"/>
  <c r="H148" i="3" s="1"/>
  <c r="I148" i="3" s="1"/>
  <c r="J148" i="3" s="1"/>
  <c r="K148" i="3" s="1"/>
  <c r="L148" i="3" s="1"/>
  <c r="M148" i="3" s="1"/>
  <c r="N148" i="3" s="1"/>
  <c r="O148" i="3" s="1"/>
  <c r="P148" i="3" s="1"/>
  <c r="Q148" i="3" s="1"/>
  <c r="R148" i="3" s="1"/>
  <c r="S148" i="3" s="1"/>
  <c r="T148" i="3" s="1"/>
  <c r="U148" i="3" s="1"/>
  <c r="V148" i="3" s="1"/>
  <c r="W148" i="3" s="1"/>
  <c r="X148" i="3" s="1"/>
  <c r="Y148" i="3" s="1"/>
  <c r="Z148" i="3" s="1"/>
  <c r="AA148" i="3" s="1"/>
  <c r="AB148" i="3" s="1"/>
  <c r="AC148" i="3" s="1"/>
  <c r="AD148" i="3" s="1"/>
  <c r="AE148" i="3" s="1"/>
  <c r="AF148" i="3" s="1"/>
  <c r="AG148" i="3" s="1"/>
  <c r="F185" i="3" s="1"/>
  <c r="G41" i="4" s="1"/>
  <c r="A638" i="4" s="1"/>
  <c r="BN249" i="3" l="1"/>
  <c r="BN245" i="3"/>
  <c r="BN211" i="3"/>
  <c r="AR211" i="3"/>
  <c r="AT211" i="3"/>
  <c r="BL211" i="3"/>
  <c r="BQ224" i="3"/>
  <c r="AW224" i="3"/>
  <c r="BO245" i="3"/>
  <c r="BI238" i="3"/>
  <c r="BM263" i="3"/>
  <c r="BG245" i="3"/>
  <c r="BJ245" i="3"/>
  <c r="BE238" i="3"/>
  <c r="BM265" i="3"/>
  <c r="BA224" i="3"/>
  <c r="BL224" i="3"/>
  <c r="AT264" i="3"/>
  <c r="BF264" i="3"/>
  <c r="AP238" i="3"/>
  <c r="BB263" i="3"/>
  <c r="AR245" i="3"/>
  <c r="AS224" i="3"/>
  <c r="AV224" i="3"/>
  <c r="BM264" i="3"/>
  <c r="AN224" i="3"/>
  <c r="AW262" i="3"/>
  <c r="BR224" i="3"/>
  <c r="AQ224" i="3"/>
  <c r="BN224" i="3"/>
  <c r="BB224" i="3"/>
  <c r="BI224" i="3"/>
  <c r="AT238" i="3"/>
  <c r="BA262" i="3"/>
  <c r="BL264" i="3"/>
  <c r="BP224" i="3"/>
  <c r="BP261" i="3" s="1"/>
  <c r="BH224" i="3"/>
  <c r="AU224" i="3"/>
  <c r="AR224" i="3"/>
  <c r="AY224" i="3"/>
  <c r="AT224" i="3"/>
  <c r="BJ224" i="3"/>
  <c r="BF224" i="3"/>
  <c r="AX224" i="3"/>
  <c r="AP224" i="3"/>
  <c r="BM224" i="3"/>
  <c r="AO224" i="3"/>
  <c r="AN245" i="3"/>
  <c r="BD224" i="3"/>
  <c r="AZ224" i="3"/>
  <c r="AM224" i="3"/>
  <c r="AL224" i="3"/>
  <c r="BO264" i="3"/>
  <c r="BE224" i="3"/>
  <c r="AW238" i="3"/>
  <c r="BH262" i="3"/>
  <c r="AS238" i="3"/>
  <c r="BA263" i="3"/>
  <c r="BL262" i="3"/>
  <c r="BP265" i="3"/>
  <c r="BR265" i="3"/>
  <c r="BQ265" i="3"/>
  <c r="BD238" i="3"/>
  <c r="BK265" i="3"/>
  <c r="AO249" i="3"/>
  <c r="AS249" i="3"/>
  <c r="AZ238" i="3"/>
  <c r="AV238" i="3"/>
  <c r="BH263" i="3"/>
  <c r="BD263" i="3"/>
  <c r="BP264" i="3"/>
  <c r="BQ264" i="3"/>
  <c r="BR264" i="3"/>
  <c r="AV264" i="3"/>
  <c r="BC262" i="3"/>
  <c r="BG262" i="3"/>
  <c r="AR265" i="3"/>
  <c r="AN265" i="3"/>
  <c r="AX245" i="3"/>
  <c r="AX249" i="3"/>
  <c r="BA238" i="3"/>
  <c r="AY245" i="3"/>
  <c r="BE264" i="3"/>
  <c r="BL265" i="3"/>
  <c r="BL263" i="3"/>
  <c r="BL249" i="3"/>
  <c r="BP249" i="3"/>
  <c r="BQ249" i="3"/>
  <c r="BR249" i="3"/>
  <c r="AR238" i="3"/>
  <c r="AN238" i="3"/>
  <c r="AZ263" i="3"/>
  <c r="AV263" i="3"/>
  <c r="BH264" i="3"/>
  <c r="BD264" i="3"/>
  <c r="AU262" i="3"/>
  <c r="AY262" i="3"/>
  <c r="BO265" i="3"/>
  <c r="AU265" i="3"/>
  <c r="AP245" i="3"/>
  <c r="AT245" i="3"/>
  <c r="BD249" i="3"/>
  <c r="BH249" i="3"/>
  <c r="BO238" i="3"/>
  <c r="BK238" i="3"/>
  <c r="AR263" i="3"/>
  <c r="AN263" i="3"/>
  <c r="AZ264" i="3"/>
  <c r="BK264" i="3"/>
  <c r="AM262" i="3"/>
  <c r="AQ262" i="3"/>
  <c r="BG265" i="3"/>
  <c r="BC265" i="3"/>
  <c r="BM245" i="3"/>
  <c r="BA245" i="3"/>
  <c r="AV262" i="3"/>
  <c r="BC245" i="3"/>
  <c r="BE263" i="3"/>
  <c r="AU245" i="3"/>
  <c r="AW263" i="3"/>
  <c r="AM245" i="3"/>
  <c r="AW249" i="3"/>
  <c r="BH238" i="3"/>
  <c r="AO264" i="3"/>
  <c r="BO262" i="3"/>
  <c r="AZ249" i="3"/>
  <c r="BC238" i="3"/>
  <c r="BN262" i="3"/>
  <c r="BK263" i="3"/>
  <c r="AP264" i="3"/>
  <c r="BA265" i="3"/>
  <c r="AP249" i="3"/>
  <c r="AO265" i="3"/>
  <c r="BM249" i="3"/>
  <c r="BI264" i="3"/>
  <c r="AQ245" i="3"/>
  <c r="BA249" i="3"/>
  <c r="AS264" i="3"/>
  <c r="BK262" i="3"/>
  <c r="BF245" i="3"/>
  <c r="AV249" i="3"/>
  <c r="AN249" i="3"/>
  <c r="AY238" i="3"/>
  <c r="BG263" i="3"/>
  <c r="BJ262" i="3"/>
  <c r="BF262" i="3"/>
  <c r="AM265" i="3"/>
  <c r="BB245" i="3"/>
  <c r="BO249" i="3"/>
  <c r="AM238" i="3"/>
  <c r="AU263" i="3"/>
  <c r="BG264" i="3"/>
  <c r="BC264" i="3"/>
  <c r="BB262" i="3"/>
  <c r="AX262" i="3"/>
  <c r="BN265" i="3"/>
  <c r="AO245" i="3"/>
  <c r="AS245" i="3"/>
  <c r="BG249" i="3"/>
  <c r="BC249" i="3"/>
  <c r="BB238" i="3"/>
  <c r="BN238" i="3"/>
  <c r="AQ263" i="3"/>
  <c r="AM263" i="3"/>
  <c r="AY264" i="3"/>
  <c r="BJ264" i="3"/>
  <c r="AT262" i="3"/>
  <c r="AP262" i="3"/>
  <c r="BF265" i="3"/>
  <c r="AT265" i="3"/>
  <c r="BL245" i="3"/>
  <c r="BP245" i="3"/>
  <c r="BQ245" i="3"/>
  <c r="BR245" i="3"/>
  <c r="AW265" i="3"/>
  <c r="AT249" i="3"/>
  <c r="BD262" i="3"/>
  <c r="AV265" i="3"/>
  <c r="AO238" i="3"/>
  <c r="AZ262" i="3"/>
  <c r="BP263" i="3"/>
  <c r="BQ263" i="3"/>
  <c r="BR263" i="3"/>
  <c r="AZ265" i="3"/>
  <c r="BG238" i="3"/>
  <c r="BO263" i="3"/>
  <c r="AR264" i="3"/>
  <c r="AN264" i="3"/>
  <c r="AY265" i="3"/>
  <c r="BJ265" i="3"/>
  <c r="BE245" i="3"/>
  <c r="BI245" i="3"/>
  <c r="AR249" i="3"/>
  <c r="AU238" i="3"/>
  <c r="BC263" i="3"/>
  <c r="AU264" i="3"/>
  <c r="AQ265" i="3"/>
  <c r="AW245" i="3"/>
  <c r="BK249" i="3"/>
  <c r="AQ238" i="3"/>
  <c r="AU249" i="3"/>
  <c r="BF238" i="3"/>
  <c r="BN263" i="3"/>
  <c r="AQ264" i="3"/>
  <c r="AM264" i="3"/>
  <c r="BM262" i="3"/>
  <c r="AX265" i="3"/>
  <c r="BB265" i="3"/>
  <c r="BD245" i="3"/>
  <c r="BH245" i="3"/>
  <c r="AX263" i="3"/>
  <c r="BB249" i="3"/>
  <c r="BP262" i="3"/>
  <c r="BR262" i="3"/>
  <c r="BQ262" i="3"/>
  <c r="BI263" i="3"/>
  <c r="AY263" i="3"/>
  <c r="AY249" i="3"/>
  <c r="BJ238" i="3"/>
  <c r="AQ249" i="3"/>
  <c r="AM249" i="3"/>
  <c r="AX238" i="3"/>
  <c r="BJ263" i="3"/>
  <c r="BF263" i="3"/>
  <c r="BN264" i="3"/>
  <c r="BI262" i="3"/>
  <c r="BE262" i="3"/>
  <c r="AP265" i="3"/>
  <c r="BI265" i="3"/>
  <c r="AV245" i="3"/>
  <c r="AZ245" i="3"/>
  <c r="BF249" i="3"/>
  <c r="BJ249" i="3"/>
  <c r="BM238" i="3"/>
  <c r="AT263" i="3"/>
  <c r="AP263" i="3"/>
  <c r="BB264" i="3"/>
  <c r="AX264" i="3"/>
  <c r="AO262" i="3"/>
  <c r="AS262" i="3"/>
  <c r="AS265" i="3"/>
  <c r="BE265" i="3"/>
  <c r="BK245" i="3"/>
  <c r="BE249" i="3"/>
  <c r="BI249" i="3"/>
  <c r="BP238" i="3"/>
  <c r="BQ238" i="3"/>
  <c r="BR238" i="3"/>
  <c r="BL238" i="3"/>
  <c r="AS263" i="3"/>
  <c r="AO263" i="3"/>
  <c r="BA264" i="3"/>
  <c r="AW264" i="3"/>
  <c r="AN262" i="3"/>
  <c r="AR262" i="3"/>
  <c r="BH265" i="3"/>
  <c r="BD265" i="3"/>
  <c r="AL249" i="3"/>
  <c r="AL238" i="3"/>
  <c r="BO214" i="3"/>
  <c r="AL263" i="3"/>
  <c r="AP214" i="3"/>
  <c r="BL214" i="3"/>
  <c r="BO224" i="3"/>
  <c r="BK224" i="3"/>
  <c r="AT214" i="3"/>
  <c r="AX214" i="3"/>
  <c r="AW211" i="3"/>
  <c r="BG224" i="3"/>
  <c r="AL214" i="3"/>
  <c r="AL262" i="3"/>
  <c r="AL264" i="3"/>
  <c r="AL265" i="3"/>
  <c r="AL245" i="3"/>
  <c r="BD211" i="3"/>
  <c r="BD215" i="3"/>
  <c r="AU211" i="3"/>
  <c r="BE211" i="3"/>
  <c r="BB211" i="3"/>
  <c r="BO211" i="3"/>
  <c r="BI211" i="3"/>
  <c r="BR215" i="3"/>
  <c r="BG211" i="3"/>
  <c r="AQ211" i="3"/>
  <c r="BC211" i="3"/>
  <c r="AL211" i="3"/>
  <c r="BA215" i="3"/>
  <c r="BA211" i="3"/>
  <c r="BF211" i="3"/>
  <c r="BH211" i="3"/>
  <c r="AO211" i="3"/>
  <c r="BH215" i="3"/>
  <c r="AN211" i="3"/>
  <c r="AM211" i="3"/>
  <c r="AP211" i="3"/>
  <c r="BK211" i="3"/>
  <c r="AS211" i="3"/>
  <c r="BP211" i="3"/>
  <c r="BQ211" i="3"/>
  <c r="AY211" i="3"/>
  <c r="BJ211" i="3"/>
  <c r="BB214" i="3"/>
  <c r="BR211" i="3"/>
  <c r="AZ211" i="3"/>
  <c r="AV211" i="3"/>
  <c r="AV215" i="3"/>
  <c r="AX211" i="3"/>
  <c r="BM211" i="3"/>
  <c r="AV216" i="3"/>
  <c r="BD216" i="3"/>
  <c r="BP216" i="3"/>
  <c r="BO216" i="3"/>
  <c r="BG216" i="3"/>
  <c r="BQ221" i="3"/>
  <c r="BA221" i="3"/>
  <c r="BD214" i="3"/>
  <c r="AR221" i="3"/>
  <c r="BF221" i="3"/>
  <c r="BM221" i="3"/>
  <c r="BH221" i="3"/>
  <c r="BD221" i="3"/>
  <c r="BK221" i="3"/>
  <c r="AT221" i="3"/>
  <c r="AL221" i="3"/>
  <c r="BP215" i="3"/>
  <c r="AT199" i="3"/>
  <c r="AV221" i="3"/>
  <c r="BM216" i="3"/>
  <c r="BH199" i="3"/>
  <c r="AR199" i="3"/>
  <c r="AZ199" i="3"/>
  <c r="BG199" i="3"/>
  <c r="AQ199" i="3"/>
  <c r="BM199" i="3"/>
  <c r="BE199" i="3"/>
  <c r="AW199" i="3"/>
  <c r="BO199" i="3"/>
  <c r="BD199" i="3"/>
  <c r="AM199" i="3"/>
  <c r="AV199" i="3"/>
  <c r="BJ199" i="3"/>
  <c r="BF199" i="3"/>
  <c r="AN199" i="3"/>
  <c r="BQ199" i="3"/>
  <c r="BC199" i="3"/>
  <c r="BA199" i="3"/>
  <c r="AO216" i="3"/>
  <c r="AX199" i="3"/>
  <c r="BN215" i="3"/>
  <c r="BP199" i="3"/>
  <c r="AL199" i="3"/>
  <c r="AL216" i="3"/>
  <c r="BB199" i="3"/>
  <c r="BK199" i="3"/>
  <c r="AP221" i="3"/>
  <c r="AV214" i="3"/>
  <c r="BG215" i="3"/>
  <c r="AZ214" i="3"/>
  <c r="AZ216" i="3"/>
  <c r="AO215" i="3"/>
  <c r="AN215" i="3"/>
  <c r="BK215" i="3"/>
  <c r="AS215" i="3"/>
  <c r="AQ215" i="3"/>
  <c r="AX215" i="3"/>
  <c r="AO221" i="3"/>
  <c r="AM221" i="3"/>
  <c r="AX221" i="3"/>
  <c r="BJ221" i="3"/>
  <c r="AS221" i="3"/>
  <c r="BC215" i="3"/>
  <c r="BO221" i="3"/>
  <c r="BC216" i="3"/>
  <c r="AU199" i="3"/>
  <c r="AP199" i="3"/>
  <c r="BJ215" i="3"/>
  <c r="AY221" i="3"/>
  <c r="AU216" i="3"/>
  <c r="BM215" i="3"/>
  <c r="BH214" i="3"/>
  <c r="AY199" i="3"/>
  <c r="BI199" i="3"/>
  <c r="BL199" i="3"/>
  <c r="BI216" i="3"/>
  <c r="BM214" i="3"/>
  <c r="BR199" i="3"/>
  <c r="BN199" i="3"/>
  <c r="AU221" i="3"/>
  <c r="BE214" i="3"/>
  <c r="BN216" i="3"/>
  <c r="BK214" i="3"/>
  <c r="AM214" i="3"/>
  <c r="BR214" i="3"/>
  <c r="AS199" i="3"/>
  <c r="AQ221" i="3"/>
  <c r="BJ214" i="3"/>
  <c r="BR216" i="3"/>
  <c r="BQ214" i="3"/>
  <c r="AY214" i="3"/>
  <c r="AQ214" i="3"/>
  <c r="AS214" i="3"/>
  <c r="BF214" i="3"/>
  <c r="BP214" i="3"/>
  <c r="AT209" i="3"/>
  <c r="BN214" i="3"/>
  <c r="BI214" i="3"/>
  <c r="BH216" i="3"/>
  <c r="BJ209" i="3"/>
  <c r="AU215" i="3"/>
  <c r="AZ221" i="3"/>
  <c r="BB221" i="3"/>
  <c r="AO214" i="3"/>
  <c r="AM216" i="3"/>
  <c r="AN209" i="3"/>
  <c r="BO215" i="3"/>
  <c r="AN214" i="3"/>
  <c r="BF216" i="3"/>
  <c r="AQ216" i="3"/>
  <c r="AX206" i="3"/>
  <c r="BM209" i="3"/>
  <c r="AY215" i="3"/>
  <c r="AR214" i="3"/>
  <c r="BC214" i="3"/>
  <c r="BE216" i="3"/>
  <c r="BR209" i="3"/>
  <c r="AZ215" i="3"/>
  <c r="BJ216" i="3"/>
  <c r="BA209" i="3"/>
  <c r="BL215" i="3"/>
  <c r="AR215" i="3"/>
  <c r="AT216" i="3"/>
  <c r="BF209" i="3"/>
  <c r="BB215" i="3"/>
  <c r="AP215" i="3"/>
  <c r="BL216" i="3"/>
  <c r="AY216" i="3"/>
  <c r="AT215" i="3"/>
  <c r="BM197" i="3"/>
  <c r="BK216" i="3"/>
  <c r="AV218" i="3"/>
  <c r="AW209" i="3"/>
  <c r="BK209" i="3"/>
  <c r="BB216" i="3"/>
  <c r="BQ209" i="3"/>
  <c r="AM215" i="3"/>
  <c r="BF215" i="3"/>
  <c r="AP216" i="3"/>
  <c r="BA216" i="3"/>
  <c r="AS209" i="3"/>
  <c r="BL221" i="3"/>
  <c r="BG214" i="3"/>
  <c r="AU214" i="3"/>
  <c r="AX216" i="3"/>
  <c r="BQ216" i="3"/>
  <c r="AL215" i="3"/>
  <c r="BQ215" i="3"/>
  <c r="AW215" i="3"/>
  <c r="AV219" i="3"/>
  <c r="BC219" i="3"/>
  <c r="BO219" i="3"/>
  <c r="AW214" i="3"/>
  <c r="AW216" i="3"/>
  <c r="AS216" i="3"/>
  <c r="BB209" i="3"/>
  <c r="BJ206" i="3"/>
  <c r="BQ206" i="3"/>
  <c r="BG206" i="3"/>
  <c r="AP206" i="3"/>
  <c r="BC206" i="3"/>
  <c r="BI209" i="3"/>
  <c r="AM206" i="3"/>
  <c r="BI215" i="3"/>
  <c r="AW221" i="3"/>
  <c r="AN216" i="3"/>
  <c r="AR209" i="3"/>
  <c r="AQ209" i="3"/>
  <c r="AO209" i="3"/>
  <c r="AL218" i="3"/>
  <c r="BL219" i="3"/>
  <c r="BP221" i="3"/>
  <c r="AN221" i="3"/>
  <c r="AR219" i="3"/>
  <c r="BN209" i="3"/>
  <c r="BO218" i="3"/>
  <c r="BG218" i="3"/>
  <c r="BJ219" i="3"/>
  <c r="AZ218" i="3"/>
  <c r="AM209" i="3"/>
  <c r="BE209" i="3"/>
  <c r="AN218" i="3"/>
  <c r="AR218" i="3"/>
  <c r="BO209" i="3"/>
  <c r="AX209" i="3"/>
  <c r="AZ219" i="3"/>
  <c r="BI218" i="3"/>
  <c r="AO206" i="3"/>
  <c r="BG221" i="3"/>
  <c r="BC221" i="3"/>
  <c r="BK219" i="3"/>
  <c r="BN221" i="3"/>
  <c r="BR221" i="3"/>
  <c r="BI219" i="3"/>
  <c r="BG219" i="3"/>
  <c r="BE221" i="3"/>
  <c r="AY219" i="3"/>
  <c r="BE219" i="3"/>
  <c r="BB218" i="3"/>
  <c r="AY206" i="3"/>
  <c r="AQ219" i="3"/>
  <c r="AY218" i="3"/>
  <c r="AX219" i="3"/>
  <c r="BE206" i="3"/>
  <c r="BD219" i="3"/>
  <c r="BM218" i="3"/>
  <c r="BD218" i="3"/>
  <c r="BK218" i="3"/>
  <c r="AT219" i="3"/>
  <c r="BC218" i="3"/>
  <c r="BQ219" i="3"/>
  <c r="BF218" i="3"/>
  <c r="AU206" i="3"/>
  <c r="AN219" i="3"/>
  <c r="BM219" i="3"/>
  <c r="AT206" i="3"/>
  <c r="AS219" i="3"/>
  <c r="BO206" i="3"/>
  <c r="BH219" i="3"/>
  <c r="BH218" i="3"/>
  <c r="AU219" i="3"/>
  <c r="AP209" i="3"/>
  <c r="AU218" i="3"/>
  <c r="BR218" i="3"/>
  <c r="BN218" i="3"/>
  <c r="BJ218" i="3"/>
  <c r="BB213" i="3"/>
  <c r="AX218" i="3"/>
  <c r="AT218" i="3"/>
  <c r="BJ213" i="3"/>
  <c r="AP218" i="3"/>
  <c r="BQ218" i="3"/>
  <c r="BE218" i="3"/>
  <c r="BA218" i="3"/>
  <c r="AW218" i="3"/>
  <c r="AS218" i="3"/>
  <c r="AO218" i="3"/>
  <c r="BP218" i="3"/>
  <c r="BL218" i="3"/>
  <c r="BO203" i="3"/>
  <c r="BQ213" i="3"/>
  <c r="D127" i="3"/>
  <c r="E127" i="3" s="1"/>
  <c r="F127" i="3" s="1"/>
  <c r="G127" i="3" s="1"/>
  <c r="H127" i="3" s="1"/>
  <c r="I127" i="3" s="1"/>
  <c r="J127" i="3" s="1"/>
  <c r="K127" i="3" s="1"/>
  <c r="L127" i="3" s="1"/>
  <c r="M127" i="3" s="1"/>
  <c r="N127" i="3" s="1"/>
  <c r="O127" i="3" s="1"/>
  <c r="P127" i="3" s="1"/>
  <c r="Q127" i="3" s="1"/>
  <c r="R127" i="3" s="1"/>
  <c r="S127" i="3" s="1"/>
  <c r="T127" i="3" s="1"/>
  <c r="U127" i="3" s="1"/>
  <c r="V127" i="3" s="1"/>
  <c r="W127" i="3" s="1"/>
  <c r="X127" i="3" s="1"/>
  <c r="Y127" i="3" s="1"/>
  <c r="Z127" i="3" s="1"/>
  <c r="AA127" i="3" s="1"/>
  <c r="AB127" i="3" s="1"/>
  <c r="AC127" i="3" s="1"/>
  <c r="AD127" i="3" s="1"/>
  <c r="AE127" i="3" s="1"/>
  <c r="AF127" i="3" s="1"/>
  <c r="AG127" i="3" s="1"/>
  <c r="F164" i="3" s="1"/>
  <c r="G20" i="4" s="1"/>
  <c r="A617" i="4" s="1"/>
  <c r="AT213" i="3"/>
  <c r="BF213" i="3"/>
  <c r="AX213" i="3"/>
  <c r="BI213" i="3"/>
  <c r="AP213" i="3"/>
  <c r="BM213" i="3"/>
  <c r="AS213" i="3"/>
  <c r="BP209" i="3"/>
  <c r="BL209" i="3"/>
  <c r="BN213" i="3"/>
  <c r="BA213" i="3"/>
  <c r="BE213" i="3"/>
  <c r="BP213" i="3"/>
  <c r="BH209" i="3"/>
  <c r="BD209" i="3"/>
  <c r="AW213" i="3"/>
  <c r="AR213" i="3"/>
  <c r="AZ209" i="3"/>
  <c r="AV209" i="3"/>
  <c r="BL213" i="3"/>
  <c r="BD213" i="3"/>
  <c r="BO213" i="3"/>
  <c r="AN213" i="3"/>
  <c r="AY213" i="3"/>
  <c r="BG209" i="3"/>
  <c r="BC209" i="3"/>
  <c r="BG213" i="3"/>
  <c r="BK213" i="3"/>
  <c r="AL213" i="3"/>
  <c r="AU209" i="3"/>
  <c r="AY209" i="3"/>
  <c r="BC213" i="3"/>
  <c r="AV207" i="3"/>
  <c r="AU213" i="3"/>
  <c r="BR213" i="3"/>
  <c r="BF203" i="3"/>
  <c r="AY195" i="3"/>
  <c r="AW195" i="3"/>
  <c r="BN207" i="3"/>
  <c r="AQ218" i="3"/>
  <c r="AO195" i="3"/>
  <c r="AL195" i="3"/>
  <c r="AP207" i="3"/>
  <c r="AM219" i="3"/>
  <c r="BN219" i="3"/>
  <c r="BR219" i="3"/>
  <c r="BF219" i="3"/>
  <c r="BH195" i="3"/>
  <c r="BR206" i="3"/>
  <c r="BB219" i="3"/>
  <c r="AP219" i="3"/>
  <c r="AO219" i="3"/>
  <c r="BP219" i="3"/>
  <c r="AP203" i="3"/>
  <c r="BI206" i="3"/>
  <c r="AW206" i="3"/>
  <c r="BM203" i="3"/>
  <c r="BE203" i="3"/>
  <c r="BL206" i="3"/>
  <c r="AO203" i="3"/>
  <c r="BD206" i="3"/>
  <c r="BD203" i="3"/>
  <c r="BP206" i="3"/>
  <c r="BH206" i="3"/>
  <c r="AV206" i="3"/>
  <c r="AV203" i="3"/>
  <c r="AS206" i="3"/>
  <c r="AZ206" i="3"/>
  <c r="AN206" i="3"/>
  <c r="BR203" i="3"/>
  <c r="AR206" i="3"/>
  <c r="BK206" i="3"/>
  <c r="AO213" i="3"/>
  <c r="BH213" i="3"/>
  <c r="BJ203" i="3"/>
  <c r="AW219" i="3"/>
  <c r="BA219" i="3"/>
  <c r="AM218" i="3"/>
  <c r="BB203" i="3"/>
  <c r="AT203" i="3"/>
  <c r="BC204" i="3"/>
  <c r="AL206" i="3"/>
  <c r="AQ203" i="3"/>
  <c r="BP203" i="3"/>
  <c r="BH203" i="3"/>
  <c r="BN206" i="3"/>
  <c r="AZ203" i="3"/>
  <c r="AQ206" i="3"/>
  <c r="BB206" i="3"/>
  <c r="BF206" i="3"/>
  <c r="AR203" i="3"/>
  <c r="BI203" i="3"/>
  <c r="AN203" i="3"/>
  <c r="AS203" i="3"/>
  <c r="BK203" i="3"/>
  <c r="BN203" i="3"/>
  <c r="BL203" i="3"/>
  <c r="BK195" i="3"/>
  <c r="AV213" i="3"/>
  <c r="AZ213" i="3"/>
  <c r="AM203" i="3"/>
  <c r="AX203" i="3"/>
  <c r="AM213" i="3"/>
  <c r="BQ203" i="3"/>
  <c r="BD195" i="3"/>
  <c r="AX207" i="3"/>
  <c r="BC195" i="3"/>
  <c r="AU195" i="3"/>
  <c r="BR195" i="3"/>
  <c r="AS195" i="3"/>
  <c r="BO195" i="3"/>
  <c r="BG195" i="3"/>
  <c r="AW203" i="3"/>
  <c r="BN195" i="3"/>
  <c r="BK207" i="3"/>
  <c r="BC207" i="3"/>
  <c r="BB207" i="3"/>
  <c r="BG203" i="3"/>
  <c r="BC203" i="3"/>
  <c r="AT207" i="3"/>
  <c r="AU203" i="3"/>
  <c r="AY203" i="3"/>
  <c r="AL203" i="3"/>
  <c r="BQ207" i="3"/>
  <c r="AZ207" i="3"/>
  <c r="BO207" i="3"/>
  <c r="BM207" i="3"/>
  <c r="BE207" i="3"/>
  <c r="BA203" i="3"/>
  <c r="AL207" i="3"/>
  <c r="AM197" i="3"/>
  <c r="AL197" i="3"/>
  <c r="BM204" i="3"/>
  <c r="AO204" i="3"/>
  <c r="BA206" i="3"/>
  <c r="BL197" i="3"/>
  <c r="BQ197" i="3"/>
  <c r="BG197" i="3"/>
  <c r="AQ197" i="3"/>
  <c r="AO197" i="3"/>
  <c r="BI207" i="3"/>
  <c r="BB195" i="3"/>
  <c r="AU207" i="3"/>
  <c r="AM204" i="3"/>
  <c r="AQ204" i="3"/>
  <c r="BO197" i="3"/>
  <c r="BK204" i="3"/>
  <c r="BE197" i="3"/>
  <c r="BG207" i="3"/>
  <c r="AY207" i="3"/>
  <c r="AW197" i="3"/>
  <c r="BR207" i="3"/>
  <c r="BD197" i="3"/>
  <c r="BE204" i="3"/>
  <c r="AS207" i="3"/>
  <c r="AO207" i="3"/>
  <c r="BQ204" i="3"/>
  <c r="BA207" i="3"/>
  <c r="BP207" i="3"/>
  <c r="BL207" i="3"/>
  <c r="BH204" i="3"/>
  <c r="AW207" i="3"/>
  <c r="BR204" i="3"/>
  <c r="BH207" i="3"/>
  <c r="BD207" i="3"/>
  <c r="AN207" i="3"/>
  <c r="AR207" i="3"/>
  <c r="AM207" i="3"/>
  <c r="AQ207" i="3"/>
  <c r="BF204" i="3"/>
  <c r="BJ207" i="3"/>
  <c r="BI204" i="3"/>
  <c r="AX195" i="3"/>
  <c r="AP195" i="3"/>
  <c r="AT195" i="3"/>
  <c r="BQ195" i="3"/>
  <c r="BM195" i="3"/>
  <c r="BA195" i="3"/>
  <c r="BE195" i="3"/>
  <c r="BI195" i="3"/>
  <c r="BL195" i="3"/>
  <c r="BP195" i="3"/>
  <c r="AV195" i="3"/>
  <c r="AZ195" i="3"/>
  <c r="AN195" i="3"/>
  <c r="AR195" i="3"/>
  <c r="AQ195" i="3"/>
  <c r="AM195" i="3"/>
  <c r="BA204" i="3"/>
  <c r="BF195" i="3"/>
  <c r="AS204" i="3"/>
  <c r="BA197" i="3"/>
  <c r="AY204" i="3"/>
  <c r="AX204" i="3"/>
  <c r="AR204" i="3"/>
  <c r="BR197" i="3"/>
  <c r="BJ197" i="3"/>
  <c r="BI197" i="3"/>
  <c r="BN197" i="3"/>
  <c r="BB197" i="3"/>
  <c r="AS197" i="3"/>
  <c r="BP197" i="3"/>
  <c r="BH197" i="3"/>
  <c r="BF197" i="3"/>
  <c r="BK197" i="3"/>
  <c r="BC197" i="3"/>
  <c r="AX197" i="3"/>
  <c r="AV197" i="3"/>
  <c r="AZ197" i="3"/>
  <c r="AN197" i="3"/>
  <c r="AR197" i="3"/>
  <c r="AU197" i="3"/>
  <c r="AY197" i="3"/>
  <c r="AT197" i="3"/>
  <c r="BN204" i="3"/>
  <c r="BB204" i="3"/>
  <c r="AW204" i="3"/>
  <c r="BP204" i="3"/>
  <c r="BL204" i="3"/>
  <c r="AZ204" i="3"/>
  <c r="BD204" i="3"/>
  <c r="BO204" i="3"/>
  <c r="AV204" i="3"/>
  <c r="BG204" i="3"/>
  <c r="AU204" i="3"/>
  <c r="BJ204" i="3"/>
  <c r="AP204" i="3"/>
  <c r="AT204" i="3"/>
  <c r="AL204" i="3"/>
  <c r="AN204" i="3"/>
  <c r="BI196" i="3"/>
  <c r="BH196" i="3"/>
  <c r="BP196" i="3"/>
  <c r="BA196" i="3"/>
  <c r="AY196" i="3"/>
  <c r="BE196" i="3"/>
  <c r="AP196" i="3"/>
  <c r="AW196" i="3"/>
  <c r="AU196" i="3"/>
  <c r="BJ196" i="3"/>
  <c r="BG196" i="3"/>
  <c r="AN196" i="3"/>
  <c r="AS196" i="3"/>
  <c r="AM196" i="3"/>
  <c r="AX196" i="3"/>
  <c r="BK196" i="3"/>
  <c r="AO196" i="3"/>
  <c r="AT196" i="3"/>
  <c r="BQ196" i="3"/>
  <c r="BL196" i="3"/>
  <c r="AR196" i="3"/>
  <c r="BO196" i="3"/>
  <c r="BM196" i="3"/>
  <c r="BR196" i="3"/>
  <c r="BD196" i="3"/>
  <c r="BC196" i="3"/>
  <c r="BF196" i="3"/>
  <c r="AV196" i="3"/>
  <c r="AZ196" i="3"/>
  <c r="AL196" i="3"/>
  <c r="AQ196" i="3"/>
  <c r="BB196" i="3"/>
  <c r="AM268" i="3"/>
  <c r="AN268" i="3" s="1"/>
  <c r="AO268" i="3" s="1"/>
  <c r="AP268" i="3" s="1"/>
  <c r="AQ268" i="3" s="1"/>
  <c r="AR268" i="3" s="1"/>
  <c r="AS268" i="3" s="1"/>
  <c r="AT268" i="3" s="1"/>
  <c r="AU268" i="3" s="1"/>
  <c r="AV268" i="3" s="1"/>
  <c r="AW268" i="3" s="1"/>
  <c r="AX268" i="3" s="1"/>
  <c r="AY268" i="3" s="1"/>
  <c r="AZ268" i="3" s="1"/>
  <c r="BA268" i="3" s="1"/>
  <c r="BB268" i="3" s="1"/>
  <c r="BC268" i="3" s="1"/>
  <c r="BD268" i="3" s="1"/>
  <c r="BE268" i="3" s="1"/>
  <c r="BF268" i="3" s="1"/>
  <c r="BG268" i="3" s="1"/>
  <c r="BH268" i="3" s="1"/>
  <c r="BI268" i="3" s="1"/>
  <c r="BJ268" i="3" s="1"/>
  <c r="BK268" i="3" s="1"/>
  <c r="BL268" i="3" s="1"/>
  <c r="BM268" i="3" s="1"/>
  <c r="BN268" i="3" s="1"/>
  <c r="BO268" i="3" s="1"/>
  <c r="BP268" i="3" s="1"/>
  <c r="BQ268" i="3" s="1"/>
  <c r="BR268" i="3" s="1"/>
  <c r="F305" i="3" s="1"/>
  <c r="G49" i="4" s="1"/>
  <c r="A646" i="4" s="1"/>
  <c r="AM291" i="3"/>
  <c r="AN291" i="3" s="1"/>
  <c r="AO291" i="3" s="1"/>
  <c r="AP291" i="3" s="1"/>
  <c r="AQ291" i="3" s="1"/>
  <c r="AR291" i="3" s="1"/>
  <c r="AS291" i="3" s="1"/>
  <c r="AT291" i="3" s="1"/>
  <c r="AU291" i="3" s="1"/>
  <c r="AV291" i="3" s="1"/>
  <c r="AW291" i="3" s="1"/>
  <c r="AX291" i="3" s="1"/>
  <c r="AY291" i="3" s="1"/>
  <c r="AZ291" i="3" s="1"/>
  <c r="BA291" i="3" s="1"/>
  <c r="BB291" i="3" s="1"/>
  <c r="BC291" i="3" s="1"/>
  <c r="BD291" i="3" s="1"/>
  <c r="BE291" i="3" s="1"/>
  <c r="BF291" i="3" s="1"/>
  <c r="BG291" i="3" s="1"/>
  <c r="BH291" i="3" s="1"/>
  <c r="BI291" i="3" s="1"/>
  <c r="BJ291" i="3" s="1"/>
  <c r="BK291" i="3" s="1"/>
  <c r="BL291" i="3" s="1"/>
  <c r="BM291" i="3" s="1"/>
  <c r="BN291" i="3" s="1"/>
  <c r="BO291" i="3" s="1"/>
  <c r="BP291" i="3" s="1"/>
  <c r="BQ291" i="3" s="1"/>
  <c r="BR291" i="3" s="1"/>
  <c r="F328" i="3" s="1"/>
  <c r="G72" i="4" s="1"/>
  <c r="A669" i="4" s="1"/>
  <c r="AM267" i="3"/>
  <c r="AN267" i="3" s="1"/>
  <c r="AO267" i="3" s="1"/>
  <c r="AP267" i="3" s="1"/>
  <c r="AQ267" i="3" s="1"/>
  <c r="AR267" i="3" s="1"/>
  <c r="AS267" i="3" s="1"/>
  <c r="AT267" i="3" s="1"/>
  <c r="AU267" i="3" s="1"/>
  <c r="AV267" i="3" s="1"/>
  <c r="AW267" i="3" s="1"/>
  <c r="AX267" i="3" s="1"/>
  <c r="AY267" i="3" s="1"/>
  <c r="AZ267" i="3" s="1"/>
  <c r="BA267" i="3" s="1"/>
  <c r="BB267" i="3" s="1"/>
  <c r="BC267" i="3" s="1"/>
  <c r="BD267" i="3" s="1"/>
  <c r="BE267" i="3" s="1"/>
  <c r="BF267" i="3" s="1"/>
  <c r="BG267" i="3" s="1"/>
  <c r="BH267" i="3" s="1"/>
  <c r="BI267" i="3" s="1"/>
  <c r="BJ267" i="3" s="1"/>
  <c r="BK267" i="3" s="1"/>
  <c r="BL267" i="3" s="1"/>
  <c r="BM267" i="3" s="1"/>
  <c r="BN267" i="3" s="1"/>
  <c r="BO267" i="3" s="1"/>
  <c r="BP267" i="3" s="1"/>
  <c r="BQ267" i="3" s="1"/>
  <c r="BR267" i="3" s="1"/>
  <c r="F304" i="3" s="1"/>
  <c r="G48" i="4" s="1"/>
  <c r="A645" i="4" s="1"/>
  <c r="AM294" i="3"/>
  <c r="AN294" i="3" s="1"/>
  <c r="AO294" i="3" s="1"/>
  <c r="AP294" i="3" s="1"/>
  <c r="AQ294" i="3" s="1"/>
  <c r="AR294" i="3" s="1"/>
  <c r="AS294" i="3" s="1"/>
  <c r="AT294" i="3" s="1"/>
  <c r="AU294" i="3" s="1"/>
  <c r="AV294" i="3" s="1"/>
  <c r="AW294" i="3" s="1"/>
  <c r="AX294" i="3" s="1"/>
  <c r="AY294" i="3" s="1"/>
  <c r="AZ294" i="3" s="1"/>
  <c r="BA294" i="3" s="1"/>
  <c r="BB294" i="3" s="1"/>
  <c r="BC294" i="3" s="1"/>
  <c r="BD294" i="3" s="1"/>
  <c r="BE294" i="3" s="1"/>
  <c r="BF294" i="3" s="1"/>
  <c r="BG294" i="3" s="1"/>
  <c r="BH294" i="3" s="1"/>
  <c r="BI294" i="3" s="1"/>
  <c r="BJ294" i="3" s="1"/>
  <c r="BK294" i="3" s="1"/>
  <c r="BL294" i="3" s="1"/>
  <c r="BM294" i="3" s="1"/>
  <c r="BN294" i="3" s="1"/>
  <c r="BO294" i="3" s="1"/>
  <c r="BP294" i="3" s="1"/>
  <c r="BQ294" i="3" s="1"/>
  <c r="BR294" i="3" s="1"/>
  <c r="F331" i="3" s="1"/>
  <c r="G75" i="4" s="1"/>
  <c r="A672" i="4" s="1"/>
  <c r="AM284" i="3"/>
  <c r="AN284" i="3" s="1"/>
  <c r="AO284" i="3" s="1"/>
  <c r="AP284" i="3" s="1"/>
  <c r="AQ284" i="3" s="1"/>
  <c r="AR284" i="3" s="1"/>
  <c r="AS284" i="3" s="1"/>
  <c r="AT284" i="3" s="1"/>
  <c r="AU284" i="3" s="1"/>
  <c r="AV284" i="3" s="1"/>
  <c r="AW284" i="3" s="1"/>
  <c r="AX284" i="3" s="1"/>
  <c r="AY284" i="3" s="1"/>
  <c r="AZ284" i="3" s="1"/>
  <c r="BA284" i="3" s="1"/>
  <c r="BB284" i="3" s="1"/>
  <c r="BC284" i="3" s="1"/>
  <c r="BD284" i="3" s="1"/>
  <c r="BE284" i="3" s="1"/>
  <c r="BF284" i="3" s="1"/>
  <c r="BG284" i="3" s="1"/>
  <c r="BH284" i="3" s="1"/>
  <c r="BI284" i="3" s="1"/>
  <c r="BJ284" i="3" s="1"/>
  <c r="BK284" i="3" s="1"/>
  <c r="BL284" i="3" s="1"/>
  <c r="BM284" i="3" s="1"/>
  <c r="BN284" i="3" s="1"/>
  <c r="BO284" i="3" s="1"/>
  <c r="BP284" i="3" s="1"/>
  <c r="BQ284" i="3" s="1"/>
  <c r="BR284" i="3" s="1"/>
  <c r="F321" i="3" s="1"/>
  <c r="G65" i="4" s="1"/>
  <c r="A662" i="4" s="1"/>
  <c r="AL223" i="3"/>
  <c r="AT223" i="3"/>
  <c r="BR223" i="3"/>
  <c r="BJ223" i="3"/>
  <c r="BB223" i="3"/>
  <c r="AM223" i="3"/>
  <c r="AU223" i="3"/>
  <c r="BC223" i="3"/>
  <c r="BK223" i="3"/>
  <c r="AN223" i="3"/>
  <c r="AV223" i="3"/>
  <c r="BD223" i="3"/>
  <c r="BL223" i="3"/>
  <c r="AO223" i="3"/>
  <c r="AW223" i="3"/>
  <c r="BE223" i="3"/>
  <c r="BM223" i="3"/>
  <c r="AP223" i="3"/>
  <c r="AX223" i="3"/>
  <c r="BF223" i="3"/>
  <c r="BN223" i="3"/>
  <c r="BQ223" i="3"/>
  <c r="AQ223" i="3"/>
  <c r="AY223" i="3"/>
  <c r="BG223" i="3"/>
  <c r="BO223" i="3"/>
  <c r="AR223" i="3"/>
  <c r="AZ223" i="3"/>
  <c r="BH223" i="3"/>
  <c r="BP223" i="3"/>
  <c r="AS223" i="3"/>
  <c r="BA223" i="3"/>
  <c r="BI223" i="3"/>
  <c r="AL205" i="3"/>
  <c r="AT205" i="3"/>
  <c r="BQ205" i="3"/>
  <c r="BJ205" i="3"/>
  <c r="BR205" i="3"/>
  <c r="AM205" i="3"/>
  <c r="AU205" i="3"/>
  <c r="BC205" i="3"/>
  <c r="BK205" i="3"/>
  <c r="AN205" i="3"/>
  <c r="AV205" i="3"/>
  <c r="BD205" i="3"/>
  <c r="BL205" i="3"/>
  <c r="BI205" i="3"/>
  <c r="AO205" i="3"/>
  <c r="AW205" i="3"/>
  <c r="BE205" i="3"/>
  <c r="BM205" i="3"/>
  <c r="BA205" i="3"/>
  <c r="AP205" i="3"/>
  <c r="AX205" i="3"/>
  <c r="BF205" i="3"/>
  <c r="BN205" i="3"/>
  <c r="AQ205" i="3"/>
  <c r="AY205" i="3"/>
  <c r="BG205" i="3"/>
  <c r="BO205" i="3"/>
  <c r="AR205" i="3"/>
  <c r="AZ205" i="3"/>
  <c r="BH205" i="3"/>
  <c r="BP205" i="3"/>
  <c r="AS205" i="3"/>
  <c r="BB205" i="3"/>
  <c r="AL202" i="3"/>
  <c r="AM202" i="3"/>
  <c r="AU202" i="3"/>
  <c r="BC202" i="3"/>
  <c r="BK202" i="3"/>
  <c r="AN202" i="3"/>
  <c r="AV202" i="3"/>
  <c r="BD202" i="3"/>
  <c r="BL202" i="3"/>
  <c r="AO202" i="3"/>
  <c r="AW202" i="3"/>
  <c r="BE202" i="3"/>
  <c r="BM202" i="3"/>
  <c r="AP202" i="3"/>
  <c r="AX202" i="3"/>
  <c r="BF202" i="3"/>
  <c r="BN202" i="3"/>
  <c r="AQ202" i="3"/>
  <c r="AY202" i="3"/>
  <c r="BG202" i="3"/>
  <c r="BO202" i="3"/>
  <c r="AR202" i="3"/>
  <c r="AZ202" i="3"/>
  <c r="BH202" i="3"/>
  <c r="BP202" i="3"/>
  <c r="AS202" i="3"/>
  <c r="BA202" i="3"/>
  <c r="BI202" i="3"/>
  <c r="BQ202" i="3"/>
  <c r="AT202" i="3"/>
  <c r="BB202" i="3"/>
  <c r="BJ202" i="3"/>
  <c r="BR202" i="3"/>
  <c r="BQ261" i="3" l="1"/>
  <c r="BL244" i="3"/>
  <c r="BI256" i="3"/>
  <c r="BI261" i="3"/>
  <c r="BO261" i="3"/>
  <c r="BJ261" i="3"/>
  <c r="BR261" i="3"/>
  <c r="BN253" i="3"/>
  <c r="BM244" i="3"/>
  <c r="BO232" i="3"/>
  <c r="BN251" i="3"/>
  <c r="AR261" i="3"/>
  <c r="BL256" i="3"/>
  <c r="BL236" i="3"/>
  <c r="BM239" i="3"/>
  <c r="BH261" i="3"/>
  <c r="BI232" i="3"/>
  <c r="BL250" i="3"/>
  <c r="AZ258" i="3"/>
  <c r="BM261" i="3"/>
  <c r="BN261" i="3"/>
  <c r="AX253" i="3"/>
  <c r="BF256" i="3"/>
  <c r="BN233" i="3"/>
  <c r="AW256" i="3"/>
  <c r="BC258" i="3"/>
  <c r="BF251" i="3"/>
  <c r="BC246" i="3"/>
  <c r="BN250" i="3"/>
  <c r="BA253" i="3"/>
  <c r="BI242" i="3"/>
  <c r="AW260" i="3"/>
  <c r="BL242" i="3"/>
  <c r="AW241" i="3"/>
  <c r="AN232" i="3"/>
  <c r="BG246" i="3"/>
  <c r="BH256" i="3"/>
  <c r="BO252" i="3"/>
  <c r="BB241" i="3"/>
  <c r="BB234" i="3"/>
  <c r="AZ232" i="3"/>
  <c r="AM244" i="3"/>
  <c r="BK243" i="3"/>
  <c r="AQ255" i="3"/>
  <c r="BA255" i="3"/>
  <c r="AW253" i="3"/>
  <c r="BE252" i="3"/>
  <c r="BI236" i="3"/>
  <c r="BA251" i="3"/>
  <c r="AW251" i="3"/>
  <c r="BL252" i="3"/>
  <c r="BG261" i="3"/>
  <c r="BH242" i="3"/>
  <c r="AS260" i="3"/>
  <c r="AO260" i="3"/>
  <c r="AS234" i="3"/>
  <c r="BB243" i="3"/>
  <c r="BO242" i="3"/>
  <c r="BM243" i="3"/>
  <c r="BO250" i="3"/>
  <c r="AQ244" i="3"/>
  <c r="BJ232" i="3"/>
  <c r="BF244" i="3"/>
  <c r="BE234" i="3"/>
  <c r="AZ243" i="3"/>
  <c r="BE256" i="3"/>
  <c r="AN253" i="3"/>
  <c r="AZ252" i="3"/>
  <c r="AS236" i="3"/>
  <c r="AU253" i="3"/>
  <c r="BK252" i="3"/>
  <c r="BA236" i="3"/>
  <c r="AU234" i="3"/>
  <c r="BH244" i="3"/>
  <c r="AZ250" i="3"/>
  <c r="AO256" i="3"/>
  <c r="BM232" i="3"/>
  <c r="BK253" i="3"/>
  <c r="BC251" i="3"/>
  <c r="AM233" i="3"/>
  <c r="BC244" i="3"/>
  <c r="BP240" i="3"/>
  <c r="BQ240" i="3"/>
  <c r="BR240" i="3"/>
  <c r="BF240" i="3"/>
  <c r="BI250" i="3"/>
  <c r="BJ250" i="3"/>
  <c r="AN255" i="3"/>
  <c r="AV256" i="3"/>
  <c r="AR236" i="3"/>
  <c r="BP248" i="3"/>
  <c r="BQ248" i="3"/>
  <c r="BR248" i="3"/>
  <c r="AT251" i="3"/>
  <c r="AR239" i="3"/>
  <c r="AN239" i="3"/>
  <c r="BN242" i="3"/>
  <c r="AU242" i="3"/>
  <c r="AY260" i="3"/>
  <c r="BC260" i="3"/>
  <c r="AZ233" i="3"/>
  <c r="AS233" i="3"/>
  <c r="AP241" i="3"/>
  <c r="AR234" i="3"/>
  <c r="AR241" i="3"/>
  <c r="BE232" i="3"/>
  <c r="BK241" i="3"/>
  <c r="AM234" i="3"/>
  <c r="BK244" i="3"/>
  <c r="AV250" i="3"/>
  <c r="AQ240" i="3"/>
  <c r="AS243" i="3"/>
  <c r="AP256" i="3"/>
  <c r="AV246" i="3"/>
  <c r="AX250" i="3"/>
  <c r="AT255" i="3"/>
  <c r="AU243" i="3"/>
  <c r="AY256" i="3"/>
  <c r="BE246" i="3"/>
  <c r="AW258" i="3"/>
  <c r="AW252" i="3"/>
  <c r="AW246" i="3"/>
  <c r="AU252" i="3"/>
  <c r="AY258" i="3"/>
  <c r="AN252" i="3"/>
  <c r="BC236" i="3"/>
  <c r="BH236" i="3"/>
  <c r="BG253" i="3"/>
  <c r="AS248" i="3"/>
  <c r="BI248" i="3"/>
  <c r="BK261" i="3"/>
  <c r="BI239" i="3"/>
  <c r="BG260" i="3"/>
  <c r="AT241" i="3"/>
  <c r="AN256" i="3"/>
  <c r="BK246" i="3"/>
  <c r="BO239" i="3"/>
  <c r="BK239" i="3"/>
  <c r="BF242" i="3"/>
  <c r="AM242" i="3"/>
  <c r="AQ260" i="3"/>
  <c r="AU260" i="3"/>
  <c r="AV233" i="3"/>
  <c r="AN233" i="3"/>
  <c r="BJ241" i="3"/>
  <c r="AN234" i="3"/>
  <c r="AX241" i="3"/>
  <c r="BA232" i="3"/>
  <c r="AW244" i="3"/>
  <c r="BO234" i="3"/>
  <c r="BN232" i="3"/>
  <c r="BK232" i="3"/>
  <c r="AV240" i="3"/>
  <c r="BB256" i="3"/>
  <c r="AU250" i="3"/>
  <c r="AZ246" i="3"/>
  <c r="BF250" i="3"/>
  <c r="AX255" i="3"/>
  <c r="BF255" i="3"/>
  <c r="BE258" i="3"/>
  <c r="AL246" i="3"/>
  <c r="AM246" i="3"/>
  <c r="BI252" i="3"/>
  <c r="AV255" i="3"/>
  <c r="BE253" i="3"/>
  <c r="BJ246" i="3"/>
  <c r="AM251" i="3"/>
  <c r="BJ252" i="3"/>
  <c r="AO252" i="3"/>
  <c r="BM253" i="3"/>
  <c r="BO253" i="3"/>
  <c r="BK248" i="3"/>
  <c r="BO248" i="3"/>
  <c r="BD261" i="3"/>
  <c r="BN248" i="3"/>
  <c r="AV239" i="3"/>
  <c r="BG239" i="3"/>
  <c r="AM260" i="3"/>
  <c r="BF233" i="3"/>
  <c r="BG233" i="3"/>
  <c r="AU241" i="3"/>
  <c r="AZ234" i="3"/>
  <c r="AY241" i="3"/>
  <c r="BH241" i="3"/>
  <c r="AQ241" i="3"/>
  <c r="BA240" i="3"/>
  <c r="AW240" i="3"/>
  <c r="BL240" i="3"/>
  <c r="BC241" i="3"/>
  <c r="AV243" i="3"/>
  <c r="AV244" i="3"/>
  <c r="AR250" i="3"/>
  <c r="AT250" i="3"/>
  <c r="BB250" i="3"/>
  <c r="BG256" i="3"/>
  <c r="AZ255" i="3"/>
  <c r="AM243" i="3"/>
  <c r="BH253" i="3"/>
  <c r="BK251" i="3"/>
  <c r="AP236" i="3"/>
  <c r="AZ253" i="3"/>
  <c r="AN236" i="3"/>
  <c r="AV258" i="3"/>
  <c r="BP253" i="3"/>
  <c r="BQ253" i="3"/>
  <c r="BR253" i="3"/>
  <c r="AP248" i="3"/>
  <c r="BB248" i="3"/>
  <c r="BL251" i="3"/>
  <c r="AO261" i="3"/>
  <c r="BP260" i="3"/>
  <c r="BQ260" i="3"/>
  <c r="BR260" i="3"/>
  <c r="AQ242" i="3"/>
  <c r="BC239" i="3"/>
  <c r="BJ242" i="3"/>
  <c r="BC233" i="3"/>
  <c r="AV234" i="3"/>
  <c r="BA234" i="3"/>
  <c r="AM241" i="3"/>
  <c r="BE244" i="3"/>
  <c r="BG232" i="3"/>
  <c r="BN240" i="3"/>
  <c r="AT240" i="3"/>
  <c r="BH243" i="3"/>
  <c r="BH232" i="3"/>
  <c r="BC250" i="3"/>
  <c r="AW250" i="3"/>
  <c r="BJ255" i="3"/>
  <c r="BC255" i="3"/>
  <c r="BJ256" i="3"/>
  <c r="BI246" i="3"/>
  <c r="BM234" i="3"/>
  <c r="AR251" i="3"/>
  <c r="BI251" i="3"/>
  <c r="AU236" i="3"/>
  <c r="AZ251" i="3"/>
  <c r="BF236" i="3"/>
  <c r="AT236" i="3"/>
  <c r="BD253" i="3"/>
  <c r="AM248" i="3"/>
  <c r="BE248" i="3"/>
  <c r="AP251" i="3"/>
  <c r="BE261" i="3"/>
  <c r="AN261" i="3"/>
  <c r="AY261" i="3"/>
  <c r="AU239" i="3"/>
  <c r="BB260" i="3"/>
  <c r="AQ239" i="3"/>
  <c r="BF260" i="3"/>
  <c r="AU233" i="3"/>
  <c r="AS241" i="3"/>
  <c r="BP244" i="3"/>
  <c r="BQ244" i="3"/>
  <c r="BR244" i="3"/>
  <c r="BK240" i="3"/>
  <c r="AY246" i="3"/>
  <c r="BD246" i="3"/>
  <c r="BN255" i="3"/>
  <c r="AT256" i="3"/>
  <c r="BG255" i="3"/>
  <c r="BC243" i="3"/>
  <c r="AT252" i="3"/>
  <c r="AY252" i="3"/>
  <c r="BE251" i="3"/>
  <c r="BC253" i="3"/>
  <c r="BG252" i="3"/>
  <c r="BJ236" i="3"/>
  <c r="BP252" i="3"/>
  <c r="BQ252" i="3"/>
  <c r="BR252" i="3"/>
  <c r="AV253" i="3"/>
  <c r="AN248" i="3"/>
  <c r="AU248" i="3"/>
  <c r="BK260" i="3"/>
  <c r="AY239" i="3"/>
  <c r="BN260" i="3"/>
  <c r="BJ233" i="3"/>
  <c r="AM239" i="3"/>
  <c r="BD233" i="3"/>
  <c r="AX234" i="3"/>
  <c r="BP243" i="3"/>
  <c r="BQ243" i="3"/>
  <c r="BR243" i="3"/>
  <c r="BN239" i="3"/>
  <c r="BM242" i="3"/>
  <c r="AT242" i="3"/>
  <c r="AX260" i="3"/>
  <c r="AW233" i="3"/>
  <c r="BO241" i="3"/>
  <c r="BC234" i="3"/>
  <c r="BF232" i="3"/>
  <c r="AP232" i="3"/>
  <c r="BA244" i="3"/>
  <c r="BB232" i="3"/>
  <c r="BO244" i="3"/>
  <c r="AS232" i="3"/>
  <c r="AS240" i="3"/>
  <c r="AM255" i="3"/>
  <c r="BD240" i="3"/>
  <c r="AU246" i="3"/>
  <c r="BH246" i="3"/>
  <c r="BO240" i="3"/>
  <c r="BK255" i="3"/>
  <c r="BN258" i="3"/>
  <c r="BO255" i="3"/>
  <c r="AP243" i="3"/>
  <c r="AU251" i="3"/>
  <c r="AY253" i="3"/>
  <c r="BM246" i="3"/>
  <c r="AT246" i="3"/>
  <c r="AU258" i="3"/>
  <c r="BO258" i="3"/>
  <c r="AV251" i="3"/>
  <c r="AV236" i="3"/>
  <c r="BM248" i="3"/>
  <c r="BH252" i="3"/>
  <c r="BD252" i="3"/>
  <c r="BO251" i="3"/>
  <c r="AT261" i="3"/>
  <c r="BL248" i="3"/>
  <c r="BA239" i="3"/>
  <c r="BC242" i="3"/>
  <c r="AX242" i="3"/>
  <c r="AP242" i="3"/>
  <c r="BG241" i="3"/>
  <c r="BA242" i="3"/>
  <c r="BJ260" i="3"/>
  <c r="AV241" i="3"/>
  <c r="AT232" i="3"/>
  <c r="AU244" i="3"/>
  <c r="BB240" i="3"/>
  <c r="BJ239" i="3"/>
  <c r="BF239" i="3"/>
  <c r="BB242" i="3"/>
  <c r="BE242" i="3"/>
  <c r="AL242" i="3"/>
  <c r="AP260" i="3"/>
  <c r="AT260" i="3"/>
  <c r="BM233" i="3"/>
  <c r="AP233" i="3"/>
  <c r="BD241" i="3"/>
  <c r="BK234" i="3"/>
  <c r="BA241" i="3"/>
  <c r="AX232" i="3"/>
  <c r="BI244" i="3"/>
  <c r="AZ244" i="3"/>
  <c r="AN240" i="3"/>
  <c r="BA256" i="3"/>
  <c r="BD243" i="3"/>
  <c r="BN256" i="3"/>
  <c r="BQ250" i="3"/>
  <c r="BP250" i="3"/>
  <c r="BR250" i="3"/>
  <c r="BL255" i="3"/>
  <c r="AU255" i="3"/>
  <c r="BD255" i="3"/>
  <c r="BK256" i="3"/>
  <c r="BN246" i="3"/>
  <c r="BG243" i="3"/>
  <c r="BG251" i="3"/>
  <c r="BL253" i="3"/>
  <c r="AX243" i="3"/>
  <c r="BP251" i="3"/>
  <c r="BQ251" i="3"/>
  <c r="BR251" i="3"/>
  <c r="BN236" i="3"/>
  <c r="BC252" i="3"/>
  <c r="AP258" i="3"/>
  <c r="AM236" i="3"/>
  <c r="AT258" i="3"/>
  <c r="AX248" i="3"/>
  <c r="AO248" i="3"/>
  <c r="BD248" i="3"/>
  <c r="AP234" i="3"/>
  <c r="AV261" i="3"/>
  <c r="AM261" i="3"/>
  <c r="AZ242" i="3"/>
  <c r="AZ239" i="3"/>
  <c r="BB239" i="3"/>
  <c r="AS242" i="3"/>
  <c r="BI260" i="3"/>
  <c r="BE233" i="3"/>
  <c r="BF234" i="3"/>
  <c r="BI241" i="3"/>
  <c r="AO234" i="3"/>
  <c r="AU232" i="3"/>
  <c r="AO240" i="3"/>
  <c r="AL256" i="3"/>
  <c r="AM256" i="3"/>
  <c r="BK250" i="3"/>
  <c r="BE250" i="3"/>
  <c r="BP255" i="3"/>
  <c r="BQ255" i="3"/>
  <c r="BR255" i="3"/>
  <c r="AP246" i="3"/>
  <c r="BM255" i="3"/>
  <c r="AR256" i="3"/>
  <c r="BL258" i="3"/>
  <c r="AP252" i="3"/>
  <c r="AQ253" i="3"/>
  <c r="AS258" i="3"/>
  <c r="BK236" i="3"/>
  <c r="BD236" i="3"/>
  <c r="BK258" i="3"/>
  <c r="AV252" i="3"/>
  <c r="BH248" i="3"/>
  <c r="AU261" i="3"/>
  <c r="AS261" i="3"/>
  <c r="BD242" i="3"/>
  <c r="AX239" i="3"/>
  <c r="AW242" i="3"/>
  <c r="BM260" i="3"/>
  <c r="BO233" i="3"/>
  <c r="AZ241" i="3"/>
  <c r="AM232" i="3"/>
  <c r="AO244" i="3"/>
  <c r="BI240" i="3"/>
  <c r="AT239" i="3"/>
  <c r="AP239" i="3"/>
  <c r="BQ242" i="3"/>
  <c r="BP242" i="3"/>
  <c r="BR242" i="3"/>
  <c r="AO242" i="3"/>
  <c r="BA260" i="3"/>
  <c r="BE260" i="3"/>
  <c r="AR233" i="3"/>
  <c r="AY233" i="3"/>
  <c r="BL241" i="3"/>
  <c r="BH234" i="3"/>
  <c r="AQ232" i="3"/>
  <c r="BJ244" i="3"/>
  <c r="AS244" i="3"/>
  <c r="AQ234" i="3"/>
  <c r="BC232" i="3"/>
  <c r="AR240" i="3"/>
  <c r="BJ240" i="3"/>
  <c r="BL243" i="3"/>
  <c r="AP244" i="3"/>
  <c r="BG250" i="3"/>
  <c r="BA250" i="3"/>
  <c r="AO255" i="3"/>
  <c r="AU256" i="3"/>
  <c r="BD256" i="3"/>
  <c r="BG258" i="3"/>
  <c r="AN258" i="3"/>
  <c r="BJ243" i="3"/>
  <c r="AS246" i="3"/>
  <c r="BB252" i="3"/>
  <c r="BF253" i="3"/>
  <c r="AS251" i="3"/>
  <c r="BM251" i="3"/>
  <c r="BJ258" i="3"/>
  <c r="BB236" i="3"/>
  <c r="BO236" i="3"/>
  <c r="BD258" i="3"/>
  <c r="AV248" i="3"/>
  <c r="BF248" i="3"/>
  <c r="AZ261" i="3"/>
  <c r="BL261" i="3"/>
  <c r="AW261" i="3"/>
  <c r="AQ250" i="3"/>
  <c r="BB261" i="3"/>
  <c r="BL233" i="3"/>
  <c r="BA233" i="3"/>
  <c r="BP241" i="3"/>
  <c r="BQ241" i="3"/>
  <c r="BR241" i="3"/>
  <c r="BP234" i="3"/>
  <c r="BQ234" i="3"/>
  <c r="BR234" i="3"/>
  <c r="AR232" i="3"/>
  <c r="BF241" i="3"/>
  <c r="BE241" i="3"/>
  <c r="BG234" i="3"/>
  <c r="AY240" i="3"/>
  <c r="AX244" i="3"/>
  <c r="BF243" i="3"/>
  <c r="BH250" i="3"/>
  <c r="BE240" i="3"/>
  <c r="AS255" i="3"/>
  <c r="BH255" i="3"/>
  <c r="BE243" i="3"/>
  <c r="AO243" i="3"/>
  <c r="BP258" i="3"/>
  <c r="BQ258" i="3"/>
  <c r="BR258" i="3"/>
  <c r="BB246" i="3"/>
  <c r="BF246" i="3"/>
  <c r="AN251" i="3"/>
  <c r="AQ251" i="3"/>
  <c r="BI253" i="3"/>
  <c r="AX258" i="3"/>
  <c r="AW236" i="3"/>
  <c r="BH258" i="3"/>
  <c r="AZ248" i="3"/>
  <c r="BA248" i="3"/>
  <c r="BA261" i="3"/>
  <c r="AR248" i="3"/>
  <c r="BF261" i="3"/>
  <c r="BE239" i="3"/>
  <c r="BP233" i="3"/>
  <c r="BQ233" i="3"/>
  <c r="BR233" i="3"/>
  <c r="BD234" i="3"/>
  <c r="AU240" i="3"/>
  <c r="BD232" i="3"/>
  <c r="AO250" i="3"/>
  <c r="BM240" i="3"/>
  <c r="AO232" i="3"/>
  <c r="BL246" i="3"/>
  <c r="AW255" i="3"/>
  <c r="AX256" i="3"/>
  <c r="BI255" i="3"/>
  <c r="AS253" i="3"/>
  <c r="AP253" i="3"/>
  <c r="AT253" i="3"/>
  <c r="AY251" i="3"/>
  <c r="AM258" i="3"/>
  <c r="BE236" i="3"/>
  <c r="BM258" i="3"/>
  <c r="BA252" i="3"/>
  <c r="AR253" i="3"/>
  <c r="BC261" i="3"/>
  <c r="AW239" i="3"/>
  <c r="BH260" i="3"/>
  <c r="AT233" i="3"/>
  <c r="BL234" i="3"/>
  <c r="AT244" i="3"/>
  <c r="AQ243" i="3"/>
  <c r="AW243" i="3"/>
  <c r="AY250" i="3"/>
  <c r="BQ246" i="3"/>
  <c r="BP246" i="3"/>
  <c r="BR246" i="3"/>
  <c r="BO243" i="3"/>
  <c r="AY255" i="3"/>
  <c r="AZ256" i="3"/>
  <c r="BF252" i="3"/>
  <c r="AR252" i="3"/>
  <c r="AN246" i="3"/>
  <c r="AO258" i="3"/>
  <c r="BQ236" i="3"/>
  <c r="BP236" i="3"/>
  <c r="BR236" i="3"/>
  <c r="BM236" i="3"/>
  <c r="BF258" i="3"/>
  <c r="BB251" i="3"/>
  <c r="BI258" i="3"/>
  <c r="AT248" i="3"/>
  <c r="AQ261" i="3"/>
  <c r="BN241" i="3"/>
  <c r="AR244" i="3"/>
  <c r="BC240" i="3"/>
  <c r="AM250" i="3"/>
  <c r="AZ240" i="3"/>
  <c r="BN244" i="3"/>
  <c r="AN250" i="3"/>
  <c r="AS250" i="3"/>
  <c r="BE255" i="3"/>
  <c r="AS256" i="3"/>
  <c r="AQ256" i="3"/>
  <c r="AX246" i="3"/>
  <c r="AO246" i="3"/>
  <c r="AM252" i="3"/>
  <c r="AM253" i="3"/>
  <c r="AY236" i="3"/>
  <c r="AX252" i="3"/>
  <c r="BN252" i="3"/>
  <c r="AQ236" i="3"/>
  <c r="AR258" i="3"/>
  <c r="BJ248" i="3"/>
  <c r="BC248" i="3"/>
  <c r="AX261" i="3"/>
  <c r="AO236" i="3"/>
  <c r="AR242" i="3"/>
  <c r="BL260" i="3"/>
  <c r="BH233" i="3"/>
  <c r="AZ260" i="3"/>
  <c r="AO233" i="3"/>
  <c r="AV232" i="3"/>
  <c r="BA243" i="3"/>
  <c r="AR243" i="3"/>
  <c r="BL239" i="3"/>
  <c r="BG242" i="3"/>
  <c r="AN242" i="3"/>
  <c r="AR260" i="3"/>
  <c r="AV260" i="3"/>
  <c r="BB233" i="3"/>
  <c r="BK233" i="3"/>
  <c r="AN241" i="3"/>
  <c r="AT234" i="3"/>
  <c r="BI234" i="3"/>
  <c r="BP232" i="3"/>
  <c r="BQ232" i="3"/>
  <c r="BR232" i="3"/>
  <c r="AN244" i="3"/>
  <c r="AY244" i="3"/>
  <c r="AO241" i="3"/>
  <c r="BG240" i="3"/>
  <c r="AX240" i="3"/>
  <c r="BN243" i="3"/>
  <c r="AP240" i="3"/>
  <c r="AW232" i="3"/>
  <c r="BM250" i="3"/>
  <c r="AT243" i="3"/>
  <c r="AY243" i="3"/>
  <c r="BO246" i="3"/>
  <c r="AQ246" i="3"/>
  <c r="BO256" i="3"/>
  <c r="BA246" i="3"/>
  <c r="AO251" i="3"/>
  <c r="BJ251" i="3"/>
  <c r="BH251" i="3"/>
  <c r="AQ252" i="3"/>
  <c r="AX236" i="3"/>
  <c r="BG236" i="3"/>
  <c r="BD251" i="3"/>
  <c r="AY248" i="3"/>
  <c r="AQ248" i="3"/>
  <c r="AW248" i="3"/>
  <c r="AP261" i="3"/>
  <c r="AS239" i="3"/>
  <c r="AO239" i="3"/>
  <c r="AV242" i="3"/>
  <c r="BD260" i="3"/>
  <c r="BI233" i="3"/>
  <c r="BN234" i="3"/>
  <c r="AW234" i="3"/>
  <c r="BI243" i="3"/>
  <c r="BP239" i="3"/>
  <c r="BQ239" i="3"/>
  <c r="BR239" i="3"/>
  <c r="BH239" i="3"/>
  <c r="BD239" i="3"/>
  <c r="AY242" i="3"/>
  <c r="BK242" i="3"/>
  <c r="BO260" i="3"/>
  <c r="AN260" i="3"/>
  <c r="AQ233" i="3"/>
  <c r="AX233" i="3"/>
  <c r="AY234" i="3"/>
  <c r="BJ234" i="3"/>
  <c r="BL232" i="3"/>
  <c r="BD244" i="3"/>
  <c r="BG244" i="3"/>
  <c r="BM241" i="3"/>
  <c r="BB244" i="3"/>
  <c r="AM240" i="3"/>
  <c r="BH240" i="3"/>
  <c r="AN243" i="3"/>
  <c r="BP256" i="3"/>
  <c r="BQ256" i="3"/>
  <c r="BR256" i="3"/>
  <c r="AY232" i="3"/>
  <c r="BD250" i="3"/>
  <c r="AP250" i="3"/>
  <c r="AP255" i="3"/>
  <c r="BM256" i="3"/>
  <c r="BB255" i="3"/>
  <c r="AR255" i="3"/>
  <c r="AR246" i="3"/>
  <c r="BC256" i="3"/>
  <c r="BB253" i="3"/>
  <c r="BJ253" i="3"/>
  <c r="BB258" i="3"/>
  <c r="AQ258" i="3"/>
  <c r="BM252" i="3"/>
  <c r="AS252" i="3"/>
  <c r="AO253" i="3"/>
  <c r="AZ236" i="3"/>
  <c r="BA258" i="3"/>
  <c r="BG248" i="3"/>
  <c r="AX251" i="3"/>
  <c r="AL255" i="3"/>
  <c r="AL248" i="3"/>
  <c r="AL251" i="3"/>
  <c r="AL241" i="3"/>
  <c r="AL233" i="3"/>
  <c r="AL234" i="3"/>
  <c r="AL244" i="3"/>
  <c r="AL243" i="3"/>
  <c r="AL252" i="3"/>
  <c r="AL239" i="3"/>
  <c r="AL258" i="3"/>
  <c r="AL261" i="3"/>
  <c r="AL250" i="3"/>
  <c r="AL240" i="3"/>
  <c r="AL232" i="3"/>
  <c r="AL253" i="3"/>
  <c r="AL260" i="3"/>
  <c r="AL236" i="3"/>
  <c r="BU193" i="3"/>
  <c r="AM299" i="3"/>
  <c r="AN299" i="3" s="1"/>
  <c r="AO299" i="3" s="1"/>
  <c r="AP299" i="3" s="1"/>
  <c r="AQ299" i="3" s="1"/>
  <c r="AR299" i="3" s="1"/>
  <c r="AS299" i="3" s="1"/>
  <c r="AT299" i="3" s="1"/>
  <c r="AU299" i="3" s="1"/>
  <c r="AV299" i="3" s="1"/>
  <c r="AW299" i="3" s="1"/>
  <c r="AX299" i="3" s="1"/>
  <c r="AY299" i="3" s="1"/>
  <c r="AZ299" i="3" s="1"/>
  <c r="BA299" i="3" s="1"/>
  <c r="BB299" i="3" s="1"/>
  <c r="BC299" i="3" s="1"/>
  <c r="BD299" i="3" s="1"/>
  <c r="BE299" i="3" s="1"/>
  <c r="BF299" i="3" s="1"/>
  <c r="BG299" i="3" s="1"/>
  <c r="BH299" i="3" s="1"/>
  <c r="BI299" i="3" s="1"/>
  <c r="BJ299" i="3" s="1"/>
  <c r="BK299" i="3" s="1"/>
  <c r="BL299" i="3" s="1"/>
  <c r="BM299" i="3" s="1"/>
  <c r="BN299" i="3" s="1"/>
  <c r="BO299" i="3" s="1"/>
  <c r="BP299" i="3" s="1"/>
  <c r="BQ299" i="3" s="1"/>
  <c r="BR299" i="3" s="1"/>
  <c r="F336" i="3" s="1"/>
  <c r="G80" i="4" s="1"/>
  <c r="A677" i="4" s="1"/>
  <c r="AM301" i="3"/>
  <c r="AN301" i="3" s="1"/>
  <c r="AO301" i="3" s="1"/>
  <c r="AP301" i="3" s="1"/>
  <c r="AQ301" i="3" s="1"/>
  <c r="AR301" i="3" s="1"/>
  <c r="AS301" i="3" s="1"/>
  <c r="AT301" i="3" s="1"/>
  <c r="AU301" i="3" s="1"/>
  <c r="AV301" i="3" s="1"/>
  <c r="AW301" i="3" s="1"/>
  <c r="AX301" i="3" s="1"/>
  <c r="AY301" i="3" s="1"/>
  <c r="AZ301" i="3" s="1"/>
  <c r="BA301" i="3" s="1"/>
  <c r="BB301" i="3" s="1"/>
  <c r="BC301" i="3" s="1"/>
  <c r="BD301" i="3" s="1"/>
  <c r="BE301" i="3" s="1"/>
  <c r="BF301" i="3" s="1"/>
  <c r="BG301" i="3" s="1"/>
  <c r="BH301" i="3" s="1"/>
  <c r="BI301" i="3" s="1"/>
  <c r="BJ301" i="3" s="1"/>
  <c r="BK301" i="3" s="1"/>
  <c r="BL301" i="3" s="1"/>
  <c r="BM301" i="3" s="1"/>
  <c r="BN301" i="3" s="1"/>
  <c r="BO301" i="3" s="1"/>
  <c r="BP301" i="3" s="1"/>
  <c r="BQ301" i="3" s="1"/>
  <c r="BR301" i="3" s="1"/>
  <c r="F338" i="3" s="1"/>
  <c r="G82" i="4" s="1"/>
  <c r="A679" i="4" s="1"/>
  <c r="AM302" i="3"/>
  <c r="AN302" i="3" s="1"/>
  <c r="AO302" i="3" s="1"/>
  <c r="AP302" i="3" s="1"/>
  <c r="AQ302" i="3" s="1"/>
  <c r="AR302" i="3" s="1"/>
  <c r="AS302" i="3" s="1"/>
  <c r="AT302" i="3" s="1"/>
  <c r="AU302" i="3" s="1"/>
  <c r="AV302" i="3" s="1"/>
  <c r="AW302" i="3" s="1"/>
  <c r="AX302" i="3" s="1"/>
  <c r="AY302" i="3" s="1"/>
  <c r="AZ302" i="3" s="1"/>
  <c r="BA302" i="3" s="1"/>
  <c r="BB302" i="3" s="1"/>
  <c r="BC302" i="3" s="1"/>
  <c r="BD302" i="3" s="1"/>
  <c r="BE302" i="3" s="1"/>
  <c r="BF302" i="3" s="1"/>
  <c r="BG302" i="3" s="1"/>
  <c r="BH302" i="3" s="1"/>
  <c r="BI302" i="3" s="1"/>
  <c r="BJ302" i="3" s="1"/>
  <c r="BK302" i="3" s="1"/>
  <c r="BL302" i="3" s="1"/>
  <c r="BM302" i="3" s="1"/>
  <c r="BN302" i="3" s="1"/>
  <c r="BO302" i="3" s="1"/>
  <c r="BP302" i="3" s="1"/>
  <c r="BQ302" i="3" s="1"/>
  <c r="BR302" i="3" s="1"/>
  <c r="F339" i="3" s="1"/>
  <c r="G83" i="4" s="1"/>
  <c r="A680" i="4" s="1"/>
  <c r="AM300" i="3"/>
  <c r="AN300" i="3" s="1"/>
  <c r="AO300" i="3" s="1"/>
  <c r="AP300" i="3" s="1"/>
  <c r="AQ300" i="3" s="1"/>
  <c r="AR300" i="3" s="1"/>
  <c r="AS300" i="3" s="1"/>
  <c r="AT300" i="3" s="1"/>
  <c r="AU300" i="3" s="1"/>
  <c r="AV300" i="3" s="1"/>
  <c r="AW300" i="3" s="1"/>
  <c r="AX300" i="3" s="1"/>
  <c r="AY300" i="3" s="1"/>
  <c r="AZ300" i="3" s="1"/>
  <c r="BA300" i="3" s="1"/>
  <c r="BB300" i="3" s="1"/>
  <c r="BC300" i="3" s="1"/>
  <c r="BD300" i="3" s="1"/>
  <c r="BE300" i="3" s="1"/>
  <c r="BF300" i="3" s="1"/>
  <c r="BG300" i="3" s="1"/>
  <c r="BH300" i="3" s="1"/>
  <c r="BI300" i="3" s="1"/>
  <c r="BJ300" i="3" s="1"/>
  <c r="BK300" i="3" s="1"/>
  <c r="BL300" i="3" s="1"/>
  <c r="BM300" i="3" s="1"/>
  <c r="BN300" i="3" s="1"/>
  <c r="BO300" i="3" s="1"/>
  <c r="BP300" i="3" s="1"/>
  <c r="BQ300" i="3" s="1"/>
  <c r="BR300" i="3" s="1"/>
  <c r="F337" i="3" s="1"/>
  <c r="G81" i="4" s="1"/>
  <c r="A678" i="4" s="1"/>
  <c r="AM286" i="3"/>
  <c r="AN286" i="3" s="1"/>
  <c r="AO286" i="3" s="1"/>
  <c r="AP286" i="3" s="1"/>
  <c r="AQ286" i="3" s="1"/>
  <c r="AR286" i="3" s="1"/>
  <c r="AS286" i="3" s="1"/>
  <c r="AT286" i="3" s="1"/>
  <c r="AU286" i="3" s="1"/>
  <c r="AV286" i="3" s="1"/>
  <c r="AW286" i="3" s="1"/>
  <c r="AX286" i="3" s="1"/>
  <c r="AY286" i="3" s="1"/>
  <c r="AZ286" i="3" s="1"/>
  <c r="BA286" i="3" s="1"/>
  <c r="BB286" i="3" s="1"/>
  <c r="BC286" i="3" s="1"/>
  <c r="BD286" i="3" s="1"/>
  <c r="BE286" i="3" s="1"/>
  <c r="BF286" i="3" s="1"/>
  <c r="BG286" i="3" s="1"/>
  <c r="BH286" i="3" s="1"/>
  <c r="BI286" i="3" s="1"/>
  <c r="BJ286" i="3" s="1"/>
  <c r="BK286" i="3" s="1"/>
  <c r="BL286" i="3" s="1"/>
  <c r="BM286" i="3" s="1"/>
  <c r="BN286" i="3" s="1"/>
  <c r="BO286" i="3" s="1"/>
  <c r="BP286" i="3" s="1"/>
  <c r="BQ286" i="3" s="1"/>
  <c r="BR286" i="3" s="1"/>
  <c r="F323" i="3" s="1"/>
  <c r="G67" i="4" s="1"/>
  <c r="A664" i="4" s="1"/>
  <c r="AM282" i="3"/>
  <c r="AN282" i="3" s="1"/>
  <c r="AO282" i="3" s="1"/>
  <c r="AP282" i="3" s="1"/>
  <c r="AQ282" i="3" s="1"/>
  <c r="AR282" i="3" s="1"/>
  <c r="AS282" i="3" s="1"/>
  <c r="AT282" i="3" s="1"/>
  <c r="AU282" i="3" s="1"/>
  <c r="AV282" i="3" s="1"/>
  <c r="AW282" i="3" s="1"/>
  <c r="AX282" i="3" s="1"/>
  <c r="AY282" i="3" s="1"/>
  <c r="AZ282" i="3" s="1"/>
  <c r="BA282" i="3" s="1"/>
  <c r="BB282" i="3" s="1"/>
  <c r="BC282" i="3" s="1"/>
  <c r="BD282" i="3" s="1"/>
  <c r="BE282" i="3" s="1"/>
  <c r="BF282" i="3" s="1"/>
  <c r="BG282" i="3" s="1"/>
  <c r="BH282" i="3" s="1"/>
  <c r="BI282" i="3" s="1"/>
  <c r="BJ282" i="3" s="1"/>
  <c r="BK282" i="3" s="1"/>
  <c r="BL282" i="3" s="1"/>
  <c r="BM282" i="3" s="1"/>
  <c r="BN282" i="3" s="1"/>
  <c r="BO282" i="3" s="1"/>
  <c r="BP282" i="3" s="1"/>
  <c r="BQ282" i="3" s="1"/>
  <c r="BR282" i="3" s="1"/>
  <c r="F319" i="3" s="1"/>
  <c r="G63" i="4" s="1"/>
  <c r="A660" i="4" s="1"/>
  <c r="AM275" i="3"/>
  <c r="AN275" i="3" s="1"/>
  <c r="AO275" i="3" s="1"/>
  <c r="AP275" i="3" s="1"/>
  <c r="AQ275" i="3" s="1"/>
  <c r="AR275" i="3" s="1"/>
  <c r="AS275" i="3" s="1"/>
  <c r="AT275" i="3" s="1"/>
  <c r="AU275" i="3" s="1"/>
  <c r="AV275" i="3" s="1"/>
  <c r="AW275" i="3" s="1"/>
  <c r="AX275" i="3" s="1"/>
  <c r="AY275" i="3" s="1"/>
  <c r="AZ275" i="3" s="1"/>
  <c r="BA275" i="3" s="1"/>
  <c r="BB275" i="3" s="1"/>
  <c r="BC275" i="3" s="1"/>
  <c r="BD275" i="3" s="1"/>
  <c r="BE275" i="3" s="1"/>
  <c r="BF275" i="3" s="1"/>
  <c r="BG275" i="3" s="1"/>
  <c r="BH275" i="3" s="1"/>
  <c r="BI275" i="3" s="1"/>
  <c r="BJ275" i="3" s="1"/>
  <c r="BK275" i="3" s="1"/>
  <c r="BL275" i="3" s="1"/>
  <c r="BM275" i="3" s="1"/>
  <c r="BN275" i="3" s="1"/>
  <c r="BO275" i="3" s="1"/>
  <c r="BP275" i="3" s="1"/>
  <c r="BQ275" i="3" s="1"/>
  <c r="BR275" i="3" s="1"/>
  <c r="F312" i="3" s="1"/>
  <c r="G56" i="4" s="1"/>
  <c r="A653" i="4" s="1"/>
  <c r="AM298" i="3" l="1"/>
  <c r="AN298" i="3" s="1"/>
  <c r="AO298" i="3" s="1"/>
  <c r="AP298" i="3" s="1"/>
  <c r="AQ298" i="3" s="1"/>
  <c r="AR298" i="3" s="1"/>
  <c r="AS298" i="3" s="1"/>
  <c r="AT298" i="3" s="1"/>
  <c r="AU298" i="3" s="1"/>
  <c r="AV298" i="3" s="1"/>
  <c r="AW298" i="3" s="1"/>
  <c r="AX298" i="3" s="1"/>
  <c r="AY298" i="3" s="1"/>
  <c r="AZ298" i="3" s="1"/>
  <c r="BA298" i="3" s="1"/>
  <c r="BB298" i="3" s="1"/>
  <c r="BC298" i="3" s="1"/>
  <c r="BD298" i="3" s="1"/>
  <c r="BE298" i="3" s="1"/>
  <c r="BF298" i="3" s="1"/>
  <c r="BG298" i="3" s="1"/>
  <c r="BH298" i="3" s="1"/>
  <c r="BI298" i="3" s="1"/>
  <c r="BJ298" i="3" s="1"/>
  <c r="BK298" i="3" s="1"/>
  <c r="BL298" i="3" s="1"/>
  <c r="BM298" i="3" s="1"/>
  <c r="BN298" i="3" s="1"/>
  <c r="BO298" i="3" s="1"/>
  <c r="BP298" i="3" s="1"/>
  <c r="BQ298" i="3" s="1"/>
  <c r="BR298" i="3" s="1"/>
  <c r="F335" i="3" s="1"/>
  <c r="G79" i="4" s="1"/>
  <c r="A676" i="4" s="1"/>
  <c r="AM285" i="3"/>
  <c r="AN285" i="3" s="1"/>
  <c r="AO285" i="3" s="1"/>
  <c r="AP285" i="3" s="1"/>
  <c r="AQ285" i="3" s="1"/>
  <c r="AR285" i="3" s="1"/>
  <c r="AS285" i="3" s="1"/>
  <c r="AT285" i="3" s="1"/>
  <c r="AU285" i="3" s="1"/>
  <c r="AV285" i="3" s="1"/>
  <c r="AW285" i="3" s="1"/>
  <c r="AX285" i="3" s="1"/>
  <c r="AY285" i="3" s="1"/>
  <c r="AZ285" i="3" s="1"/>
  <c r="BA285" i="3" s="1"/>
  <c r="BB285" i="3" s="1"/>
  <c r="BC285" i="3" s="1"/>
  <c r="BD285" i="3" s="1"/>
  <c r="BE285" i="3" s="1"/>
  <c r="BF285" i="3" s="1"/>
  <c r="BG285" i="3" s="1"/>
  <c r="BH285" i="3" s="1"/>
  <c r="BI285" i="3" s="1"/>
  <c r="BJ285" i="3" s="1"/>
  <c r="BK285" i="3" s="1"/>
  <c r="BL285" i="3" s="1"/>
  <c r="BM285" i="3" s="1"/>
  <c r="BN285" i="3" s="1"/>
  <c r="BO285" i="3" s="1"/>
  <c r="BP285" i="3" s="1"/>
  <c r="BQ285" i="3" s="1"/>
  <c r="BR285" i="3" s="1"/>
  <c r="F322" i="3" s="1"/>
  <c r="G66" i="4" s="1"/>
  <c r="A663" i="4" s="1"/>
  <c r="AM289" i="3"/>
  <c r="AN289" i="3" s="1"/>
  <c r="AO289" i="3" s="1"/>
  <c r="AP289" i="3" s="1"/>
  <c r="AQ289" i="3" s="1"/>
  <c r="AR289" i="3" s="1"/>
  <c r="AS289" i="3" s="1"/>
  <c r="AT289" i="3" s="1"/>
  <c r="AU289" i="3" s="1"/>
  <c r="AV289" i="3" s="1"/>
  <c r="AW289" i="3" s="1"/>
  <c r="AX289" i="3" s="1"/>
  <c r="AY289" i="3" s="1"/>
  <c r="AZ289" i="3" s="1"/>
  <c r="BA289" i="3" s="1"/>
  <c r="BB289" i="3" s="1"/>
  <c r="BC289" i="3" s="1"/>
  <c r="BD289" i="3" s="1"/>
  <c r="BE289" i="3" s="1"/>
  <c r="BF289" i="3" s="1"/>
  <c r="BG289" i="3" s="1"/>
  <c r="BH289" i="3" s="1"/>
  <c r="BI289" i="3" s="1"/>
  <c r="BJ289" i="3" s="1"/>
  <c r="BK289" i="3" s="1"/>
  <c r="BL289" i="3" s="1"/>
  <c r="BM289" i="3" s="1"/>
  <c r="BN289" i="3" s="1"/>
  <c r="BO289" i="3" s="1"/>
  <c r="BP289" i="3" s="1"/>
  <c r="BQ289" i="3" s="1"/>
  <c r="BR289" i="3" s="1"/>
  <c r="F326" i="3" s="1"/>
  <c r="G70" i="4" s="1"/>
  <c r="A667" i="4" s="1"/>
  <c r="AM273" i="3"/>
  <c r="AN273" i="3" s="1"/>
  <c r="AO273" i="3" s="1"/>
  <c r="AP273" i="3" s="1"/>
  <c r="AQ273" i="3" s="1"/>
  <c r="AR273" i="3" s="1"/>
  <c r="AS273" i="3" s="1"/>
  <c r="AT273" i="3" s="1"/>
  <c r="AU273" i="3" s="1"/>
  <c r="AV273" i="3" s="1"/>
  <c r="AW273" i="3" s="1"/>
  <c r="AX273" i="3" s="1"/>
  <c r="AY273" i="3" s="1"/>
  <c r="AZ273" i="3" s="1"/>
  <c r="BA273" i="3" s="1"/>
  <c r="BB273" i="3" s="1"/>
  <c r="BC273" i="3" s="1"/>
  <c r="BD273" i="3" s="1"/>
  <c r="BE273" i="3" s="1"/>
  <c r="BF273" i="3" s="1"/>
  <c r="BG273" i="3" s="1"/>
  <c r="BH273" i="3" s="1"/>
  <c r="BI273" i="3" s="1"/>
  <c r="BJ273" i="3" s="1"/>
  <c r="BK273" i="3" s="1"/>
  <c r="BL273" i="3" s="1"/>
  <c r="BM273" i="3" s="1"/>
  <c r="BN273" i="3" s="1"/>
  <c r="BO273" i="3" s="1"/>
  <c r="BP273" i="3" s="1"/>
  <c r="BQ273" i="3" s="1"/>
  <c r="BR273" i="3" s="1"/>
  <c r="F310" i="3" s="1"/>
  <c r="G54" i="4" s="1"/>
  <c r="A651" i="4" s="1"/>
  <c r="AM288" i="3"/>
  <c r="AN288" i="3" s="1"/>
  <c r="AO288" i="3" s="1"/>
  <c r="AP288" i="3" s="1"/>
  <c r="AQ288" i="3" s="1"/>
  <c r="AR288" i="3" s="1"/>
  <c r="AS288" i="3" s="1"/>
  <c r="AT288" i="3" s="1"/>
  <c r="AU288" i="3" s="1"/>
  <c r="AV288" i="3" s="1"/>
  <c r="AW288" i="3" s="1"/>
  <c r="AX288" i="3" s="1"/>
  <c r="AY288" i="3" s="1"/>
  <c r="AZ288" i="3" s="1"/>
  <c r="BA288" i="3" s="1"/>
  <c r="BB288" i="3" s="1"/>
  <c r="BC288" i="3" s="1"/>
  <c r="BD288" i="3" s="1"/>
  <c r="BE288" i="3" s="1"/>
  <c r="BF288" i="3" s="1"/>
  <c r="BG288" i="3" s="1"/>
  <c r="BH288" i="3" s="1"/>
  <c r="BI288" i="3" s="1"/>
  <c r="BJ288" i="3" s="1"/>
  <c r="BK288" i="3" s="1"/>
  <c r="BL288" i="3" s="1"/>
  <c r="BM288" i="3" s="1"/>
  <c r="BN288" i="3" s="1"/>
  <c r="BO288" i="3" s="1"/>
  <c r="BP288" i="3" s="1"/>
  <c r="BQ288" i="3" s="1"/>
  <c r="BR288" i="3" s="1"/>
  <c r="F325" i="3" s="1"/>
  <c r="G69" i="4" s="1"/>
  <c r="A666" i="4" s="1"/>
  <c r="AM290" i="3"/>
  <c r="AN290" i="3" s="1"/>
  <c r="AO290" i="3" s="1"/>
  <c r="AP290" i="3" s="1"/>
  <c r="AQ290" i="3" s="1"/>
  <c r="AR290" i="3" s="1"/>
  <c r="AS290" i="3" s="1"/>
  <c r="AT290" i="3" s="1"/>
  <c r="AU290" i="3" s="1"/>
  <c r="AV290" i="3" s="1"/>
  <c r="AW290" i="3" s="1"/>
  <c r="AX290" i="3" s="1"/>
  <c r="AY290" i="3" s="1"/>
  <c r="AZ290" i="3" s="1"/>
  <c r="BA290" i="3" s="1"/>
  <c r="BB290" i="3" s="1"/>
  <c r="BC290" i="3" s="1"/>
  <c r="BD290" i="3" s="1"/>
  <c r="BE290" i="3" s="1"/>
  <c r="BF290" i="3" s="1"/>
  <c r="BG290" i="3" s="1"/>
  <c r="BH290" i="3" s="1"/>
  <c r="BI290" i="3" s="1"/>
  <c r="BJ290" i="3" s="1"/>
  <c r="BK290" i="3" s="1"/>
  <c r="BL290" i="3" s="1"/>
  <c r="BM290" i="3" s="1"/>
  <c r="BN290" i="3" s="1"/>
  <c r="BO290" i="3" s="1"/>
  <c r="BP290" i="3" s="1"/>
  <c r="BQ290" i="3" s="1"/>
  <c r="BR290" i="3" s="1"/>
  <c r="F327" i="3" s="1"/>
  <c r="G71" i="4" s="1"/>
  <c r="A668" i="4" s="1"/>
  <c r="AM295" i="3"/>
  <c r="AN295" i="3" s="1"/>
  <c r="AO295" i="3" s="1"/>
  <c r="AP295" i="3" s="1"/>
  <c r="AQ295" i="3" s="1"/>
  <c r="AR295" i="3" s="1"/>
  <c r="AS295" i="3" s="1"/>
  <c r="AT295" i="3" s="1"/>
  <c r="AU295" i="3" s="1"/>
  <c r="AV295" i="3" s="1"/>
  <c r="AW295" i="3" s="1"/>
  <c r="AX295" i="3" s="1"/>
  <c r="AY295" i="3" s="1"/>
  <c r="AZ295" i="3" s="1"/>
  <c r="BA295" i="3" s="1"/>
  <c r="BB295" i="3" s="1"/>
  <c r="BC295" i="3" s="1"/>
  <c r="BD295" i="3" s="1"/>
  <c r="BE295" i="3" s="1"/>
  <c r="BF295" i="3" s="1"/>
  <c r="BG295" i="3" s="1"/>
  <c r="BH295" i="3" s="1"/>
  <c r="BI295" i="3" s="1"/>
  <c r="BJ295" i="3" s="1"/>
  <c r="BK295" i="3" s="1"/>
  <c r="BL295" i="3" s="1"/>
  <c r="BM295" i="3" s="1"/>
  <c r="BN295" i="3" s="1"/>
  <c r="BO295" i="3" s="1"/>
  <c r="BP295" i="3" s="1"/>
  <c r="BQ295" i="3" s="1"/>
  <c r="BR295" i="3" s="1"/>
  <c r="F332" i="3" s="1"/>
  <c r="G76" i="4" s="1"/>
  <c r="A673" i="4" s="1"/>
  <c r="AM292" i="3"/>
  <c r="AN292" i="3" s="1"/>
  <c r="AO292" i="3" s="1"/>
  <c r="AP292" i="3" s="1"/>
  <c r="AQ292" i="3" s="1"/>
  <c r="AR292" i="3" s="1"/>
  <c r="AS292" i="3" s="1"/>
  <c r="AT292" i="3" s="1"/>
  <c r="AU292" i="3" s="1"/>
  <c r="AV292" i="3" s="1"/>
  <c r="AW292" i="3" s="1"/>
  <c r="AX292" i="3" s="1"/>
  <c r="AY292" i="3" s="1"/>
  <c r="AZ292" i="3" s="1"/>
  <c r="BA292" i="3" s="1"/>
  <c r="BB292" i="3" s="1"/>
  <c r="BC292" i="3" s="1"/>
  <c r="BD292" i="3" s="1"/>
  <c r="BE292" i="3" s="1"/>
  <c r="BF292" i="3" s="1"/>
  <c r="BG292" i="3" s="1"/>
  <c r="BH292" i="3" s="1"/>
  <c r="BI292" i="3" s="1"/>
  <c r="BJ292" i="3" s="1"/>
  <c r="BK292" i="3" s="1"/>
  <c r="BL292" i="3" s="1"/>
  <c r="BM292" i="3" s="1"/>
  <c r="BN292" i="3" s="1"/>
  <c r="BO292" i="3" s="1"/>
  <c r="BP292" i="3" s="1"/>
  <c r="BQ292" i="3" s="1"/>
  <c r="BR292" i="3" s="1"/>
  <c r="F329" i="3" s="1"/>
  <c r="G73" i="4" s="1"/>
  <c r="A670" i="4" s="1"/>
  <c r="AM287" i="3"/>
  <c r="AN287" i="3" s="1"/>
  <c r="AO287" i="3" s="1"/>
  <c r="AP287" i="3" s="1"/>
  <c r="AQ287" i="3" s="1"/>
  <c r="AR287" i="3" s="1"/>
  <c r="AS287" i="3" s="1"/>
  <c r="AT287" i="3" s="1"/>
  <c r="AU287" i="3" s="1"/>
  <c r="AV287" i="3" s="1"/>
  <c r="AW287" i="3" s="1"/>
  <c r="AX287" i="3" s="1"/>
  <c r="AY287" i="3" s="1"/>
  <c r="AZ287" i="3" s="1"/>
  <c r="BA287" i="3" s="1"/>
  <c r="BB287" i="3" s="1"/>
  <c r="BC287" i="3" s="1"/>
  <c r="BD287" i="3" s="1"/>
  <c r="BE287" i="3" s="1"/>
  <c r="BF287" i="3" s="1"/>
  <c r="BG287" i="3" s="1"/>
  <c r="BH287" i="3" s="1"/>
  <c r="BI287" i="3" s="1"/>
  <c r="BJ287" i="3" s="1"/>
  <c r="BK287" i="3" s="1"/>
  <c r="BL287" i="3" s="1"/>
  <c r="BM287" i="3" s="1"/>
  <c r="BN287" i="3" s="1"/>
  <c r="BO287" i="3" s="1"/>
  <c r="BP287" i="3" s="1"/>
  <c r="BQ287" i="3" s="1"/>
  <c r="BR287" i="3" s="1"/>
  <c r="F324" i="3" s="1"/>
  <c r="G68" i="4" s="1"/>
  <c r="A665" i="4" s="1"/>
  <c r="AM283" i="3"/>
  <c r="AN283" i="3" s="1"/>
  <c r="AO283" i="3" s="1"/>
  <c r="AP283" i="3" s="1"/>
  <c r="AQ283" i="3" s="1"/>
  <c r="AR283" i="3" s="1"/>
  <c r="AS283" i="3" s="1"/>
  <c r="AT283" i="3" s="1"/>
  <c r="AU283" i="3" s="1"/>
  <c r="AV283" i="3" s="1"/>
  <c r="AW283" i="3" s="1"/>
  <c r="AX283" i="3" s="1"/>
  <c r="AY283" i="3" s="1"/>
  <c r="AZ283" i="3" s="1"/>
  <c r="BA283" i="3" s="1"/>
  <c r="BB283" i="3" s="1"/>
  <c r="BC283" i="3" s="1"/>
  <c r="BD283" i="3" s="1"/>
  <c r="BE283" i="3" s="1"/>
  <c r="BF283" i="3" s="1"/>
  <c r="BG283" i="3" s="1"/>
  <c r="BH283" i="3" s="1"/>
  <c r="BI283" i="3" s="1"/>
  <c r="BJ283" i="3" s="1"/>
  <c r="BK283" i="3" s="1"/>
  <c r="BL283" i="3" s="1"/>
  <c r="BM283" i="3" s="1"/>
  <c r="BN283" i="3" s="1"/>
  <c r="BO283" i="3" s="1"/>
  <c r="BP283" i="3" s="1"/>
  <c r="BQ283" i="3" s="1"/>
  <c r="BR283" i="3" s="1"/>
  <c r="F320" i="3" s="1"/>
  <c r="G64" i="4" s="1"/>
  <c r="A661" i="4" s="1"/>
  <c r="AM293" i="3"/>
  <c r="AN293" i="3" s="1"/>
  <c r="AO293" i="3" s="1"/>
  <c r="AP293" i="3" s="1"/>
  <c r="AQ293" i="3" s="1"/>
  <c r="AR293" i="3" s="1"/>
  <c r="AS293" i="3" s="1"/>
  <c r="AT293" i="3" s="1"/>
  <c r="AU293" i="3" s="1"/>
  <c r="AV293" i="3" s="1"/>
  <c r="AW293" i="3" s="1"/>
  <c r="AX293" i="3" s="1"/>
  <c r="AY293" i="3" s="1"/>
  <c r="AZ293" i="3" s="1"/>
  <c r="BA293" i="3" s="1"/>
  <c r="BB293" i="3" s="1"/>
  <c r="BC293" i="3" s="1"/>
  <c r="BD293" i="3" s="1"/>
  <c r="BE293" i="3" s="1"/>
  <c r="BF293" i="3" s="1"/>
  <c r="BG293" i="3" s="1"/>
  <c r="BH293" i="3" s="1"/>
  <c r="BI293" i="3" s="1"/>
  <c r="BJ293" i="3" s="1"/>
  <c r="BK293" i="3" s="1"/>
  <c r="BL293" i="3" s="1"/>
  <c r="BM293" i="3" s="1"/>
  <c r="BN293" i="3" s="1"/>
  <c r="BO293" i="3" s="1"/>
  <c r="BP293" i="3" s="1"/>
  <c r="BQ293" i="3" s="1"/>
  <c r="BR293" i="3" s="1"/>
  <c r="F330" i="3" s="1"/>
  <c r="G74" i="4" s="1"/>
  <c r="A671" i="4" s="1"/>
  <c r="AM280" i="3"/>
  <c r="AN280" i="3" s="1"/>
  <c r="AO280" i="3" s="1"/>
  <c r="AP280" i="3" s="1"/>
  <c r="AQ280" i="3" s="1"/>
  <c r="AR280" i="3" s="1"/>
  <c r="AS280" i="3" s="1"/>
  <c r="AT280" i="3" s="1"/>
  <c r="AU280" i="3" s="1"/>
  <c r="AV280" i="3" s="1"/>
  <c r="AW280" i="3" s="1"/>
  <c r="AX280" i="3" s="1"/>
  <c r="AY280" i="3" s="1"/>
  <c r="AZ280" i="3" s="1"/>
  <c r="BA280" i="3" s="1"/>
  <c r="BB280" i="3" s="1"/>
  <c r="BC280" i="3" s="1"/>
  <c r="BD280" i="3" s="1"/>
  <c r="BE280" i="3" s="1"/>
  <c r="BF280" i="3" s="1"/>
  <c r="BG280" i="3" s="1"/>
  <c r="BH280" i="3" s="1"/>
  <c r="BI280" i="3" s="1"/>
  <c r="BJ280" i="3" s="1"/>
  <c r="BK280" i="3" s="1"/>
  <c r="BL280" i="3" s="1"/>
  <c r="BM280" i="3" s="1"/>
  <c r="BN280" i="3" s="1"/>
  <c r="BO280" i="3" s="1"/>
  <c r="BP280" i="3" s="1"/>
  <c r="BQ280" i="3" s="1"/>
  <c r="BR280" i="3" s="1"/>
  <c r="F317" i="3" s="1"/>
  <c r="G61" i="4" s="1"/>
  <c r="A658" i="4" s="1"/>
  <c r="AM277" i="3"/>
  <c r="AN277" i="3" s="1"/>
  <c r="AO277" i="3" s="1"/>
  <c r="AP277" i="3" s="1"/>
  <c r="AQ277" i="3" s="1"/>
  <c r="AR277" i="3" s="1"/>
  <c r="AS277" i="3" s="1"/>
  <c r="AT277" i="3" s="1"/>
  <c r="AU277" i="3" s="1"/>
  <c r="AV277" i="3" s="1"/>
  <c r="AW277" i="3" s="1"/>
  <c r="AX277" i="3" s="1"/>
  <c r="AY277" i="3" s="1"/>
  <c r="AZ277" i="3" s="1"/>
  <c r="BA277" i="3" s="1"/>
  <c r="BB277" i="3" s="1"/>
  <c r="BC277" i="3" s="1"/>
  <c r="BD277" i="3" s="1"/>
  <c r="BE277" i="3" s="1"/>
  <c r="BF277" i="3" s="1"/>
  <c r="BG277" i="3" s="1"/>
  <c r="BH277" i="3" s="1"/>
  <c r="BI277" i="3" s="1"/>
  <c r="BJ277" i="3" s="1"/>
  <c r="BK277" i="3" s="1"/>
  <c r="BL277" i="3" s="1"/>
  <c r="BM277" i="3" s="1"/>
  <c r="BN277" i="3" s="1"/>
  <c r="BO277" i="3" s="1"/>
  <c r="BP277" i="3" s="1"/>
  <c r="BQ277" i="3" s="1"/>
  <c r="BR277" i="3" s="1"/>
  <c r="F314" i="3" s="1"/>
  <c r="G58" i="4" s="1"/>
  <c r="A655" i="4" s="1"/>
  <c r="AM281" i="3"/>
  <c r="AN281" i="3" s="1"/>
  <c r="AO281" i="3" s="1"/>
  <c r="AP281" i="3" s="1"/>
  <c r="AQ281" i="3" s="1"/>
  <c r="AR281" i="3" s="1"/>
  <c r="AS281" i="3" s="1"/>
  <c r="AT281" i="3" s="1"/>
  <c r="AU281" i="3" s="1"/>
  <c r="AV281" i="3" s="1"/>
  <c r="AW281" i="3" s="1"/>
  <c r="AX281" i="3" s="1"/>
  <c r="AY281" i="3" s="1"/>
  <c r="AZ281" i="3" s="1"/>
  <c r="BA281" i="3" s="1"/>
  <c r="BB281" i="3" s="1"/>
  <c r="BC281" i="3" s="1"/>
  <c r="BD281" i="3" s="1"/>
  <c r="BE281" i="3" s="1"/>
  <c r="BF281" i="3" s="1"/>
  <c r="BG281" i="3" s="1"/>
  <c r="BH281" i="3" s="1"/>
  <c r="BI281" i="3" s="1"/>
  <c r="BJ281" i="3" s="1"/>
  <c r="BK281" i="3" s="1"/>
  <c r="BL281" i="3" s="1"/>
  <c r="BM281" i="3" s="1"/>
  <c r="BN281" i="3" s="1"/>
  <c r="BO281" i="3" s="1"/>
  <c r="BP281" i="3" s="1"/>
  <c r="BQ281" i="3" s="1"/>
  <c r="BR281" i="3" s="1"/>
  <c r="F318" i="3" s="1"/>
  <c r="G62" i="4" s="1"/>
  <c r="A659" i="4" s="1"/>
  <c r="AM271" i="3"/>
  <c r="AN271" i="3" s="1"/>
  <c r="AO271" i="3" s="1"/>
  <c r="AP271" i="3" s="1"/>
  <c r="AQ271" i="3" s="1"/>
  <c r="AR271" i="3" s="1"/>
  <c r="AS271" i="3" s="1"/>
  <c r="AT271" i="3" s="1"/>
  <c r="AU271" i="3" s="1"/>
  <c r="AV271" i="3" s="1"/>
  <c r="AW271" i="3" s="1"/>
  <c r="AX271" i="3" s="1"/>
  <c r="AY271" i="3" s="1"/>
  <c r="AZ271" i="3" s="1"/>
  <c r="BA271" i="3" s="1"/>
  <c r="BB271" i="3" s="1"/>
  <c r="BC271" i="3" s="1"/>
  <c r="BD271" i="3" s="1"/>
  <c r="BE271" i="3" s="1"/>
  <c r="BF271" i="3" s="1"/>
  <c r="BG271" i="3" s="1"/>
  <c r="BH271" i="3" s="1"/>
  <c r="BI271" i="3" s="1"/>
  <c r="BJ271" i="3" s="1"/>
  <c r="BK271" i="3" s="1"/>
  <c r="BL271" i="3" s="1"/>
  <c r="BM271" i="3" s="1"/>
  <c r="BN271" i="3" s="1"/>
  <c r="BO271" i="3" s="1"/>
  <c r="BP271" i="3" s="1"/>
  <c r="BQ271" i="3" s="1"/>
  <c r="BR271" i="3" s="1"/>
  <c r="F308" i="3" s="1"/>
  <c r="G52" i="4" s="1"/>
  <c r="A649" i="4" s="1"/>
  <c r="AM269" i="3"/>
  <c r="AN269" i="3" s="1"/>
  <c r="AO269" i="3" s="1"/>
  <c r="AP269" i="3" s="1"/>
  <c r="AQ269" i="3" s="1"/>
  <c r="AR269" i="3" s="1"/>
  <c r="AS269" i="3" s="1"/>
  <c r="AT269" i="3" s="1"/>
  <c r="AU269" i="3" s="1"/>
  <c r="AV269" i="3" s="1"/>
  <c r="AW269" i="3" s="1"/>
  <c r="AX269" i="3" s="1"/>
  <c r="AY269" i="3" s="1"/>
  <c r="AZ269" i="3" s="1"/>
  <c r="BA269" i="3" s="1"/>
  <c r="BB269" i="3" s="1"/>
  <c r="BC269" i="3" s="1"/>
  <c r="BD269" i="3" s="1"/>
  <c r="BE269" i="3" s="1"/>
  <c r="BF269" i="3" s="1"/>
  <c r="BG269" i="3" s="1"/>
  <c r="BH269" i="3" s="1"/>
  <c r="BI269" i="3" s="1"/>
  <c r="BJ269" i="3" s="1"/>
  <c r="BK269" i="3" s="1"/>
  <c r="BL269" i="3" s="1"/>
  <c r="BM269" i="3" s="1"/>
  <c r="BN269" i="3" s="1"/>
  <c r="BO269" i="3" s="1"/>
  <c r="BP269" i="3" s="1"/>
  <c r="BQ269" i="3" s="1"/>
  <c r="BR269" i="3" s="1"/>
  <c r="F306" i="3" s="1"/>
  <c r="G50" i="4" s="1"/>
  <c r="A647" i="4" s="1"/>
  <c r="AM278" i="3"/>
  <c r="AN278" i="3" s="1"/>
  <c r="AO278" i="3" s="1"/>
  <c r="AP278" i="3" s="1"/>
  <c r="AQ278" i="3" s="1"/>
  <c r="AR278" i="3" s="1"/>
  <c r="AS278" i="3" s="1"/>
  <c r="AT278" i="3" s="1"/>
  <c r="AU278" i="3" s="1"/>
  <c r="AV278" i="3" s="1"/>
  <c r="AW278" i="3" s="1"/>
  <c r="AX278" i="3" s="1"/>
  <c r="AY278" i="3" s="1"/>
  <c r="AZ278" i="3" s="1"/>
  <c r="BA278" i="3" s="1"/>
  <c r="BB278" i="3" s="1"/>
  <c r="BC278" i="3" s="1"/>
  <c r="BD278" i="3" s="1"/>
  <c r="BE278" i="3" s="1"/>
  <c r="BF278" i="3" s="1"/>
  <c r="BG278" i="3" s="1"/>
  <c r="BH278" i="3" s="1"/>
  <c r="BI278" i="3" s="1"/>
  <c r="BJ278" i="3" s="1"/>
  <c r="BK278" i="3" s="1"/>
  <c r="BL278" i="3" s="1"/>
  <c r="BM278" i="3" s="1"/>
  <c r="BN278" i="3" s="1"/>
  <c r="BO278" i="3" s="1"/>
  <c r="BP278" i="3" s="1"/>
  <c r="BQ278" i="3" s="1"/>
  <c r="BR278" i="3" s="1"/>
  <c r="F315" i="3" s="1"/>
  <c r="G59" i="4" s="1"/>
  <c r="A656" i="4" s="1"/>
  <c r="AM270" i="3"/>
  <c r="AN270" i="3" s="1"/>
  <c r="AO270" i="3" s="1"/>
  <c r="AP270" i="3" s="1"/>
  <c r="AQ270" i="3" s="1"/>
  <c r="AR270" i="3" s="1"/>
  <c r="AS270" i="3" s="1"/>
  <c r="AT270" i="3" s="1"/>
  <c r="AU270" i="3" s="1"/>
  <c r="AV270" i="3" s="1"/>
  <c r="AW270" i="3" s="1"/>
  <c r="AX270" i="3" s="1"/>
  <c r="AY270" i="3" s="1"/>
  <c r="AZ270" i="3" s="1"/>
  <c r="BA270" i="3" s="1"/>
  <c r="BB270" i="3" s="1"/>
  <c r="BC270" i="3" s="1"/>
  <c r="BD270" i="3" s="1"/>
  <c r="BE270" i="3" s="1"/>
  <c r="BF270" i="3" s="1"/>
  <c r="BG270" i="3" s="1"/>
  <c r="BH270" i="3" s="1"/>
  <c r="BI270" i="3" s="1"/>
  <c r="BJ270" i="3" s="1"/>
  <c r="BK270" i="3" s="1"/>
  <c r="BL270" i="3" s="1"/>
  <c r="BM270" i="3" s="1"/>
  <c r="BN270" i="3" s="1"/>
  <c r="BO270" i="3" s="1"/>
  <c r="BP270" i="3" s="1"/>
  <c r="BQ270" i="3" s="1"/>
  <c r="BR270" i="3" s="1"/>
  <c r="F307" i="3" s="1"/>
  <c r="G51" i="4" s="1"/>
  <c r="A648" i="4" s="1"/>
  <c r="AM297" i="3"/>
  <c r="AN297" i="3" s="1"/>
  <c r="AO297" i="3" s="1"/>
  <c r="AP297" i="3" s="1"/>
  <c r="AQ297" i="3" s="1"/>
  <c r="AR297" i="3" s="1"/>
  <c r="AS297" i="3" s="1"/>
  <c r="AT297" i="3" s="1"/>
  <c r="AU297" i="3" s="1"/>
  <c r="AV297" i="3" s="1"/>
  <c r="AW297" i="3" s="1"/>
  <c r="AX297" i="3" s="1"/>
  <c r="AY297" i="3" s="1"/>
  <c r="AZ297" i="3" s="1"/>
  <c r="BA297" i="3" s="1"/>
  <c r="BB297" i="3" s="1"/>
  <c r="BC297" i="3" s="1"/>
  <c r="BD297" i="3" s="1"/>
  <c r="BE297" i="3" s="1"/>
  <c r="BF297" i="3" s="1"/>
  <c r="BG297" i="3" s="1"/>
  <c r="BH297" i="3" s="1"/>
  <c r="BI297" i="3" s="1"/>
  <c r="BJ297" i="3" s="1"/>
  <c r="BK297" i="3" s="1"/>
  <c r="BL297" i="3" s="1"/>
  <c r="BM297" i="3" s="1"/>
  <c r="BN297" i="3" s="1"/>
  <c r="BO297" i="3" s="1"/>
  <c r="BP297" i="3" s="1"/>
  <c r="BQ297" i="3" s="1"/>
  <c r="BR297" i="3" s="1"/>
  <c r="F334" i="3" s="1"/>
  <c r="G78" i="4" s="1"/>
  <c r="A675" i="4" s="1"/>
  <c r="AM279" i="3"/>
  <c r="AN279" i="3" s="1"/>
  <c r="AO279" i="3" s="1"/>
  <c r="AP279" i="3" s="1"/>
  <c r="AQ279" i="3" s="1"/>
  <c r="AR279" i="3" s="1"/>
  <c r="AS279" i="3" s="1"/>
  <c r="AT279" i="3" s="1"/>
  <c r="AU279" i="3" s="1"/>
  <c r="AV279" i="3" s="1"/>
  <c r="AW279" i="3" s="1"/>
  <c r="AX279" i="3" s="1"/>
  <c r="AY279" i="3" s="1"/>
  <c r="AZ279" i="3" s="1"/>
  <c r="BA279" i="3" s="1"/>
  <c r="BB279" i="3" s="1"/>
  <c r="BC279" i="3" s="1"/>
  <c r="BD279" i="3" s="1"/>
  <c r="BE279" i="3" s="1"/>
  <c r="BF279" i="3" s="1"/>
  <c r="BG279" i="3" s="1"/>
  <c r="BH279" i="3" s="1"/>
  <c r="BI279" i="3" s="1"/>
  <c r="BJ279" i="3" s="1"/>
  <c r="BK279" i="3" s="1"/>
  <c r="BL279" i="3" s="1"/>
  <c r="BM279" i="3" s="1"/>
  <c r="BN279" i="3" s="1"/>
  <c r="BO279" i="3" s="1"/>
  <c r="BP279" i="3" s="1"/>
  <c r="BQ279" i="3" s="1"/>
  <c r="BR279" i="3" s="1"/>
  <c r="F316" i="3" s="1"/>
  <c r="G60" i="4" s="1"/>
  <c r="A657" i="4" s="1"/>
  <c r="AM276" i="3"/>
  <c r="AN276" i="3" s="1"/>
  <c r="AO276" i="3" s="1"/>
  <c r="AP276" i="3" s="1"/>
  <c r="AQ276" i="3" s="1"/>
  <c r="AR276" i="3" s="1"/>
  <c r="AS276" i="3" s="1"/>
  <c r="AT276" i="3" s="1"/>
  <c r="AU276" i="3" s="1"/>
  <c r="AV276" i="3" s="1"/>
  <c r="AW276" i="3" s="1"/>
  <c r="AX276" i="3" s="1"/>
  <c r="AY276" i="3" s="1"/>
  <c r="AZ276" i="3" s="1"/>
  <c r="BA276" i="3" s="1"/>
  <c r="BB276" i="3" s="1"/>
  <c r="BC276" i="3" s="1"/>
  <c r="BD276" i="3" s="1"/>
  <c r="BE276" i="3" s="1"/>
  <c r="BF276" i="3" s="1"/>
  <c r="BG276" i="3" s="1"/>
  <c r="BH276" i="3" s="1"/>
  <c r="BI276" i="3" s="1"/>
  <c r="BJ276" i="3" s="1"/>
  <c r="BK276" i="3" s="1"/>
  <c r="BL276" i="3" s="1"/>
  <c r="BM276" i="3" s="1"/>
  <c r="BN276" i="3" s="1"/>
  <c r="BO276" i="3" s="1"/>
  <c r="BP276" i="3" s="1"/>
  <c r="BQ276" i="3" s="1"/>
  <c r="BR276" i="3" s="1"/>
  <c r="F313" i="3" s="1"/>
  <c r="G57" i="4" s="1"/>
  <c r="A65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<sst xmlns="http://schemas.openxmlformats.org/spreadsheetml/2006/main" count="1515" uniqueCount="634">
  <si>
    <t>FormID</t>
  </si>
  <si>
    <t>SchoolKeywords</t>
  </si>
  <si>
    <t>ArchtypeKeywords</t>
  </si>
  <si>
    <t>SpellFormID</t>
  </si>
  <si>
    <t>SpellName</t>
  </si>
  <si>
    <t>School</t>
  </si>
  <si>
    <t>Skill</t>
  </si>
  <si>
    <t>Archtype1</t>
  </si>
  <si>
    <t>Archtype2</t>
  </si>
  <si>
    <t>Archtype3</t>
  </si>
  <si>
    <t>ModIndex</t>
  </si>
  <si>
    <t>SpellFormID as Int (no prefix)</t>
  </si>
  <si>
    <t>SchoolIndex</t>
  </si>
  <si>
    <t>Archtype1Index</t>
  </si>
  <si>
    <t>Archtype2Index</t>
  </si>
  <si>
    <t>Archtype3Index</t>
  </si>
  <si>
    <t>_TIM_SpellTable_Vanilla_SpellFormID</t>
  </si>
  <si>
    <t>_TIM_SpellTable_Vanilla_SchoolIndex</t>
  </si>
  <si>
    <t>_TIM_SpellTable_Vanilla_Archtype1Index</t>
  </si>
  <si>
    <t>_TIM_SpellTable_Vanilla_Archtype2Index</t>
  </si>
  <si>
    <t>_TIM_SpellTable_Vanilla_Archtype3Index</t>
  </si>
  <si>
    <t>_TIM_Script_PlayerData</t>
  </si>
  <si>
    <t>040177AF</t>
  </si>
  <si>
    <t>04017731</t>
  </si>
  <si>
    <t>0008C1AB</t>
  </si>
  <si>
    <t>0006D22C</t>
  </si>
  <si>
    <t>0007E8E4</t>
  </si>
  <si>
    <t>000211EC</t>
  </si>
  <si>
    <t>000211ED</t>
  </si>
  <si>
    <t>0401CE06</t>
  </si>
  <si>
    <t>000211EB</t>
  </si>
  <si>
    <t>0007E8DD</t>
  </si>
  <si>
    <t>0004DEE9</t>
  </si>
  <si>
    <t>00043324</t>
  </si>
  <si>
    <t>00045F9D</t>
  </si>
  <si>
    <t>0005312D</t>
  </si>
  <si>
    <t>00021143</t>
  </si>
  <si>
    <t>000B62EF</t>
  </si>
  <si>
    <t>0006F953</t>
  </si>
  <si>
    <t>04017782</t>
  </si>
  <si>
    <t>0401CDF6</t>
  </si>
  <si>
    <t>020045BA</t>
  </si>
  <si>
    <t>0010DDEC</t>
  </si>
  <si>
    <t>000640B6</t>
  </si>
  <si>
    <t>000204C3</t>
  </si>
  <si>
    <t>000204C4</t>
  </si>
  <si>
    <t>020045B8</t>
  </si>
  <si>
    <t>04033C66</t>
  </si>
  <si>
    <t>000204C5</t>
  </si>
  <si>
    <t>020045B3</t>
  </si>
  <si>
    <t>0004DEE8</t>
  </si>
  <si>
    <t>0007E8DF</t>
  </si>
  <si>
    <t>000211EF</t>
  </si>
  <si>
    <t>000211EE</t>
  </si>
  <si>
    <t>000CDB70</t>
  </si>
  <si>
    <t>00096D95</t>
  </si>
  <si>
    <t>0005AD5E</t>
  </si>
  <si>
    <t>000DA746</t>
  </si>
  <si>
    <t>0006F952</t>
  </si>
  <si>
    <t>0002F3B8</t>
  </si>
  <si>
    <t>0004DEEA</t>
  </si>
  <si>
    <t>0005DB90</t>
  </si>
  <si>
    <t>0007A82B</t>
  </si>
  <si>
    <t>0001C789</t>
  </si>
  <si>
    <t>00012FD0</t>
  </si>
  <si>
    <t>0003AE9F</t>
  </si>
  <si>
    <t>0007E5D5</t>
  </si>
  <si>
    <t>00012FCD</t>
  </si>
  <si>
    <t>0009CE26</t>
  </si>
  <si>
    <t>0004DEEE</t>
  </si>
  <si>
    <t>040177B7</t>
  </si>
  <si>
    <t>0003AEA2</t>
  </si>
  <si>
    <t>0006796F</t>
  </si>
  <si>
    <t>0007E5D6</t>
  </si>
  <si>
    <t>0002B96B</t>
  </si>
  <si>
    <t>0004DEEB</t>
  </si>
  <si>
    <t>000B62EE</t>
  </si>
  <si>
    <t>000211F0</t>
  </si>
  <si>
    <t>000E0CCF</t>
  </si>
  <si>
    <t>0007E8DB</t>
  </si>
  <si>
    <t>00012FD2</t>
  </si>
  <si>
    <t>0200E8D4</t>
  </si>
  <si>
    <t>00012FCC</t>
  </si>
  <si>
    <t>0004D3F2</t>
  </si>
  <si>
    <t>0007E8DE</t>
  </si>
  <si>
    <t>0002B96C</t>
  </si>
  <si>
    <t>00045F9C</t>
  </si>
  <si>
    <t>0010F7EC</t>
  </si>
  <si>
    <t>0010F7ED</t>
  </si>
  <si>
    <t>00027EB6</t>
  </si>
  <si>
    <t>00051B16</t>
  </si>
  <si>
    <t>00013018</t>
  </si>
  <si>
    <t>0002DD29</t>
  </si>
  <si>
    <t>0003AEA3</t>
  </si>
  <si>
    <t>00067970</t>
  </si>
  <si>
    <t>0007E8E5</t>
  </si>
  <si>
    <t>00043323</t>
  </si>
  <si>
    <t>000B62E6</t>
  </si>
  <si>
    <t>0007E8DA</t>
  </si>
  <si>
    <t>0008F3EB</t>
  </si>
  <si>
    <t>0200E8D2</t>
  </si>
  <si>
    <t>0005AD5C</t>
  </si>
  <si>
    <t>0004DEED</t>
  </si>
  <si>
    <t>0005AD5F</t>
  </si>
  <si>
    <t>0401D74B</t>
  </si>
  <si>
    <t>0007E8E1</t>
  </si>
  <si>
    <t>0004DEEC</t>
  </si>
  <si>
    <t>00065BD7</t>
  </si>
  <si>
    <t>0004D3F8</t>
  </si>
  <si>
    <t>0005DD60</t>
  </si>
  <si>
    <t>00096D94</t>
  </si>
  <si>
    <t>0004DEEF</t>
  </si>
  <si>
    <t>0004DBA4</t>
  </si>
  <si>
    <t>0002DD2A</t>
  </si>
  <si>
    <t>000211F1</t>
  </si>
  <si>
    <t>020038B5</t>
  </si>
  <si>
    <t>0005AD5D</t>
  </si>
  <si>
    <t>0007E5D7</t>
  </si>
  <si>
    <t>02003F52</t>
  </si>
  <si>
    <t>0001A4CC</t>
  </si>
  <si>
    <t>0010F7EE</t>
  </si>
  <si>
    <t>00109111</t>
  </si>
  <si>
    <t>0005DD5E</t>
  </si>
  <si>
    <t>0004B146</t>
  </si>
  <si>
    <t>0005DD5D</t>
  </si>
  <si>
    <t>020038B6</t>
  </si>
  <si>
    <t>00035D7F</t>
  </si>
  <si>
    <t>00035D80</t>
  </si>
  <si>
    <t>00035D81</t>
  </si>
  <si>
    <t>0005D175</t>
  </si>
  <si>
    <t>0401772D</t>
  </si>
  <si>
    <t>Ash Rune</t>
  </si>
  <si>
    <t>Alteration</t>
  </si>
  <si>
    <t>Ash</t>
  </si>
  <si>
    <t>Force</t>
  </si>
  <si>
    <t>Rune</t>
  </si>
  <si>
    <t>Ash Shell</t>
  </si>
  <si>
    <t>Bane of the Undead</t>
  </si>
  <si>
    <t>Restoration</t>
  </si>
  <si>
    <t>Death</t>
  </si>
  <si>
    <t>Impair</t>
  </si>
  <si>
    <t>Sun</t>
  </si>
  <si>
    <t>Banish Daedra</t>
  </si>
  <si>
    <t>Conjuration</t>
  </si>
  <si>
    <t>Oblivion</t>
  </si>
  <si>
    <t>Translocate</t>
  </si>
  <si>
    <t>Blizzard</t>
  </si>
  <si>
    <t>Destruction</t>
  </si>
  <si>
    <t>Frost</t>
  </si>
  <si>
    <t>Bound Battleaxe</t>
  </si>
  <si>
    <t>Bound Bow</t>
  </si>
  <si>
    <t>Bound Dagger</t>
  </si>
  <si>
    <t>Bound Sword</t>
  </si>
  <si>
    <t>Call to Arms</t>
  </si>
  <si>
    <t>Illusion</t>
  </si>
  <si>
    <t>Enhance</t>
  </si>
  <si>
    <t>Mental</t>
  </si>
  <si>
    <t>Calm</t>
  </si>
  <si>
    <t>Recover</t>
  </si>
  <si>
    <t>Candelight</t>
  </si>
  <si>
    <t>Chain Lightning</t>
  </si>
  <si>
    <t>Projectile</t>
  </si>
  <si>
    <t>Shock</t>
  </si>
  <si>
    <t>Circle of Protection</t>
  </si>
  <si>
    <t>Clairvoyance</t>
  </si>
  <si>
    <t>Sense</t>
  </si>
  <si>
    <t>Close Wounds</t>
  </si>
  <si>
    <t>Life</t>
  </si>
  <si>
    <t>Command Daedra</t>
  </si>
  <si>
    <t>Conjure Ash Guardian</t>
  </si>
  <si>
    <t>Soul</t>
  </si>
  <si>
    <t>Conjure Ash Spawn</t>
  </si>
  <si>
    <t>Conjure Boneman</t>
  </si>
  <si>
    <t>Conjure Dremora Lord</t>
  </si>
  <si>
    <t>Conjure Familiar</t>
  </si>
  <si>
    <t>Conjure Flame Atronach</t>
  </si>
  <si>
    <t>Fire</t>
  </si>
  <si>
    <t>Conjure Frost Atronach</t>
  </si>
  <si>
    <t>Conjure Mistman</t>
  </si>
  <si>
    <t>Conjure Seeker</t>
  </si>
  <si>
    <t>Conjure Storm Atronach</t>
  </si>
  <si>
    <t>Conjure Wrathman</t>
  </si>
  <si>
    <t>Courage</t>
  </si>
  <si>
    <t>Dead Thrall</t>
  </si>
  <si>
    <t>Fabricate</t>
  </si>
  <si>
    <t>Detect Dead</t>
  </si>
  <si>
    <t>Detect Life</t>
  </si>
  <si>
    <t>Dragonhide</t>
  </si>
  <si>
    <t>Armor</t>
  </si>
  <si>
    <t>Dread Zombie</t>
  </si>
  <si>
    <t>Ebonyflesh</t>
  </si>
  <si>
    <t>Equilibrium</t>
  </si>
  <si>
    <t>Transmute</t>
  </si>
  <si>
    <t>Expel Daedra</t>
  </si>
  <si>
    <t>Fast Healing</t>
  </si>
  <si>
    <t>Fear</t>
  </si>
  <si>
    <t>Fire Rune</t>
  </si>
  <si>
    <t>Fire Storm</t>
  </si>
  <si>
    <t>Fireball</t>
  </si>
  <si>
    <t>Firebolt</t>
  </si>
  <si>
    <t>Flame Cloak</t>
  </si>
  <si>
    <t>Cloak</t>
  </si>
  <si>
    <t>Flame Thrall</t>
  </si>
  <si>
    <t>Flames</t>
  </si>
  <si>
    <t>Flaming Familiar</t>
  </si>
  <si>
    <t>Frenzy</t>
  </si>
  <si>
    <t>Frenzy Rune</t>
  </si>
  <si>
    <t>Frost Cloak</t>
  </si>
  <si>
    <t>Frost Rune</t>
  </si>
  <si>
    <t>Frost Thrall</t>
  </si>
  <si>
    <t>Frostbite</t>
  </si>
  <si>
    <t>Fury</t>
  </si>
  <si>
    <t>Grand Healing</t>
  </si>
  <si>
    <t>Greater Ward</t>
  </si>
  <si>
    <t>Ward</t>
  </si>
  <si>
    <t>Guardian Circle</t>
  </si>
  <si>
    <t>Harmony</t>
  </si>
  <si>
    <t>Heal Other</t>
  </si>
  <si>
    <t>Heal Undead</t>
  </si>
  <si>
    <t>Healing</t>
  </si>
  <si>
    <t>Healing Hands</t>
  </si>
  <si>
    <t>Hysteria</t>
  </si>
  <si>
    <t>Ice Spike</t>
  </si>
  <si>
    <t>Ice Storm</t>
  </si>
  <si>
    <t>Icy Spear</t>
  </si>
  <si>
    <t>Incinerate</t>
  </si>
  <si>
    <t>Invisibility</t>
  </si>
  <si>
    <t>Ironflesh</t>
  </si>
  <si>
    <t>Lesser Ward</t>
  </si>
  <si>
    <t>Lightning Bolt</t>
  </si>
  <si>
    <t>Lightning Cloak</t>
  </si>
  <si>
    <t>Lightning Rune</t>
  </si>
  <si>
    <t>Lightning Storm</t>
  </si>
  <si>
    <t>Magelight</t>
  </si>
  <si>
    <t>Mass Paralysis</t>
  </si>
  <si>
    <t>Mayhem</t>
  </si>
  <si>
    <t>Muffle</t>
  </si>
  <si>
    <t>Necromantic Healing</t>
  </si>
  <si>
    <t>Oakflesh</t>
  </si>
  <si>
    <t>Pacify</t>
  </si>
  <si>
    <t>Paralyze</t>
  </si>
  <si>
    <t>Poison Rune</t>
  </si>
  <si>
    <t>Poison</t>
  </si>
  <si>
    <t>Raise Zombie</t>
  </si>
  <si>
    <t>Rally</t>
  </si>
  <si>
    <t>Reanimate Corpse</t>
  </si>
  <si>
    <t>Repel Lesser Undead</t>
  </si>
  <si>
    <t>Repel Undead</t>
  </si>
  <si>
    <t>Revenant</t>
  </si>
  <si>
    <t>Rout</t>
  </si>
  <si>
    <t>Soul Trap</t>
  </si>
  <si>
    <t>Sparks</t>
  </si>
  <si>
    <t>Steadfast Ward</t>
  </si>
  <si>
    <t>Stendarr's Aura</t>
  </si>
  <si>
    <t>Stoneflesh</t>
  </si>
  <si>
    <t>Storm Thrall</t>
  </si>
  <si>
    <t>Sun Fire</t>
  </si>
  <si>
    <t>Telekinesis</t>
  </si>
  <si>
    <t>Thunderbolt</t>
  </si>
  <si>
    <t>Earth</t>
  </si>
  <si>
    <t>Turn Greater Undead</t>
  </si>
  <si>
    <t>Turn Lesser Undead</t>
  </si>
  <si>
    <t>Turn Undead</t>
  </si>
  <si>
    <t>Vampire's Bane</t>
  </si>
  <si>
    <t>Wall of Flames</t>
  </si>
  <si>
    <t>Wall</t>
  </si>
  <si>
    <t>Wall of Frost</t>
  </si>
  <si>
    <t>Wall of Storms</t>
  </si>
  <si>
    <t>Waterbreathing</t>
  </si>
  <si>
    <t>Water</t>
  </si>
  <si>
    <t>Whirlwind Cloak</t>
  </si>
  <si>
    <t>Wind</t>
  </si>
  <si>
    <t>Count</t>
  </si>
  <si>
    <t>index</t>
  </si>
  <si>
    <t>ModKeywords</t>
  </si>
  <si>
    <t>Vanilla</t>
  </si>
  <si>
    <t>Absorb</t>
  </si>
  <si>
    <t>Apocalypse</t>
  </si>
  <si>
    <t>Apparatus</t>
  </si>
  <si>
    <t>Arcanum</t>
  </si>
  <si>
    <t>Mysticism</t>
  </si>
  <si>
    <t>Forgotten Magic</t>
  </si>
  <si>
    <t>Damage</t>
  </si>
  <si>
    <t>Disease</t>
  </si>
  <si>
    <t>Metamagic</t>
  </si>
  <si>
    <t>Shadow</t>
  </si>
  <si>
    <t>Space</t>
  </si>
  <si>
    <t>Time</t>
  </si>
  <si>
    <t>Phenderix</t>
  </si>
  <si>
    <t>SetIntArrayPropertyOnScript(GetScript(e, sScriptTarget), sNewPropertyName, slNewPropertyValues);}</t>
  </si>
  <si>
    <t>XP per Tree</t>
  </si>
  <si>
    <t>median</t>
  </si>
  <si>
    <t>count</t>
  </si>
  <si>
    <t>&lt;100</t>
  </si>
  <si>
    <t>&lt;200</t>
  </si>
  <si>
    <t>&lt;300</t>
  </si>
  <si>
    <t>SpellTomeID</t>
  </si>
  <si>
    <t>SpellTomeID as Int (no prefix)</t>
  </si>
  <si>
    <t>040177B5</t>
  </si>
  <si>
    <t>040177AC</t>
  </si>
  <si>
    <t>000DD647</t>
  </si>
  <si>
    <t>000A26EE</t>
  </si>
  <si>
    <t>000A270D</t>
  </si>
  <si>
    <t>000A26ED</t>
  </si>
  <si>
    <t>000A26F1</t>
  </si>
  <si>
    <t>0009E2A9</t>
  </si>
  <si>
    <t>020045B0</t>
  </si>
  <si>
    <t>020045B1</t>
  </si>
  <si>
    <t>020045B2</t>
  </si>
  <si>
    <t>0200E8D6</t>
  </si>
  <si>
    <t>0200E8D5</t>
  </si>
  <si>
    <t>02003F4E</t>
  </si>
  <si>
    <t>02003F51</t>
  </si>
  <si>
    <t>02003F4D</t>
  </si>
  <si>
    <t>0401CE07</t>
  </si>
  <si>
    <t>0401AABA</t>
  </si>
  <si>
    <t>0401E2B1</t>
  </si>
  <si>
    <t>04033C67</t>
  </si>
  <si>
    <t>040177BD</t>
  </si>
  <si>
    <t>040177AD</t>
  </si>
  <si>
    <t>000A271B</t>
  </si>
  <si>
    <t>000A2711</t>
  </si>
  <si>
    <t>0009E2A7</t>
  </si>
  <si>
    <t>000A2708</t>
  </si>
  <si>
    <t>000A2728</t>
  </si>
  <si>
    <t>000FF7D1</t>
  </si>
  <si>
    <t>0010F64D</t>
  </si>
  <si>
    <t>000A26F6</t>
  </si>
  <si>
    <t>0010FD60</t>
  </si>
  <si>
    <t>0009E2AB</t>
  </si>
  <si>
    <t>000A26EC</t>
  </si>
  <si>
    <t>000A26EF</t>
  </si>
  <si>
    <t>000B45F7</t>
  </si>
  <si>
    <t>000A26F0</t>
  </si>
  <si>
    <t>0009E2AD</t>
  </si>
  <si>
    <t>000A26F9</t>
  </si>
  <si>
    <t>000A26E7</t>
  </si>
  <si>
    <t>000A26EA</t>
  </si>
  <si>
    <t>000D2B4E</t>
  </si>
  <si>
    <t>000A26F7</t>
  </si>
  <si>
    <t>000A26E9</t>
  </si>
  <si>
    <t>000F4997</t>
  </si>
  <si>
    <t>000A26F8</t>
  </si>
  <si>
    <t>000A271D</t>
  </si>
  <si>
    <t>000A2712</t>
  </si>
  <si>
    <t>000A2700</t>
  </si>
  <si>
    <t>000A270C</t>
  </si>
  <si>
    <t>000A2706</t>
  </si>
  <si>
    <t>000A26FD</t>
  </si>
  <si>
    <t>000A2703</t>
  </si>
  <si>
    <t>000A26FA</t>
  </si>
  <si>
    <t>0009CD51</t>
  </si>
  <si>
    <t>000A2714</t>
  </si>
  <si>
    <t>000A2704</t>
  </si>
  <si>
    <t>000A2701</t>
  </si>
  <si>
    <t>000A26FB</t>
  </si>
  <si>
    <t>0009CD52</t>
  </si>
  <si>
    <t>0009E2AC</t>
  </si>
  <si>
    <t>000DD643</t>
  </si>
  <si>
    <t>000A2722</t>
  </si>
  <si>
    <t>000FDE7B</t>
  </si>
  <si>
    <t>000A271A</t>
  </si>
  <si>
    <t>000A2727</t>
  </si>
  <si>
    <t>0009E2AF</t>
  </si>
  <si>
    <t>000A271E</t>
  </si>
  <si>
    <t>000A271C</t>
  </si>
  <si>
    <t>000A26FE</t>
  </si>
  <si>
    <t>000A2707</t>
  </si>
  <si>
    <t>0010F7F3</t>
  </si>
  <si>
    <t>0010F7F4</t>
  </si>
  <si>
    <t>000A2715</t>
  </si>
  <si>
    <t>000A26E4</t>
  </si>
  <si>
    <t>0009E2AE</t>
  </si>
  <si>
    <t>000A26FF</t>
  </si>
  <si>
    <t>000A2705</t>
  </si>
  <si>
    <t>000A2702</t>
  </si>
  <si>
    <t>000A270E</t>
  </si>
  <si>
    <t>000A26E2</t>
  </si>
  <si>
    <t>000DD646</t>
  </si>
  <si>
    <t>000A2719</t>
  </si>
  <si>
    <t>000A270F</t>
  </si>
  <si>
    <t>0009E2A8</t>
  </si>
  <si>
    <t>000A2717</t>
  </si>
  <si>
    <t>000A26E8</t>
  </si>
  <si>
    <t>0009E2AA</t>
  </si>
  <si>
    <t>000A2713</t>
  </si>
  <si>
    <t>000A26EB</t>
  </si>
  <si>
    <t>000A2725</t>
  </si>
  <si>
    <t>000A2726</t>
  </si>
  <si>
    <t>000A26F2</t>
  </si>
  <si>
    <t>000A2718</t>
  </si>
  <si>
    <t>0009CD54</t>
  </si>
  <si>
    <t>0009CD53</t>
  </si>
  <si>
    <t>000A2720</t>
  </si>
  <si>
    <t>000A26E3</t>
  </si>
  <si>
    <t>000A26FC</t>
  </si>
  <si>
    <t>000A26E5</t>
  </si>
  <si>
    <t>0010F7F5</t>
  </si>
  <si>
    <t>000A2729</t>
  </si>
  <si>
    <t>000A271F</t>
  </si>
  <si>
    <t>000A2721</t>
  </si>
  <si>
    <t>000A2709</t>
  </si>
  <si>
    <t>000A270A</t>
  </si>
  <si>
    <t>000A270B</t>
  </si>
  <si>
    <t>000A26E6</t>
  </si>
  <si>
    <t>_TIM_SpellTable_Vanilla_SpellTomeID</t>
  </si>
  <si>
    <t>_TIM_Script_Quest</t>
  </si>
  <si>
    <t>60,0,0,0,0,0,0,0,0,0,0,0,0,0,0,0,0,0,0,0,0,0,0,0,0,0,0,0,0,0,0,0</t>
  </si>
  <si>
    <r>
      <t>            _TIM_SchoolTable_Names[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>] = </t>
    </r>
    <r>
      <rPr>
        <sz val="11"/>
        <color rgb="FFCE9178"/>
        <rFont val="Consolas"/>
        <family val="3"/>
      </rPr>
      <t>"Restoration"</t>
    </r>
  </si>
  <si>
    <r>
      <t>            _TIM_ArchtypeTable_Names  = </t>
    </r>
    <r>
      <rPr>
        <sz val="11"/>
        <color rgb="FFC586C0"/>
        <rFont val="Consolas"/>
        <family val="3"/>
      </rPr>
      <t>new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string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35</t>
    </r>
    <r>
      <rPr>
        <sz val="11"/>
        <color rgb="FFD4D4D4"/>
        <rFont val="Consolas"/>
        <family val="3"/>
      </rPr>
      <t>]</t>
    </r>
  </si>
  <si>
    <t>SpellID</t>
  </si>
  <si>
    <t>TomeXP</t>
  </si>
  <si>
    <t>TomeID</t>
  </si>
  <si>
    <t>TIMTomeID</t>
  </si>
  <si>
    <t>05019D08</t>
  </si>
  <si>
    <t>05019D09</t>
  </si>
  <si>
    <t>05019D0A</t>
  </si>
  <si>
    <t>05019D0B</t>
  </si>
  <si>
    <t>05019D0C</t>
  </si>
  <si>
    <t>05019D0D</t>
  </si>
  <si>
    <t>05019D0E</t>
  </si>
  <si>
    <t>05019D0F</t>
  </si>
  <si>
    <t>05019D10</t>
  </si>
  <si>
    <t>05019D11</t>
  </si>
  <si>
    <t>05019D12</t>
  </si>
  <si>
    <t>05019D13</t>
  </si>
  <si>
    <t>05019D14</t>
  </si>
  <si>
    <t>05019D15</t>
  </si>
  <si>
    <t>05019D16</t>
  </si>
  <si>
    <t>05019D17</t>
  </si>
  <si>
    <t>05019D18</t>
  </si>
  <si>
    <t>05019D19</t>
  </si>
  <si>
    <t>05019D1A</t>
  </si>
  <si>
    <t>05019D1B</t>
  </si>
  <si>
    <t>05019D1C</t>
  </si>
  <si>
    <t>05019D1D</t>
  </si>
  <si>
    <t>05019D1E</t>
  </si>
  <si>
    <t>05019D1F</t>
  </si>
  <si>
    <t>05019D20</t>
  </si>
  <si>
    <t>05019D21</t>
  </si>
  <si>
    <t>05019D22</t>
  </si>
  <si>
    <t>0501EE23</t>
  </si>
  <si>
    <t>0501EE24</t>
  </si>
  <si>
    <t>0501EE25</t>
  </si>
  <si>
    <t>0501EE26</t>
  </si>
  <si>
    <t>0501EE27</t>
  </si>
  <si>
    <t>0501EE28</t>
  </si>
  <si>
    <t>0501EE29</t>
  </si>
  <si>
    <t>0501EE2A</t>
  </si>
  <si>
    <t>0501EE2B</t>
  </si>
  <si>
    <t>0501EE2C</t>
  </si>
  <si>
    <t>0501EE2D</t>
  </si>
  <si>
    <t>0501EE2E</t>
  </si>
  <si>
    <t>0501EE2F</t>
  </si>
  <si>
    <t>0501EE30</t>
  </si>
  <si>
    <t>0501EE31</t>
  </si>
  <si>
    <t>0501EE32</t>
  </si>
  <si>
    <t>0501EE33</t>
  </si>
  <si>
    <t>0501EE34</t>
  </si>
  <si>
    <t>0501EE35</t>
  </si>
  <si>
    <t>0501EE36</t>
  </si>
  <si>
    <t>0501EE37</t>
  </si>
  <si>
    <t>0501EE38</t>
  </si>
  <si>
    <t>0501EE39</t>
  </si>
  <si>
    <t>0501EE3A</t>
  </si>
  <si>
    <t>0501EE3B</t>
  </si>
  <si>
    <t>0501EE3C</t>
  </si>
  <si>
    <t>0501EE3D</t>
  </si>
  <si>
    <t>0501EE3E</t>
  </si>
  <si>
    <t>0501EE3F</t>
  </si>
  <si>
    <t>0501EE40</t>
  </si>
  <si>
    <t>0501EE41</t>
  </si>
  <si>
    <t>0501EE42</t>
  </si>
  <si>
    <t>0501EE43</t>
  </si>
  <si>
    <t>0501EE44</t>
  </si>
  <si>
    <t>05023F45</t>
  </si>
  <si>
    <t>05023F46</t>
  </si>
  <si>
    <t>05023F47</t>
  </si>
  <si>
    <t>05023F48</t>
  </si>
  <si>
    <t>05023F49</t>
  </si>
  <si>
    <t>05023F4A</t>
  </si>
  <si>
    <t>05023F4B</t>
  </si>
  <si>
    <t>05023F4C</t>
  </si>
  <si>
    <t>05023F4D</t>
  </si>
  <si>
    <t>05023F4E</t>
  </si>
  <si>
    <t>05023F4F</t>
  </si>
  <si>
    <t>05023F50</t>
  </si>
  <si>
    <t>05023F51</t>
  </si>
  <si>
    <t>05023F52</t>
  </si>
  <si>
    <t>05023F53</t>
  </si>
  <si>
    <t>05023F54</t>
  </si>
  <si>
    <t>05023F55</t>
  </si>
  <si>
    <t>05023F56</t>
  </si>
  <si>
    <t>05023F57</t>
  </si>
  <si>
    <t>05023F58</t>
  </si>
  <si>
    <t>05023F59</t>
  </si>
  <si>
    <t>05023F5A</t>
  </si>
  <si>
    <t>05023F5B</t>
  </si>
  <si>
    <t>05023F5C</t>
  </si>
  <si>
    <t>05023F5D</t>
  </si>
  <si>
    <t>05023F5E</t>
  </si>
  <si>
    <t>05023F5F</t>
  </si>
  <si>
    <t>05023F60</t>
  </si>
  <si>
    <t>05023F61</t>
  </si>
  <si>
    <t>05023F62</t>
  </si>
  <si>
    <t>05023F63</t>
  </si>
  <si>
    <t>05023F64</t>
  </si>
  <si>
    <t>05023F65</t>
  </si>
  <si>
    <t>05023F66</t>
  </si>
  <si>
    <t>05023F67</t>
  </si>
  <si>
    <t>05023F68</t>
  </si>
  <si>
    <t>05023F69</t>
  </si>
  <si>
    <t>05023F6A</t>
  </si>
  <si>
    <t>05023F6B</t>
  </si>
  <si>
    <t>05023F6C</t>
  </si>
  <si>
    <t>05023F6D</t>
  </si>
  <si>
    <t>05023F6E</t>
  </si>
  <si>
    <t>05023F6F</t>
  </si>
  <si>
    <t>05023F70</t>
  </si>
  <si>
    <t>05023F71</t>
  </si>
  <si>
    <t>05023F72</t>
  </si>
  <si>
    <t>05023F73</t>
  </si>
  <si>
    <t>05023F74</t>
  </si>
  <si>
    <t>_TIM_Book_SpellTome_A000_Candelight "Spell Tome: Candlelight" [BOOK:05019D08]</t>
  </si>
  <si>
    <t>_TIM_Book_SpellTome_A000_Equilibrium "Spell Tome: Equilibrium" [BOOK:05019D09]</t>
  </si>
  <si>
    <t>_TIM_Book_SpellTome_A000_Oakflesh "Spell Tome: Oakflesh" [BOOK:05019D0A]</t>
  </si>
  <si>
    <t>_TIM_Book_SpellTome_A025_Magelight "Spell Tome: Magelight" [BOOK:05019D0B]</t>
  </si>
  <si>
    <t>_TIM_Book_SpellTome_A025_Stoneflesh "Spell Tome: Stoneflesh" [BOOK:05019D0C]</t>
  </si>
  <si>
    <t>_TIM_Book_SpellTome_A050_AshShell "Spell Tome: Ash Shell" [BOOK:05019D0D]</t>
  </si>
  <si>
    <t>_TIM_Book_SpellTome_A050_DetectLife "Spell Tome: Detect Life" [BOOK:05019D0E]</t>
  </si>
  <si>
    <t>_TIM_Book_SpellTome_A050_Ironflesh "Spell Tome: Ironflesh" [BOOK:05019D0F]</t>
  </si>
  <si>
    <t>_TIM_Book_SpellTome_A050_Telekinesis "Spell Tome: Telekinesis" [BOOK:05019D10]</t>
  </si>
  <si>
    <t>_TIM_Book_SpellTome_A050_Transmute "Spell Tome: Transmute Mineral Ore" [BOOK:05019D11]</t>
  </si>
  <si>
    <t>_TIM_Book_SpellTome_A050_Waterbreathing "Spell Tome: Waterbreathing" [BOOK:05019D12]</t>
  </si>
  <si>
    <t>_TIM_Book_SpellTome_A075_AshRune "Spell Tome: Ash Rune" [BOOK:05019D13]</t>
  </si>
  <si>
    <t>_TIM_Book_SpellTome_A075_DetectDead "Spell Tome: Detect Undead" [BOOK:05019D14]</t>
  </si>
  <si>
    <t>_TIM_Book_SpellTome_A075_Ebonyflesh "Spell Tome: Ebonyflesh" [BOOK:05019D15]</t>
  </si>
  <si>
    <t>_TIM_Book_SpellTome_A075_Paralyze "Spell Tome: Paralyze" [BOOK:05019D16]</t>
  </si>
  <si>
    <t>_TIM_Book_SpellTome_A100_Dragonhide "Spell Tome: Dragonhide" [BOOK:05019D17]</t>
  </si>
  <si>
    <t>_TIM_Book_SpellTome_A100_MassParalysis "Spell Tome: Mass Paralysis" [BOOK:05019D18]</t>
  </si>
  <si>
    <t>_TIM_Book_SpellTome_C000_BoundDagger "Spell Tome: Bound Dagger" [BOOK:05019D19]</t>
  </si>
  <si>
    <t>_TIM_Book_SpellTome_C000_BoundSword "Spell Tome: Bound Sword" [BOOK:05019D1A]</t>
  </si>
  <si>
    <t>_TIM_Book_SpellTome_C000_ConjureFamiliar "Spell Tome: Conjure Familiar" [BOOK:05019D1B]</t>
  </si>
  <si>
    <t>_TIM_Book_SpellTome_C000_RaiseZombie "Spell Tome: Raise Zombie" [BOOK:05019D1C]</t>
  </si>
  <si>
    <t>_TIM_Book_SpellTome_C025_BoundBattleaxe "Spell Tome: Bound Battleaxe" [BOOK:05019D1D]</t>
  </si>
  <si>
    <t>_TIM_Book_SpellTome_C025_ConjureBoneman "Spell Tome: Conjure Boneman" [BOOK:05019D1E]</t>
  </si>
  <si>
    <t>_TIM_Book_SpellTome_C025_ConjureFlameAtronach "Spell Tome: Conjure Flame Atronach" [BOOK:05019D1F]</t>
  </si>
  <si>
    <t>_TIM_Book_SpellTome_C025_FlamingFamiliar "Spell Tome: Conjure Flaming Familiar" [BOOK:05019D20]</t>
  </si>
  <si>
    <t>_TIM_Book_SpellTome_C025_ReanimateCorpse "Spell Tome: Reanimate Corpse" [BOOK:05019D21]</t>
  </si>
  <si>
    <t>_TIM_Book_SpellTome_C025_SoulTrap "Spell Tome: Soul Trap" [BOOK:05019D22]</t>
  </si>
  <si>
    <t>_TIM_Book_SpellTome_C050_BanishDaedra "Spell Tome: Banish Daedra" [BOOK:0501EE23]</t>
  </si>
  <si>
    <t>_TIM_Book_SpellTome_C050_BoundBow "Spell Tome: Bound Bow" [BOOK:0501EE24]</t>
  </si>
  <si>
    <t>_TIM_Book_SpellTome_C050_ConjureAshSpawn "Spell Tome: Conjure Ash Spawn" [BOOK:0501EE25]</t>
  </si>
  <si>
    <t>_TIM_Book_SpellTome_C050_ConjureFrostAtronach "Spell Tome: Conjure Frost Atronach" [BOOK:0501EE26]</t>
  </si>
  <si>
    <t>_TIM_Book_SpellTome_C050_ConjureMistman "Spell Tome: Conjure Mistman" [BOOK:0501EE27]</t>
  </si>
  <si>
    <t>_TIM_Book_SpellTome_C050_ConjureSeeker "Spell Tome: Conjure Seeker" [BOOK:0501EE28]</t>
  </si>
  <si>
    <t>_TIM_Book_SpellTome_C050_Revenant "Spell Tome: Revenant" [BOOK:0501EE29]</t>
  </si>
  <si>
    <t>_TIM_Book_SpellTome_C075_CommandDaedra "Spell Tome: Command Daedra" [BOOK:0501EE2A]</t>
  </si>
  <si>
    <t>_TIM_Book_SpellTome_C075_ConjureAshGuardian "Spell Tome: Conjure Ash Guardian" [BOOK:0501EE2B]</t>
  </si>
  <si>
    <t>_TIM_Book_SpellTome_C075_ConjureDremoraLord "Spell Tome: Conjure Dremora Lord" [BOOK:0501EE2C]</t>
  </si>
  <si>
    <t>_TIM_Book_SpellTome_C075_ConjureStormAtronach "Spell Tome: Conjure Storm Atronach" [BOOK:0501EE2D]</t>
  </si>
  <si>
    <t>_TIM_Book_SpellTome_C075_ConjureWrathman "Spell Tome: Conjure Wrathman" [BOOK:0501EE2E]</t>
  </si>
  <si>
    <t>_TIM_Book_SpellTome_C075_DreadZombie "Spell Tome: Dread Zombie" [BOOK:0501EE2F]</t>
  </si>
  <si>
    <t>_TIM_Book_SpellTome_C075_ExpelDaedra "Spell Tome: Expel Daedra" [BOOK:0501EE30]</t>
  </si>
  <si>
    <t>_TIM_Book_SpellTome_C100_DeadThrall "Spell Tome: Dead Thrall" [BOOK:0501EE31]</t>
  </si>
  <si>
    <t>_TIM_Book_SpellTome_C100_FlameThrall "Spell Tome: Flame Thrall" [BOOK:0501EE32]</t>
  </si>
  <si>
    <t>_TIM_Book_SpellTome_C100_FrostThrall "Spell Tome: Frost Thrall" [BOOK:0501EE33]</t>
  </si>
  <si>
    <t>_TIM_Book_SpellTome_C100_StormThrall "Spell Tome: Storm Thrall" [BOOK:0501EE34]</t>
  </si>
  <si>
    <t>_TIM_Book_SpellTome_D000_Flames "Spell Tome: Flames" [BOOK:0501EE35]</t>
  </si>
  <si>
    <t>_TIM_Book_SpellTome_D000_Frostbite "Spell Tome: Frostbite" [BOOK:0501EE36]</t>
  </si>
  <si>
    <t>_TIM_Book_SpellTome_D000_Sparks "Spell Tome: Sparks" [BOOK:0501EE37]</t>
  </si>
  <si>
    <t>_TIM_Book_SpellTome_D050_Fireball "Spell Tome: Fireball" [BOOK:0501EE38]</t>
  </si>
  <si>
    <t>_TIM_Book_SpellTome_D020_Firebolt "Spell Tome: Firebolt" [BOOK:0501EE39]</t>
  </si>
  <si>
    <t>_TIM_Book_SpellTome_D022_FireRune "Spell Tome: Fire Rune" [BOOK:0501EE3A]</t>
  </si>
  <si>
    <t>_TIM_Book_SpellTome_D025_FrostRune "Spell Tome: Frost Rune" [BOOK:0501EE3B]</t>
  </si>
  <si>
    <t>_TIM_Book_SpellTome_D025_IceSpike "Spell Tome: Ice Spike" [BOOK:0501EE3C]</t>
  </si>
  <si>
    <t>_TIM_Book_SpellTome_D025_LightningBolt "Spell Tome: Lightning Bolt" [BOOK:0501EE3D]</t>
  </si>
  <si>
    <t>_TIM_Book_SpellTome_D025_LightningRune "Spell Tome: Lightning Rune" [BOOK:0501EE3E]</t>
  </si>
  <si>
    <t>_TIM_Book_SpellTome_D050_ChainLightning "Spell Tome: Chain Lightning" [BOOK:0501EE3F]</t>
  </si>
  <si>
    <t>_TIM_Book_SpellTome_D050_FlameCloak "Spell Tome: Flame Cloak" [BOOK:0501EE40]</t>
  </si>
  <si>
    <t>_TIM_Book_SpellTome_D050_FrostCloak "Spell Tome: Frost Cloak" [BOOK:0501EE41]</t>
  </si>
  <si>
    <t>_TIM_Book_SpellTome_D050_IceStorm "Spell Tome: Ice Storm" [BOOK:0501EE42]</t>
  </si>
  <si>
    <t>_TIM_Book_SpellTome_D050_LightningCloak "Spell Tome: Lightning Cloak" [BOOK:0501EE43]</t>
  </si>
  <si>
    <t>_TIM_Book_SpellTome_D050_WhirlwindCloak "Spell Tome: Whirlwind Cloak" [BOOK:0501EE44]</t>
  </si>
  <si>
    <t>_TIM_Book_SpellTome_D075_IcySpear "Spell Tome: Icy Spear" [BOOK:05023F45]</t>
  </si>
  <si>
    <t>_TIM_Book_SpellTome_D075_Incinerate "Spell Tome: Incinerate" [BOOK:05023F46]</t>
  </si>
  <si>
    <t>_TIM_Book_SpellTome_D075_Thunderbolt "Spell Tome: Thunderbolt" [BOOK:05023F47]</t>
  </si>
  <si>
    <t>_TIM_Book_SpellTome_D075_WallofFlames "Spell Tome: Wall of Flames" [BOOK:05023F48]</t>
  </si>
  <si>
    <t>_TIM_Book_SpellTome_D075_WallofFrost "Spell Tome: Wall of Frost" [BOOK:05023F49]</t>
  </si>
  <si>
    <t>_TIM_Book_SpellTome_D075_WallofStorms "Spell Tome: Wall of Storms" [BOOK:05023F4A]</t>
  </si>
  <si>
    <t>_TIM_Book_SpellTome_D100_Blizzard "Spell Tome: Blizzard" [BOOK:05023F4B]</t>
  </si>
  <si>
    <t>_TIM_Book_SpellTome_D100_FireStorm "Spell Tome: Fire Storm" [BOOK:05023F4C]</t>
  </si>
  <si>
    <t>_TIM_Book_SpellTome_D100_LightningStorm "Spell Tome: Lightning Storm" [BOOK:05023F4D]</t>
  </si>
  <si>
    <t>_TIM_Book_SpellTome_I000_Clairvoyance "Spell Tome: Clairvoyance" [BOOK:05023F4E]</t>
  </si>
  <si>
    <t>_TIM_Book_SpellTome_I000_Courage "Spell Tome: Courage" [BOOK:05023F4F]</t>
  </si>
  <si>
    <t>_TIM_Book_SpellTome_I000_Fury "Spell Tome: Fury" [BOOK:05023F50]</t>
  </si>
  <si>
    <t>_TIM_Book_SpellTome_I025_Calm "Spell Tome: Calm" [BOOK:05023F51]</t>
  </si>
  <si>
    <t>_TIM_Book_SpellTome_I025_Fear "Spell Tome: Fear" [BOOK:05023F52]</t>
  </si>
  <si>
    <t>_TIM_Book_SpellTome_I025_Muffle "Spell Tome: Muffle" [BOOK:05023F53]</t>
  </si>
  <si>
    <t>_TIM_Book_SpellTome_I050_Frenzy "Spell Tome: Frenzy" [BOOK:05023F54]</t>
  </si>
  <si>
    <t>_TIM_Book_SpellTome_I050_FrenzyRune "Spell Tome: Frenzy Rune" [BOOK:05023F55]</t>
  </si>
  <si>
    <t>_TIM_Book_SpellTome_I050_Rally "Spell Tome: Rally" [BOOK:05023F56]</t>
  </si>
  <si>
    <t>_TIM_Book_SpellTome_I075_Invisibility "Spell Tome: Invisibility" [BOOK:05023F57]</t>
  </si>
  <si>
    <t>_TIM_Book_SpellTome_I075_Pacify "Spell Tome: Pacify" [BOOK:05023F58]</t>
  </si>
  <si>
    <t>_TIM_Book_SpellTome_I075_Rout "Spell Tome: Rout" [BOOK:05023F59]</t>
  </si>
  <si>
    <t>_TIM_Book_SpellTome_I100_CalltoArms "Spell Tome: Call To Arms" [BOOK:05023F5A]</t>
  </si>
  <si>
    <t>_TIM_Book_SpellTome_I100_Harmony "Spell Tome: Harmony" [BOOK:05023F5B]</t>
  </si>
  <si>
    <t>_TIM_Book_SpellTome_I100_Hysteria "Spell Tome: Hysteria" [BOOK:05023F5C]</t>
  </si>
  <si>
    <t>_TIM_Book_SpellTome_I100_Mayhem "Spell Tome: Mayhem" [BOOK:05023F5D]</t>
  </si>
  <si>
    <t>_TIM_Book_SpellTome_R000_Healing "Spell Tome: Healing" [BOOK:05023F5E]</t>
  </si>
  <si>
    <t>_TIM_Book_SpellTome_R000_LesserWard "Spell Tome: Lesser Ward" [BOOK:05023F5F]</t>
  </si>
  <si>
    <t>_TIM_Book_SpellTome_R025_FastHealing "Spell Tome: Fast Healing" [BOOK:05023F60]</t>
  </si>
  <si>
    <t>_TIM_Book_SpellTome_R025_HealingHands "Spell Tome: Healing Hands" [BOOK:05023F61]</t>
  </si>
  <si>
    <t>_TIM_Book_SpellTome_R025_NecromanticHealing "Spell Tome: Necromantic Healing" [BOOK:05023F62]</t>
  </si>
  <si>
    <t>_TIM_Book_SpellTome_R025_SteadfastWard "Spell Tome: Steadfast Ward" [BOOK:05023F63]</t>
  </si>
  <si>
    <t>_TIM_Book_SpellTome_R025_SunFire "Spell Tome: Sun Fire" [BOOK:05023F64]</t>
  </si>
  <si>
    <t>_TIM_Book_SpellTome_R025_TurnLesserUndead "Spell Tome: Turn Lesser Undead" [BOOK:05023F65]</t>
  </si>
  <si>
    <t>_TIM_Book_SpellTome_R050_CloseWounds "Spell Tome: Close Wounds" [BOOK:05023F66]</t>
  </si>
  <si>
    <t>_TIM_Book_SpellTome_R050_GreaterWard "Spell Tome: Greater Ward" [BOOK:05023F67]</t>
  </si>
  <si>
    <t>_TIM_Book_SpellTome_R050_HealOther "Spell Tome: Heal Other" [BOOK:05023F68]</t>
  </si>
  <si>
    <t>_TIM_Book_SpellTome_R050_HealUndead "Spell Tome: Heal Undead" [BOOK:05023F69]</t>
  </si>
  <si>
    <t>_TIM_Book_SpellTome_R050_PoisonRune "Spell Tome: Poison Rune" [BOOK:05023F6A]</t>
  </si>
  <si>
    <t>_TIM_Book_SpellTome_R050_RepelLesserUndead "Spell Tome: Repel Lesser Undead" [BOOK:05023F6B]</t>
  </si>
  <si>
    <t>_TIM_Book_SpellTome_R050_StendarrsAura "Spell Tome: Stendarr's Aura" [BOOK:05023F6C]</t>
  </si>
  <si>
    <t>_TIM_Book_SpellTome_R050_TurnUndead "Spell Tome: Turn Undead" [BOOK:05023F6D]</t>
  </si>
  <si>
    <t>_TIM_Book_SpellTome_R050_VampiresBane "Spell Tome: Vampire's Bane" [BOOK:05023F6E]</t>
  </si>
  <si>
    <t>_TIM_Book_SpellTome_R075_CircleofProtection "Spell Tome: Circle Of Protection" [BOOK:05023F6F]</t>
  </si>
  <si>
    <t>_TIM_Book_SpellTome_R075_GrandHealing "Spell Tome: Grand Healing" [BOOK:05023F70]</t>
  </si>
  <si>
    <t>_TIM_Book_SpellTome_R075_RepelUndead "Spell Tome: Repel Undead" [BOOK:05023F71]</t>
  </si>
  <si>
    <t>_TIM_Book_SpellTome_R075_TurnGreaterUndead "Spell Tome: Turn Greater Undead" [BOOK:05023F72]</t>
  </si>
  <si>
    <t>_TIM_Book_SpellTome_R100_BaneoftheUndead "Spell Tome: Bane of the Undead" [BOOK:05023F73]</t>
  </si>
  <si>
    <t>_TIM_Book_SpellTome_R100_GuardianCircle "Spell Tome: Guardian Circle" [BOOK:05023F74]</t>
  </si>
  <si>
    <t>_TIM_SpellTable_Vanilla_SpellTIMTomeID</t>
  </si>
  <si>
    <t>TIMTomeID as Int (no prefix)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</si>
</sst>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569CD6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B5CEA8"/>
      <name val="Consolas"/>
      <family val="3"/>
    </font>
    <font>
      <sz val="11"/>
      <color rgb="FFCE9178"/>
      <name val="Consolas"/>
      <family val="3"/>
    </font>
    <font>
      <sz val="11"/>
      <color rgb="FFC586C0"/>
      <name val="Consolas"/>
      <family val="3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vertical="center"/>
    </xf>
    <xf numFmtId="0" fontId="3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" fontId="3" fillId="0" borderId="0" xfId="0" applyNumberFormat="1" applyFont="1" applyAlignment="1">
      <alignment wrapText="1"/>
    </xf>
    <xf numFmtId="1" fontId="0" fillId="0" borderId="0" xfId="0" applyNumberFormat="1"/>
    <xf numFmtId="9" fontId="0" fillId="0" borderId="0" xfId="1" applyFont="1"/>
    <xf numFmtId="0" fontId="0" fillId="0" borderId="0" xfId="0" applyFill="1"/>
    <xf numFmtId="171" fontId="0" fillId="0" borderId="0" xfId="0" applyNumberFormat="1" applyFill="1"/>
    <xf numFmtId="0" fontId="7" fillId="0" borderId="0" xfId="0" applyFont="1"/>
    <xf numFmtId="0" fontId="1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DF7C-F2AB-4977-9966-0B36BEB31F2E}">
  <dimension ref="A1:D37"/>
  <sheetViews>
    <sheetView workbookViewId="0">
      <selection activeCell="D32" sqref="D32"/>
    </sheetView>
  </sheetViews>
  <sheetFormatPr defaultColWidth="17.5703125" defaultRowHeight="15" x14ac:dyDescent="0.25"/>
  <cols>
    <col min="1" max="1" width="5.28515625" bestFit="1" customWidth="1"/>
    <col min="2" max="2" width="17" bestFit="1" customWidth="1"/>
    <col min="3" max="3" width="14" bestFit="1" customWidth="1"/>
    <col min="4" max="4" width="15.5703125" bestFit="1" customWidth="1"/>
  </cols>
  <sheetData>
    <row r="1" spans="1:4" x14ac:dyDescent="0.25">
      <c r="A1" s="2" t="s">
        <v>273</v>
      </c>
      <c r="B1" s="2" t="s">
        <v>274</v>
      </c>
      <c r="C1" s="2" t="s">
        <v>1</v>
      </c>
      <c r="D1" s="2" t="s">
        <v>2</v>
      </c>
    </row>
    <row r="2" spans="1:4" x14ac:dyDescent="0.25">
      <c r="A2" s="2">
        <v>0</v>
      </c>
      <c r="B2" s="2" t="s">
        <v>275</v>
      </c>
      <c r="C2" s="2" t="s">
        <v>132</v>
      </c>
      <c r="D2" s="2" t="s">
        <v>276</v>
      </c>
    </row>
    <row r="3" spans="1:4" x14ac:dyDescent="0.25">
      <c r="A3" s="2">
        <v>1</v>
      </c>
      <c r="B3" s="2" t="s">
        <v>277</v>
      </c>
      <c r="C3" s="2" t="s">
        <v>143</v>
      </c>
      <c r="D3" s="2" t="s">
        <v>278</v>
      </c>
    </row>
    <row r="4" spans="1:4" x14ac:dyDescent="0.25">
      <c r="A4" s="2">
        <v>2</v>
      </c>
      <c r="B4" s="2" t="s">
        <v>279</v>
      </c>
      <c r="C4" s="2" t="s">
        <v>147</v>
      </c>
      <c r="D4" s="2" t="s">
        <v>188</v>
      </c>
    </row>
    <row r="5" spans="1:4" x14ac:dyDescent="0.25">
      <c r="A5" s="2">
        <v>3</v>
      </c>
      <c r="B5" s="2" t="s">
        <v>281</v>
      </c>
      <c r="C5" s="2" t="s">
        <v>154</v>
      </c>
      <c r="D5" s="2" t="s">
        <v>133</v>
      </c>
    </row>
    <row r="6" spans="1:4" x14ac:dyDescent="0.25">
      <c r="A6" s="2">
        <v>4</v>
      </c>
      <c r="B6" s="2" t="s">
        <v>280</v>
      </c>
      <c r="C6" s="2" t="s">
        <v>138</v>
      </c>
      <c r="D6" s="2" t="s">
        <v>201</v>
      </c>
    </row>
    <row r="7" spans="1:4" x14ac:dyDescent="0.25">
      <c r="A7" s="2">
        <v>5</v>
      </c>
      <c r="B7" s="2" t="s">
        <v>288</v>
      </c>
      <c r="C7" s="2"/>
      <c r="D7" s="2" t="s">
        <v>282</v>
      </c>
    </row>
    <row r="8" spans="1:4" x14ac:dyDescent="0.25">
      <c r="A8" s="2">
        <v>6</v>
      </c>
      <c r="B8" s="2"/>
      <c r="C8" s="2"/>
      <c r="D8" s="2" t="s">
        <v>139</v>
      </c>
    </row>
    <row r="9" spans="1:4" x14ac:dyDescent="0.25">
      <c r="A9" s="2">
        <v>7</v>
      </c>
      <c r="B9" s="2"/>
      <c r="C9" s="2"/>
      <c r="D9" s="2" t="s">
        <v>283</v>
      </c>
    </row>
    <row r="10" spans="1:4" x14ac:dyDescent="0.25">
      <c r="A10" s="2">
        <v>8</v>
      </c>
      <c r="B10" s="2"/>
      <c r="C10" s="2"/>
      <c r="D10" s="2" t="s">
        <v>259</v>
      </c>
    </row>
    <row r="11" spans="1:4" x14ac:dyDescent="0.25">
      <c r="A11" s="2">
        <v>9</v>
      </c>
      <c r="B11" s="2"/>
      <c r="C11" s="2"/>
      <c r="D11" s="2" t="s">
        <v>155</v>
      </c>
    </row>
    <row r="12" spans="1:4" x14ac:dyDescent="0.25">
      <c r="A12" s="2">
        <v>10</v>
      </c>
      <c r="B12" s="2"/>
      <c r="C12" s="2"/>
      <c r="D12" s="2" t="s">
        <v>184</v>
      </c>
    </row>
    <row r="13" spans="1:4" x14ac:dyDescent="0.25">
      <c r="A13" s="2">
        <v>11</v>
      </c>
      <c r="B13" s="2"/>
      <c r="C13" s="2"/>
      <c r="D13" s="2" t="s">
        <v>176</v>
      </c>
    </row>
    <row r="14" spans="1:4" x14ac:dyDescent="0.25">
      <c r="A14" s="2">
        <v>12</v>
      </c>
      <c r="B14" s="2"/>
      <c r="C14" s="2"/>
      <c r="D14" s="2" t="s">
        <v>134</v>
      </c>
    </row>
    <row r="15" spans="1:4" x14ac:dyDescent="0.25">
      <c r="A15" s="2">
        <v>13</v>
      </c>
      <c r="B15" s="2"/>
      <c r="C15" s="2"/>
      <c r="D15" s="2" t="s">
        <v>148</v>
      </c>
    </row>
    <row r="16" spans="1:4" x14ac:dyDescent="0.25">
      <c r="A16" s="2">
        <v>14</v>
      </c>
      <c r="B16" s="2"/>
      <c r="C16" s="2"/>
      <c r="D16" s="2" t="s">
        <v>140</v>
      </c>
    </row>
    <row r="17" spans="1:4" x14ac:dyDescent="0.25">
      <c r="A17" s="2">
        <v>15</v>
      </c>
      <c r="B17" s="2"/>
      <c r="C17" s="2"/>
      <c r="D17" s="2" t="s">
        <v>167</v>
      </c>
    </row>
    <row r="18" spans="1:4" x14ac:dyDescent="0.25">
      <c r="A18" s="2">
        <v>16</v>
      </c>
      <c r="B18" s="2"/>
      <c r="C18" s="2"/>
      <c r="D18" s="2" t="s">
        <v>156</v>
      </c>
    </row>
    <row r="19" spans="1:4" x14ac:dyDescent="0.25">
      <c r="A19" s="2">
        <v>17</v>
      </c>
      <c r="B19" s="2"/>
      <c r="C19" s="2"/>
      <c r="D19" s="2" t="s">
        <v>284</v>
      </c>
    </row>
    <row r="20" spans="1:4" x14ac:dyDescent="0.25">
      <c r="A20" s="2">
        <v>18</v>
      </c>
      <c r="B20" s="2"/>
      <c r="C20" s="2"/>
      <c r="D20" s="2" t="s">
        <v>144</v>
      </c>
    </row>
    <row r="21" spans="1:4" x14ac:dyDescent="0.25">
      <c r="A21" s="2">
        <v>19</v>
      </c>
      <c r="B21" s="2"/>
      <c r="C21" s="2"/>
      <c r="D21" s="2" t="s">
        <v>242</v>
      </c>
    </row>
    <row r="22" spans="1:4" x14ac:dyDescent="0.25">
      <c r="A22" s="2">
        <v>20</v>
      </c>
      <c r="B22" s="2"/>
      <c r="C22" s="2"/>
      <c r="D22" s="2" t="s">
        <v>161</v>
      </c>
    </row>
    <row r="23" spans="1:4" x14ac:dyDescent="0.25">
      <c r="A23" s="2">
        <v>21</v>
      </c>
      <c r="B23" s="2"/>
      <c r="C23" s="2"/>
      <c r="D23" s="2" t="s">
        <v>158</v>
      </c>
    </row>
    <row r="24" spans="1:4" x14ac:dyDescent="0.25">
      <c r="A24" s="2">
        <v>22</v>
      </c>
      <c r="B24" s="2"/>
      <c r="C24" s="2"/>
      <c r="D24" s="2" t="s">
        <v>135</v>
      </c>
    </row>
    <row r="25" spans="1:4" x14ac:dyDescent="0.25">
      <c r="A25" s="2">
        <v>23</v>
      </c>
      <c r="B25" s="2"/>
      <c r="C25" s="2"/>
      <c r="D25" s="2" t="s">
        <v>165</v>
      </c>
    </row>
    <row r="26" spans="1:4" x14ac:dyDescent="0.25">
      <c r="A26" s="2">
        <v>24</v>
      </c>
      <c r="B26" s="2"/>
      <c r="C26" s="2"/>
      <c r="D26" s="2" t="s">
        <v>285</v>
      </c>
    </row>
    <row r="27" spans="1:4" x14ac:dyDescent="0.25">
      <c r="A27" s="2">
        <v>25</v>
      </c>
      <c r="B27" s="2"/>
      <c r="C27" s="2"/>
      <c r="D27" s="2" t="s">
        <v>162</v>
      </c>
    </row>
    <row r="28" spans="1:4" x14ac:dyDescent="0.25">
      <c r="A28" s="2">
        <v>26</v>
      </c>
      <c r="B28" s="2"/>
      <c r="C28" s="2"/>
      <c r="D28" s="2" t="s">
        <v>170</v>
      </c>
    </row>
    <row r="29" spans="1:4" x14ac:dyDescent="0.25">
      <c r="A29" s="2">
        <v>27</v>
      </c>
      <c r="B29" s="2"/>
      <c r="C29" s="2"/>
      <c r="D29" s="2" t="s">
        <v>286</v>
      </c>
    </row>
    <row r="30" spans="1:4" x14ac:dyDescent="0.25">
      <c r="A30" s="2">
        <v>28</v>
      </c>
      <c r="B30" s="2"/>
      <c r="C30" s="2"/>
      <c r="D30" s="2" t="s">
        <v>141</v>
      </c>
    </row>
    <row r="31" spans="1:4" x14ac:dyDescent="0.25">
      <c r="A31" s="2">
        <v>29</v>
      </c>
      <c r="B31" s="2"/>
      <c r="C31" s="2"/>
      <c r="D31" s="2" t="s">
        <v>287</v>
      </c>
    </row>
    <row r="32" spans="1:4" x14ac:dyDescent="0.25">
      <c r="A32" s="2">
        <v>30</v>
      </c>
      <c r="B32" s="2"/>
      <c r="C32" s="2"/>
      <c r="D32" s="2" t="s">
        <v>145</v>
      </c>
    </row>
    <row r="33" spans="1:4" x14ac:dyDescent="0.25">
      <c r="A33" s="2">
        <v>31</v>
      </c>
      <c r="B33" s="2"/>
      <c r="C33" s="2"/>
      <c r="D33" s="2" t="s">
        <v>192</v>
      </c>
    </row>
    <row r="34" spans="1:4" x14ac:dyDescent="0.25">
      <c r="A34" s="2">
        <v>32</v>
      </c>
      <c r="B34" s="2"/>
      <c r="C34" s="2"/>
      <c r="D34" s="2" t="s">
        <v>265</v>
      </c>
    </row>
    <row r="35" spans="1:4" x14ac:dyDescent="0.25">
      <c r="A35" s="2">
        <v>33</v>
      </c>
      <c r="B35" s="2"/>
      <c r="C35" s="2"/>
      <c r="D35" s="2" t="s">
        <v>214</v>
      </c>
    </row>
    <row r="36" spans="1:4" x14ac:dyDescent="0.25">
      <c r="A36" s="2">
        <v>34</v>
      </c>
      <c r="B36" s="2"/>
      <c r="C36" s="2"/>
      <c r="D36" s="2" t="s">
        <v>269</v>
      </c>
    </row>
    <row r="37" spans="1:4" x14ac:dyDescent="0.25">
      <c r="A37" s="2">
        <v>35</v>
      </c>
      <c r="B37" s="2"/>
      <c r="C37" s="2"/>
      <c r="D37" s="2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0748-E35C-47B0-80A1-04D6EE6E5390}">
  <dimension ref="A1:EP131"/>
  <sheetViews>
    <sheetView topLeftCell="A52" zoomScaleNormal="100" workbookViewId="0">
      <selection activeCell="G84" sqref="G84"/>
    </sheetView>
  </sheetViews>
  <sheetFormatPr defaultColWidth="2.85546875" defaultRowHeight="15" x14ac:dyDescent="0.25"/>
  <cols>
    <col min="1" max="1" width="8.85546875" style="1" bestFit="1" customWidth="1"/>
    <col min="2" max="2" width="9.42578125" style="1" bestFit="1" customWidth="1"/>
    <col min="3" max="3" width="13" style="1" bestFit="1" customWidth="1"/>
    <col min="4" max="4" width="26.85546875" style="1" bestFit="1" customWidth="1"/>
    <col min="5" max="5" width="26.7109375" style="1" bestFit="1" customWidth="1"/>
    <col min="6" max="6" width="20.140625" style="1" bestFit="1" customWidth="1"/>
    <col min="7" max="7" width="6.7109375" style="1" bestFit="1" customWidth="1"/>
    <col min="8" max="8" width="10.42578125" style="1" bestFit="1" customWidth="1"/>
    <col min="9" max="11" width="11.140625" style="1" bestFit="1" customWidth="1"/>
    <col min="12" max="12" width="28.7109375" style="1" customWidth="1"/>
    <col min="13" max="13" width="10.5703125" style="1" bestFit="1" customWidth="1"/>
    <col min="14" max="16" width="13.28515625" style="1" bestFit="1" customWidth="1"/>
    <col min="17" max="17" width="28.7109375" style="1" customWidth="1"/>
    <col min="18" max="18" width="37.7109375" style="1" customWidth="1"/>
    <col min="19" max="146" width="4.140625" customWidth="1"/>
  </cols>
  <sheetData>
    <row r="1" spans="1:146" x14ac:dyDescent="0.25">
      <c r="A1" s="1" t="s">
        <v>10</v>
      </c>
      <c r="B1" s="1">
        <v>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</row>
    <row r="2" spans="1:146" x14ac:dyDescent="0.25">
      <c r="S2" s="3" cm="1">
        <f t="array" ref="S2:EP2">TRANSPOSE(A4:A131)</f>
        <v>0</v>
      </c>
      <c r="T2" s="3">
        <v>1</v>
      </c>
      <c r="U2" s="3">
        <v>2</v>
      </c>
      <c r="V2" s="3">
        <v>3</v>
      </c>
      <c r="W2" s="3">
        <v>4</v>
      </c>
      <c r="X2" s="3">
        <v>5</v>
      </c>
      <c r="Y2" s="3">
        <v>6</v>
      </c>
      <c r="Z2" s="3">
        <v>7</v>
      </c>
      <c r="AA2" s="3">
        <v>8</v>
      </c>
      <c r="AB2" s="3">
        <v>9</v>
      </c>
      <c r="AC2" s="3">
        <v>10</v>
      </c>
      <c r="AD2" s="3">
        <v>11</v>
      </c>
      <c r="AE2" s="3">
        <v>12</v>
      </c>
      <c r="AF2" s="3">
        <v>13</v>
      </c>
      <c r="AG2" s="3">
        <v>14</v>
      </c>
      <c r="AH2" s="3">
        <v>15</v>
      </c>
      <c r="AI2" s="3">
        <v>16</v>
      </c>
      <c r="AJ2" s="3">
        <v>17</v>
      </c>
      <c r="AK2" s="3">
        <v>18</v>
      </c>
      <c r="AL2" s="3">
        <v>19</v>
      </c>
      <c r="AM2" s="3">
        <v>20</v>
      </c>
      <c r="AN2" s="3">
        <v>21</v>
      </c>
      <c r="AO2" s="3">
        <v>22</v>
      </c>
      <c r="AP2" s="3">
        <v>23</v>
      </c>
      <c r="AQ2" s="3">
        <v>24</v>
      </c>
      <c r="AR2" s="3">
        <v>25</v>
      </c>
      <c r="AS2" s="3">
        <v>26</v>
      </c>
      <c r="AT2" s="3">
        <v>27</v>
      </c>
      <c r="AU2" s="3">
        <v>28</v>
      </c>
      <c r="AV2" s="3">
        <v>29</v>
      </c>
      <c r="AW2" s="3">
        <v>30</v>
      </c>
      <c r="AX2" s="3">
        <v>31</v>
      </c>
      <c r="AY2" s="3">
        <v>32</v>
      </c>
      <c r="AZ2" s="3">
        <v>33</v>
      </c>
      <c r="BA2" s="3">
        <v>34</v>
      </c>
      <c r="BB2" s="3">
        <v>35</v>
      </c>
      <c r="BC2" s="3">
        <v>36</v>
      </c>
      <c r="BD2" s="3">
        <v>37</v>
      </c>
      <c r="BE2" s="3">
        <v>38</v>
      </c>
      <c r="BF2" s="3">
        <v>39</v>
      </c>
      <c r="BG2" s="3">
        <v>40</v>
      </c>
      <c r="BH2" s="3">
        <v>41</v>
      </c>
      <c r="BI2" s="3">
        <v>42</v>
      </c>
      <c r="BJ2" s="3">
        <v>43</v>
      </c>
      <c r="BK2" s="3">
        <v>44</v>
      </c>
      <c r="BL2" s="3">
        <v>45</v>
      </c>
      <c r="BM2" s="3">
        <v>46</v>
      </c>
      <c r="BN2" s="3">
        <v>47</v>
      </c>
      <c r="BO2" s="3">
        <v>48</v>
      </c>
      <c r="BP2" s="3">
        <v>49</v>
      </c>
      <c r="BQ2" s="3">
        <v>50</v>
      </c>
      <c r="BR2" s="3">
        <v>51</v>
      </c>
      <c r="BS2" s="3">
        <v>52</v>
      </c>
      <c r="BT2" s="3">
        <v>53</v>
      </c>
      <c r="BU2" s="3">
        <v>54</v>
      </c>
      <c r="BV2" s="3">
        <v>55</v>
      </c>
      <c r="BW2" s="3">
        <v>56</v>
      </c>
      <c r="BX2" s="3">
        <v>57</v>
      </c>
      <c r="BY2" s="3">
        <v>58</v>
      </c>
      <c r="BZ2" s="3">
        <v>59</v>
      </c>
      <c r="CA2" s="3">
        <v>60</v>
      </c>
      <c r="CB2" s="3">
        <v>61</v>
      </c>
      <c r="CC2" s="3">
        <v>62</v>
      </c>
      <c r="CD2" s="3">
        <v>63</v>
      </c>
      <c r="CE2" s="3">
        <v>64</v>
      </c>
      <c r="CF2" s="3">
        <v>65</v>
      </c>
      <c r="CG2" s="3">
        <v>66</v>
      </c>
      <c r="CH2" s="3">
        <v>67</v>
      </c>
      <c r="CI2" s="3">
        <v>68</v>
      </c>
      <c r="CJ2" s="3">
        <v>69</v>
      </c>
      <c r="CK2" s="3">
        <v>70</v>
      </c>
      <c r="CL2" s="3">
        <v>71</v>
      </c>
      <c r="CM2" s="3">
        <v>72</v>
      </c>
      <c r="CN2" s="3">
        <v>73</v>
      </c>
      <c r="CO2" s="3">
        <v>74</v>
      </c>
      <c r="CP2" s="3">
        <v>75</v>
      </c>
      <c r="CQ2" s="3">
        <v>76</v>
      </c>
      <c r="CR2" s="3">
        <v>77</v>
      </c>
      <c r="CS2" s="3">
        <v>78</v>
      </c>
      <c r="CT2" s="3">
        <v>79</v>
      </c>
      <c r="CU2" s="3">
        <v>80</v>
      </c>
      <c r="CV2" s="3">
        <v>81</v>
      </c>
      <c r="CW2" s="3">
        <v>82</v>
      </c>
      <c r="CX2" s="3">
        <v>83</v>
      </c>
      <c r="CY2" s="3">
        <v>84</v>
      </c>
      <c r="CZ2" s="3">
        <v>85</v>
      </c>
      <c r="DA2" s="3">
        <v>86</v>
      </c>
      <c r="DB2" s="3">
        <v>87</v>
      </c>
      <c r="DC2" s="3">
        <v>88</v>
      </c>
      <c r="DD2" s="3">
        <v>89</v>
      </c>
      <c r="DE2" s="3">
        <v>90</v>
      </c>
      <c r="DF2" s="3">
        <v>91</v>
      </c>
      <c r="DG2" s="3">
        <v>92</v>
      </c>
      <c r="DH2" s="3">
        <v>93</v>
      </c>
      <c r="DI2" s="3">
        <v>94</v>
      </c>
      <c r="DJ2" s="3">
        <v>95</v>
      </c>
      <c r="DK2" s="3">
        <v>96</v>
      </c>
      <c r="DL2" s="3">
        <v>97</v>
      </c>
      <c r="DM2" s="3">
        <v>98</v>
      </c>
      <c r="DN2" s="3">
        <v>99</v>
      </c>
      <c r="DO2" s="3">
        <v>100</v>
      </c>
      <c r="DP2" s="3">
        <v>101</v>
      </c>
      <c r="DQ2" s="3">
        <v>102</v>
      </c>
      <c r="DR2" s="3">
        <v>103</v>
      </c>
      <c r="DS2" s="3">
        <v>104</v>
      </c>
      <c r="DT2" s="3">
        <v>105</v>
      </c>
      <c r="DU2" s="3">
        <v>106</v>
      </c>
      <c r="DV2" s="3">
        <v>107</v>
      </c>
      <c r="DW2" s="3">
        <v>108</v>
      </c>
      <c r="DX2" s="3">
        <v>109</v>
      </c>
      <c r="DY2" s="3">
        <v>110</v>
      </c>
      <c r="DZ2" s="3">
        <v>111</v>
      </c>
      <c r="EA2" s="3">
        <v>112</v>
      </c>
      <c r="EB2">
        <v>113</v>
      </c>
      <c r="EC2">
        <v>114</v>
      </c>
      <c r="ED2">
        <v>115</v>
      </c>
      <c r="EE2">
        <v>116</v>
      </c>
      <c r="EF2">
        <v>117</v>
      </c>
      <c r="EG2">
        <v>118</v>
      </c>
      <c r="EH2">
        <v>119</v>
      </c>
      <c r="EI2">
        <v>120</v>
      </c>
      <c r="EJ2">
        <v>121</v>
      </c>
      <c r="EK2">
        <v>122</v>
      </c>
      <c r="EL2">
        <v>123</v>
      </c>
      <c r="EM2">
        <v>124</v>
      </c>
      <c r="EN2">
        <v>125</v>
      </c>
      <c r="EO2">
        <v>126</v>
      </c>
      <c r="EP2">
        <v>127</v>
      </c>
    </row>
    <row r="3" spans="1:146" x14ac:dyDescent="0.25">
      <c r="A3" s="1" t="s">
        <v>272</v>
      </c>
      <c r="B3" s="1" t="s">
        <v>0</v>
      </c>
      <c r="C3" s="1" t="s">
        <v>296</v>
      </c>
      <c r="D3" s="1" t="s">
        <v>297</v>
      </c>
      <c r="E3" s="1" t="s">
        <v>11</v>
      </c>
      <c r="F3" s="1" t="s">
        <v>4</v>
      </c>
      <c r="G3" s="1" t="s">
        <v>6</v>
      </c>
      <c r="H3" s="1" t="s">
        <v>5</v>
      </c>
      <c r="I3" s="1" t="s">
        <v>7</v>
      </c>
      <c r="J3" s="1" t="s">
        <v>8</v>
      </c>
      <c r="K3" s="1" t="s">
        <v>9</v>
      </c>
      <c r="M3" s="1" t="s">
        <v>12</v>
      </c>
      <c r="N3" s="1" t="s">
        <v>13</v>
      </c>
      <c r="O3" s="1" t="s">
        <v>14</v>
      </c>
      <c r="P3" s="1" t="s">
        <v>15</v>
      </c>
      <c r="R3" s="1" t="s">
        <v>11</v>
      </c>
      <c r="S3" s="3" cm="1">
        <f t="array" ref="S3:DW3">TRANSPOSE(E4:E112)</f>
        <v>275236</v>
      </c>
      <c r="T3" s="3">
        <v>894790</v>
      </c>
      <c r="U3" s="3">
        <v>372060</v>
      </c>
      <c r="V3" s="3">
        <v>275235</v>
      </c>
      <c r="W3" s="3">
        <v>372061</v>
      </c>
      <c r="X3" s="3">
        <v>67204913</v>
      </c>
      <c r="Y3" s="3">
        <v>135662</v>
      </c>
      <c r="Z3" s="3">
        <v>334614</v>
      </c>
      <c r="AA3" s="3">
        <v>107724</v>
      </c>
      <c r="AB3" s="3">
        <v>1085713</v>
      </c>
      <c r="AC3" s="3">
        <v>381301</v>
      </c>
      <c r="AD3" s="3">
        <v>67205039</v>
      </c>
      <c r="AE3" s="3">
        <v>135663</v>
      </c>
      <c r="AF3" s="3">
        <v>372062</v>
      </c>
      <c r="AG3" s="3">
        <v>372063</v>
      </c>
      <c r="AH3" s="3">
        <v>842608</v>
      </c>
      <c r="AI3" s="3">
        <v>746214</v>
      </c>
      <c r="AJ3" s="3">
        <v>67227142</v>
      </c>
      <c r="AK3" s="3">
        <v>135659</v>
      </c>
      <c r="AL3" s="3">
        <v>409782</v>
      </c>
      <c r="AM3" s="3">
        <v>518369</v>
      </c>
      <c r="AN3" s="3">
        <v>642598</v>
      </c>
      <c r="AO3" s="3">
        <v>135660</v>
      </c>
      <c r="AP3" s="3">
        <v>33572282</v>
      </c>
      <c r="AQ3" s="3">
        <v>132291</v>
      </c>
      <c r="AR3" s="3">
        <v>416727</v>
      </c>
      <c r="AS3" s="3">
        <v>318372</v>
      </c>
      <c r="AT3" s="3">
        <v>447020</v>
      </c>
      <c r="AU3" s="3">
        <v>135661</v>
      </c>
      <c r="AV3" s="3">
        <v>67227126</v>
      </c>
      <c r="AW3" s="3">
        <v>132292</v>
      </c>
      <c r="AX3" s="3">
        <v>33572280</v>
      </c>
      <c r="AY3" s="3">
        <v>67320934</v>
      </c>
      <c r="AZ3" s="3">
        <v>617876</v>
      </c>
      <c r="BA3" s="3">
        <v>457043</v>
      </c>
      <c r="BB3" s="3">
        <v>67204994</v>
      </c>
      <c r="BC3" s="3">
        <v>1105388</v>
      </c>
      <c r="BD3" s="3">
        <v>132293</v>
      </c>
      <c r="BE3" s="3">
        <v>33572275</v>
      </c>
      <c r="BF3" s="3">
        <v>617877</v>
      </c>
      <c r="BG3" s="3">
        <v>457042</v>
      </c>
      <c r="BH3" s="3">
        <v>518367</v>
      </c>
      <c r="BI3" s="3">
        <v>517589</v>
      </c>
      <c r="BJ3" s="3">
        <v>517590</v>
      </c>
      <c r="BK3" s="3">
        <v>517591</v>
      </c>
      <c r="BL3" s="3">
        <v>77773</v>
      </c>
      <c r="BM3" s="3">
        <v>178539</v>
      </c>
      <c r="BN3" s="3">
        <v>187690</v>
      </c>
      <c r="BO3" s="3">
        <v>77776</v>
      </c>
      <c r="BP3" s="3">
        <v>383888</v>
      </c>
      <c r="BQ3" s="3">
        <v>424303</v>
      </c>
      <c r="BR3" s="3">
        <v>178540</v>
      </c>
      <c r="BS3" s="3">
        <v>187689</v>
      </c>
      <c r="BT3" s="3">
        <v>424304</v>
      </c>
      <c r="BU3" s="3">
        <v>286621</v>
      </c>
      <c r="BV3" s="3">
        <v>116617</v>
      </c>
      <c r="BW3" s="3">
        <v>241311</v>
      </c>
      <c r="BX3" s="3">
        <v>241314</v>
      </c>
      <c r="BY3" s="3">
        <v>286620</v>
      </c>
      <c r="BZ3" s="3">
        <v>241315</v>
      </c>
      <c r="CA3" s="3">
        <v>67204909</v>
      </c>
      <c r="CB3" s="3">
        <v>1112044</v>
      </c>
      <c r="CC3" s="3">
        <v>1112045</v>
      </c>
      <c r="CD3" s="3">
        <v>1112046</v>
      </c>
      <c r="CE3" s="3">
        <v>220543</v>
      </c>
      <c r="CF3" s="3">
        <v>220544</v>
      </c>
      <c r="CG3" s="3">
        <v>220545</v>
      </c>
      <c r="CH3" s="3">
        <v>518372</v>
      </c>
      <c r="CI3" s="3">
        <v>501803</v>
      </c>
      <c r="CJ3" s="3">
        <v>518373</v>
      </c>
      <c r="CK3" s="3">
        <v>135491</v>
      </c>
      <c r="CL3" s="3">
        <v>319208</v>
      </c>
      <c r="CM3" s="3">
        <v>319211</v>
      </c>
      <c r="CN3" s="3">
        <v>319209</v>
      </c>
      <c r="CO3" s="3">
        <v>319210</v>
      </c>
      <c r="CP3" s="3">
        <v>586731</v>
      </c>
      <c r="CQ3" s="3">
        <v>319214</v>
      </c>
      <c r="CR3" s="3">
        <v>67205047</v>
      </c>
      <c r="CS3" s="3">
        <v>319212</v>
      </c>
      <c r="CT3" s="3">
        <v>163510</v>
      </c>
      <c r="CU3" s="3">
        <v>319213</v>
      </c>
      <c r="CV3" s="3">
        <v>319215</v>
      </c>
      <c r="CW3" s="3">
        <v>518365</v>
      </c>
      <c r="CX3" s="3">
        <v>518363</v>
      </c>
      <c r="CY3" s="3">
        <v>518366</v>
      </c>
      <c r="CZ3" s="3">
        <v>518362</v>
      </c>
      <c r="DA3" s="3">
        <v>77772</v>
      </c>
      <c r="DB3" s="3">
        <v>77848</v>
      </c>
      <c r="DC3" s="3">
        <v>193464</v>
      </c>
      <c r="DD3" s="3">
        <v>316402</v>
      </c>
      <c r="DE3" s="3">
        <v>33614034</v>
      </c>
      <c r="DF3" s="3">
        <v>135665</v>
      </c>
      <c r="DG3" s="3">
        <v>33570642</v>
      </c>
      <c r="DH3" s="3">
        <v>307526</v>
      </c>
      <c r="DI3" s="3">
        <v>746223</v>
      </c>
      <c r="DJ3" s="3">
        <v>135664</v>
      </c>
      <c r="DK3" s="3">
        <v>77778</v>
      </c>
      <c r="DL3" s="3">
        <v>33614036</v>
      </c>
      <c r="DM3" s="3">
        <v>67229515</v>
      </c>
      <c r="DN3" s="3">
        <v>316408</v>
      </c>
      <c r="DO3" s="3">
        <v>33568949</v>
      </c>
      <c r="DP3" s="3">
        <v>384349</v>
      </c>
      <c r="DQ3" s="3">
        <v>33568950</v>
      </c>
      <c r="DR3" s="3">
        <v>340269</v>
      </c>
      <c r="DS3" s="3">
        <v>746222</v>
      </c>
      <c r="DT3" s="3">
        <v>384352</v>
      </c>
      <c r="DU3" s="3">
        <v>384350</v>
      </c>
      <c r="DV3" s="3">
        <v>573867</v>
      </c>
      <c r="DW3" s="3">
        <v>920783</v>
      </c>
      <c r="DX3" s="3"/>
      <c r="DY3" s="3"/>
      <c r="DZ3" s="3"/>
      <c r="EA3" s="3"/>
    </row>
    <row r="4" spans="1:146" x14ac:dyDescent="0.25">
      <c r="A4" s="1">
        <v>0</v>
      </c>
      <c r="B4" s="1" t="s">
        <v>33</v>
      </c>
      <c r="C4" s="1" t="s">
        <v>322</v>
      </c>
      <c r="D4" s="1">
        <f t="shared" ref="D4:D35" si="0">HEX2DEC(C4)-(HEX2DEC(1000000)*$B$1)</f>
        <v>647847</v>
      </c>
      <c r="E4" s="1">
        <f t="shared" ref="E4:E35" si="1">HEX2DEC(B4)-(HEX2DEC(1000000)*$B$1)</f>
        <v>275236</v>
      </c>
      <c r="F4" s="1" t="s">
        <v>159</v>
      </c>
      <c r="G4" s="1">
        <v>0</v>
      </c>
      <c r="H4" s="1" t="s">
        <v>132</v>
      </c>
      <c r="I4" s="1" t="s">
        <v>141</v>
      </c>
      <c r="M4" s="1">
        <f>LOOKUP(H4,IndexTable!$C$2:$C$37,IndexTable!$A$2:$A$37)</f>
        <v>0</v>
      </c>
      <c r="N4" s="1">
        <f>IF(ISBLANK(I4),-1,LOOKUP(I4,IndexTable!$D$2:$D$37,IndexTable!$A$2:$A$37))</f>
        <v>28</v>
      </c>
      <c r="O4" s="1">
        <f>IF(ISBLANK(J4),-1,LOOKUP(J4,IndexTable!$D$2:$D$37,IndexTable!$A$2:$A$37))</f>
        <v>-1</v>
      </c>
      <c r="P4" s="1">
        <f>IF(ISBLANK(K4),-1,LOOKUP(K4,IndexTable!$D$2:$D$37,IndexTable!$A$2:$A$37))</f>
        <v>-1</v>
      </c>
      <c r="R4" s="1" t="s">
        <v>12</v>
      </c>
      <c r="S4" s="3" cm="1">
        <f t="array" ref="S4:DW4">TRANSPOSE(M4:M112)</f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2</v>
      </c>
      <c r="BM4" s="3">
        <v>2</v>
      </c>
      <c r="BN4" s="3">
        <v>2</v>
      </c>
      <c r="BO4" s="3">
        <v>2</v>
      </c>
      <c r="BP4" s="3">
        <v>2</v>
      </c>
      <c r="BQ4" s="3">
        <v>2</v>
      </c>
      <c r="BR4" s="3">
        <v>2</v>
      </c>
      <c r="BS4" s="3">
        <v>2</v>
      </c>
      <c r="BT4" s="3">
        <v>2</v>
      </c>
      <c r="BU4" s="3">
        <v>2</v>
      </c>
      <c r="BV4" s="3">
        <v>2</v>
      </c>
      <c r="BW4" s="3">
        <v>2</v>
      </c>
      <c r="BX4" s="3">
        <v>2</v>
      </c>
      <c r="BY4" s="3">
        <v>2</v>
      </c>
      <c r="BZ4" s="3">
        <v>2</v>
      </c>
      <c r="CA4" s="3">
        <v>2</v>
      </c>
      <c r="CB4" s="3">
        <v>2</v>
      </c>
      <c r="CC4" s="3">
        <v>2</v>
      </c>
      <c r="CD4" s="3">
        <v>2</v>
      </c>
      <c r="CE4" s="3">
        <v>2</v>
      </c>
      <c r="CF4" s="3">
        <v>2</v>
      </c>
      <c r="CG4" s="3">
        <v>2</v>
      </c>
      <c r="CH4" s="3">
        <v>2</v>
      </c>
      <c r="CI4" s="3">
        <v>2</v>
      </c>
      <c r="CJ4" s="3">
        <v>2</v>
      </c>
      <c r="CK4" s="3">
        <v>3</v>
      </c>
      <c r="CL4" s="3">
        <v>3</v>
      </c>
      <c r="CM4" s="3">
        <v>3</v>
      </c>
      <c r="CN4" s="3">
        <v>3</v>
      </c>
      <c r="CO4" s="3">
        <v>3</v>
      </c>
      <c r="CP4" s="3">
        <v>3</v>
      </c>
      <c r="CQ4" s="3">
        <v>3</v>
      </c>
      <c r="CR4" s="3">
        <v>3</v>
      </c>
      <c r="CS4" s="3">
        <v>3</v>
      </c>
      <c r="CT4" s="3">
        <v>3</v>
      </c>
      <c r="CU4" s="3">
        <v>3</v>
      </c>
      <c r="CV4" s="3">
        <v>3</v>
      </c>
      <c r="CW4" s="3">
        <v>3</v>
      </c>
      <c r="CX4" s="3">
        <v>3</v>
      </c>
      <c r="CY4" s="3">
        <v>3</v>
      </c>
      <c r="CZ4" s="3">
        <v>3</v>
      </c>
      <c r="DA4" s="3">
        <v>4</v>
      </c>
      <c r="DB4" s="3">
        <v>4</v>
      </c>
      <c r="DC4" s="3">
        <v>4</v>
      </c>
      <c r="DD4" s="3">
        <v>4</v>
      </c>
      <c r="DE4" s="3">
        <v>4</v>
      </c>
      <c r="DF4" s="3">
        <v>4</v>
      </c>
      <c r="DG4" s="3">
        <v>4</v>
      </c>
      <c r="DH4" s="3">
        <v>4</v>
      </c>
      <c r="DI4" s="3">
        <v>4</v>
      </c>
      <c r="DJ4" s="3">
        <v>4</v>
      </c>
      <c r="DK4" s="3">
        <v>4</v>
      </c>
      <c r="DL4" s="3">
        <v>4</v>
      </c>
      <c r="DM4" s="3">
        <v>4</v>
      </c>
      <c r="DN4" s="3">
        <v>4</v>
      </c>
      <c r="DO4" s="3">
        <v>4</v>
      </c>
      <c r="DP4" s="3">
        <v>4</v>
      </c>
      <c r="DQ4" s="3">
        <v>4</v>
      </c>
      <c r="DR4" s="3">
        <v>4</v>
      </c>
      <c r="DS4" s="3">
        <v>4</v>
      </c>
      <c r="DT4" s="3">
        <v>4</v>
      </c>
      <c r="DU4" s="3">
        <v>4</v>
      </c>
      <c r="DV4" s="3">
        <v>4</v>
      </c>
      <c r="DW4" s="3">
        <v>4</v>
      </c>
      <c r="DX4" s="3"/>
      <c r="DY4" s="3"/>
      <c r="DZ4" s="3"/>
      <c r="EA4" s="3"/>
    </row>
    <row r="5" spans="1:146" x14ac:dyDescent="0.25">
      <c r="A5" s="1">
        <v>1</v>
      </c>
      <c r="B5" s="1" t="s">
        <v>57</v>
      </c>
      <c r="C5" s="1" t="s">
        <v>341</v>
      </c>
      <c r="D5" s="1">
        <f t="shared" si="0"/>
        <v>1001879</v>
      </c>
      <c r="E5" s="1">
        <f t="shared" si="1"/>
        <v>894790</v>
      </c>
      <c r="F5" s="1" t="s">
        <v>191</v>
      </c>
      <c r="G5" s="1">
        <v>40</v>
      </c>
      <c r="H5" s="1" t="s">
        <v>132</v>
      </c>
      <c r="I5" s="1" t="s">
        <v>167</v>
      </c>
      <c r="J5" s="1" t="s">
        <v>192</v>
      </c>
      <c r="M5" s="1">
        <f>LOOKUP(H5,IndexTable!$C$2:$C$37,IndexTable!$A$2:$A$37)</f>
        <v>0</v>
      </c>
      <c r="N5" s="1">
        <f>IF(ISBLANK(I5),-1,LOOKUP(I5,IndexTable!$D$2:$D$37,IndexTable!$A$2:$A$37))</f>
        <v>15</v>
      </c>
      <c r="O5" s="1">
        <f>IF(ISBLANK(J5),-1,LOOKUP(J5,IndexTable!$D$2:$D$37,IndexTable!$A$2:$A$37))</f>
        <v>31</v>
      </c>
      <c r="P5" s="1">
        <f>IF(ISBLANK(K5),-1,LOOKUP(K5,IndexTable!$D$2:$D$37,IndexTable!$A$2:$A$37))</f>
        <v>-1</v>
      </c>
      <c r="R5" s="1" t="s">
        <v>13</v>
      </c>
      <c r="S5" s="3" cm="1">
        <f t="array" ref="S5:DW5">TRANSPOSE(N4:N112)</f>
        <v>28</v>
      </c>
      <c r="T5" s="3">
        <v>15</v>
      </c>
      <c r="U5" s="3">
        <v>2</v>
      </c>
      <c r="V5" s="3">
        <v>20</v>
      </c>
      <c r="W5" s="3">
        <v>2</v>
      </c>
      <c r="X5" s="3">
        <v>3</v>
      </c>
      <c r="Y5" s="3">
        <v>15</v>
      </c>
      <c r="Z5" s="3">
        <v>2</v>
      </c>
      <c r="AA5" s="3">
        <v>12</v>
      </c>
      <c r="AB5" s="3">
        <v>8</v>
      </c>
      <c r="AC5" s="3">
        <v>31</v>
      </c>
      <c r="AD5" s="3">
        <v>3</v>
      </c>
      <c r="AE5" s="3">
        <v>6</v>
      </c>
      <c r="AF5" s="3">
        <v>2</v>
      </c>
      <c r="AG5" s="3">
        <v>12</v>
      </c>
      <c r="AH5" s="3">
        <v>2</v>
      </c>
      <c r="AI5" s="3">
        <v>12</v>
      </c>
      <c r="AJ5" s="3">
        <v>18</v>
      </c>
      <c r="AK5" s="3">
        <v>18</v>
      </c>
      <c r="AL5" s="3">
        <v>26</v>
      </c>
      <c r="AM5" s="3">
        <v>6</v>
      </c>
      <c r="AN5" s="3">
        <v>11</v>
      </c>
      <c r="AO5" s="3">
        <v>18</v>
      </c>
      <c r="AP5" s="3">
        <v>6</v>
      </c>
      <c r="AQ5" s="3">
        <v>11</v>
      </c>
      <c r="AR5" s="3">
        <v>6</v>
      </c>
      <c r="AS5" s="3">
        <v>26</v>
      </c>
      <c r="AT5" s="3">
        <v>18</v>
      </c>
      <c r="AU5" s="3">
        <v>18</v>
      </c>
      <c r="AV5" s="3">
        <v>3</v>
      </c>
      <c r="AW5" s="3">
        <v>13</v>
      </c>
      <c r="AX5" s="3">
        <v>6</v>
      </c>
      <c r="AY5" s="3">
        <v>18</v>
      </c>
      <c r="AZ5" s="3">
        <v>6</v>
      </c>
      <c r="BA5" s="3">
        <v>16</v>
      </c>
      <c r="BB5" s="3">
        <v>3</v>
      </c>
      <c r="BC5" s="3">
        <v>18</v>
      </c>
      <c r="BD5" s="3">
        <v>18</v>
      </c>
      <c r="BE5" s="3">
        <v>6</v>
      </c>
      <c r="BF5" s="3">
        <v>6</v>
      </c>
      <c r="BG5" s="3">
        <v>18</v>
      </c>
      <c r="BH5" s="3">
        <v>6</v>
      </c>
      <c r="BI5" s="3">
        <v>11</v>
      </c>
      <c r="BJ5" s="3">
        <v>13</v>
      </c>
      <c r="BK5" s="3">
        <v>18</v>
      </c>
      <c r="BL5" s="3">
        <v>11</v>
      </c>
      <c r="BM5" s="3">
        <v>13</v>
      </c>
      <c r="BN5" s="3">
        <v>25</v>
      </c>
      <c r="BO5" s="3">
        <v>11</v>
      </c>
      <c r="BP5" s="3">
        <v>11</v>
      </c>
      <c r="BQ5" s="3">
        <v>13</v>
      </c>
      <c r="BR5" s="3">
        <v>13</v>
      </c>
      <c r="BS5" s="3">
        <v>20</v>
      </c>
      <c r="BT5" s="3">
        <v>22</v>
      </c>
      <c r="BU5" s="3">
        <v>20</v>
      </c>
      <c r="BV5" s="3">
        <v>11</v>
      </c>
      <c r="BW5" s="3">
        <v>4</v>
      </c>
      <c r="BX5" s="3">
        <v>4</v>
      </c>
      <c r="BY5" s="3">
        <v>13</v>
      </c>
      <c r="BZ5" s="3">
        <v>4</v>
      </c>
      <c r="CA5" s="3">
        <v>4</v>
      </c>
      <c r="CB5" s="3">
        <v>13</v>
      </c>
      <c r="CC5" s="3">
        <v>11</v>
      </c>
      <c r="CD5" s="3">
        <v>20</v>
      </c>
      <c r="CE5" s="3">
        <v>11</v>
      </c>
      <c r="CF5" s="3">
        <v>13</v>
      </c>
      <c r="CG5" s="3">
        <v>25</v>
      </c>
      <c r="CH5" s="3">
        <v>13</v>
      </c>
      <c r="CI5" s="3">
        <v>11</v>
      </c>
      <c r="CJ5" s="3">
        <v>25</v>
      </c>
      <c r="CK5" s="3">
        <v>23</v>
      </c>
      <c r="CL5" s="3">
        <v>9</v>
      </c>
      <c r="CM5" s="3">
        <v>14</v>
      </c>
      <c r="CN5" s="3">
        <v>14</v>
      </c>
      <c r="CO5" s="3">
        <v>14</v>
      </c>
      <c r="CP5" s="3">
        <v>14</v>
      </c>
      <c r="CQ5" s="3">
        <v>14</v>
      </c>
      <c r="CR5" s="3">
        <v>14</v>
      </c>
      <c r="CS5" s="3">
        <v>9</v>
      </c>
      <c r="CT5" s="3">
        <v>14</v>
      </c>
      <c r="CU5" s="3">
        <v>14</v>
      </c>
      <c r="CV5" s="3">
        <v>14</v>
      </c>
      <c r="CW5" s="3">
        <v>9</v>
      </c>
      <c r="CX5" s="3">
        <v>14</v>
      </c>
      <c r="CY5" s="3">
        <v>14</v>
      </c>
      <c r="CZ5" s="3">
        <v>14</v>
      </c>
      <c r="DA5" s="3">
        <v>15</v>
      </c>
      <c r="DB5" s="3">
        <v>2</v>
      </c>
      <c r="DC5" s="3">
        <v>15</v>
      </c>
      <c r="DD5" s="3">
        <v>15</v>
      </c>
      <c r="DE5" s="3">
        <v>6</v>
      </c>
      <c r="DF5" s="3">
        <v>2</v>
      </c>
      <c r="DG5" s="3">
        <v>28</v>
      </c>
      <c r="DH5" s="3">
        <v>6</v>
      </c>
      <c r="DI5" s="3">
        <v>15</v>
      </c>
      <c r="DJ5" s="3">
        <v>2</v>
      </c>
      <c r="DK5" s="3">
        <v>15</v>
      </c>
      <c r="DL5" s="3">
        <v>6</v>
      </c>
      <c r="DM5" s="3">
        <v>19</v>
      </c>
      <c r="DN5" s="3">
        <v>6</v>
      </c>
      <c r="DO5" s="3">
        <v>28</v>
      </c>
      <c r="DP5" s="3">
        <v>6</v>
      </c>
      <c r="DQ5" s="3">
        <v>28</v>
      </c>
      <c r="DR5" s="3">
        <v>6</v>
      </c>
      <c r="DS5" s="3">
        <v>15</v>
      </c>
      <c r="DT5" s="3">
        <v>6</v>
      </c>
      <c r="DU5" s="3">
        <v>6</v>
      </c>
      <c r="DV5" s="3">
        <v>6</v>
      </c>
      <c r="DW5" s="3">
        <v>6</v>
      </c>
      <c r="DX5" s="3"/>
      <c r="DY5" s="3"/>
      <c r="DZ5" s="3"/>
      <c r="EA5" s="3"/>
    </row>
    <row r="6" spans="1:146" x14ac:dyDescent="0.25">
      <c r="A6" s="1">
        <v>2</v>
      </c>
      <c r="B6" s="1" t="s">
        <v>101</v>
      </c>
      <c r="C6" s="1" t="s">
        <v>381</v>
      </c>
      <c r="D6" s="1">
        <f t="shared" si="0"/>
        <v>647848</v>
      </c>
      <c r="E6" s="1">
        <f t="shared" si="1"/>
        <v>372060</v>
      </c>
      <c r="F6" s="1" t="s">
        <v>238</v>
      </c>
      <c r="G6" s="1">
        <v>0</v>
      </c>
      <c r="H6" s="1" t="s">
        <v>132</v>
      </c>
      <c r="I6" s="1" t="s">
        <v>188</v>
      </c>
      <c r="J6" s="1" t="s">
        <v>155</v>
      </c>
      <c r="M6" s="1">
        <f>LOOKUP(H6,IndexTable!$C$2:$C$37,IndexTable!$A$2:$A$37)</f>
        <v>0</v>
      </c>
      <c r="N6" s="1">
        <f>IF(ISBLANK(I6),-1,LOOKUP(I6,IndexTable!$D$2:$D$37,IndexTable!$A$2:$A$37))</f>
        <v>2</v>
      </c>
      <c r="O6" s="1">
        <f>IF(ISBLANK(J6),-1,LOOKUP(J6,IndexTable!$D$2:$D$37,IndexTable!$A$2:$A$37))</f>
        <v>9</v>
      </c>
      <c r="P6" s="1">
        <f>IF(ISBLANK(K6),-1,LOOKUP(K6,IndexTable!$D$2:$D$37,IndexTable!$A$2:$A$37))</f>
        <v>-1</v>
      </c>
      <c r="R6" s="1" t="s">
        <v>14</v>
      </c>
      <c r="S6" s="3" cm="1">
        <f t="array" ref="S6:DW6">TRANSPOSE(O4:O112)</f>
        <v>-1</v>
      </c>
      <c r="T6" s="3">
        <v>31</v>
      </c>
      <c r="U6" s="3">
        <v>9</v>
      </c>
      <c r="V6" s="3">
        <v>28</v>
      </c>
      <c r="W6" s="3">
        <v>9</v>
      </c>
      <c r="X6" s="3">
        <v>12</v>
      </c>
      <c r="Y6" s="3">
        <v>23</v>
      </c>
      <c r="Z6" s="3">
        <v>9</v>
      </c>
      <c r="AA6" s="3">
        <v>20</v>
      </c>
      <c r="AB6" s="3">
        <v>31</v>
      </c>
      <c r="AC6" s="3">
        <v>34</v>
      </c>
      <c r="AD6" s="3">
        <v>12</v>
      </c>
      <c r="AE6" s="3">
        <v>23</v>
      </c>
      <c r="AF6" s="3">
        <v>9</v>
      </c>
      <c r="AG6" s="3">
        <v>14</v>
      </c>
      <c r="AH6" s="3">
        <v>9</v>
      </c>
      <c r="AI6" s="3">
        <v>14</v>
      </c>
      <c r="AJ6" s="3">
        <v>30</v>
      </c>
      <c r="AK6" s="3">
        <v>30</v>
      </c>
      <c r="AL6" s="3">
        <v>30</v>
      </c>
      <c r="AM6" s="3">
        <v>10</v>
      </c>
      <c r="AN6" s="3">
        <v>26</v>
      </c>
      <c r="AO6" s="3">
        <v>30</v>
      </c>
      <c r="AP6" s="3">
        <v>30</v>
      </c>
      <c r="AQ6" s="3">
        <v>18</v>
      </c>
      <c r="AR6" s="3">
        <v>10</v>
      </c>
      <c r="AS6" s="3">
        <v>30</v>
      </c>
      <c r="AT6" s="3">
        <v>30</v>
      </c>
      <c r="AU6" s="3">
        <v>30</v>
      </c>
      <c r="AV6" s="3">
        <v>26</v>
      </c>
      <c r="AW6" s="3">
        <v>18</v>
      </c>
      <c r="AX6" s="3">
        <v>30</v>
      </c>
      <c r="AY6" s="3">
        <v>30</v>
      </c>
      <c r="AZ6" s="3">
        <v>10</v>
      </c>
      <c r="BA6" s="3">
        <v>18</v>
      </c>
      <c r="BB6" s="3">
        <v>26</v>
      </c>
      <c r="BC6" s="3">
        <v>30</v>
      </c>
      <c r="BD6" s="3">
        <v>25</v>
      </c>
      <c r="BE6" s="3">
        <v>30</v>
      </c>
      <c r="BF6" s="3">
        <v>10</v>
      </c>
      <c r="BG6" s="3">
        <v>30</v>
      </c>
      <c r="BH6" s="3">
        <v>10</v>
      </c>
      <c r="BI6" s="3">
        <v>18</v>
      </c>
      <c r="BJ6" s="3">
        <v>18</v>
      </c>
      <c r="BK6" s="3">
        <v>25</v>
      </c>
      <c r="BL6" s="3">
        <v>-1</v>
      </c>
      <c r="BM6" s="3">
        <v>-1</v>
      </c>
      <c r="BN6" s="3">
        <v>-1</v>
      </c>
      <c r="BO6" s="3">
        <v>20</v>
      </c>
      <c r="BP6" s="3">
        <v>22</v>
      </c>
      <c r="BQ6" s="3">
        <v>22</v>
      </c>
      <c r="BR6" s="3">
        <v>20</v>
      </c>
      <c r="BS6" s="3">
        <v>25</v>
      </c>
      <c r="BT6" s="3">
        <v>25</v>
      </c>
      <c r="BU6" s="3">
        <v>25</v>
      </c>
      <c r="BV6" s="3">
        <v>20</v>
      </c>
      <c r="BW6" s="3">
        <v>11</v>
      </c>
      <c r="BX6" s="3">
        <v>13</v>
      </c>
      <c r="BY6" s="3">
        <v>20</v>
      </c>
      <c r="BZ6" s="3">
        <v>25</v>
      </c>
      <c r="CA6" s="3">
        <v>12</v>
      </c>
      <c r="CB6" s="3">
        <v>20</v>
      </c>
      <c r="CC6" s="3">
        <v>20</v>
      </c>
      <c r="CD6" s="3">
        <v>25</v>
      </c>
      <c r="CE6" s="3">
        <v>32</v>
      </c>
      <c r="CF6" s="3">
        <v>32</v>
      </c>
      <c r="CG6" s="3">
        <v>32</v>
      </c>
      <c r="CH6" s="3">
        <v>-1</v>
      </c>
      <c r="CI6" s="3">
        <v>-1</v>
      </c>
      <c r="CJ6" s="3">
        <v>-1</v>
      </c>
      <c r="CK6" s="3">
        <v>-1</v>
      </c>
      <c r="CL6" s="3">
        <v>16</v>
      </c>
      <c r="CM6" s="3">
        <v>16</v>
      </c>
      <c r="CN6" s="3">
        <v>16</v>
      </c>
      <c r="CO6" s="3">
        <v>16</v>
      </c>
      <c r="CP6" s="3">
        <v>23</v>
      </c>
      <c r="CQ6" s="3">
        <v>16</v>
      </c>
      <c r="CR6" s="3">
        <v>16</v>
      </c>
      <c r="CS6" s="3">
        <v>16</v>
      </c>
      <c r="CT6" s="3">
        <v>23</v>
      </c>
      <c r="CU6" s="3">
        <v>16</v>
      </c>
      <c r="CV6" s="3">
        <v>16</v>
      </c>
      <c r="CW6" s="3">
        <v>16</v>
      </c>
      <c r="CX6" s="3">
        <v>16</v>
      </c>
      <c r="CY6" s="3">
        <v>16</v>
      </c>
      <c r="CZ6" s="3">
        <v>16</v>
      </c>
      <c r="DA6" s="3">
        <v>21</v>
      </c>
      <c r="DB6" s="3">
        <v>33</v>
      </c>
      <c r="DC6" s="3">
        <v>21</v>
      </c>
      <c r="DD6" s="3">
        <v>21</v>
      </c>
      <c r="DE6" s="3">
        <v>21</v>
      </c>
      <c r="DF6" s="3">
        <v>33</v>
      </c>
      <c r="DG6" s="3">
        <v>-1</v>
      </c>
      <c r="DH6" s="3">
        <v>14</v>
      </c>
      <c r="DI6" s="3">
        <v>21</v>
      </c>
      <c r="DJ6" s="3">
        <v>33</v>
      </c>
      <c r="DK6" s="3">
        <v>21</v>
      </c>
      <c r="DL6" s="3">
        <v>21</v>
      </c>
      <c r="DM6" s="3">
        <v>22</v>
      </c>
      <c r="DN6" s="3">
        <v>12</v>
      </c>
      <c r="DO6" s="3">
        <v>-1</v>
      </c>
      <c r="DP6" s="3">
        <v>14</v>
      </c>
      <c r="DQ6" s="3">
        <v>-1</v>
      </c>
      <c r="DR6" s="3">
        <v>12</v>
      </c>
      <c r="DS6" s="3">
        <v>21</v>
      </c>
      <c r="DT6" s="3">
        <v>12</v>
      </c>
      <c r="DU6" s="3">
        <v>14</v>
      </c>
      <c r="DV6" s="3">
        <v>14</v>
      </c>
      <c r="DW6" s="3">
        <v>15</v>
      </c>
      <c r="DX6" s="3"/>
      <c r="DY6" s="3"/>
      <c r="DZ6" s="3"/>
      <c r="EA6" s="3"/>
    </row>
    <row r="7" spans="1:146" x14ac:dyDescent="0.25">
      <c r="A7" s="1">
        <v>3</v>
      </c>
      <c r="B7" s="1" t="s">
        <v>96</v>
      </c>
      <c r="C7" s="1" t="s">
        <v>377</v>
      </c>
      <c r="D7" s="1">
        <f t="shared" si="0"/>
        <v>665314</v>
      </c>
      <c r="E7" s="1">
        <f t="shared" si="1"/>
        <v>275235</v>
      </c>
      <c r="F7" s="1" t="s">
        <v>233</v>
      </c>
      <c r="G7" s="1">
        <v>19</v>
      </c>
      <c r="H7" s="1" t="s">
        <v>132</v>
      </c>
      <c r="I7" s="1" t="s">
        <v>161</v>
      </c>
      <c r="J7" s="1" t="s">
        <v>141</v>
      </c>
      <c r="M7" s="1">
        <f>LOOKUP(H7,IndexTable!$C$2:$C$37,IndexTable!$A$2:$A$37)</f>
        <v>0</v>
      </c>
      <c r="N7" s="1">
        <f>IF(ISBLANK(I7),-1,LOOKUP(I7,IndexTable!$D$2:$D$37,IndexTable!$A$2:$A$37))</f>
        <v>20</v>
      </c>
      <c r="O7" s="1">
        <f>IF(ISBLANK(J7),-1,LOOKUP(J7,IndexTable!$D$2:$D$37,IndexTable!$A$2:$A$37))</f>
        <v>28</v>
      </c>
      <c r="P7" s="1">
        <f>IF(ISBLANK(K7),-1,LOOKUP(K7,IndexTable!$D$2:$D$37,IndexTable!$A$2:$A$37))</f>
        <v>-1</v>
      </c>
      <c r="R7" s="1" t="s">
        <v>15</v>
      </c>
      <c r="S7" s="3" cm="1">
        <f t="array" ref="S7:DW7">TRANSPOSE(P4:P112)</f>
        <v>-1</v>
      </c>
      <c r="T7" s="3">
        <v>-1</v>
      </c>
      <c r="U7" s="3">
        <v>-1</v>
      </c>
      <c r="V7" s="3">
        <v>-1</v>
      </c>
      <c r="W7" s="3">
        <v>-1</v>
      </c>
      <c r="X7" s="3">
        <v>-1</v>
      </c>
      <c r="Y7" s="3">
        <v>-1</v>
      </c>
      <c r="Z7" s="3">
        <v>-1</v>
      </c>
      <c r="AA7" s="3">
        <v>-1</v>
      </c>
      <c r="AB7" s="3">
        <v>-1</v>
      </c>
      <c r="AC7" s="3">
        <v>-1</v>
      </c>
      <c r="AD7" s="3">
        <v>22</v>
      </c>
      <c r="AE7" s="3">
        <v>-1</v>
      </c>
      <c r="AF7" s="3">
        <v>-1</v>
      </c>
      <c r="AG7" s="3">
        <v>-1</v>
      </c>
      <c r="AH7" s="3">
        <v>-1</v>
      </c>
      <c r="AI7" s="3">
        <v>-1</v>
      </c>
      <c r="AJ7" s="3">
        <v>-1</v>
      </c>
      <c r="AK7" s="3">
        <v>-1</v>
      </c>
      <c r="AL7" s="3">
        <v>-1</v>
      </c>
      <c r="AM7" s="3">
        <v>-1</v>
      </c>
      <c r="AN7" s="3">
        <v>30</v>
      </c>
      <c r="AO7" s="3">
        <v>-1</v>
      </c>
      <c r="AP7" s="3">
        <v>-1</v>
      </c>
      <c r="AQ7" s="3">
        <v>30</v>
      </c>
      <c r="AR7" s="3">
        <v>-1</v>
      </c>
      <c r="AS7" s="3">
        <v>-1</v>
      </c>
      <c r="AT7" s="3">
        <v>-1</v>
      </c>
      <c r="AU7" s="3">
        <v>-1</v>
      </c>
      <c r="AV7" s="3">
        <v>30</v>
      </c>
      <c r="AW7" s="3">
        <v>30</v>
      </c>
      <c r="AX7" s="3">
        <v>-1</v>
      </c>
      <c r="AY7" s="3">
        <v>-1</v>
      </c>
      <c r="AZ7" s="3">
        <v>-1</v>
      </c>
      <c r="BA7" s="3">
        <v>-1</v>
      </c>
      <c r="BB7" s="3">
        <v>30</v>
      </c>
      <c r="BC7" s="3">
        <v>-1</v>
      </c>
      <c r="BD7" s="3">
        <v>30</v>
      </c>
      <c r="BE7" s="3">
        <v>-1</v>
      </c>
      <c r="BF7" s="3">
        <v>-1</v>
      </c>
      <c r="BG7" s="3">
        <v>-1</v>
      </c>
      <c r="BH7" s="3">
        <v>-1</v>
      </c>
      <c r="BI7" s="3">
        <v>30</v>
      </c>
      <c r="BJ7" s="3">
        <v>30</v>
      </c>
      <c r="BK7" s="3">
        <v>30</v>
      </c>
      <c r="BL7" s="3">
        <v>-1</v>
      </c>
      <c r="BM7" s="3">
        <v>-1</v>
      </c>
      <c r="BN7" s="3">
        <v>-1</v>
      </c>
      <c r="BO7" s="3">
        <v>-1</v>
      </c>
      <c r="BP7" s="3">
        <v>-1</v>
      </c>
      <c r="BQ7" s="3">
        <v>-1</v>
      </c>
      <c r="BR7" s="3">
        <v>-1</v>
      </c>
      <c r="BS7" s="3">
        <v>-1</v>
      </c>
      <c r="BT7" s="3">
        <v>-1</v>
      </c>
      <c r="BU7" s="3">
        <v>-1</v>
      </c>
      <c r="BV7" s="3">
        <v>-1</v>
      </c>
      <c r="BW7" s="3">
        <v>-1</v>
      </c>
      <c r="BX7" s="3">
        <v>-1</v>
      </c>
      <c r="BY7" s="3">
        <v>-1</v>
      </c>
      <c r="BZ7" s="3">
        <v>-1</v>
      </c>
      <c r="CA7" s="3">
        <v>35</v>
      </c>
      <c r="CB7" s="3">
        <v>-1</v>
      </c>
      <c r="CC7" s="3">
        <v>-1</v>
      </c>
      <c r="CD7" s="3">
        <v>-1</v>
      </c>
      <c r="CE7" s="3">
        <v>-1</v>
      </c>
      <c r="CF7" s="3">
        <v>-1</v>
      </c>
      <c r="CG7" s="3">
        <v>-1</v>
      </c>
      <c r="CH7" s="3">
        <v>-1</v>
      </c>
      <c r="CI7" s="3">
        <v>-1</v>
      </c>
      <c r="CJ7" s="3">
        <v>-1</v>
      </c>
      <c r="CK7" s="3">
        <v>-1</v>
      </c>
      <c r="CL7" s="3">
        <v>-1</v>
      </c>
      <c r="CM7" s="3">
        <v>-1</v>
      </c>
      <c r="CN7" s="3">
        <v>-1</v>
      </c>
      <c r="CO7" s="3">
        <v>-1</v>
      </c>
      <c r="CP7" s="3">
        <v>-1</v>
      </c>
      <c r="CQ7" s="3">
        <v>-1</v>
      </c>
      <c r="CR7" s="3">
        <v>22</v>
      </c>
      <c r="CS7" s="3">
        <v>-1</v>
      </c>
      <c r="CT7" s="3">
        <v>-1</v>
      </c>
      <c r="CU7" s="3">
        <v>-1</v>
      </c>
      <c r="CV7" s="3">
        <v>-1</v>
      </c>
      <c r="CW7" s="3">
        <v>-1</v>
      </c>
      <c r="CX7" s="3">
        <v>-1</v>
      </c>
      <c r="CY7" s="3">
        <v>-1</v>
      </c>
      <c r="CZ7" s="3">
        <v>-1</v>
      </c>
      <c r="DA7" s="3">
        <v>-1</v>
      </c>
      <c r="DB7" s="3">
        <v>-1</v>
      </c>
      <c r="DC7" s="3">
        <v>-1</v>
      </c>
      <c r="DD7" s="3">
        <v>-1</v>
      </c>
      <c r="DE7" s="3">
        <v>-1</v>
      </c>
      <c r="DF7" s="3">
        <v>-1</v>
      </c>
      <c r="DG7" s="3">
        <v>-1</v>
      </c>
      <c r="DH7" s="3">
        <v>-1</v>
      </c>
      <c r="DI7" s="3">
        <v>-1</v>
      </c>
      <c r="DJ7" s="3">
        <v>-1</v>
      </c>
      <c r="DK7" s="3">
        <v>-1</v>
      </c>
      <c r="DL7" s="3">
        <v>-1</v>
      </c>
      <c r="DM7" s="3">
        <v>-1</v>
      </c>
      <c r="DN7" s="3">
        <v>-1</v>
      </c>
      <c r="DO7" s="3">
        <v>-1</v>
      </c>
      <c r="DP7" s="3">
        <v>-1</v>
      </c>
      <c r="DQ7" s="3">
        <v>-1</v>
      </c>
      <c r="DR7" s="3">
        <v>-1</v>
      </c>
      <c r="DS7" s="3">
        <v>-1</v>
      </c>
      <c r="DT7" s="3">
        <v>-1</v>
      </c>
      <c r="DU7" s="3">
        <v>-1</v>
      </c>
      <c r="DV7" s="3">
        <v>28</v>
      </c>
      <c r="DW7" s="3">
        <v>21</v>
      </c>
      <c r="DX7" s="3"/>
      <c r="DY7" s="3"/>
      <c r="DZ7" s="3"/>
      <c r="EA7" s="3"/>
    </row>
    <row r="8" spans="1:146" x14ac:dyDescent="0.25">
      <c r="A8" s="1">
        <v>4</v>
      </c>
      <c r="B8" s="1" t="s">
        <v>116</v>
      </c>
      <c r="C8" s="1" t="s">
        <v>394</v>
      </c>
      <c r="D8" s="1">
        <f t="shared" si="0"/>
        <v>665315</v>
      </c>
      <c r="E8" s="1">
        <f t="shared" si="1"/>
        <v>372061</v>
      </c>
      <c r="F8" s="1" t="s">
        <v>254</v>
      </c>
      <c r="G8" s="1">
        <v>25</v>
      </c>
      <c r="H8" s="1" t="s">
        <v>132</v>
      </c>
      <c r="I8" s="1" t="s">
        <v>188</v>
      </c>
      <c r="J8" s="1" t="s">
        <v>155</v>
      </c>
      <c r="M8" s="1">
        <f>LOOKUP(H8,IndexTable!$C$2:$C$37,IndexTable!$A$2:$A$37)</f>
        <v>0</v>
      </c>
      <c r="N8" s="1">
        <f>IF(ISBLANK(I8),-1,LOOKUP(I8,IndexTable!$D$2:$D$37,IndexTable!$A$2:$A$37))</f>
        <v>2</v>
      </c>
      <c r="O8" s="1">
        <f>IF(ISBLANK(J8),-1,LOOKUP(J8,IndexTable!$D$2:$D$37,IndexTable!$A$2:$A$37))</f>
        <v>9</v>
      </c>
      <c r="P8" s="1">
        <f>IF(ISBLANK(K8),-1,LOOKUP(K8,IndexTable!$D$2:$D$37,IndexTable!$A$2:$A$37))</f>
        <v>-1</v>
      </c>
      <c r="R8" s="1" t="str">
        <f>D3</f>
        <v>SpellTomeID as Int (no prefix)</v>
      </c>
      <c r="S8" s="3" cm="1">
        <f t="array" ref="S8:DW8">TRANSPOSE(D4:D112)</f>
        <v>647847</v>
      </c>
      <c r="T8" s="3">
        <v>1001879</v>
      </c>
      <c r="U8" s="3">
        <v>647848</v>
      </c>
      <c r="V8" s="3">
        <v>665314</v>
      </c>
      <c r="W8" s="3">
        <v>665315</v>
      </c>
      <c r="X8" s="3">
        <v>67205036</v>
      </c>
      <c r="Y8" s="3">
        <v>665322</v>
      </c>
      <c r="Z8" s="3">
        <v>665316</v>
      </c>
      <c r="AA8" s="3">
        <v>665317</v>
      </c>
      <c r="AB8" s="3">
        <v>1085714</v>
      </c>
      <c r="AC8" s="3">
        <v>665318</v>
      </c>
      <c r="AD8" s="3">
        <v>67205045</v>
      </c>
      <c r="AE8" s="3">
        <v>665319</v>
      </c>
      <c r="AF8" s="3">
        <v>665321</v>
      </c>
      <c r="AG8" s="3">
        <v>665320</v>
      </c>
      <c r="AH8" s="3">
        <v>863054</v>
      </c>
      <c r="AI8" s="3">
        <v>906822</v>
      </c>
      <c r="AJ8" s="3">
        <v>67227143</v>
      </c>
      <c r="AK8" s="3">
        <v>647849</v>
      </c>
      <c r="AL8" s="3">
        <v>647851</v>
      </c>
      <c r="AM8" s="3">
        <v>647850</v>
      </c>
      <c r="AN8" s="3">
        <v>738807</v>
      </c>
      <c r="AO8" s="3">
        <v>665325</v>
      </c>
      <c r="AP8" s="3">
        <v>33572272</v>
      </c>
      <c r="AQ8" s="3">
        <v>665324</v>
      </c>
      <c r="AR8" s="3">
        <v>665323</v>
      </c>
      <c r="AS8" s="3">
        <v>642388</v>
      </c>
      <c r="AT8" s="3">
        <v>665326</v>
      </c>
      <c r="AU8" s="3">
        <v>665329</v>
      </c>
      <c r="AV8" s="3">
        <v>67232433</v>
      </c>
      <c r="AW8" s="3">
        <v>665327</v>
      </c>
      <c r="AX8" s="3">
        <v>33572273</v>
      </c>
      <c r="AY8" s="3">
        <v>67320935</v>
      </c>
      <c r="AZ8" s="3">
        <v>665330</v>
      </c>
      <c r="BA8" s="3">
        <v>665334</v>
      </c>
      <c r="BB8" s="3">
        <v>67218106</v>
      </c>
      <c r="BC8" s="3">
        <v>1113440</v>
      </c>
      <c r="BD8" s="3">
        <v>665328</v>
      </c>
      <c r="BE8" s="3">
        <v>33572274</v>
      </c>
      <c r="BF8" s="3">
        <v>665335</v>
      </c>
      <c r="BG8" s="3">
        <v>665336</v>
      </c>
      <c r="BH8" s="3">
        <v>665337</v>
      </c>
      <c r="BI8" s="3">
        <v>665338</v>
      </c>
      <c r="BJ8" s="3">
        <v>665339</v>
      </c>
      <c r="BK8" s="3">
        <v>665340</v>
      </c>
      <c r="BL8" s="3">
        <v>642385</v>
      </c>
      <c r="BM8" s="3">
        <v>642386</v>
      </c>
      <c r="BN8" s="3">
        <v>642387</v>
      </c>
      <c r="BO8" s="3">
        <v>665341</v>
      </c>
      <c r="BP8" s="3">
        <v>665344</v>
      </c>
      <c r="BQ8" s="3">
        <v>665345</v>
      </c>
      <c r="BR8" s="3">
        <v>665342</v>
      </c>
      <c r="BS8" s="3">
        <v>665343</v>
      </c>
      <c r="BT8" s="3">
        <v>665346</v>
      </c>
      <c r="BU8" s="3">
        <v>665352</v>
      </c>
      <c r="BV8" s="3">
        <v>665350</v>
      </c>
      <c r="BW8" s="3">
        <v>665347</v>
      </c>
      <c r="BX8" s="3">
        <v>665348</v>
      </c>
      <c r="BY8" s="3">
        <v>665351</v>
      </c>
      <c r="BZ8" s="3">
        <v>665349</v>
      </c>
      <c r="CA8" s="3">
        <v>67205037</v>
      </c>
      <c r="CB8" s="3">
        <v>1112051</v>
      </c>
      <c r="CC8" s="3">
        <v>1112052</v>
      </c>
      <c r="CD8" s="3">
        <v>1112053</v>
      </c>
      <c r="CE8" s="3">
        <v>665353</v>
      </c>
      <c r="CF8" s="3">
        <v>665354</v>
      </c>
      <c r="CG8" s="3">
        <v>665355</v>
      </c>
      <c r="CH8" s="3">
        <v>665357</v>
      </c>
      <c r="CI8" s="3">
        <v>665356</v>
      </c>
      <c r="CJ8" s="3">
        <v>665358</v>
      </c>
      <c r="CK8" s="3">
        <v>1046481</v>
      </c>
      <c r="CL8" s="3">
        <v>647853</v>
      </c>
      <c r="CM8" s="3">
        <v>647852</v>
      </c>
      <c r="CN8" s="3">
        <v>665361</v>
      </c>
      <c r="CO8" s="3">
        <v>665362</v>
      </c>
      <c r="CP8" s="3">
        <v>665359</v>
      </c>
      <c r="CQ8" s="3">
        <v>665364</v>
      </c>
      <c r="CR8" s="3">
        <v>67205053</v>
      </c>
      <c r="CS8" s="3">
        <v>665363</v>
      </c>
      <c r="CT8" s="3">
        <v>665365</v>
      </c>
      <c r="CU8" s="3">
        <v>665367</v>
      </c>
      <c r="CV8" s="3">
        <v>665368</v>
      </c>
      <c r="CW8" s="3">
        <v>665371</v>
      </c>
      <c r="CX8" s="3">
        <v>665370</v>
      </c>
      <c r="CY8" s="3">
        <v>665372</v>
      </c>
      <c r="CZ8" s="3">
        <v>665369</v>
      </c>
      <c r="DA8" s="3">
        <v>647855</v>
      </c>
      <c r="DB8" s="3">
        <v>647854</v>
      </c>
      <c r="DC8" s="3">
        <v>665373</v>
      </c>
      <c r="DD8" s="3">
        <v>665374</v>
      </c>
      <c r="DE8" s="3">
        <v>33614037</v>
      </c>
      <c r="DF8" s="3">
        <v>665376</v>
      </c>
      <c r="DG8" s="3">
        <v>33570641</v>
      </c>
      <c r="DH8" s="3">
        <v>665375</v>
      </c>
      <c r="DI8" s="3">
        <v>1111629</v>
      </c>
      <c r="DJ8" s="3">
        <v>665378</v>
      </c>
      <c r="DK8" s="3">
        <v>665383</v>
      </c>
      <c r="DL8" s="3">
        <v>33614038</v>
      </c>
      <c r="DM8" s="3">
        <v>67241605</v>
      </c>
      <c r="DN8" s="3">
        <v>665381</v>
      </c>
      <c r="DO8" s="3">
        <v>33570638</v>
      </c>
      <c r="DP8" s="3">
        <v>665377</v>
      </c>
      <c r="DQ8" s="3">
        <v>33570637</v>
      </c>
      <c r="DR8" s="3">
        <v>665384</v>
      </c>
      <c r="DS8" s="3">
        <v>906819</v>
      </c>
      <c r="DT8" s="3">
        <v>665382</v>
      </c>
      <c r="DU8" s="3">
        <v>665385</v>
      </c>
      <c r="DV8" s="3">
        <v>906823</v>
      </c>
      <c r="DW8" s="3">
        <v>1039995</v>
      </c>
      <c r="DX8" s="3"/>
      <c r="DY8" s="3"/>
      <c r="DZ8" s="3"/>
      <c r="EA8" s="3"/>
    </row>
    <row r="9" spans="1:146" x14ac:dyDescent="0.25">
      <c r="A9" s="1">
        <v>5</v>
      </c>
      <c r="B9" s="1" t="s">
        <v>23</v>
      </c>
      <c r="C9" s="1" t="s">
        <v>299</v>
      </c>
      <c r="D9" s="1">
        <f t="shared" si="0"/>
        <v>67205036</v>
      </c>
      <c r="E9" s="1">
        <f t="shared" si="1"/>
        <v>67204913</v>
      </c>
      <c r="F9" s="1" t="s">
        <v>136</v>
      </c>
      <c r="G9" s="1">
        <v>52</v>
      </c>
      <c r="H9" s="1" t="s">
        <v>132</v>
      </c>
      <c r="I9" s="1" t="s">
        <v>133</v>
      </c>
      <c r="J9" s="1" t="s">
        <v>134</v>
      </c>
      <c r="M9" s="1">
        <f>LOOKUP(H9,IndexTable!$C$2:$C$37,IndexTable!$A$2:$A$37)</f>
        <v>0</v>
      </c>
      <c r="N9" s="1">
        <f>IF(ISBLANK(I9),-1,LOOKUP(I9,IndexTable!$D$2:$D$37,IndexTable!$A$2:$A$37))</f>
        <v>3</v>
      </c>
      <c r="O9" s="1">
        <f>IF(ISBLANK(J9),-1,LOOKUP(J9,IndexTable!$D$2:$D$37,IndexTable!$A$2:$A$37))</f>
        <v>12</v>
      </c>
      <c r="P9" s="1">
        <f>IF(ISBLANK(K9),-1,LOOKUP(K9,IndexTable!$D$2:$D$37,IndexTable!$A$2:$A$37))</f>
        <v>-1</v>
      </c>
      <c r="R9" s="1" t="s">
        <v>633</v>
      </c>
      <c r="S9" s="3" cm="1">
        <f t="array" ref="S9:DW9">TRANSPOSE(VanillaTomes!L4:L112)</f>
        <v>105736</v>
      </c>
      <c r="T9" s="3">
        <v>105737</v>
      </c>
      <c r="U9" s="3">
        <v>105738</v>
      </c>
      <c r="V9" s="3">
        <v>105739</v>
      </c>
      <c r="W9" s="3">
        <v>105740</v>
      </c>
      <c r="X9" s="3">
        <v>105741</v>
      </c>
      <c r="Y9" s="3">
        <v>105742</v>
      </c>
      <c r="Z9" s="3">
        <v>105743</v>
      </c>
      <c r="AA9" s="3">
        <v>105744</v>
      </c>
      <c r="AB9" s="3">
        <v>105745</v>
      </c>
      <c r="AC9" s="3">
        <v>105746</v>
      </c>
      <c r="AD9" s="3">
        <v>105747</v>
      </c>
      <c r="AE9" s="3">
        <v>105748</v>
      </c>
      <c r="AF9" s="3">
        <v>105749</v>
      </c>
      <c r="AG9" s="3">
        <v>105750</v>
      </c>
      <c r="AH9" s="3">
        <v>105751</v>
      </c>
      <c r="AI9" s="3">
        <v>105752</v>
      </c>
      <c r="AJ9" s="3">
        <v>105753</v>
      </c>
      <c r="AK9" s="3">
        <v>105754</v>
      </c>
      <c r="AL9" s="3">
        <v>105755</v>
      </c>
      <c r="AM9" s="3">
        <v>105756</v>
      </c>
      <c r="AN9" s="3">
        <v>105757</v>
      </c>
      <c r="AO9" s="3">
        <v>105758</v>
      </c>
      <c r="AP9" s="3">
        <v>105759</v>
      </c>
      <c r="AQ9" s="3">
        <v>105760</v>
      </c>
      <c r="AR9" s="3">
        <v>105761</v>
      </c>
      <c r="AS9" s="3">
        <v>105762</v>
      </c>
      <c r="AT9" s="3">
        <v>126499</v>
      </c>
      <c r="AU9" s="3">
        <v>126500</v>
      </c>
      <c r="AV9" s="3">
        <v>126501</v>
      </c>
      <c r="AW9" s="3">
        <v>126502</v>
      </c>
      <c r="AX9" s="3">
        <v>126503</v>
      </c>
      <c r="AY9" s="3">
        <v>126504</v>
      </c>
      <c r="AZ9" s="3">
        <v>126505</v>
      </c>
      <c r="BA9" s="3">
        <v>126506</v>
      </c>
      <c r="BB9" s="3">
        <v>126507</v>
      </c>
      <c r="BC9" s="3">
        <v>126508</v>
      </c>
      <c r="BD9" s="3">
        <v>126509</v>
      </c>
      <c r="BE9" s="3">
        <v>126510</v>
      </c>
      <c r="BF9" s="3">
        <v>126511</v>
      </c>
      <c r="BG9" s="3">
        <v>126512</v>
      </c>
      <c r="BH9" s="3">
        <v>126513</v>
      </c>
      <c r="BI9" s="3">
        <v>126514</v>
      </c>
      <c r="BJ9" s="3">
        <v>126515</v>
      </c>
      <c r="BK9" s="3">
        <v>126516</v>
      </c>
      <c r="BL9" s="3">
        <v>126517</v>
      </c>
      <c r="BM9" s="3">
        <v>126518</v>
      </c>
      <c r="BN9" s="3">
        <v>126519</v>
      </c>
      <c r="BO9" s="3">
        <v>126520</v>
      </c>
      <c r="BP9" s="3">
        <v>126521</v>
      </c>
      <c r="BQ9" s="3">
        <v>126522</v>
      </c>
      <c r="BR9" s="3">
        <v>126523</v>
      </c>
      <c r="BS9" s="3">
        <v>126524</v>
      </c>
      <c r="BT9" s="3">
        <v>126525</v>
      </c>
      <c r="BU9" s="3">
        <v>126526</v>
      </c>
      <c r="BV9" s="3">
        <v>126527</v>
      </c>
      <c r="BW9" s="3">
        <v>126528</v>
      </c>
      <c r="BX9" s="3">
        <v>126529</v>
      </c>
      <c r="BY9" s="3">
        <v>126530</v>
      </c>
      <c r="BZ9" s="3">
        <v>126531</v>
      </c>
      <c r="CA9" s="3">
        <v>126532</v>
      </c>
      <c r="CB9" s="3">
        <v>147269</v>
      </c>
      <c r="CC9" s="3">
        <v>147270</v>
      </c>
      <c r="CD9" s="3">
        <v>147271</v>
      </c>
      <c r="CE9" s="3">
        <v>147272</v>
      </c>
      <c r="CF9" s="3">
        <v>147273</v>
      </c>
      <c r="CG9" s="3">
        <v>147274</v>
      </c>
      <c r="CH9" s="3">
        <v>147275</v>
      </c>
      <c r="CI9" s="3">
        <v>147276</v>
      </c>
      <c r="CJ9" s="3">
        <v>147277</v>
      </c>
      <c r="CK9" s="3">
        <v>147278</v>
      </c>
      <c r="CL9" s="3">
        <v>147279</v>
      </c>
      <c r="CM9" s="3">
        <v>147280</v>
      </c>
      <c r="CN9" s="3">
        <v>147281</v>
      </c>
      <c r="CO9" s="3">
        <v>147282</v>
      </c>
      <c r="CP9" s="3">
        <v>147283</v>
      </c>
      <c r="CQ9" s="3">
        <v>147284</v>
      </c>
      <c r="CR9" s="3">
        <v>147285</v>
      </c>
      <c r="CS9" s="3">
        <v>147286</v>
      </c>
      <c r="CT9" s="3">
        <v>147287</v>
      </c>
      <c r="CU9" s="3">
        <v>147288</v>
      </c>
      <c r="CV9" s="3">
        <v>147289</v>
      </c>
      <c r="CW9" s="3">
        <v>147290</v>
      </c>
      <c r="CX9" s="3">
        <v>147291</v>
      </c>
      <c r="CY9" s="3">
        <v>147292</v>
      </c>
      <c r="CZ9" s="3">
        <v>147293</v>
      </c>
      <c r="DA9" s="3">
        <v>147294</v>
      </c>
      <c r="DB9" s="3">
        <v>147295</v>
      </c>
      <c r="DC9" s="3">
        <v>147296</v>
      </c>
      <c r="DD9" s="3">
        <v>147297</v>
      </c>
      <c r="DE9" s="3">
        <v>147298</v>
      </c>
      <c r="DF9" s="3">
        <v>147299</v>
      </c>
      <c r="DG9" s="3">
        <v>147300</v>
      </c>
      <c r="DH9" s="3">
        <v>147301</v>
      </c>
      <c r="DI9" s="3">
        <v>147302</v>
      </c>
      <c r="DJ9" s="3">
        <v>147303</v>
      </c>
      <c r="DK9" s="3">
        <v>147304</v>
      </c>
      <c r="DL9" s="3">
        <v>147305</v>
      </c>
      <c r="DM9" s="3">
        <v>147306</v>
      </c>
      <c r="DN9" s="3">
        <v>147307</v>
      </c>
      <c r="DO9" s="3">
        <v>147308</v>
      </c>
      <c r="DP9" s="3">
        <v>147309</v>
      </c>
      <c r="DQ9" s="3">
        <v>147310</v>
      </c>
      <c r="DR9" s="3">
        <v>147311</v>
      </c>
      <c r="DS9" s="3">
        <v>147312</v>
      </c>
      <c r="DT9" s="3">
        <v>147313</v>
      </c>
      <c r="DU9" s="3">
        <v>147314</v>
      </c>
      <c r="DV9" s="3">
        <v>147315</v>
      </c>
      <c r="DW9" s="3">
        <v>147316</v>
      </c>
      <c r="DX9" s="3"/>
      <c r="DY9" s="3"/>
      <c r="DZ9" s="3"/>
      <c r="EA9" s="3"/>
    </row>
    <row r="10" spans="1:146" x14ac:dyDescent="0.25">
      <c r="A10" s="1">
        <v>6</v>
      </c>
      <c r="B10" s="1" t="s">
        <v>53</v>
      </c>
      <c r="C10" s="1" t="s">
        <v>337</v>
      </c>
      <c r="D10" s="1">
        <f t="shared" si="0"/>
        <v>665322</v>
      </c>
      <c r="E10" s="1">
        <f t="shared" si="1"/>
        <v>135662</v>
      </c>
      <c r="F10" s="1" t="s">
        <v>186</v>
      </c>
      <c r="G10" s="1">
        <v>50</v>
      </c>
      <c r="H10" s="1" t="s">
        <v>132</v>
      </c>
      <c r="I10" s="1" t="s">
        <v>167</v>
      </c>
      <c r="J10" s="1" t="s">
        <v>165</v>
      </c>
      <c r="M10" s="1">
        <f>LOOKUP(H10,IndexTable!$C$2:$C$37,IndexTable!$A$2:$A$37)</f>
        <v>0</v>
      </c>
      <c r="N10" s="1">
        <f>IF(ISBLANK(I10),-1,LOOKUP(I10,IndexTable!$D$2:$D$37,IndexTable!$A$2:$A$37))</f>
        <v>15</v>
      </c>
      <c r="O10" s="1">
        <f>IF(ISBLANK(J10),-1,LOOKUP(J10,IndexTable!$D$2:$D$37,IndexTable!$A$2:$A$37))</f>
        <v>23</v>
      </c>
      <c r="P10" s="1">
        <f>IF(ISBLANK(K10),-1,LOOKUP(K10,IndexTable!$D$2:$D$37,IndexTable!$A$2:$A$37))</f>
        <v>-1</v>
      </c>
      <c r="DX10" s="3"/>
      <c r="DY10" s="3"/>
      <c r="DZ10" s="3"/>
      <c r="EA10" s="3"/>
    </row>
    <row r="11" spans="1:146" x14ac:dyDescent="0.25">
      <c r="A11" s="1">
        <v>7</v>
      </c>
      <c r="B11" s="1" t="s">
        <v>90</v>
      </c>
      <c r="C11" s="1" t="s">
        <v>371</v>
      </c>
      <c r="D11" s="1">
        <f t="shared" si="0"/>
        <v>665316</v>
      </c>
      <c r="E11" s="1">
        <f t="shared" si="1"/>
        <v>334614</v>
      </c>
      <c r="F11" s="1" t="s">
        <v>227</v>
      </c>
      <c r="G11" s="1">
        <v>50</v>
      </c>
      <c r="H11" s="1" t="s">
        <v>132</v>
      </c>
      <c r="I11" s="1" t="s">
        <v>188</v>
      </c>
      <c r="J11" s="1" t="s">
        <v>155</v>
      </c>
      <c r="M11" s="1">
        <f>LOOKUP(H11,IndexTable!$C$2:$C$37,IndexTable!$A$2:$A$37)</f>
        <v>0</v>
      </c>
      <c r="N11" s="1">
        <f>IF(ISBLANK(I11),-1,LOOKUP(I11,IndexTable!$D$2:$D$37,IndexTable!$A$2:$A$37))</f>
        <v>2</v>
      </c>
      <c r="O11" s="1">
        <f>IF(ISBLANK(J11),-1,LOOKUP(J11,IndexTable!$D$2:$D$37,IndexTable!$A$2:$A$37))</f>
        <v>9</v>
      </c>
      <c r="P11" s="1">
        <f>IF(ISBLANK(K11),-1,LOOKUP(K11,IndexTable!$D$2:$D$37,IndexTable!$A$2:$A$37))</f>
        <v>-1</v>
      </c>
      <c r="S11" s="3"/>
      <c r="T11" s="3" t="str">
        <f>S3 &amp; "," &amp;T3</f>
        <v>275236,894790</v>
      </c>
      <c r="U11" s="3" t="str">
        <f>T11 &amp; "," &amp;U3</f>
        <v>275236,894790,372060</v>
      </c>
      <c r="V11" s="3" t="str">
        <f>U11 &amp; "," &amp;V3</f>
        <v>275236,894790,372060,275235</v>
      </c>
      <c r="W11" s="3" t="str">
        <f>V11 &amp; "," &amp;W3</f>
        <v>275236,894790,372060,275235,372061</v>
      </c>
      <c r="X11" s="3" t="str">
        <f>W11 &amp; "," &amp;X3</f>
        <v>275236,894790,372060,275235,372061,67204913</v>
      </c>
      <c r="Y11" s="3" t="str">
        <f>X11 &amp; "," &amp;Y3</f>
        <v>275236,894790,372060,275235,372061,67204913,135662</v>
      </c>
      <c r="Z11" s="3" t="str">
        <f>Y11 &amp; "," &amp;Z3</f>
        <v>275236,894790,372060,275235,372061,67204913,135662,334614</v>
      </c>
      <c r="AA11" s="3" t="str">
        <f>Z11 &amp; "," &amp;AA3</f>
        <v>275236,894790,372060,275235,372061,67204913,135662,334614,107724</v>
      </c>
      <c r="AB11" s="3" t="str">
        <f>AA11 &amp; "," &amp;AB3</f>
        <v>275236,894790,372060,275235,372061,67204913,135662,334614,107724,1085713</v>
      </c>
      <c r="AC11" s="3" t="str">
        <f>AB11 &amp; "," &amp;AC3</f>
        <v>275236,894790,372060,275235,372061,67204913,135662,334614,107724,1085713,381301</v>
      </c>
      <c r="AD11" s="3" t="str">
        <f>AC11 &amp; "," &amp;AD3</f>
        <v>275236,894790,372060,275235,372061,67204913,135662,334614,107724,1085713,381301,67205039</v>
      </c>
      <c r="AE11" s="3" t="str">
        <f>AD11 &amp; "," &amp;AE3</f>
        <v>275236,894790,372060,275235,372061,67204913,135662,334614,107724,1085713,381301,67205039,135663</v>
      </c>
      <c r="AF11" s="3" t="str">
        <f>AE11 &amp; "," &amp;AF3</f>
        <v>275236,894790,372060,275235,372061,67204913,135662,334614,107724,1085713,381301,67205039,135663,372062</v>
      </c>
      <c r="AG11" s="3" t="str">
        <f>AF11 &amp; "," &amp;AG3</f>
        <v>275236,894790,372060,275235,372061,67204913,135662,334614,107724,1085713,381301,67205039,135663,372062,372063</v>
      </c>
      <c r="AH11" s="3" t="str">
        <f>AG11 &amp; "," &amp;AH3</f>
        <v>275236,894790,372060,275235,372061,67204913,135662,334614,107724,1085713,381301,67205039,135663,372062,372063,842608</v>
      </c>
      <c r="AI11" s="3" t="str">
        <f>AH11 &amp; "," &amp;AI3</f>
        <v>275236,894790,372060,275235,372061,67204913,135662,334614,107724,1085713,381301,67205039,135663,372062,372063,842608,746214</v>
      </c>
      <c r="AJ11" s="3" t="str">
        <f>AI11 &amp; "," &amp;AJ3</f>
        <v>275236,894790,372060,275235,372061,67204913,135662,334614,107724,1085713,381301,67205039,135663,372062,372063,842608,746214,67227142</v>
      </c>
      <c r="AK11" s="3" t="str">
        <f>AJ11 &amp; "," &amp;AK3</f>
        <v>275236,894790,372060,275235,372061,67204913,135662,334614,107724,1085713,381301,67205039,135663,372062,372063,842608,746214,67227142,135659</v>
      </c>
      <c r="AL11" s="3" t="str">
        <f>AK11 &amp; "," &amp;AL3</f>
        <v>275236,894790,372060,275235,372061,67204913,135662,334614,107724,1085713,381301,67205039,135663,372062,372063,842608,746214,67227142,135659,409782</v>
      </c>
      <c r="AM11" s="3" t="str">
        <f>AL11 &amp; "," &amp;AM3</f>
        <v>275236,894790,372060,275235,372061,67204913,135662,334614,107724,1085713,381301,67205039,135663,372062,372063,842608,746214,67227142,135659,409782,518369</v>
      </c>
      <c r="AN11" s="3" t="str">
        <f>AM11 &amp; "," &amp;AN3</f>
        <v>275236,894790,372060,275235,372061,67204913,135662,334614,107724,1085713,381301,67205039,135663,372062,372063,842608,746214,67227142,135659,409782,518369,642598</v>
      </c>
      <c r="AO11" s="3" t="str">
        <f>AN11 &amp; "," &amp;AO3</f>
        <v>275236,894790,372060,275235,372061,67204913,135662,334614,107724,1085713,381301,67205039,135663,372062,372063,842608,746214,67227142,135659,409782,518369,642598,135660</v>
      </c>
      <c r="AP11" s="3" t="str">
        <f>AO11 &amp; "," &amp;AP3</f>
        <v>275236,894790,372060,275235,372061,67204913,135662,334614,107724,1085713,381301,67205039,135663,372062,372063,842608,746214,67227142,135659,409782,518369,642598,135660,33572282</v>
      </c>
      <c r="AQ11" s="3" t="str">
        <f>AP11 &amp; "," &amp;AQ3</f>
        <v>275236,894790,372060,275235,372061,67204913,135662,334614,107724,1085713,381301,67205039,135663,372062,372063,842608,746214,67227142,135659,409782,518369,642598,135660,33572282,132291</v>
      </c>
      <c r="AR11" s="3" t="str">
        <f>AQ11 &amp; "," &amp;AR3</f>
        <v>275236,894790,372060,275235,372061,67204913,135662,334614,107724,1085713,381301,67205039,135663,372062,372063,842608,746214,67227142,135659,409782,518369,642598,135660,33572282,132291,416727</v>
      </c>
      <c r="AS11" s="3" t="str">
        <f>AR11 &amp; "," &amp;AS3</f>
        <v>275236,894790,372060,275235,372061,67204913,135662,334614,107724,1085713,381301,67205039,135663,372062,372063,842608,746214,67227142,135659,409782,518369,642598,135660,33572282,132291,416727,318372</v>
      </c>
      <c r="AT11" s="3" t="str">
        <f>AS11 &amp; "," &amp;AT3</f>
        <v>275236,894790,372060,275235,372061,67204913,135662,334614,107724,1085713,381301,67205039,135663,372062,372063,842608,746214,67227142,135659,409782,518369,642598,135660,33572282,132291,416727,318372,447020</v>
      </c>
      <c r="AU11" s="3" t="str">
        <f>AT11 &amp; "," &amp;AU3</f>
        <v>275236,894790,372060,275235,372061,67204913,135662,334614,107724,1085713,381301,67205039,135663,372062,372063,842608,746214,67227142,135659,409782,518369,642598,135660,33572282,132291,416727,318372,447020,135661</v>
      </c>
      <c r="AV11" s="3" t="str">
        <f>AU11 &amp; "," &amp;AV3</f>
        <v>275236,894790,372060,275235,372061,67204913,135662,334614,107724,1085713,381301,67205039,135663,372062,372063,842608,746214,67227142,135659,409782,518369,642598,135660,33572282,132291,416727,318372,447020,135661,67227126</v>
      </c>
      <c r="AW11" s="3" t="str">
        <f>AV11 &amp; "," &amp;AW3</f>
        <v>275236,894790,372060,275235,372061,67204913,135662,334614,107724,1085713,381301,67205039,135663,372062,372063,842608,746214,67227142,135659,409782,518369,642598,135660,33572282,132291,416727,318372,447020,135661,67227126,132292</v>
      </c>
      <c r="AX11" s="3" t="str">
        <f>AW11 &amp; "," &amp;AX3</f>
        <v>275236,894790,372060,275235,372061,67204913,135662,334614,107724,1085713,381301,67205039,135663,372062,372063,842608,746214,67227142,135659,409782,518369,642598,135660,33572282,132291,416727,318372,447020,135661,67227126,132292,33572280</v>
      </c>
      <c r="AY11" s="3" t="str">
        <f>AX11 &amp; "," &amp;AY3</f>
        <v>275236,894790,372060,275235,372061,67204913,135662,334614,107724,1085713,381301,67205039,135663,372062,372063,842608,746214,67227142,135659,409782,518369,642598,135660,33572282,132291,416727,318372,447020,135661,67227126,132292,33572280,67320934</v>
      </c>
      <c r="AZ11" s="3" t="str">
        <f>AY11 &amp; "," &amp;AZ3</f>
        <v>275236,894790,372060,275235,372061,67204913,135662,334614,107724,1085713,381301,67205039,135663,372062,372063,842608,746214,67227142,135659,409782,518369,642598,135660,33572282,132291,416727,318372,447020,135661,67227126,132292,33572280,67320934,617876</v>
      </c>
      <c r="BA11" s="3" t="str">
        <f>AZ11 &amp; "," &amp;BA3</f>
        <v>275236,894790,372060,275235,372061,67204913,135662,334614,107724,1085713,381301,67205039,135663,372062,372063,842608,746214,67227142,135659,409782,518369,642598,135660,33572282,132291,416727,318372,447020,135661,67227126,132292,33572280,67320934,617876,457043</v>
      </c>
      <c r="BB11" s="3" t="str">
        <f>BA11 &amp; "," &amp;BB3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</v>
      </c>
      <c r="BC11" s="3" t="str">
        <f>BB11 &amp; "," &amp;BC3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</v>
      </c>
      <c r="BD11" s="3" t="str">
        <f>BC11 &amp; "," &amp;BD3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</v>
      </c>
      <c r="BE11" s="3" t="str">
        <f>BD11 &amp; "," &amp;BE3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</v>
      </c>
      <c r="BF11" s="3" t="str">
        <f>BE11 &amp; "," &amp;BF3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</v>
      </c>
      <c r="BG11" s="3" t="str">
        <f>BF11 &amp; "," &amp;BG3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</v>
      </c>
      <c r="BH11" s="3" t="str">
        <f>BG11 &amp; "," &amp;BH3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</v>
      </c>
      <c r="BI11" s="3" t="str">
        <f>BH11 &amp; "," &amp;BI3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</v>
      </c>
      <c r="BJ11" s="3" t="str">
        <f>BI11 &amp; "," &amp;BJ3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</v>
      </c>
      <c r="BK11" s="3" t="str">
        <f>BJ11 &amp; "," &amp;BK3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</v>
      </c>
      <c r="BL11" s="3" t="str">
        <f>BK11 &amp; "," &amp;BL3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</v>
      </c>
      <c r="BM11" s="3" t="str">
        <f>BL11 &amp; "," &amp;BM3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</v>
      </c>
      <c r="BN11" s="3" t="str">
        <f>BM11 &amp; "," &amp;BN3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</v>
      </c>
      <c r="BO11" s="3" t="str">
        <f>BN11 &amp; "," &amp;BO3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</v>
      </c>
      <c r="BP11" s="3" t="str">
        <f>BO11 &amp; "," &amp;BP3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</v>
      </c>
      <c r="BQ11" s="3" t="str">
        <f>BP11 &amp; "," &amp;BQ3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</v>
      </c>
      <c r="BR11" s="3" t="str">
        <f>BQ11 &amp; "," &amp;BR3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</v>
      </c>
      <c r="BS11" s="3" t="str">
        <f>BR11 &amp; "," &amp;BS3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</v>
      </c>
      <c r="BT11" s="3" t="str">
        <f>BS11 &amp; "," &amp;BT3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</v>
      </c>
      <c r="BU11" s="3" t="str">
        <f>BT11 &amp; "," &amp;BU3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</v>
      </c>
      <c r="BV11" s="3" t="str">
        <f>BU11 &amp; "," &amp;BV3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</v>
      </c>
      <c r="BW11" s="3" t="str">
        <f>BV11 &amp; "," &amp;BW3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</v>
      </c>
      <c r="BX11" s="3" t="str">
        <f>BW11 &amp; "," &amp;BX3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</v>
      </c>
      <c r="BY11" s="3" t="str">
        <f>BX11 &amp; "," &amp;BY3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</v>
      </c>
      <c r="BZ11" s="3" t="str">
        <f>BY11 &amp; "," &amp;BZ3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</v>
      </c>
      <c r="CA11" s="3" t="str">
        <f>BZ11 &amp; "," &amp;CA3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</v>
      </c>
      <c r="CB11" s="3" t="str">
        <f>CA11 &amp; "," &amp;CB3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</v>
      </c>
      <c r="CC11" s="3" t="str">
        <f>CB11 &amp; "," &amp;CC3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</v>
      </c>
      <c r="CD11" s="3" t="str">
        <f>CC11 &amp; "," &amp;CD3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</v>
      </c>
      <c r="CE11" s="3" t="str">
        <f>CD11 &amp; "," &amp;CE3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</v>
      </c>
      <c r="CF11" s="3" t="str">
        <f>CE11 &amp; "," &amp;CF3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</v>
      </c>
      <c r="CG11" s="3" t="str">
        <f>CF11 &amp; "," &amp;CG3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</v>
      </c>
      <c r="CH11" s="3" t="str">
        <f>CG11 &amp; "," &amp;CH3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</v>
      </c>
      <c r="CI11" s="3" t="str">
        <f>CH11 &amp; "," &amp;CI3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</v>
      </c>
      <c r="CJ11" s="3" t="str">
        <f>CI11 &amp; "," &amp;CJ3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</v>
      </c>
      <c r="CK11" s="3" t="str">
        <f>CJ11 &amp; "," &amp;CK3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</v>
      </c>
      <c r="CL11" s="3" t="str">
        <f>CK11 &amp; "," &amp;CL3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</v>
      </c>
      <c r="CM11" s="3" t="str">
        <f>CL11 &amp; "," &amp;CM3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</v>
      </c>
      <c r="CN11" s="3" t="str">
        <f>CM11 &amp; "," &amp;CN3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</v>
      </c>
      <c r="CO11" s="3" t="str">
        <f>CN11 &amp; "," &amp;CO3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</v>
      </c>
      <c r="CP11" s="3" t="str">
        <f>CO11 &amp; "," &amp;CP3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</v>
      </c>
      <c r="CQ11" s="3" t="str">
        <f>CP11 &amp; "," &amp;CQ3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</v>
      </c>
      <c r="CR11" s="3" t="str">
        <f>CQ11 &amp; "," &amp;CR3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</v>
      </c>
      <c r="CS11" s="3" t="str">
        <f>CR11 &amp; "," &amp;CS3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</v>
      </c>
      <c r="CT11" s="3" t="str">
        <f>CS11 &amp; "," &amp;CT3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</v>
      </c>
      <c r="CU11" s="3" t="str">
        <f>CT11 &amp; "," &amp;CU3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</v>
      </c>
      <c r="CV11" s="3" t="str">
        <f>CU11 &amp; "," &amp;CV3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</v>
      </c>
      <c r="CW11" s="3" t="str">
        <f>CV11 &amp; "," &amp;CW3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</v>
      </c>
      <c r="CX11" s="3" t="str">
        <f>CW11 &amp; "," &amp;CX3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</v>
      </c>
      <c r="CY11" s="3" t="str">
        <f>CX11 &amp; "," &amp;CY3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</v>
      </c>
      <c r="CZ11" s="3" t="str">
        <f>CY11 &amp; "," &amp;CZ3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</v>
      </c>
      <c r="DA11" s="3" t="str">
        <f>CZ11 &amp; "," &amp;DA3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</v>
      </c>
      <c r="DB11" s="3" t="str">
        <f>DA11 &amp; "," &amp;DB3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</v>
      </c>
      <c r="DC11" s="3" t="str">
        <f>DB11 &amp; "," &amp;DC3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</v>
      </c>
      <c r="DD11" s="3" t="str">
        <f>DC11 &amp; "," &amp;DD3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</v>
      </c>
      <c r="DE11" s="3" t="str">
        <f>DD11 &amp; "," &amp;DE3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</v>
      </c>
      <c r="DF11" s="3" t="str">
        <f>DE11 &amp; "," &amp;DF3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</v>
      </c>
      <c r="DG11" s="3" t="str">
        <f>DF11 &amp; "," &amp;DG3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</v>
      </c>
      <c r="DH11" s="3" t="str">
        <f>DG11 &amp; "," &amp;DH3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</v>
      </c>
      <c r="DI11" s="3" t="str">
        <f>DH11 &amp; "," &amp;DI3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,746223</v>
      </c>
      <c r="DJ11" s="3" t="str">
        <f>DI11 &amp; "," &amp;DJ3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,746223,135664</v>
      </c>
      <c r="DK11" s="3" t="str">
        <f>DJ11 &amp; "," &amp;DK3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,746223,135664,77778</v>
      </c>
      <c r="DL11" s="3" t="str">
        <f>DK11 &amp; "," &amp;DL3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,746223,135664,77778,33614036</v>
      </c>
      <c r="DM11" s="3" t="str">
        <f>DL11 &amp; "," &amp;DM3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,746223,135664,77778,33614036,67229515</v>
      </c>
      <c r="DN11" s="3" t="str">
        <f>DM11 &amp; "," &amp;DN3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,746223,135664,77778,33614036,67229515,316408</v>
      </c>
      <c r="DO11" s="3" t="str">
        <f>DN11 &amp; "," &amp;DO3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,746223,135664,77778,33614036,67229515,316408,33568949</v>
      </c>
      <c r="DP11" s="3" t="str">
        <f>DO11 &amp; "," &amp;DP3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,746223,135664,77778,33614036,67229515,316408,33568949,384349</v>
      </c>
      <c r="DQ11" s="3" t="str">
        <f>DP11 &amp; "," &amp;DQ3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,746223,135664,77778,33614036,67229515,316408,33568949,384349,33568950</v>
      </c>
      <c r="DR11" s="3" t="str">
        <f>DQ11 &amp; "," &amp;DR3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,746223,135664,77778,33614036,67229515,316408,33568949,384349,33568950,340269</v>
      </c>
      <c r="DS11" s="3" t="str">
        <f>DR11 &amp; "," &amp;DS3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,746223,135664,77778,33614036,67229515,316408,33568949,384349,33568950,340269,746222</v>
      </c>
      <c r="DT11" s="3" t="str">
        <f>DS11 &amp; "," &amp;DT3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,746223,135664,77778,33614036,67229515,316408,33568949,384349,33568950,340269,746222,384352</v>
      </c>
      <c r="DU11" s="3" t="str">
        <f>DT11 &amp; "," &amp;DU3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,746223,135664,77778,33614036,67229515,316408,33568949,384349,33568950,340269,746222,384352,384350</v>
      </c>
      <c r="DV11" s="3" t="str">
        <f>DU11 &amp; "," &amp;DV3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,746223,135664,77778,33614036,67229515,316408,33568949,384349,33568950,340269,746222,384352,384350,573867</v>
      </c>
      <c r="DW11" s="3" t="str">
        <f>DV11 &amp; "," &amp;DW3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,746223,135664,77778,33614036,67229515,316408,33568949,384349,33568950,340269,746222,384352,384350,573867,920783</v>
      </c>
      <c r="DX11" s="3"/>
      <c r="DY11" s="3"/>
      <c r="DZ11" s="3"/>
      <c r="EA11" s="3"/>
    </row>
    <row r="12" spans="1:146" x14ac:dyDescent="0.25">
      <c r="A12" s="1">
        <v>8</v>
      </c>
      <c r="B12" s="1" t="s">
        <v>119</v>
      </c>
      <c r="C12" s="1" t="s">
        <v>396</v>
      </c>
      <c r="D12" s="1">
        <f t="shared" si="0"/>
        <v>665317</v>
      </c>
      <c r="E12" s="1">
        <f t="shared" si="1"/>
        <v>107724</v>
      </c>
      <c r="F12" s="1" t="s">
        <v>257</v>
      </c>
      <c r="G12" s="1">
        <v>50</v>
      </c>
      <c r="H12" s="1" t="s">
        <v>132</v>
      </c>
      <c r="I12" s="1" t="s">
        <v>134</v>
      </c>
      <c r="J12" s="1" t="s">
        <v>161</v>
      </c>
      <c r="M12" s="1">
        <f>LOOKUP(H12,IndexTable!$C$2:$C$37,IndexTable!$A$2:$A$37)</f>
        <v>0</v>
      </c>
      <c r="N12" s="1">
        <f>IF(ISBLANK(I12),-1,LOOKUP(I12,IndexTable!$D$2:$D$37,IndexTable!$A$2:$A$37))</f>
        <v>12</v>
      </c>
      <c r="O12" s="1">
        <f>IF(ISBLANK(J12),-1,LOOKUP(J12,IndexTable!$D$2:$D$37,IndexTable!$A$2:$A$37))</f>
        <v>20</v>
      </c>
      <c r="P12" s="1">
        <f>IF(ISBLANK(K12),-1,LOOKUP(K12,IndexTable!$D$2:$D$37,IndexTable!$A$2:$A$37))</f>
        <v>-1</v>
      </c>
      <c r="S12" s="3"/>
      <c r="T12" s="3" t="str">
        <f>S4 &amp; "," &amp;T4</f>
        <v>0,0</v>
      </c>
      <c r="U12" s="3" t="str">
        <f>T12 &amp; "," &amp;U4</f>
        <v>0,0,0</v>
      </c>
      <c r="V12" s="3" t="str">
        <f>U12 &amp; "," &amp;V4</f>
        <v>0,0,0,0</v>
      </c>
      <c r="W12" s="3" t="str">
        <f>V12 &amp; "," &amp;W4</f>
        <v>0,0,0,0,0</v>
      </c>
      <c r="X12" s="3" t="str">
        <f>W12 &amp; "," &amp;X4</f>
        <v>0,0,0,0,0,0</v>
      </c>
      <c r="Y12" s="3" t="str">
        <f>X12 &amp; "," &amp;Y4</f>
        <v>0,0,0,0,0,0,0</v>
      </c>
      <c r="Z12" s="3" t="str">
        <f>Y12 &amp; "," &amp;Z4</f>
        <v>0,0,0,0,0,0,0,0</v>
      </c>
      <c r="AA12" s="3" t="str">
        <f>Z12 &amp; "," &amp;AA4</f>
        <v>0,0,0,0,0,0,0,0,0</v>
      </c>
      <c r="AB12" s="3" t="str">
        <f>AA12 &amp; "," &amp;AB4</f>
        <v>0,0,0,0,0,0,0,0,0,0</v>
      </c>
      <c r="AC12" s="3" t="str">
        <f>AB12 &amp; "," &amp;AC4</f>
        <v>0,0,0,0,0,0,0,0,0,0,0</v>
      </c>
      <c r="AD12" s="3" t="str">
        <f>AC12 &amp; "," &amp;AD4</f>
        <v>0,0,0,0,0,0,0,0,0,0,0,0</v>
      </c>
      <c r="AE12" s="3" t="str">
        <f>AD12 &amp; "," &amp;AE4</f>
        <v>0,0,0,0,0,0,0,0,0,0,0,0,0</v>
      </c>
      <c r="AF12" s="3" t="str">
        <f>AE12 &amp; "," &amp;AF4</f>
        <v>0,0,0,0,0,0,0,0,0,0,0,0,0,0</v>
      </c>
      <c r="AG12" s="3" t="str">
        <f>AF12 &amp; "," &amp;AG4</f>
        <v>0,0,0,0,0,0,0,0,0,0,0,0,0,0,0</v>
      </c>
      <c r="AH12" s="3" t="str">
        <f>AG12 &amp; "," &amp;AH4</f>
        <v>0,0,0,0,0,0,0,0,0,0,0,0,0,0,0,0</v>
      </c>
      <c r="AI12" s="3" t="str">
        <f>AH12 &amp; "," &amp;AI4</f>
        <v>0,0,0,0,0,0,0,0,0,0,0,0,0,0,0,0,0</v>
      </c>
      <c r="AJ12" s="3" t="str">
        <f>AI12 &amp; "," &amp;AJ4</f>
        <v>0,0,0,0,0,0,0,0,0,0,0,0,0,0,0,0,0,1</v>
      </c>
      <c r="AK12" s="3" t="str">
        <f>AJ12 &amp; "," &amp;AK4</f>
        <v>0,0,0,0,0,0,0,0,0,0,0,0,0,0,0,0,0,1,1</v>
      </c>
      <c r="AL12" s="3" t="str">
        <f>AK12 &amp; "," &amp;AL4</f>
        <v>0,0,0,0,0,0,0,0,0,0,0,0,0,0,0,0,0,1,1,1</v>
      </c>
      <c r="AM12" s="3" t="str">
        <f>AL12 &amp; "," &amp;AM4</f>
        <v>0,0,0,0,0,0,0,0,0,0,0,0,0,0,0,0,0,1,1,1,1</v>
      </c>
      <c r="AN12" s="3" t="str">
        <f>AM12 &amp; "," &amp;AN4</f>
        <v>0,0,0,0,0,0,0,0,0,0,0,0,0,0,0,0,0,1,1,1,1,1</v>
      </c>
      <c r="AO12" s="3" t="str">
        <f>AN12 &amp; "," &amp;AO4</f>
        <v>0,0,0,0,0,0,0,0,0,0,0,0,0,0,0,0,0,1,1,1,1,1,1</v>
      </c>
      <c r="AP12" s="3" t="str">
        <f>AO12 &amp; "," &amp;AP4</f>
        <v>0,0,0,0,0,0,0,0,0,0,0,0,0,0,0,0,0,1,1,1,1,1,1,1</v>
      </c>
      <c r="AQ12" s="3" t="str">
        <f>AP12 &amp; "," &amp;AQ4</f>
        <v>0,0,0,0,0,0,0,0,0,0,0,0,0,0,0,0,0,1,1,1,1,1,1,1,1</v>
      </c>
      <c r="AR12" s="3" t="str">
        <f>AQ12 &amp; "," &amp;AR4</f>
        <v>0,0,0,0,0,0,0,0,0,0,0,0,0,0,0,0,0,1,1,1,1,1,1,1,1,1</v>
      </c>
      <c r="AS12" s="3" t="str">
        <f>AR12 &amp; "," &amp;AS4</f>
        <v>0,0,0,0,0,0,0,0,0,0,0,0,0,0,0,0,0,1,1,1,1,1,1,1,1,1,1</v>
      </c>
      <c r="AT12" s="3" t="str">
        <f>AS12 &amp; "," &amp;AT4</f>
        <v>0,0,0,0,0,0,0,0,0,0,0,0,0,0,0,0,0,1,1,1,1,1,1,1,1,1,1,1</v>
      </c>
      <c r="AU12" s="3" t="str">
        <f>AT12 &amp; "," &amp;AU4</f>
        <v>0,0,0,0,0,0,0,0,0,0,0,0,0,0,0,0,0,1,1,1,1,1,1,1,1,1,1,1,1</v>
      </c>
      <c r="AV12" s="3" t="str">
        <f>AU12 &amp; "," &amp;AV4</f>
        <v>0,0,0,0,0,0,0,0,0,0,0,0,0,0,0,0,0,1,1,1,1,1,1,1,1,1,1,1,1,1</v>
      </c>
      <c r="AW12" s="3" t="str">
        <f>AV12 &amp; "," &amp;AW4</f>
        <v>0,0,0,0,0,0,0,0,0,0,0,0,0,0,0,0,0,1,1,1,1,1,1,1,1,1,1,1,1,1,1</v>
      </c>
      <c r="AX12" s="3" t="str">
        <f>AW12 &amp; "," &amp;AX4</f>
        <v>0,0,0,0,0,0,0,0,0,0,0,0,0,0,0,0,0,1,1,1,1,1,1,1,1,1,1,1,1,1,1,1</v>
      </c>
      <c r="AY12" s="3" t="str">
        <f>AX12 &amp; "," &amp;AY4</f>
        <v>0,0,0,0,0,0,0,0,0,0,0,0,0,0,0,0,0,1,1,1,1,1,1,1,1,1,1,1,1,1,1,1,1</v>
      </c>
      <c r="AZ12" s="3" t="str">
        <f>AY12 &amp; "," &amp;AZ4</f>
        <v>0,0,0,0,0,0,0,0,0,0,0,0,0,0,0,0,0,1,1,1,1,1,1,1,1,1,1,1,1,1,1,1,1,1</v>
      </c>
      <c r="BA12" s="3" t="str">
        <f>AZ12 &amp; "," &amp;BA4</f>
        <v>0,0,0,0,0,0,0,0,0,0,0,0,0,0,0,0,0,1,1,1,1,1,1,1,1,1,1,1,1,1,1,1,1,1,1</v>
      </c>
      <c r="BB12" s="3" t="str">
        <f>BA12 &amp; "," &amp;BB4</f>
        <v>0,0,0,0,0,0,0,0,0,0,0,0,0,0,0,0,0,1,1,1,1,1,1,1,1,1,1,1,1,1,1,1,1,1,1,1</v>
      </c>
      <c r="BC12" s="3" t="str">
        <f>BB12 &amp; "," &amp;BC4</f>
        <v>0,0,0,0,0,0,0,0,0,0,0,0,0,0,0,0,0,1,1,1,1,1,1,1,1,1,1,1,1,1,1,1,1,1,1,1,1</v>
      </c>
      <c r="BD12" s="3" t="str">
        <f>BC12 &amp; "," &amp;BD4</f>
        <v>0,0,0,0,0,0,0,0,0,0,0,0,0,0,0,0,0,1,1,1,1,1,1,1,1,1,1,1,1,1,1,1,1,1,1,1,1,1</v>
      </c>
      <c r="BE12" s="3" t="str">
        <f>BD12 &amp; "," &amp;BE4</f>
        <v>0,0,0,0,0,0,0,0,0,0,0,0,0,0,0,0,0,1,1,1,1,1,1,1,1,1,1,1,1,1,1,1,1,1,1,1,1,1,1</v>
      </c>
      <c r="BF12" s="3" t="str">
        <f>BE12 &amp; "," &amp;BF4</f>
        <v>0,0,0,0,0,0,0,0,0,0,0,0,0,0,0,0,0,1,1,1,1,1,1,1,1,1,1,1,1,1,1,1,1,1,1,1,1,1,1,1</v>
      </c>
      <c r="BG12" s="3" t="str">
        <f>BF12 &amp; "," &amp;BG4</f>
        <v>0,0,0,0,0,0,0,0,0,0,0,0,0,0,0,0,0,1,1,1,1,1,1,1,1,1,1,1,1,1,1,1,1,1,1,1,1,1,1,1,1</v>
      </c>
      <c r="BH12" s="3" t="str">
        <f>BG12 &amp; "," &amp;BH4</f>
        <v>0,0,0,0,0,0,0,0,0,0,0,0,0,0,0,0,0,1,1,1,1,1,1,1,1,1,1,1,1,1,1,1,1,1,1,1,1,1,1,1,1,1</v>
      </c>
      <c r="BI12" s="3" t="str">
        <f>BH12 &amp; "," &amp;BI4</f>
        <v>0,0,0,0,0,0,0,0,0,0,0,0,0,0,0,0,0,1,1,1,1,1,1,1,1,1,1,1,1,1,1,1,1,1,1,1,1,1,1,1,1,1,1</v>
      </c>
      <c r="BJ12" s="3" t="str">
        <f>BI12 &amp; "," &amp;BJ4</f>
        <v>0,0,0,0,0,0,0,0,0,0,0,0,0,0,0,0,0,1,1,1,1,1,1,1,1,1,1,1,1,1,1,1,1,1,1,1,1,1,1,1,1,1,1,1</v>
      </c>
      <c r="BK12" s="3" t="str">
        <f>BJ12 &amp; "," &amp;BK4</f>
        <v>0,0,0,0,0,0,0,0,0,0,0,0,0,0,0,0,0,1,1,1,1,1,1,1,1,1,1,1,1,1,1,1,1,1,1,1,1,1,1,1,1,1,1,1,1</v>
      </c>
      <c r="BL12" s="3" t="str">
        <f>BK12 &amp; "," &amp;BL4</f>
        <v>0,0,0,0,0,0,0,0,0,0,0,0,0,0,0,0,0,1,1,1,1,1,1,1,1,1,1,1,1,1,1,1,1,1,1,1,1,1,1,1,1,1,1,1,1,2</v>
      </c>
      <c r="BM12" s="3" t="str">
        <f>BL12 &amp; "," &amp;BM4</f>
        <v>0,0,0,0,0,0,0,0,0,0,0,0,0,0,0,0,0,1,1,1,1,1,1,1,1,1,1,1,1,1,1,1,1,1,1,1,1,1,1,1,1,1,1,1,1,2,2</v>
      </c>
      <c r="BN12" s="3" t="str">
        <f>BM12 &amp; "," &amp;BN4</f>
        <v>0,0,0,0,0,0,0,0,0,0,0,0,0,0,0,0,0,1,1,1,1,1,1,1,1,1,1,1,1,1,1,1,1,1,1,1,1,1,1,1,1,1,1,1,1,2,2,2</v>
      </c>
      <c r="BO12" s="3" t="str">
        <f>BN12 &amp; "," &amp;BO4</f>
        <v>0,0,0,0,0,0,0,0,0,0,0,0,0,0,0,0,0,1,1,1,1,1,1,1,1,1,1,1,1,1,1,1,1,1,1,1,1,1,1,1,1,1,1,1,1,2,2,2,2</v>
      </c>
      <c r="BP12" s="3" t="str">
        <f>BO12 &amp; "," &amp;BP4</f>
        <v>0,0,0,0,0,0,0,0,0,0,0,0,0,0,0,0,0,1,1,1,1,1,1,1,1,1,1,1,1,1,1,1,1,1,1,1,1,1,1,1,1,1,1,1,1,2,2,2,2,2</v>
      </c>
      <c r="BQ12" s="3" t="str">
        <f>BP12 &amp; "," &amp;BQ4</f>
        <v>0,0,0,0,0,0,0,0,0,0,0,0,0,0,0,0,0,1,1,1,1,1,1,1,1,1,1,1,1,1,1,1,1,1,1,1,1,1,1,1,1,1,1,1,1,2,2,2,2,2,2</v>
      </c>
      <c r="BR12" s="3" t="str">
        <f>BQ12 &amp; "," &amp;BR4</f>
        <v>0,0,0,0,0,0,0,0,0,0,0,0,0,0,0,0,0,1,1,1,1,1,1,1,1,1,1,1,1,1,1,1,1,1,1,1,1,1,1,1,1,1,1,1,1,2,2,2,2,2,2,2</v>
      </c>
      <c r="BS12" s="3" t="str">
        <f>BR12 &amp; "," &amp;BS4</f>
        <v>0,0,0,0,0,0,0,0,0,0,0,0,0,0,0,0,0,1,1,1,1,1,1,1,1,1,1,1,1,1,1,1,1,1,1,1,1,1,1,1,1,1,1,1,1,2,2,2,2,2,2,2,2</v>
      </c>
      <c r="BT12" s="3" t="str">
        <f>BS12 &amp; "," &amp;BT4</f>
        <v>0,0,0,0,0,0,0,0,0,0,0,0,0,0,0,0,0,1,1,1,1,1,1,1,1,1,1,1,1,1,1,1,1,1,1,1,1,1,1,1,1,1,1,1,1,2,2,2,2,2,2,2,2,2</v>
      </c>
      <c r="BU12" s="3" t="str">
        <f>BT12 &amp; "," &amp;BU4</f>
        <v>0,0,0,0,0,0,0,0,0,0,0,0,0,0,0,0,0,1,1,1,1,1,1,1,1,1,1,1,1,1,1,1,1,1,1,1,1,1,1,1,1,1,1,1,1,2,2,2,2,2,2,2,2,2,2</v>
      </c>
      <c r="BV12" s="3" t="str">
        <f>BU12 &amp; "," &amp;BV4</f>
        <v>0,0,0,0,0,0,0,0,0,0,0,0,0,0,0,0,0,1,1,1,1,1,1,1,1,1,1,1,1,1,1,1,1,1,1,1,1,1,1,1,1,1,1,1,1,2,2,2,2,2,2,2,2,2,2,2</v>
      </c>
      <c r="BW12" s="3" t="str">
        <f>BV12 &amp; "," &amp;BW4</f>
        <v>0,0,0,0,0,0,0,0,0,0,0,0,0,0,0,0,0,1,1,1,1,1,1,1,1,1,1,1,1,1,1,1,1,1,1,1,1,1,1,1,1,1,1,1,1,2,2,2,2,2,2,2,2,2,2,2,2</v>
      </c>
      <c r="BX12" s="3" t="str">
        <f>BW12 &amp; "," &amp;BX4</f>
        <v>0,0,0,0,0,0,0,0,0,0,0,0,0,0,0,0,0,1,1,1,1,1,1,1,1,1,1,1,1,1,1,1,1,1,1,1,1,1,1,1,1,1,1,1,1,2,2,2,2,2,2,2,2,2,2,2,2,2</v>
      </c>
      <c r="BY12" s="3" t="str">
        <f>BX12 &amp; "," &amp;BY4</f>
        <v>0,0,0,0,0,0,0,0,0,0,0,0,0,0,0,0,0,1,1,1,1,1,1,1,1,1,1,1,1,1,1,1,1,1,1,1,1,1,1,1,1,1,1,1,1,2,2,2,2,2,2,2,2,2,2,2,2,2,2</v>
      </c>
      <c r="BZ12" s="3" t="str">
        <f>BY12 &amp; "," &amp;BZ4</f>
        <v>0,0,0,0,0,0,0,0,0,0,0,0,0,0,0,0,0,1,1,1,1,1,1,1,1,1,1,1,1,1,1,1,1,1,1,1,1,1,1,1,1,1,1,1,1,2,2,2,2,2,2,2,2,2,2,2,2,2,2,2</v>
      </c>
      <c r="CA12" s="3" t="str">
        <f>BZ12 &amp; "," &amp;CA4</f>
        <v>0,0,0,0,0,0,0,0,0,0,0,0,0,0,0,0,0,1,1,1,1,1,1,1,1,1,1,1,1,1,1,1,1,1,1,1,1,1,1,1,1,1,1,1,1,2,2,2,2,2,2,2,2,2,2,2,2,2,2,2,2</v>
      </c>
      <c r="CB12" s="3" t="str">
        <f>CA12 &amp; "," &amp;CB4</f>
        <v>0,0,0,0,0,0,0,0,0,0,0,0,0,0,0,0,0,1,1,1,1,1,1,1,1,1,1,1,1,1,1,1,1,1,1,1,1,1,1,1,1,1,1,1,1,2,2,2,2,2,2,2,2,2,2,2,2,2,2,2,2,2</v>
      </c>
      <c r="CC12" s="3" t="str">
        <f>CB12 &amp; "," &amp;CC4</f>
        <v>0,0,0,0,0,0,0,0,0,0,0,0,0,0,0,0,0,1,1,1,1,1,1,1,1,1,1,1,1,1,1,1,1,1,1,1,1,1,1,1,1,1,1,1,1,2,2,2,2,2,2,2,2,2,2,2,2,2,2,2,2,2,2</v>
      </c>
      <c r="CD12" s="3" t="str">
        <f>CC12 &amp; "," &amp;CD4</f>
        <v>0,0,0,0,0,0,0,0,0,0,0,0,0,0,0,0,0,1,1,1,1,1,1,1,1,1,1,1,1,1,1,1,1,1,1,1,1,1,1,1,1,1,1,1,1,2,2,2,2,2,2,2,2,2,2,2,2,2,2,2,2,2,2,2</v>
      </c>
      <c r="CE12" s="3" t="str">
        <f>CD12 &amp; "," &amp;CE4</f>
        <v>0,0,0,0,0,0,0,0,0,0,0,0,0,0,0,0,0,1,1,1,1,1,1,1,1,1,1,1,1,1,1,1,1,1,1,1,1,1,1,1,1,1,1,1,1,2,2,2,2,2,2,2,2,2,2,2,2,2,2,2,2,2,2,2,2</v>
      </c>
      <c r="CF12" s="3" t="str">
        <f>CE12 &amp; "," &amp;CF4</f>
        <v>0,0,0,0,0,0,0,0,0,0,0,0,0,0,0,0,0,1,1,1,1,1,1,1,1,1,1,1,1,1,1,1,1,1,1,1,1,1,1,1,1,1,1,1,1,2,2,2,2,2,2,2,2,2,2,2,2,2,2,2,2,2,2,2,2,2</v>
      </c>
      <c r="CG12" s="3" t="str">
        <f>CF12 &amp; "," &amp;CG4</f>
        <v>0,0,0,0,0,0,0,0,0,0,0,0,0,0,0,0,0,1,1,1,1,1,1,1,1,1,1,1,1,1,1,1,1,1,1,1,1,1,1,1,1,1,1,1,1,2,2,2,2,2,2,2,2,2,2,2,2,2,2,2,2,2,2,2,2,2,2</v>
      </c>
      <c r="CH12" s="3" t="str">
        <f>CG12 &amp; "," &amp;CH4</f>
        <v>0,0,0,0,0,0,0,0,0,0,0,0,0,0,0,0,0,1,1,1,1,1,1,1,1,1,1,1,1,1,1,1,1,1,1,1,1,1,1,1,1,1,1,1,1,2,2,2,2,2,2,2,2,2,2,2,2,2,2,2,2,2,2,2,2,2,2,2</v>
      </c>
      <c r="CI12" s="3" t="str">
        <f>CH12 &amp; "," &amp;CI4</f>
        <v>0,0,0,0,0,0,0,0,0,0,0,0,0,0,0,0,0,1,1,1,1,1,1,1,1,1,1,1,1,1,1,1,1,1,1,1,1,1,1,1,1,1,1,1,1,2,2,2,2,2,2,2,2,2,2,2,2,2,2,2,2,2,2,2,2,2,2,2,2</v>
      </c>
      <c r="CJ12" s="3" t="str">
        <f>CI12 &amp; "," &amp;CJ4</f>
        <v>0,0,0,0,0,0,0,0,0,0,0,0,0,0,0,0,0,1,1,1,1,1,1,1,1,1,1,1,1,1,1,1,1,1,1,1,1,1,1,1,1,1,1,1,1,2,2,2,2,2,2,2,2,2,2,2,2,2,2,2,2,2,2,2,2,2,2,2,2,2</v>
      </c>
      <c r="CK12" s="3" t="str">
        <f>CJ12 &amp; "," &amp;CK4</f>
        <v>0,0,0,0,0,0,0,0,0,0,0,0,0,0,0,0,0,1,1,1,1,1,1,1,1,1,1,1,1,1,1,1,1,1,1,1,1,1,1,1,1,1,1,1,1,2,2,2,2,2,2,2,2,2,2,2,2,2,2,2,2,2,2,2,2,2,2,2,2,2,3</v>
      </c>
      <c r="CL12" s="3" t="str">
        <f>CK12 &amp; "," &amp;CL4</f>
        <v>0,0,0,0,0,0,0,0,0,0,0,0,0,0,0,0,0,1,1,1,1,1,1,1,1,1,1,1,1,1,1,1,1,1,1,1,1,1,1,1,1,1,1,1,1,2,2,2,2,2,2,2,2,2,2,2,2,2,2,2,2,2,2,2,2,2,2,2,2,2,3,3</v>
      </c>
      <c r="CM12" s="3" t="str">
        <f>CL12 &amp; "," &amp;CM4</f>
        <v>0,0,0,0,0,0,0,0,0,0,0,0,0,0,0,0,0,1,1,1,1,1,1,1,1,1,1,1,1,1,1,1,1,1,1,1,1,1,1,1,1,1,1,1,1,2,2,2,2,2,2,2,2,2,2,2,2,2,2,2,2,2,2,2,2,2,2,2,2,2,3,3,3</v>
      </c>
      <c r="CN12" s="3" t="str">
        <f>CM12 &amp; "," &amp;CN4</f>
        <v>0,0,0,0,0,0,0,0,0,0,0,0,0,0,0,0,0,1,1,1,1,1,1,1,1,1,1,1,1,1,1,1,1,1,1,1,1,1,1,1,1,1,1,1,1,2,2,2,2,2,2,2,2,2,2,2,2,2,2,2,2,2,2,2,2,2,2,2,2,2,3,3,3,3</v>
      </c>
      <c r="CO12" s="3" t="str">
        <f>CN12 &amp; "," &amp;CO4</f>
        <v>0,0,0,0,0,0,0,0,0,0,0,0,0,0,0,0,0,1,1,1,1,1,1,1,1,1,1,1,1,1,1,1,1,1,1,1,1,1,1,1,1,1,1,1,1,2,2,2,2,2,2,2,2,2,2,2,2,2,2,2,2,2,2,2,2,2,2,2,2,2,3,3,3,3,3</v>
      </c>
      <c r="CP12" s="3" t="str">
        <f>CO12 &amp; "," &amp;CP4</f>
        <v>0,0,0,0,0,0,0,0,0,0,0,0,0,0,0,0,0,1,1,1,1,1,1,1,1,1,1,1,1,1,1,1,1,1,1,1,1,1,1,1,1,1,1,1,1,2,2,2,2,2,2,2,2,2,2,2,2,2,2,2,2,2,2,2,2,2,2,2,2,2,3,3,3,3,3,3</v>
      </c>
      <c r="CQ12" s="3" t="str">
        <f>CP12 &amp; "," &amp;CQ4</f>
        <v>0,0,0,0,0,0,0,0,0,0,0,0,0,0,0,0,0,1,1,1,1,1,1,1,1,1,1,1,1,1,1,1,1,1,1,1,1,1,1,1,1,1,1,1,1,2,2,2,2,2,2,2,2,2,2,2,2,2,2,2,2,2,2,2,2,2,2,2,2,2,3,3,3,3,3,3,3</v>
      </c>
      <c r="CR12" s="3" t="str">
        <f>CQ12 &amp; "," &amp;CR4</f>
        <v>0,0,0,0,0,0,0,0,0,0,0,0,0,0,0,0,0,1,1,1,1,1,1,1,1,1,1,1,1,1,1,1,1,1,1,1,1,1,1,1,1,1,1,1,1,2,2,2,2,2,2,2,2,2,2,2,2,2,2,2,2,2,2,2,2,2,2,2,2,2,3,3,3,3,3,3,3,3</v>
      </c>
      <c r="CS12" s="3" t="str">
        <f>CR12 &amp; "," &amp;CS4</f>
        <v>0,0,0,0,0,0,0,0,0,0,0,0,0,0,0,0,0,1,1,1,1,1,1,1,1,1,1,1,1,1,1,1,1,1,1,1,1,1,1,1,1,1,1,1,1,2,2,2,2,2,2,2,2,2,2,2,2,2,2,2,2,2,2,2,2,2,2,2,2,2,3,3,3,3,3,3,3,3,3</v>
      </c>
      <c r="CT12" s="3" t="str">
        <f>CS12 &amp; "," &amp;CT4</f>
        <v>0,0,0,0,0,0,0,0,0,0,0,0,0,0,0,0,0,1,1,1,1,1,1,1,1,1,1,1,1,1,1,1,1,1,1,1,1,1,1,1,1,1,1,1,1,2,2,2,2,2,2,2,2,2,2,2,2,2,2,2,2,2,2,2,2,2,2,2,2,2,3,3,3,3,3,3,3,3,3,3</v>
      </c>
      <c r="CU12" s="3" t="str">
        <f>CT12 &amp; "," &amp;CU4</f>
        <v>0,0,0,0,0,0,0,0,0,0,0,0,0,0,0,0,0,1,1,1,1,1,1,1,1,1,1,1,1,1,1,1,1,1,1,1,1,1,1,1,1,1,1,1,1,2,2,2,2,2,2,2,2,2,2,2,2,2,2,2,2,2,2,2,2,2,2,2,2,2,3,3,3,3,3,3,3,3,3,3,3</v>
      </c>
      <c r="CV12" s="3" t="str">
        <f>CU12 &amp; "," &amp;CV4</f>
        <v>0,0,0,0,0,0,0,0,0,0,0,0,0,0,0,0,0,1,1,1,1,1,1,1,1,1,1,1,1,1,1,1,1,1,1,1,1,1,1,1,1,1,1,1,1,2,2,2,2,2,2,2,2,2,2,2,2,2,2,2,2,2,2,2,2,2,2,2,2,2,3,3,3,3,3,3,3,3,3,3,3,3</v>
      </c>
      <c r="CW12" s="3" t="str">
        <f>CV12 &amp; "," &amp;CW4</f>
        <v>0,0,0,0,0,0,0,0,0,0,0,0,0,0,0,0,0,1,1,1,1,1,1,1,1,1,1,1,1,1,1,1,1,1,1,1,1,1,1,1,1,1,1,1,1,2,2,2,2,2,2,2,2,2,2,2,2,2,2,2,2,2,2,2,2,2,2,2,2,2,3,3,3,3,3,3,3,3,3,3,3,3,3</v>
      </c>
      <c r="CX12" s="3" t="str">
        <f>CW12 &amp; "," &amp;CX4</f>
        <v>0,0,0,0,0,0,0,0,0,0,0,0,0,0,0,0,0,1,1,1,1,1,1,1,1,1,1,1,1,1,1,1,1,1,1,1,1,1,1,1,1,1,1,1,1,2,2,2,2,2,2,2,2,2,2,2,2,2,2,2,2,2,2,2,2,2,2,2,2,2,3,3,3,3,3,3,3,3,3,3,3,3,3,3</v>
      </c>
      <c r="CY12" s="3" t="str">
        <f>CX12 &amp; "," &amp;CY4</f>
        <v>0,0,0,0,0,0,0,0,0,0,0,0,0,0,0,0,0,1,1,1,1,1,1,1,1,1,1,1,1,1,1,1,1,1,1,1,1,1,1,1,1,1,1,1,1,2,2,2,2,2,2,2,2,2,2,2,2,2,2,2,2,2,2,2,2,2,2,2,2,2,3,3,3,3,3,3,3,3,3,3,3,3,3,3,3</v>
      </c>
      <c r="CZ12" s="3" t="str">
        <f>CY12 &amp; "," &amp;CZ4</f>
        <v>0,0,0,0,0,0,0,0,0,0,0,0,0,0,0,0,0,1,1,1,1,1,1,1,1,1,1,1,1,1,1,1,1,1,1,1,1,1,1,1,1,1,1,1,1,2,2,2,2,2,2,2,2,2,2,2,2,2,2,2,2,2,2,2,2,2,2,2,2,2,3,3,3,3,3,3,3,3,3,3,3,3,3,3,3,3</v>
      </c>
      <c r="DA12" s="3" t="str">
        <f>CZ12 &amp; "," &amp;DA4</f>
        <v>0,0,0,0,0,0,0,0,0,0,0,0,0,0,0,0,0,1,1,1,1,1,1,1,1,1,1,1,1,1,1,1,1,1,1,1,1,1,1,1,1,1,1,1,1,2,2,2,2,2,2,2,2,2,2,2,2,2,2,2,2,2,2,2,2,2,2,2,2,2,3,3,3,3,3,3,3,3,3,3,3,3,3,3,3,3,4</v>
      </c>
      <c r="DB12" s="3" t="str">
        <f>DA12 &amp; "," &amp;DB4</f>
        <v>0,0,0,0,0,0,0,0,0,0,0,0,0,0,0,0,0,1,1,1,1,1,1,1,1,1,1,1,1,1,1,1,1,1,1,1,1,1,1,1,1,1,1,1,1,2,2,2,2,2,2,2,2,2,2,2,2,2,2,2,2,2,2,2,2,2,2,2,2,2,3,3,3,3,3,3,3,3,3,3,3,3,3,3,3,3,4,4</v>
      </c>
      <c r="DC12" s="3" t="str">
        <f>DB12 &amp; "," &amp;DC4</f>
        <v>0,0,0,0,0,0,0,0,0,0,0,0,0,0,0,0,0,1,1,1,1,1,1,1,1,1,1,1,1,1,1,1,1,1,1,1,1,1,1,1,1,1,1,1,1,2,2,2,2,2,2,2,2,2,2,2,2,2,2,2,2,2,2,2,2,2,2,2,2,2,3,3,3,3,3,3,3,3,3,3,3,3,3,3,3,3,4,4,4</v>
      </c>
      <c r="DD12" s="3" t="str">
        <f>DC12 &amp; "," &amp;DD4</f>
        <v>0,0,0,0,0,0,0,0,0,0,0,0,0,0,0,0,0,1,1,1,1,1,1,1,1,1,1,1,1,1,1,1,1,1,1,1,1,1,1,1,1,1,1,1,1,2,2,2,2,2,2,2,2,2,2,2,2,2,2,2,2,2,2,2,2,2,2,2,2,2,3,3,3,3,3,3,3,3,3,3,3,3,3,3,3,3,4,4,4,4</v>
      </c>
      <c r="DE12" s="3" t="str">
        <f>DD12 &amp; "," &amp;DE4</f>
        <v>0,0,0,0,0,0,0,0,0,0,0,0,0,0,0,0,0,1,1,1,1,1,1,1,1,1,1,1,1,1,1,1,1,1,1,1,1,1,1,1,1,1,1,1,1,2,2,2,2,2,2,2,2,2,2,2,2,2,2,2,2,2,2,2,2,2,2,2,2,2,3,3,3,3,3,3,3,3,3,3,3,3,3,3,3,3,4,4,4,4,4</v>
      </c>
      <c r="DF12" s="3" t="str">
        <f>DE12 &amp; "," &amp;DF4</f>
        <v>0,0,0,0,0,0,0,0,0,0,0,0,0,0,0,0,0,1,1,1,1,1,1,1,1,1,1,1,1,1,1,1,1,1,1,1,1,1,1,1,1,1,1,1,1,2,2,2,2,2,2,2,2,2,2,2,2,2,2,2,2,2,2,2,2,2,2,2,2,2,3,3,3,3,3,3,3,3,3,3,3,3,3,3,3,3,4,4,4,4,4,4</v>
      </c>
      <c r="DG12" s="3" t="str">
        <f>DF12 &amp; "," &amp;DG4</f>
        <v>0,0,0,0,0,0,0,0,0,0,0,0,0,0,0,0,0,1,1,1,1,1,1,1,1,1,1,1,1,1,1,1,1,1,1,1,1,1,1,1,1,1,1,1,1,2,2,2,2,2,2,2,2,2,2,2,2,2,2,2,2,2,2,2,2,2,2,2,2,2,3,3,3,3,3,3,3,3,3,3,3,3,3,3,3,3,4,4,4,4,4,4,4</v>
      </c>
      <c r="DH12" s="3" t="str">
        <f>DG12 &amp; "," &amp;DH4</f>
        <v>0,0,0,0,0,0,0,0,0,0,0,0,0,0,0,0,0,1,1,1,1,1,1,1,1,1,1,1,1,1,1,1,1,1,1,1,1,1,1,1,1,1,1,1,1,2,2,2,2,2,2,2,2,2,2,2,2,2,2,2,2,2,2,2,2,2,2,2,2,2,3,3,3,3,3,3,3,3,3,3,3,3,3,3,3,3,4,4,4,4,4,4,4,4</v>
      </c>
      <c r="DI12" s="3" t="str">
        <f>DH12 &amp; "," &amp;DI4</f>
        <v>0,0,0,0,0,0,0,0,0,0,0,0,0,0,0,0,0,1,1,1,1,1,1,1,1,1,1,1,1,1,1,1,1,1,1,1,1,1,1,1,1,1,1,1,1,2,2,2,2,2,2,2,2,2,2,2,2,2,2,2,2,2,2,2,2,2,2,2,2,2,3,3,3,3,3,3,3,3,3,3,3,3,3,3,3,3,4,4,4,4,4,4,4,4,4</v>
      </c>
      <c r="DJ12" s="3" t="str">
        <f>DI12 &amp; "," &amp;DJ4</f>
        <v>0,0,0,0,0,0,0,0,0,0,0,0,0,0,0,0,0,1,1,1,1,1,1,1,1,1,1,1,1,1,1,1,1,1,1,1,1,1,1,1,1,1,1,1,1,2,2,2,2,2,2,2,2,2,2,2,2,2,2,2,2,2,2,2,2,2,2,2,2,2,3,3,3,3,3,3,3,3,3,3,3,3,3,3,3,3,4,4,4,4,4,4,4,4,4,4</v>
      </c>
      <c r="DK12" s="3" t="str">
        <f>DJ12 &amp; "," &amp;DK4</f>
        <v>0,0,0,0,0,0,0,0,0,0,0,0,0,0,0,0,0,1,1,1,1,1,1,1,1,1,1,1,1,1,1,1,1,1,1,1,1,1,1,1,1,1,1,1,1,2,2,2,2,2,2,2,2,2,2,2,2,2,2,2,2,2,2,2,2,2,2,2,2,2,3,3,3,3,3,3,3,3,3,3,3,3,3,3,3,3,4,4,4,4,4,4,4,4,4,4,4</v>
      </c>
      <c r="DL12" s="3" t="str">
        <f>DK12 &amp; "," &amp;DL4</f>
        <v>0,0,0,0,0,0,0,0,0,0,0,0,0,0,0,0,0,1,1,1,1,1,1,1,1,1,1,1,1,1,1,1,1,1,1,1,1,1,1,1,1,1,1,1,1,2,2,2,2,2,2,2,2,2,2,2,2,2,2,2,2,2,2,2,2,2,2,2,2,2,3,3,3,3,3,3,3,3,3,3,3,3,3,3,3,3,4,4,4,4,4,4,4,4,4,4,4,4</v>
      </c>
      <c r="DM12" s="3" t="str">
        <f>DL12 &amp; "," &amp;DM4</f>
        <v>0,0,0,0,0,0,0,0,0,0,0,0,0,0,0,0,0,1,1,1,1,1,1,1,1,1,1,1,1,1,1,1,1,1,1,1,1,1,1,1,1,1,1,1,1,2,2,2,2,2,2,2,2,2,2,2,2,2,2,2,2,2,2,2,2,2,2,2,2,2,3,3,3,3,3,3,3,3,3,3,3,3,3,3,3,3,4,4,4,4,4,4,4,4,4,4,4,4,4</v>
      </c>
      <c r="DN12" s="3" t="str">
        <f>DM12 &amp; "," &amp;DN4</f>
        <v>0,0,0,0,0,0,0,0,0,0,0,0,0,0,0,0,0,1,1,1,1,1,1,1,1,1,1,1,1,1,1,1,1,1,1,1,1,1,1,1,1,1,1,1,1,2,2,2,2,2,2,2,2,2,2,2,2,2,2,2,2,2,2,2,2,2,2,2,2,2,3,3,3,3,3,3,3,3,3,3,3,3,3,3,3,3,4,4,4,4,4,4,4,4,4,4,4,4,4,4</v>
      </c>
      <c r="DO12" s="3" t="str">
        <f>DN12 &amp; "," &amp;DO4</f>
        <v>0,0,0,0,0,0,0,0,0,0,0,0,0,0,0,0,0,1,1,1,1,1,1,1,1,1,1,1,1,1,1,1,1,1,1,1,1,1,1,1,1,1,1,1,1,2,2,2,2,2,2,2,2,2,2,2,2,2,2,2,2,2,2,2,2,2,2,2,2,2,3,3,3,3,3,3,3,3,3,3,3,3,3,3,3,3,4,4,4,4,4,4,4,4,4,4,4,4,4,4,4</v>
      </c>
      <c r="DP12" s="3" t="str">
        <f>DO12 &amp; "," &amp;DP4</f>
        <v>0,0,0,0,0,0,0,0,0,0,0,0,0,0,0,0,0,1,1,1,1,1,1,1,1,1,1,1,1,1,1,1,1,1,1,1,1,1,1,1,1,1,1,1,1,2,2,2,2,2,2,2,2,2,2,2,2,2,2,2,2,2,2,2,2,2,2,2,2,2,3,3,3,3,3,3,3,3,3,3,3,3,3,3,3,3,4,4,4,4,4,4,4,4,4,4,4,4,4,4,4,4</v>
      </c>
      <c r="DQ12" s="3" t="str">
        <f>DP12 &amp; "," &amp;DQ4</f>
        <v>0,0,0,0,0,0,0,0,0,0,0,0,0,0,0,0,0,1,1,1,1,1,1,1,1,1,1,1,1,1,1,1,1,1,1,1,1,1,1,1,1,1,1,1,1,2,2,2,2,2,2,2,2,2,2,2,2,2,2,2,2,2,2,2,2,2,2,2,2,2,3,3,3,3,3,3,3,3,3,3,3,3,3,3,3,3,4,4,4,4,4,4,4,4,4,4,4,4,4,4,4,4,4</v>
      </c>
      <c r="DR12" s="3" t="str">
        <f>DQ12 &amp; "," &amp;DR4</f>
        <v>0,0,0,0,0,0,0,0,0,0,0,0,0,0,0,0,0,1,1,1,1,1,1,1,1,1,1,1,1,1,1,1,1,1,1,1,1,1,1,1,1,1,1,1,1,2,2,2,2,2,2,2,2,2,2,2,2,2,2,2,2,2,2,2,2,2,2,2,2,2,3,3,3,3,3,3,3,3,3,3,3,3,3,3,3,3,4,4,4,4,4,4,4,4,4,4,4,4,4,4,4,4,4,4</v>
      </c>
      <c r="DS12" s="3" t="str">
        <f>DR12 &amp; "," &amp;DS4</f>
        <v>0,0,0,0,0,0,0,0,0,0,0,0,0,0,0,0,0,1,1,1,1,1,1,1,1,1,1,1,1,1,1,1,1,1,1,1,1,1,1,1,1,1,1,1,1,2,2,2,2,2,2,2,2,2,2,2,2,2,2,2,2,2,2,2,2,2,2,2,2,2,3,3,3,3,3,3,3,3,3,3,3,3,3,3,3,3,4,4,4,4,4,4,4,4,4,4,4,4,4,4,4,4,4,4,4</v>
      </c>
      <c r="DT12" s="3" t="str">
        <f>DS12 &amp; "," &amp;DT4</f>
        <v>0,0,0,0,0,0,0,0,0,0,0,0,0,0,0,0,0,1,1,1,1,1,1,1,1,1,1,1,1,1,1,1,1,1,1,1,1,1,1,1,1,1,1,1,1,2,2,2,2,2,2,2,2,2,2,2,2,2,2,2,2,2,2,2,2,2,2,2,2,2,3,3,3,3,3,3,3,3,3,3,3,3,3,3,3,3,4,4,4,4,4,4,4,4,4,4,4,4,4,4,4,4,4,4,4,4</v>
      </c>
      <c r="DU12" s="3" t="str">
        <f>DT12 &amp; "," &amp;DU4</f>
        <v>0,0,0,0,0,0,0,0,0,0,0,0,0,0,0,0,0,1,1,1,1,1,1,1,1,1,1,1,1,1,1,1,1,1,1,1,1,1,1,1,1,1,1,1,1,2,2,2,2,2,2,2,2,2,2,2,2,2,2,2,2,2,2,2,2,2,2,2,2,2,3,3,3,3,3,3,3,3,3,3,3,3,3,3,3,3,4,4,4,4,4,4,4,4,4,4,4,4,4,4,4,4,4,4,4,4,4</v>
      </c>
      <c r="DV12" s="3" t="str">
        <f>DU12 &amp; "," &amp;DV4</f>
        <v>0,0,0,0,0,0,0,0,0,0,0,0,0,0,0,0,0,1,1,1,1,1,1,1,1,1,1,1,1,1,1,1,1,1,1,1,1,1,1,1,1,1,1,1,1,2,2,2,2,2,2,2,2,2,2,2,2,2,2,2,2,2,2,2,2,2,2,2,2,2,3,3,3,3,3,3,3,3,3,3,3,3,3,3,3,3,4,4,4,4,4,4,4,4,4,4,4,4,4,4,4,4,4,4,4,4,4,4</v>
      </c>
      <c r="DW12" s="3" t="str">
        <f>DV12 &amp; "," &amp;DW4</f>
        <v>0,0,0,0,0,0,0,0,0,0,0,0,0,0,0,0,0,1,1,1,1,1,1,1,1,1,1,1,1,1,1,1,1,1,1,1,1,1,1,1,1,1,1,1,1,2,2,2,2,2,2,2,2,2,2,2,2,2,2,2,2,2,2,2,2,2,2,2,2,2,3,3,3,3,3,3,3,3,3,3,3,3,3,3,3,3,4,4,4,4,4,4,4,4,4,4,4,4,4,4,4,4,4,4,4,4,4,4,4</v>
      </c>
      <c r="DX12" s="3"/>
      <c r="DY12" s="3"/>
      <c r="DZ12" s="3"/>
      <c r="EA12" s="3"/>
    </row>
    <row r="13" spans="1:146" x14ac:dyDescent="0.25">
      <c r="A13" s="1">
        <v>9</v>
      </c>
      <c r="B13" s="1" t="s">
        <v>121</v>
      </c>
      <c r="C13" s="1">
        <v>109112</v>
      </c>
      <c r="D13" s="1">
        <f t="shared" si="0"/>
        <v>1085714</v>
      </c>
      <c r="E13" s="1">
        <f t="shared" si="1"/>
        <v>1085713</v>
      </c>
      <c r="F13" s="1" t="s">
        <v>192</v>
      </c>
      <c r="G13" s="1">
        <v>50</v>
      </c>
      <c r="H13" s="1" t="s">
        <v>132</v>
      </c>
      <c r="I13" s="1" t="s">
        <v>259</v>
      </c>
      <c r="J13" s="1" t="s">
        <v>192</v>
      </c>
      <c r="M13" s="1">
        <f>LOOKUP(H13,IndexTable!$C$2:$C$37,IndexTable!$A$2:$A$37)</f>
        <v>0</v>
      </c>
      <c r="N13" s="1">
        <f>IF(ISBLANK(I13),-1,LOOKUP(I13,IndexTable!$D$2:$D$37,IndexTable!$A$2:$A$37))</f>
        <v>8</v>
      </c>
      <c r="O13" s="1">
        <f>IF(ISBLANK(J13),-1,LOOKUP(J13,IndexTable!$D$2:$D$37,IndexTable!$A$2:$A$37))</f>
        <v>31</v>
      </c>
      <c r="P13" s="1">
        <f>IF(ISBLANK(K13),-1,LOOKUP(K13,IndexTable!$D$2:$D$37,IndexTable!$A$2:$A$37))</f>
        <v>-1</v>
      </c>
      <c r="S13" s="3"/>
      <c r="T13" s="3" t="str">
        <f>S5 &amp; "," &amp;T5</f>
        <v>28,15</v>
      </c>
      <c r="U13" s="3" t="str">
        <f>T13 &amp; "," &amp;U5</f>
        <v>28,15,2</v>
      </c>
      <c r="V13" s="3" t="str">
        <f>U13 &amp; "," &amp;V5</f>
        <v>28,15,2,20</v>
      </c>
      <c r="W13" s="3" t="str">
        <f>V13 &amp; "," &amp;W5</f>
        <v>28,15,2,20,2</v>
      </c>
      <c r="X13" s="3" t="str">
        <f>W13 &amp; "," &amp;X5</f>
        <v>28,15,2,20,2,3</v>
      </c>
      <c r="Y13" s="3" t="str">
        <f>X13 &amp; "," &amp;Y5</f>
        <v>28,15,2,20,2,3,15</v>
      </c>
      <c r="Z13" s="3" t="str">
        <f>Y13 &amp; "," &amp;Z5</f>
        <v>28,15,2,20,2,3,15,2</v>
      </c>
      <c r="AA13" s="3" t="str">
        <f>Z13 &amp; "," &amp;AA5</f>
        <v>28,15,2,20,2,3,15,2,12</v>
      </c>
      <c r="AB13" s="3" t="str">
        <f>AA13 &amp; "," &amp;AB5</f>
        <v>28,15,2,20,2,3,15,2,12,8</v>
      </c>
      <c r="AC13" s="3" t="str">
        <f>AB13 &amp; "," &amp;AC5</f>
        <v>28,15,2,20,2,3,15,2,12,8,31</v>
      </c>
      <c r="AD13" s="3" t="str">
        <f>AC13 &amp; "," &amp;AD5</f>
        <v>28,15,2,20,2,3,15,2,12,8,31,3</v>
      </c>
      <c r="AE13" s="3" t="str">
        <f>AD13 &amp; "," &amp;AE5</f>
        <v>28,15,2,20,2,3,15,2,12,8,31,3,6</v>
      </c>
      <c r="AF13" s="3" t="str">
        <f>AE13 &amp; "," &amp;AF5</f>
        <v>28,15,2,20,2,3,15,2,12,8,31,3,6,2</v>
      </c>
      <c r="AG13" s="3" t="str">
        <f>AF13 &amp; "," &amp;AG5</f>
        <v>28,15,2,20,2,3,15,2,12,8,31,3,6,2,12</v>
      </c>
      <c r="AH13" s="3" t="str">
        <f>AG13 &amp; "," &amp;AH5</f>
        <v>28,15,2,20,2,3,15,2,12,8,31,3,6,2,12,2</v>
      </c>
      <c r="AI13" s="3" t="str">
        <f>AH13 &amp; "," &amp;AI5</f>
        <v>28,15,2,20,2,3,15,2,12,8,31,3,6,2,12,2,12</v>
      </c>
      <c r="AJ13" s="3" t="str">
        <f>AI13 &amp; "," &amp;AJ5</f>
        <v>28,15,2,20,2,3,15,2,12,8,31,3,6,2,12,2,12,18</v>
      </c>
      <c r="AK13" s="3" t="str">
        <f>AJ13 &amp; "," &amp;AK5</f>
        <v>28,15,2,20,2,3,15,2,12,8,31,3,6,2,12,2,12,18,18</v>
      </c>
      <c r="AL13" s="3" t="str">
        <f>AK13 &amp; "," &amp;AL5</f>
        <v>28,15,2,20,2,3,15,2,12,8,31,3,6,2,12,2,12,18,18,26</v>
      </c>
      <c r="AM13" s="3" t="str">
        <f>AL13 &amp; "," &amp;AM5</f>
        <v>28,15,2,20,2,3,15,2,12,8,31,3,6,2,12,2,12,18,18,26,6</v>
      </c>
      <c r="AN13" s="3" t="str">
        <f>AM13 &amp; "," &amp;AN5</f>
        <v>28,15,2,20,2,3,15,2,12,8,31,3,6,2,12,2,12,18,18,26,6,11</v>
      </c>
      <c r="AO13" s="3" t="str">
        <f>AN13 &amp; "," &amp;AO5</f>
        <v>28,15,2,20,2,3,15,2,12,8,31,3,6,2,12,2,12,18,18,26,6,11,18</v>
      </c>
      <c r="AP13" s="3" t="str">
        <f>AO13 &amp; "," &amp;AP5</f>
        <v>28,15,2,20,2,3,15,2,12,8,31,3,6,2,12,2,12,18,18,26,6,11,18,6</v>
      </c>
      <c r="AQ13" s="3" t="str">
        <f>AP13 &amp; "," &amp;AQ5</f>
        <v>28,15,2,20,2,3,15,2,12,8,31,3,6,2,12,2,12,18,18,26,6,11,18,6,11</v>
      </c>
      <c r="AR13" s="3" t="str">
        <f>AQ13 &amp; "," &amp;AR5</f>
        <v>28,15,2,20,2,3,15,2,12,8,31,3,6,2,12,2,12,18,18,26,6,11,18,6,11,6</v>
      </c>
      <c r="AS13" s="3" t="str">
        <f>AR13 &amp; "," &amp;AS5</f>
        <v>28,15,2,20,2,3,15,2,12,8,31,3,6,2,12,2,12,18,18,26,6,11,18,6,11,6,26</v>
      </c>
      <c r="AT13" s="3" t="str">
        <f>AS13 &amp; "," &amp;AT5</f>
        <v>28,15,2,20,2,3,15,2,12,8,31,3,6,2,12,2,12,18,18,26,6,11,18,6,11,6,26,18</v>
      </c>
      <c r="AU13" s="3" t="str">
        <f>AT13 &amp; "," &amp;AU5</f>
        <v>28,15,2,20,2,3,15,2,12,8,31,3,6,2,12,2,12,18,18,26,6,11,18,6,11,6,26,18,18</v>
      </c>
      <c r="AV13" s="3" t="str">
        <f>AU13 &amp; "," &amp;AV5</f>
        <v>28,15,2,20,2,3,15,2,12,8,31,3,6,2,12,2,12,18,18,26,6,11,18,6,11,6,26,18,18,3</v>
      </c>
      <c r="AW13" s="3" t="str">
        <f>AV13 &amp; "," &amp;AW5</f>
        <v>28,15,2,20,2,3,15,2,12,8,31,3,6,2,12,2,12,18,18,26,6,11,18,6,11,6,26,18,18,3,13</v>
      </c>
      <c r="AX13" s="3" t="str">
        <f>AW13 &amp; "," &amp;AX5</f>
        <v>28,15,2,20,2,3,15,2,12,8,31,3,6,2,12,2,12,18,18,26,6,11,18,6,11,6,26,18,18,3,13,6</v>
      </c>
      <c r="AY13" s="3" t="str">
        <f>AX13 &amp; "," &amp;AY5</f>
        <v>28,15,2,20,2,3,15,2,12,8,31,3,6,2,12,2,12,18,18,26,6,11,18,6,11,6,26,18,18,3,13,6,18</v>
      </c>
      <c r="AZ13" s="3" t="str">
        <f>AY13 &amp; "," &amp;AZ5</f>
        <v>28,15,2,20,2,3,15,2,12,8,31,3,6,2,12,2,12,18,18,26,6,11,18,6,11,6,26,18,18,3,13,6,18,6</v>
      </c>
      <c r="BA13" s="3" t="str">
        <f>AZ13 &amp; "," &amp;BA5</f>
        <v>28,15,2,20,2,3,15,2,12,8,31,3,6,2,12,2,12,18,18,26,6,11,18,6,11,6,26,18,18,3,13,6,18,6,16</v>
      </c>
      <c r="BB13" s="3" t="str">
        <f>BA13 &amp; "," &amp;BB5</f>
        <v>28,15,2,20,2,3,15,2,12,8,31,3,6,2,12,2,12,18,18,26,6,11,18,6,11,6,26,18,18,3,13,6,18,6,16,3</v>
      </c>
      <c r="BC13" s="3" t="str">
        <f>BB13 &amp; "," &amp;BC5</f>
        <v>28,15,2,20,2,3,15,2,12,8,31,3,6,2,12,2,12,18,18,26,6,11,18,6,11,6,26,18,18,3,13,6,18,6,16,3,18</v>
      </c>
      <c r="BD13" s="3" t="str">
        <f>BC13 &amp; "," &amp;BD5</f>
        <v>28,15,2,20,2,3,15,2,12,8,31,3,6,2,12,2,12,18,18,26,6,11,18,6,11,6,26,18,18,3,13,6,18,6,16,3,18,18</v>
      </c>
      <c r="BE13" s="3" t="str">
        <f>BD13 &amp; "," &amp;BE5</f>
        <v>28,15,2,20,2,3,15,2,12,8,31,3,6,2,12,2,12,18,18,26,6,11,18,6,11,6,26,18,18,3,13,6,18,6,16,3,18,18,6</v>
      </c>
      <c r="BF13" s="3" t="str">
        <f>BE13 &amp; "," &amp;BF5</f>
        <v>28,15,2,20,2,3,15,2,12,8,31,3,6,2,12,2,12,18,18,26,6,11,18,6,11,6,26,18,18,3,13,6,18,6,16,3,18,18,6,6</v>
      </c>
      <c r="BG13" s="3" t="str">
        <f>BF13 &amp; "," &amp;BG5</f>
        <v>28,15,2,20,2,3,15,2,12,8,31,3,6,2,12,2,12,18,18,26,6,11,18,6,11,6,26,18,18,3,13,6,18,6,16,3,18,18,6,6,18</v>
      </c>
      <c r="BH13" s="3" t="str">
        <f>BG13 &amp; "," &amp;BH5</f>
        <v>28,15,2,20,2,3,15,2,12,8,31,3,6,2,12,2,12,18,18,26,6,11,18,6,11,6,26,18,18,3,13,6,18,6,16,3,18,18,6,6,18,6</v>
      </c>
      <c r="BI13" s="3" t="str">
        <f>BH13 &amp; "," &amp;BI5</f>
        <v>28,15,2,20,2,3,15,2,12,8,31,3,6,2,12,2,12,18,18,26,6,11,18,6,11,6,26,18,18,3,13,6,18,6,16,3,18,18,6,6,18,6,11</v>
      </c>
      <c r="BJ13" s="3" t="str">
        <f>BI13 &amp; "," &amp;BJ5</f>
        <v>28,15,2,20,2,3,15,2,12,8,31,3,6,2,12,2,12,18,18,26,6,11,18,6,11,6,26,18,18,3,13,6,18,6,16,3,18,18,6,6,18,6,11,13</v>
      </c>
      <c r="BK13" s="3" t="str">
        <f>BJ13 &amp; "," &amp;BK5</f>
        <v>28,15,2,20,2,3,15,2,12,8,31,3,6,2,12,2,12,18,18,26,6,11,18,6,11,6,26,18,18,3,13,6,18,6,16,3,18,18,6,6,18,6,11,13,18</v>
      </c>
      <c r="BL13" s="3" t="str">
        <f>BK13 &amp; "," &amp;BL5</f>
        <v>28,15,2,20,2,3,15,2,12,8,31,3,6,2,12,2,12,18,18,26,6,11,18,6,11,6,26,18,18,3,13,6,18,6,16,3,18,18,6,6,18,6,11,13,18,11</v>
      </c>
      <c r="BM13" s="3" t="str">
        <f>BL13 &amp; "," &amp;BM5</f>
        <v>28,15,2,20,2,3,15,2,12,8,31,3,6,2,12,2,12,18,18,26,6,11,18,6,11,6,26,18,18,3,13,6,18,6,16,3,18,18,6,6,18,6,11,13,18,11,13</v>
      </c>
      <c r="BN13" s="3" t="str">
        <f>BM13 &amp; "," &amp;BN5</f>
        <v>28,15,2,20,2,3,15,2,12,8,31,3,6,2,12,2,12,18,18,26,6,11,18,6,11,6,26,18,18,3,13,6,18,6,16,3,18,18,6,6,18,6,11,13,18,11,13,25</v>
      </c>
      <c r="BO13" s="3" t="str">
        <f>BN13 &amp; "," &amp;BO5</f>
        <v>28,15,2,20,2,3,15,2,12,8,31,3,6,2,12,2,12,18,18,26,6,11,18,6,11,6,26,18,18,3,13,6,18,6,16,3,18,18,6,6,18,6,11,13,18,11,13,25,11</v>
      </c>
      <c r="BP13" s="3" t="str">
        <f>BO13 &amp; "," &amp;BP5</f>
        <v>28,15,2,20,2,3,15,2,12,8,31,3,6,2,12,2,12,18,18,26,6,11,18,6,11,6,26,18,18,3,13,6,18,6,16,3,18,18,6,6,18,6,11,13,18,11,13,25,11,11</v>
      </c>
      <c r="BQ13" s="3" t="str">
        <f>BP13 &amp; "," &amp;BQ5</f>
        <v>28,15,2,20,2,3,15,2,12,8,31,3,6,2,12,2,12,18,18,26,6,11,18,6,11,6,26,18,18,3,13,6,18,6,16,3,18,18,6,6,18,6,11,13,18,11,13,25,11,11,13</v>
      </c>
      <c r="BR13" s="3" t="str">
        <f>BQ13 &amp; "," &amp;BR5</f>
        <v>28,15,2,20,2,3,15,2,12,8,31,3,6,2,12,2,12,18,18,26,6,11,18,6,11,6,26,18,18,3,13,6,18,6,16,3,18,18,6,6,18,6,11,13,18,11,13,25,11,11,13,13</v>
      </c>
      <c r="BS13" s="3" t="str">
        <f>BR13 &amp; "," &amp;BS5</f>
        <v>28,15,2,20,2,3,15,2,12,8,31,3,6,2,12,2,12,18,18,26,6,11,18,6,11,6,26,18,18,3,13,6,18,6,16,3,18,18,6,6,18,6,11,13,18,11,13,25,11,11,13,13,20</v>
      </c>
      <c r="BT13" s="3" t="str">
        <f>BS13 &amp; "," &amp;BT5</f>
        <v>28,15,2,20,2,3,15,2,12,8,31,3,6,2,12,2,12,18,18,26,6,11,18,6,11,6,26,18,18,3,13,6,18,6,16,3,18,18,6,6,18,6,11,13,18,11,13,25,11,11,13,13,20,22</v>
      </c>
      <c r="BU13" s="3" t="str">
        <f>BT13 &amp; "," &amp;BU5</f>
        <v>28,15,2,20,2,3,15,2,12,8,31,3,6,2,12,2,12,18,18,26,6,11,18,6,11,6,26,18,18,3,13,6,18,6,16,3,18,18,6,6,18,6,11,13,18,11,13,25,11,11,13,13,20,22,20</v>
      </c>
      <c r="BV13" s="3" t="str">
        <f>BU13 &amp; "," &amp;BV5</f>
        <v>28,15,2,20,2,3,15,2,12,8,31,3,6,2,12,2,12,18,18,26,6,11,18,6,11,6,26,18,18,3,13,6,18,6,16,3,18,18,6,6,18,6,11,13,18,11,13,25,11,11,13,13,20,22,20,11</v>
      </c>
      <c r="BW13" s="3" t="str">
        <f>BV13 &amp; "," &amp;BW5</f>
        <v>28,15,2,20,2,3,15,2,12,8,31,3,6,2,12,2,12,18,18,26,6,11,18,6,11,6,26,18,18,3,13,6,18,6,16,3,18,18,6,6,18,6,11,13,18,11,13,25,11,11,13,13,20,22,20,11,4</v>
      </c>
      <c r="BX13" s="3" t="str">
        <f>BW13 &amp; "," &amp;BX5</f>
        <v>28,15,2,20,2,3,15,2,12,8,31,3,6,2,12,2,12,18,18,26,6,11,18,6,11,6,26,18,18,3,13,6,18,6,16,3,18,18,6,6,18,6,11,13,18,11,13,25,11,11,13,13,20,22,20,11,4,4</v>
      </c>
      <c r="BY13" s="3" t="str">
        <f>BX13 &amp; "," &amp;BY5</f>
        <v>28,15,2,20,2,3,15,2,12,8,31,3,6,2,12,2,12,18,18,26,6,11,18,6,11,6,26,18,18,3,13,6,18,6,16,3,18,18,6,6,18,6,11,13,18,11,13,25,11,11,13,13,20,22,20,11,4,4,13</v>
      </c>
      <c r="BZ13" s="3" t="str">
        <f>BY13 &amp; "," &amp;BZ5</f>
        <v>28,15,2,20,2,3,15,2,12,8,31,3,6,2,12,2,12,18,18,26,6,11,18,6,11,6,26,18,18,3,13,6,18,6,16,3,18,18,6,6,18,6,11,13,18,11,13,25,11,11,13,13,20,22,20,11,4,4,13,4</v>
      </c>
      <c r="CA13" s="3" t="str">
        <f>BZ13 &amp; "," &amp;CA5</f>
        <v>28,15,2,20,2,3,15,2,12,8,31,3,6,2,12,2,12,18,18,26,6,11,18,6,11,6,26,18,18,3,13,6,18,6,16,3,18,18,6,6,18,6,11,13,18,11,13,25,11,11,13,13,20,22,20,11,4,4,13,4,4</v>
      </c>
      <c r="CB13" s="3" t="str">
        <f>CA13 &amp; "," &amp;CB5</f>
        <v>28,15,2,20,2,3,15,2,12,8,31,3,6,2,12,2,12,18,18,26,6,11,18,6,11,6,26,18,18,3,13,6,18,6,16,3,18,18,6,6,18,6,11,13,18,11,13,25,11,11,13,13,20,22,20,11,4,4,13,4,4,13</v>
      </c>
      <c r="CC13" s="3" t="str">
        <f>CB13 &amp; "," &amp;CC5</f>
        <v>28,15,2,20,2,3,15,2,12,8,31,3,6,2,12,2,12,18,18,26,6,11,18,6,11,6,26,18,18,3,13,6,18,6,16,3,18,18,6,6,18,6,11,13,18,11,13,25,11,11,13,13,20,22,20,11,4,4,13,4,4,13,11</v>
      </c>
      <c r="CD13" s="3" t="str">
        <f>CC13 &amp; "," &amp;CD5</f>
        <v>28,15,2,20,2,3,15,2,12,8,31,3,6,2,12,2,12,18,18,26,6,11,18,6,11,6,26,18,18,3,13,6,18,6,16,3,18,18,6,6,18,6,11,13,18,11,13,25,11,11,13,13,20,22,20,11,4,4,13,4,4,13,11,20</v>
      </c>
      <c r="CE13" s="3" t="str">
        <f>CD13 &amp; "," &amp;CE5</f>
        <v>28,15,2,20,2,3,15,2,12,8,31,3,6,2,12,2,12,18,18,26,6,11,18,6,11,6,26,18,18,3,13,6,18,6,16,3,18,18,6,6,18,6,11,13,18,11,13,25,11,11,13,13,20,22,20,11,4,4,13,4,4,13,11,20,11</v>
      </c>
      <c r="CF13" s="3" t="str">
        <f>CE13 &amp; "," &amp;CF5</f>
        <v>28,15,2,20,2,3,15,2,12,8,31,3,6,2,12,2,12,18,18,26,6,11,18,6,11,6,26,18,18,3,13,6,18,6,16,3,18,18,6,6,18,6,11,13,18,11,13,25,11,11,13,13,20,22,20,11,4,4,13,4,4,13,11,20,11,13</v>
      </c>
      <c r="CG13" s="3" t="str">
        <f>CF13 &amp; "," &amp;CG5</f>
        <v>28,15,2,20,2,3,15,2,12,8,31,3,6,2,12,2,12,18,18,26,6,11,18,6,11,6,26,18,18,3,13,6,18,6,16,3,18,18,6,6,18,6,11,13,18,11,13,25,11,11,13,13,20,22,20,11,4,4,13,4,4,13,11,20,11,13,25</v>
      </c>
      <c r="CH13" s="3" t="str">
        <f>CG13 &amp; "," &amp;CH5</f>
        <v>28,15,2,20,2,3,15,2,12,8,31,3,6,2,12,2,12,18,18,26,6,11,18,6,11,6,26,18,18,3,13,6,18,6,16,3,18,18,6,6,18,6,11,13,18,11,13,25,11,11,13,13,20,22,20,11,4,4,13,4,4,13,11,20,11,13,25,13</v>
      </c>
      <c r="CI13" s="3" t="str">
        <f>CH13 &amp; "," &amp;CI5</f>
        <v>28,15,2,20,2,3,15,2,12,8,31,3,6,2,12,2,12,18,18,26,6,11,18,6,11,6,26,18,18,3,13,6,18,6,16,3,18,18,6,6,18,6,11,13,18,11,13,25,11,11,13,13,20,22,20,11,4,4,13,4,4,13,11,20,11,13,25,13,11</v>
      </c>
      <c r="CJ13" s="3" t="str">
        <f>CI13 &amp; "," &amp;CJ5</f>
        <v>28,15,2,20,2,3,15,2,12,8,31,3,6,2,12,2,12,18,18,26,6,11,18,6,11,6,26,18,18,3,13,6,18,6,16,3,18,18,6,6,18,6,11,13,18,11,13,25,11,11,13,13,20,22,20,11,4,4,13,4,4,13,11,20,11,13,25,13,11,25</v>
      </c>
      <c r="CK13" s="3" t="str">
        <f>CJ13 &amp; "," &amp;CK5</f>
        <v>28,15,2,20,2,3,15,2,12,8,31,3,6,2,12,2,12,18,18,26,6,11,18,6,11,6,26,18,18,3,13,6,18,6,16,3,18,18,6,6,18,6,11,13,18,11,13,25,11,11,13,13,20,22,20,11,4,4,13,4,4,13,11,20,11,13,25,13,11,25,23</v>
      </c>
      <c r="CL13" s="3" t="str">
        <f>CK13 &amp; "," &amp;CL5</f>
        <v>28,15,2,20,2,3,15,2,12,8,31,3,6,2,12,2,12,18,18,26,6,11,18,6,11,6,26,18,18,3,13,6,18,6,16,3,18,18,6,6,18,6,11,13,18,11,13,25,11,11,13,13,20,22,20,11,4,4,13,4,4,13,11,20,11,13,25,13,11,25,23,9</v>
      </c>
      <c r="CM13" s="3" t="str">
        <f>CL13 &amp; "," &amp;CM5</f>
        <v>28,15,2,20,2,3,15,2,12,8,31,3,6,2,12,2,12,18,18,26,6,11,18,6,11,6,26,18,18,3,13,6,18,6,16,3,18,18,6,6,18,6,11,13,18,11,13,25,11,11,13,13,20,22,20,11,4,4,13,4,4,13,11,20,11,13,25,13,11,25,23,9,14</v>
      </c>
      <c r="CN13" s="3" t="str">
        <f>CM13 &amp; "," &amp;CN5</f>
        <v>28,15,2,20,2,3,15,2,12,8,31,3,6,2,12,2,12,18,18,26,6,11,18,6,11,6,26,18,18,3,13,6,18,6,16,3,18,18,6,6,18,6,11,13,18,11,13,25,11,11,13,13,20,22,20,11,4,4,13,4,4,13,11,20,11,13,25,13,11,25,23,9,14,14</v>
      </c>
      <c r="CO13" s="3" t="str">
        <f>CN13 &amp; "," &amp;CO5</f>
        <v>28,15,2,20,2,3,15,2,12,8,31,3,6,2,12,2,12,18,18,26,6,11,18,6,11,6,26,18,18,3,13,6,18,6,16,3,18,18,6,6,18,6,11,13,18,11,13,25,11,11,13,13,20,22,20,11,4,4,13,4,4,13,11,20,11,13,25,13,11,25,23,9,14,14,14</v>
      </c>
      <c r="CP13" s="3" t="str">
        <f>CO13 &amp; "," &amp;CP5</f>
        <v>28,15,2,20,2,3,15,2,12,8,31,3,6,2,12,2,12,18,18,26,6,11,18,6,11,6,26,18,18,3,13,6,18,6,16,3,18,18,6,6,18,6,11,13,18,11,13,25,11,11,13,13,20,22,20,11,4,4,13,4,4,13,11,20,11,13,25,13,11,25,23,9,14,14,14,14</v>
      </c>
      <c r="CQ13" s="3" t="str">
        <f>CP13 &amp; "," &amp;CQ5</f>
        <v>28,15,2,20,2,3,15,2,12,8,31,3,6,2,12,2,12,18,18,26,6,11,18,6,11,6,26,18,18,3,13,6,18,6,16,3,18,18,6,6,18,6,11,13,18,11,13,25,11,11,13,13,20,22,20,11,4,4,13,4,4,13,11,20,11,13,25,13,11,25,23,9,14,14,14,14,14</v>
      </c>
      <c r="CR13" s="3" t="str">
        <f>CQ13 &amp; "," &amp;CR5</f>
        <v>28,15,2,20,2,3,15,2,12,8,31,3,6,2,12,2,12,18,18,26,6,11,18,6,11,6,26,18,18,3,13,6,18,6,16,3,18,18,6,6,18,6,11,13,18,11,13,25,11,11,13,13,20,22,20,11,4,4,13,4,4,13,11,20,11,13,25,13,11,25,23,9,14,14,14,14,14,14</v>
      </c>
      <c r="CS13" s="3" t="str">
        <f>CR13 &amp; "," &amp;CS5</f>
        <v>28,15,2,20,2,3,15,2,12,8,31,3,6,2,12,2,12,18,18,26,6,11,18,6,11,6,26,18,18,3,13,6,18,6,16,3,18,18,6,6,18,6,11,13,18,11,13,25,11,11,13,13,20,22,20,11,4,4,13,4,4,13,11,20,11,13,25,13,11,25,23,9,14,14,14,14,14,14,9</v>
      </c>
      <c r="CT13" s="3" t="str">
        <f>CS13 &amp; "," &amp;CT5</f>
        <v>28,15,2,20,2,3,15,2,12,8,31,3,6,2,12,2,12,18,18,26,6,11,18,6,11,6,26,18,18,3,13,6,18,6,16,3,18,18,6,6,18,6,11,13,18,11,13,25,11,11,13,13,20,22,20,11,4,4,13,4,4,13,11,20,11,13,25,13,11,25,23,9,14,14,14,14,14,14,9,14</v>
      </c>
      <c r="CU13" s="3" t="str">
        <f>CT13 &amp; "," &amp;CU5</f>
        <v>28,15,2,20,2,3,15,2,12,8,31,3,6,2,12,2,12,18,18,26,6,11,18,6,11,6,26,18,18,3,13,6,18,6,16,3,18,18,6,6,18,6,11,13,18,11,13,25,11,11,13,13,20,22,20,11,4,4,13,4,4,13,11,20,11,13,25,13,11,25,23,9,14,14,14,14,14,14,9,14,14</v>
      </c>
      <c r="CV13" s="3" t="str">
        <f>CU13 &amp; "," &amp;CV5</f>
        <v>28,15,2,20,2,3,15,2,12,8,31,3,6,2,12,2,12,18,18,26,6,11,18,6,11,6,26,18,18,3,13,6,18,6,16,3,18,18,6,6,18,6,11,13,18,11,13,25,11,11,13,13,20,22,20,11,4,4,13,4,4,13,11,20,11,13,25,13,11,25,23,9,14,14,14,14,14,14,9,14,14,14</v>
      </c>
      <c r="CW13" s="3" t="str">
        <f>CV13 &amp; "," &amp;CW5</f>
        <v>28,15,2,20,2,3,15,2,12,8,31,3,6,2,12,2,12,18,18,26,6,11,18,6,11,6,26,18,18,3,13,6,18,6,16,3,18,18,6,6,18,6,11,13,18,11,13,25,11,11,13,13,20,22,20,11,4,4,13,4,4,13,11,20,11,13,25,13,11,25,23,9,14,14,14,14,14,14,9,14,14,14,9</v>
      </c>
      <c r="CX13" s="3" t="str">
        <f>CW13 &amp; "," &amp;CX5</f>
        <v>28,15,2,20,2,3,15,2,12,8,31,3,6,2,12,2,12,18,18,26,6,11,18,6,11,6,26,18,18,3,13,6,18,6,16,3,18,18,6,6,18,6,11,13,18,11,13,25,11,11,13,13,20,22,20,11,4,4,13,4,4,13,11,20,11,13,25,13,11,25,23,9,14,14,14,14,14,14,9,14,14,14,9,14</v>
      </c>
      <c r="CY13" s="3" t="str">
        <f>CX13 &amp; "," &amp;CY5</f>
        <v>28,15,2,20,2,3,15,2,12,8,31,3,6,2,12,2,12,18,18,26,6,11,18,6,11,6,26,18,18,3,13,6,18,6,16,3,18,18,6,6,18,6,11,13,18,11,13,25,11,11,13,13,20,22,20,11,4,4,13,4,4,13,11,20,11,13,25,13,11,25,23,9,14,14,14,14,14,14,9,14,14,14,9,14,14</v>
      </c>
      <c r="CZ13" s="3" t="str">
        <f>CY13 &amp; "," &amp;CZ5</f>
        <v>28,15,2,20,2,3,15,2,12,8,31,3,6,2,12,2,12,18,18,26,6,11,18,6,11,6,26,18,18,3,13,6,18,6,16,3,18,18,6,6,18,6,11,13,18,11,13,25,11,11,13,13,20,22,20,11,4,4,13,4,4,13,11,20,11,13,25,13,11,25,23,9,14,14,14,14,14,14,9,14,14,14,9,14,14,14</v>
      </c>
      <c r="DA13" s="3" t="str">
        <f>CZ13 &amp; "," &amp;DA5</f>
        <v>28,15,2,20,2,3,15,2,12,8,31,3,6,2,12,2,12,18,18,26,6,11,18,6,11,6,26,18,18,3,13,6,18,6,16,3,18,18,6,6,18,6,11,13,18,11,13,25,11,11,13,13,20,22,20,11,4,4,13,4,4,13,11,20,11,13,25,13,11,25,23,9,14,14,14,14,14,14,9,14,14,14,9,14,14,14,15</v>
      </c>
      <c r="DB13" s="3" t="str">
        <f>DA13 &amp; "," &amp;DB5</f>
        <v>28,15,2,20,2,3,15,2,12,8,31,3,6,2,12,2,12,18,18,26,6,11,18,6,11,6,26,18,18,3,13,6,18,6,16,3,18,18,6,6,18,6,11,13,18,11,13,25,11,11,13,13,20,22,20,11,4,4,13,4,4,13,11,20,11,13,25,13,11,25,23,9,14,14,14,14,14,14,9,14,14,14,9,14,14,14,15,2</v>
      </c>
      <c r="DC13" s="3" t="str">
        <f>DB13 &amp; "," &amp;DC5</f>
        <v>28,15,2,20,2,3,15,2,12,8,31,3,6,2,12,2,12,18,18,26,6,11,18,6,11,6,26,18,18,3,13,6,18,6,16,3,18,18,6,6,18,6,11,13,18,11,13,25,11,11,13,13,20,22,20,11,4,4,13,4,4,13,11,20,11,13,25,13,11,25,23,9,14,14,14,14,14,14,9,14,14,14,9,14,14,14,15,2,15</v>
      </c>
      <c r="DD13" s="3" t="str">
        <f>DC13 &amp; "," &amp;DD5</f>
        <v>28,15,2,20,2,3,15,2,12,8,31,3,6,2,12,2,12,18,18,26,6,11,18,6,11,6,26,18,18,3,13,6,18,6,16,3,18,18,6,6,18,6,11,13,18,11,13,25,11,11,13,13,20,22,20,11,4,4,13,4,4,13,11,20,11,13,25,13,11,25,23,9,14,14,14,14,14,14,9,14,14,14,9,14,14,14,15,2,15,15</v>
      </c>
      <c r="DE13" s="3" t="str">
        <f>DD13 &amp; "," &amp;DE5</f>
        <v>28,15,2,20,2,3,15,2,12,8,31,3,6,2,12,2,12,18,18,26,6,11,18,6,11,6,26,18,18,3,13,6,18,6,16,3,18,18,6,6,18,6,11,13,18,11,13,25,11,11,13,13,20,22,20,11,4,4,13,4,4,13,11,20,11,13,25,13,11,25,23,9,14,14,14,14,14,14,9,14,14,14,9,14,14,14,15,2,15,15,6</v>
      </c>
      <c r="DF13" s="3" t="str">
        <f>DE13 &amp; "," &amp;DF5</f>
        <v>28,15,2,20,2,3,15,2,12,8,31,3,6,2,12,2,12,18,18,26,6,11,18,6,11,6,26,18,18,3,13,6,18,6,16,3,18,18,6,6,18,6,11,13,18,11,13,25,11,11,13,13,20,22,20,11,4,4,13,4,4,13,11,20,11,13,25,13,11,25,23,9,14,14,14,14,14,14,9,14,14,14,9,14,14,14,15,2,15,15,6,2</v>
      </c>
      <c r="DG13" s="3" t="str">
        <f>DF13 &amp; "," &amp;DG5</f>
        <v>28,15,2,20,2,3,15,2,12,8,31,3,6,2,12,2,12,18,18,26,6,11,18,6,11,6,26,18,18,3,13,6,18,6,16,3,18,18,6,6,18,6,11,13,18,11,13,25,11,11,13,13,20,22,20,11,4,4,13,4,4,13,11,20,11,13,25,13,11,25,23,9,14,14,14,14,14,14,9,14,14,14,9,14,14,14,15,2,15,15,6,2,28</v>
      </c>
      <c r="DH13" s="3" t="str">
        <f>DG13 &amp; "," &amp;DH5</f>
        <v>28,15,2,20,2,3,15,2,12,8,31,3,6,2,12,2,12,18,18,26,6,11,18,6,11,6,26,18,18,3,13,6,18,6,16,3,18,18,6,6,18,6,11,13,18,11,13,25,11,11,13,13,20,22,20,11,4,4,13,4,4,13,11,20,11,13,25,13,11,25,23,9,14,14,14,14,14,14,9,14,14,14,9,14,14,14,15,2,15,15,6,2,28,6</v>
      </c>
      <c r="DI13" s="3" t="str">
        <f>DH13 &amp; "," &amp;DI5</f>
        <v>28,15,2,20,2,3,15,2,12,8,31,3,6,2,12,2,12,18,18,26,6,11,18,6,11,6,26,18,18,3,13,6,18,6,16,3,18,18,6,6,18,6,11,13,18,11,13,25,11,11,13,13,20,22,20,11,4,4,13,4,4,13,11,20,11,13,25,13,11,25,23,9,14,14,14,14,14,14,9,14,14,14,9,14,14,14,15,2,15,15,6,2,28,6,15</v>
      </c>
      <c r="DJ13" s="3" t="str">
        <f>DI13 &amp; "," &amp;DJ5</f>
        <v>28,15,2,20,2,3,15,2,12,8,31,3,6,2,12,2,12,18,18,26,6,11,18,6,11,6,26,18,18,3,13,6,18,6,16,3,18,18,6,6,18,6,11,13,18,11,13,25,11,11,13,13,20,22,20,11,4,4,13,4,4,13,11,20,11,13,25,13,11,25,23,9,14,14,14,14,14,14,9,14,14,14,9,14,14,14,15,2,15,15,6,2,28,6,15,2</v>
      </c>
      <c r="DK13" s="3" t="str">
        <f>DJ13 &amp; "," &amp;DK5</f>
        <v>28,15,2,20,2,3,15,2,12,8,31,3,6,2,12,2,12,18,18,26,6,11,18,6,11,6,26,18,18,3,13,6,18,6,16,3,18,18,6,6,18,6,11,13,18,11,13,25,11,11,13,13,20,22,20,11,4,4,13,4,4,13,11,20,11,13,25,13,11,25,23,9,14,14,14,14,14,14,9,14,14,14,9,14,14,14,15,2,15,15,6,2,28,6,15,2,15</v>
      </c>
      <c r="DL13" s="3" t="str">
        <f>DK13 &amp; "," &amp;DL5</f>
        <v>28,15,2,20,2,3,15,2,12,8,31,3,6,2,12,2,12,18,18,26,6,11,18,6,11,6,26,18,18,3,13,6,18,6,16,3,18,18,6,6,18,6,11,13,18,11,13,25,11,11,13,13,20,22,20,11,4,4,13,4,4,13,11,20,11,13,25,13,11,25,23,9,14,14,14,14,14,14,9,14,14,14,9,14,14,14,15,2,15,15,6,2,28,6,15,2,15,6</v>
      </c>
      <c r="DM13" s="3" t="str">
        <f>DL13 &amp; "," &amp;DM5</f>
        <v>28,15,2,20,2,3,15,2,12,8,31,3,6,2,12,2,12,18,18,26,6,11,18,6,11,6,26,18,18,3,13,6,18,6,16,3,18,18,6,6,18,6,11,13,18,11,13,25,11,11,13,13,20,22,20,11,4,4,13,4,4,13,11,20,11,13,25,13,11,25,23,9,14,14,14,14,14,14,9,14,14,14,9,14,14,14,15,2,15,15,6,2,28,6,15,2,15,6,19</v>
      </c>
      <c r="DN13" s="3" t="str">
        <f>DM13 &amp; "," &amp;DN5</f>
        <v>28,15,2,20,2,3,15,2,12,8,31,3,6,2,12,2,12,18,18,26,6,11,18,6,11,6,26,18,18,3,13,6,18,6,16,3,18,18,6,6,18,6,11,13,18,11,13,25,11,11,13,13,20,22,20,11,4,4,13,4,4,13,11,20,11,13,25,13,11,25,23,9,14,14,14,14,14,14,9,14,14,14,9,14,14,14,15,2,15,15,6,2,28,6,15,2,15,6,19,6</v>
      </c>
      <c r="DO13" s="3" t="str">
        <f>DN13 &amp; "," &amp;DO5</f>
        <v>28,15,2,20,2,3,15,2,12,8,31,3,6,2,12,2,12,18,18,26,6,11,18,6,11,6,26,18,18,3,13,6,18,6,16,3,18,18,6,6,18,6,11,13,18,11,13,25,11,11,13,13,20,22,20,11,4,4,13,4,4,13,11,20,11,13,25,13,11,25,23,9,14,14,14,14,14,14,9,14,14,14,9,14,14,14,15,2,15,15,6,2,28,6,15,2,15,6,19,6,28</v>
      </c>
      <c r="DP13" s="3" t="str">
        <f>DO13 &amp; "," &amp;DP5</f>
        <v>28,15,2,20,2,3,15,2,12,8,31,3,6,2,12,2,12,18,18,26,6,11,18,6,11,6,26,18,18,3,13,6,18,6,16,3,18,18,6,6,18,6,11,13,18,11,13,25,11,11,13,13,20,22,20,11,4,4,13,4,4,13,11,20,11,13,25,13,11,25,23,9,14,14,14,14,14,14,9,14,14,14,9,14,14,14,15,2,15,15,6,2,28,6,15,2,15,6,19,6,28,6</v>
      </c>
      <c r="DQ13" s="3" t="str">
        <f>DP13 &amp; "," &amp;DQ5</f>
        <v>28,15,2,20,2,3,15,2,12,8,31,3,6,2,12,2,12,18,18,26,6,11,18,6,11,6,26,18,18,3,13,6,18,6,16,3,18,18,6,6,18,6,11,13,18,11,13,25,11,11,13,13,20,22,20,11,4,4,13,4,4,13,11,20,11,13,25,13,11,25,23,9,14,14,14,14,14,14,9,14,14,14,9,14,14,14,15,2,15,15,6,2,28,6,15,2,15,6,19,6,28,6,28</v>
      </c>
      <c r="DR13" s="3" t="str">
        <f>DQ13 &amp; "," &amp;DR5</f>
        <v>28,15,2,20,2,3,15,2,12,8,31,3,6,2,12,2,12,18,18,26,6,11,18,6,11,6,26,18,18,3,13,6,18,6,16,3,18,18,6,6,18,6,11,13,18,11,13,25,11,11,13,13,20,22,20,11,4,4,13,4,4,13,11,20,11,13,25,13,11,25,23,9,14,14,14,14,14,14,9,14,14,14,9,14,14,14,15,2,15,15,6,2,28,6,15,2,15,6,19,6,28,6,28,6</v>
      </c>
      <c r="DS13" s="3" t="str">
        <f>DR13 &amp; "," &amp;DS5</f>
        <v>28,15,2,20,2,3,15,2,12,8,31,3,6,2,12,2,12,18,18,26,6,11,18,6,11,6,26,18,18,3,13,6,18,6,16,3,18,18,6,6,18,6,11,13,18,11,13,25,11,11,13,13,20,22,20,11,4,4,13,4,4,13,11,20,11,13,25,13,11,25,23,9,14,14,14,14,14,14,9,14,14,14,9,14,14,14,15,2,15,15,6,2,28,6,15,2,15,6,19,6,28,6,28,6,15</v>
      </c>
      <c r="DT13" s="3" t="str">
        <f>DS13 &amp; "," &amp;DT5</f>
        <v>28,15,2,20,2,3,15,2,12,8,31,3,6,2,12,2,12,18,18,26,6,11,18,6,11,6,26,18,18,3,13,6,18,6,16,3,18,18,6,6,18,6,11,13,18,11,13,25,11,11,13,13,20,22,20,11,4,4,13,4,4,13,11,20,11,13,25,13,11,25,23,9,14,14,14,14,14,14,9,14,14,14,9,14,14,14,15,2,15,15,6,2,28,6,15,2,15,6,19,6,28,6,28,6,15,6</v>
      </c>
      <c r="DU13" s="3" t="str">
        <f>DT13 &amp; "," &amp;DU5</f>
        <v>28,15,2,20,2,3,15,2,12,8,31,3,6,2,12,2,12,18,18,26,6,11,18,6,11,6,26,18,18,3,13,6,18,6,16,3,18,18,6,6,18,6,11,13,18,11,13,25,11,11,13,13,20,22,20,11,4,4,13,4,4,13,11,20,11,13,25,13,11,25,23,9,14,14,14,14,14,14,9,14,14,14,9,14,14,14,15,2,15,15,6,2,28,6,15,2,15,6,19,6,28,6,28,6,15,6,6</v>
      </c>
      <c r="DV13" s="3" t="str">
        <f>DU13 &amp; "," &amp;DV5</f>
        <v>28,15,2,20,2,3,15,2,12,8,31,3,6,2,12,2,12,18,18,26,6,11,18,6,11,6,26,18,18,3,13,6,18,6,16,3,18,18,6,6,18,6,11,13,18,11,13,25,11,11,13,13,20,22,20,11,4,4,13,4,4,13,11,20,11,13,25,13,11,25,23,9,14,14,14,14,14,14,9,14,14,14,9,14,14,14,15,2,15,15,6,2,28,6,15,2,15,6,19,6,28,6,28,6,15,6,6,6</v>
      </c>
      <c r="DW13" s="3" t="str">
        <f>DV13 &amp; "," &amp;DW5</f>
        <v>28,15,2,20,2,3,15,2,12,8,31,3,6,2,12,2,12,18,18,26,6,11,18,6,11,6,26,18,18,3,13,6,18,6,16,3,18,18,6,6,18,6,11,13,18,11,13,25,11,11,13,13,20,22,20,11,4,4,13,4,4,13,11,20,11,13,25,13,11,25,23,9,14,14,14,14,14,14,9,14,14,14,9,14,14,14,15,2,15,15,6,2,28,6,15,2,15,6,19,6,28,6,28,6,15,6,6,6,6</v>
      </c>
      <c r="DX13" s="3"/>
      <c r="DY13" s="3"/>
      <c r="DZ13" s="3"/>
      <c r="EA13" s="3"/>
    </row>
    <row r="14" spans="1:146" x14ac:dyDescent="0.25">
      <c r="A14" s="1">
        <v>10</v>
      </c>
      <c r="B14" s="1" t="s">
        <v>129</v>
      </c>
      <c r="C14" s="1" t="s">
        <v>404</v>
      </c>
      <c r="D14" s="1">
        <f t="shared" si="0"/>
        <v>665318</v>
      </c>
      <c r="E14" s="1">
        <f t="shared" si="1"/>
        <v>381301</v>
      </c>
      <c r="F14" s="1" t="s">
        <v>268</v>
      </c>
      <c r="G14" s="1">
        <v>50</v>
      </c>
      <c r="H14" s="1" t="s">
        <v>132</v>
      </c>
      <c r="I14" s="1" t="s">
        <v>192</v>
      </c>
      <c r="J14" s="1" t="s">
        <v>269</v>
      </c>
      <c r="M14" s="1">
        <f>LOOKUP(H14,IndexTable!$C$2:$C$37,IndexTable!$A$2:$A$37)</f>
        <v>0</v>
      </c>
      <c r="N14" s="1">
        <f>IF(ISBLANK(I14),-1,LOOKUP(I14,IndexTable!$D$2:$D$37,IndexTable!$A$2:$A$37))</f>
        <v>31</v>
      </c>
      <c r="O14" s="1">
        <f>IF(ISBLANK(J14),-1,LOOKUP(J14,IndexTable!$D$2:$D$37,IndexTable!$A$2:$A$37))</f>
        <v>34</v>
      </c>
      <c r="P14" s="1">
        <f>IF(ISBLANK(K14),-1,LOOKUP(K14,IndexTable!$D$2:$D$37,IndexTable!$A$2:$A$37))</f>
        <v>-1</v>
      </c>
      <c r="S14" s="3"/>
      <c r="T14" s="3" t="str">
        <f>S6 &amp; "," &amp;T6</f>
        <v>-1,31</v>
      </c>
      <c r="U14" s="3" t="str">
        <f>T14 &amp; "," &amp;U6</f>
        <v>-1,31,9</v>
      </c>
      <c r="V14" s="3" t="str">
        <f>U14 &amp; "," &amp;V6</f>
        <v>-1,31,9,28</v>
      </c>
      <c r="W14" s="3" t="str">
        <f>V14 &amp; "," &amp;W6</f>
        <v>-1,31,9,28,9</v>
      </c>
      <c r="X14" s="3" t="str">
        <f>W14 &amp; "," &amp;X6</f>
        <v>-1,31,9,28,9,12</v>
      </c>
      <c r="Y14" s="3" t="str">
        <f>X14 &amp; "," &amp;Y6</f>
        <v>-1,31,9,28,9,12,23</v>
      </c>
      <c r="Z14" s="3" t="str">
        <f>Y14 &amp; "," &amp;Z6</f>
        <v>-1,31,9,28,9,12,23,9</v>
      </c>
      <c r="AA14" s="3" t="str">
        <f>Z14 &amp; "," &amp;AA6</f>
        <v>-1,31,9,28,9,12,23,9,20</v>
      </c>
      <c r="AB14" s="3" t="str">
        <f>AA14 &amp; "," &amp;AB6</f>
        <v>-1,31,9,28,9,12,23,9,20,31</v>
      </c>
      <c r="AC14" s="3" t="str">
        <f>AB14 &amp; "," &amp;AC6</f>
        <v>-1,31,9,28,9,12,23,9,20,31,34</v>
      </c>
      <c r="AD14" s="3" t="str">
        <f>AC14 &amp; "," &amp;AD6</f>
        <v>-1,31,9,28,9,12,23,9,20,31,34,12</v>
      </c>
      <c r="AE14" s="3" t="str">
        <f>AD14 &amp; "," &amp;AE6</f>
        <v>-1,31,9,28,9,12,23,9,20,31,34,12,23</v>
      </c>
      <c r="AF14" s="3" t="str">
        <f>AE14 &amp; "," &amp;AF6</f>
        <v>-1,31,9,28,9,12,23,9,20,31,34,12,23,9</v>
      </c>
      <c r="AG14" s="3" t="str">
        <f>AF14 &amp; "," &amp;AG6</f>
        <v>-1,31,9,28,9,12,23,9,20,31,34,12,23,9,14</v>
      </c>
      <c r="AH14" s="3" t="str">
        <f>AG14 &amp; "," &amp;AH6</f>
        <v>-1,31,9,28,9,12,23,9,20,31,34,12,23,9,14,9</v>
      </c>
      <c r="AI14" s="3" t="str">
        <f>AH14 &amp; "," &amp;AI6</f>
        <v>-1,31,9,28,9,12,23,9,20,31,34,12,23,9,14,9,14</v>
      </c>
      <c r="AJ14" s="3" t="str">
        <f>AI14 &amp; "," &amp;AJ6</f>
        <v>-1,31,9,28,9,12,23,9,20,31,34,12,23,9,14,9,14,30</v>
      </c>
      <c r="AK14" s="3" t="str">
        <f>AJ14 &amp; "," &amp;AK6</f>
        <v>-1,31,9,28,9,12,23,9,20,31,34,12,23,9,14,9,14,30,30</v>
      </c>
      <c r="AL14" s="3" t="str">
        <f>AK14 &amp; "," &amp;AL6</f>
        <v>-1,31,9,28,9,12,23,9,20,31,34,12,23,9,14,9,14,30,30,30</v>
      </c>
      <c r="AM14" s="3" t="str">
        <f>AL14 &amp; "," &amp;AM6</f>
        <v>-1,31,9,28,9,12,23,9,20,31,34,12,23,9,14,9,14,30,30,30,10</v>
      </c>
      <c r="AN14" s="3" t="str">
        <f>AM14 &amp; "," &amp;AN6</f>
        <v>-1,31,9,28,9,12,23,9,20,31,34,12,23,9,14,9,14,30,30,30,10,26</v>
      </c>
      <c r="AO14" s="3" t="str">
        <f>AN14 &amp; "," &amp;AO6</f>
        <v>-1,31,9,28,9,12,23,9,20,31,34,12,23,9,14,9,14,30,30,30,10,26,30</v>
      </c>
      <c r="AP14" s="3" t="str">
        <f>AO14 &amp; "," &amp;AP6</f>
        <v>-1,31,9,28,9,12,23,9,20,31,34,12,23,9,14,9,14,30,30,30,10,26,30,30</v>
      </c>
      <c r="AQ14" s="3" t="str">
        <f>AP14 &amp; "," &amp;AQ6</f>
        <v>-1,31,9,28,9,12,23,9,20,31,34,12,23,9,14,9,14,30,30,30,10,26,30,30,18</v>
      </c>
      <c r="AR14" s="3" t="str">
        <f>AQ14 &amp; "," &amp;AR6</f>
        <v>-1,31,9,28,9,12,23,9,20,31,34,12,23,9,14,9,14,30,30,30,10,26,30,30,18,10</v>
      </c>
      <c r="AS14" s="3" t="str">
        <f>AR14 &amp; "," &amp;AS6</f>
        <v>-1,31,9,28,9,12,23,9,20,31,34,12,23,9,14,9,14,30,30,30,10,26,30,30,18,10,30</v>
      </c>
      <c r="AT14" s="3" t="str">
        <f>AS14 &amp; "," &amp;AT6</f>
        <v>-1,31,9,28,9,12,23,9,20,31,34,12,23,9,14,9,14,30,30,30,10,26,30,30,18,10,30,30</v>
      </c>
      <c r="AU14" s="3" t="str">
        <f>AT14 &amp; "," &amp;AU6</f>
        <v>-1,31,9,28,9,12,23,9,20,31,34,12,23,9,14,9,14,30,30,30,10,26,30,30,18,10,30,30,30</v>
      </c>
      <c r="AV14" s="3" t="str">
        <f>AU14 &amp; "," &amp;AV6</f>
        <v>-1,31,9,28,9,12,23,9,20,31,34,12,23,9,14,9,14,30,30,30,10,26,30,30,18,10,30,30,30,26</v>
      </c>
      <c r="AW14" s="3" t="str">
        <f>AV14 &amp; "," &amp;AW6</f>
        <v>-1,31,9,28,9,12,23,9,20,31,34,12,23,9,14,9,14,30,30,30,10,26,30,30,18,10,30,30,30,26,18</v>
      </c>
      <c r="AX14" s="3" t="str">
        <f>AW14 &amp; "," &amp;AX6</f>
        <v>-1,31,9,28,9,12,23,9,20,31,34,12,23,9,14,9,14,30,30,30,10,26,30,30,18,10,30,30,30,26,18,30</v>
      </c>
      <c r="AY14" s="3" t="str">
        <f>AX14 &amp; "," &amp;AY6</f>
        <v>-1,31,9,28,9,12,23,9,20,31,34,12,23,9,14,9,14,30,30,30,10,26,30,30,18,10,30,30,30,26,18,30,30</v>
      </c>
      <c r="AZ14" s="3" t="str">
        <f>AY14 &amp; "," &amp;AZ6</f>
        <v>-1,31,9,28,9,12,23,9,20,31,34,12,23,9,14,9,14,30,30,30,10,26,30,30,18,10,30,30,30,26,18,30,30,10</v>
      </c>
      <c r="BA14" s="3" t="str">
        <f>AZ14 &amp; "," &amp;BA6</f>
        <v>-1,31,9,28,9,12,23,9,20,31,34,12,23,9,14,9,14,30,30,30,10,26,30,30,18,10,30,30,30,26,18,30,30,10,18</v>
      </c>
      <c r="BB14" s="3" t="str">
        <f>BA14 &amp; "," &amp;BB6</f>
        <v>-1,31,9,28,9,12,23,9,20,31,34,12,23,9,14,9,14,30,30,30,10,26,30,30,18,10,30,30,30,26,18,30,30,10,18,26</v>
      </c>
      <c r="BC14" s="3" t="str">
        <f>BB14 &amp; "," &amp;BC6</f>
        <v>-1,31,9,28,9,12,23,9,20,31,34,12,23,9,14,9,14,30,30,30,10,26,30,30,18,10,30,30,30,26,18,30,30,10,18,26,30</v>
      </c>
      <c r="BD14" s="3" t="str">
        <f>BC14 &amp; "," &amp;BD6</f>
        <v>-1,31,9,28,9,12,23,9,20,31,34,12,23,9,14,9,14,30,30,30,10,26,30,30,18,10,30,30,30,26,18,30,30,10,18,26,30,25</v>
      </c>
      <c r="BE14" s="3" t="str">
        <f>BD14 &amp; "," &amp;BE6</f>
        <v>-1,31,9,28,9,12,23,9,20,31,34,12,23,9,14,9,14,30,30,30,10,26,30,30,18,10,30,30,30,26,18,30,30,10,18,26,30,25,30</v>
      </c>
      <c r="BF14" s="3" t="str">
        <f>BE14 &amp; "," &amp;BF6</f>
        <v>-1,31,9,28,9,12,23,9,20,31,34,12,23,9,14,9,14,30,30,30,10,26,30,30,18,10,30,30,30,26,18,30,30,10,18,26,30,25,30,10</v>
      </c>
      <c r="BG14" s="3" t="str">
        <f>BF14 &amp; "," &amp;BG6</f>
        <v>-1,31,9,28,9,12,23,9,20,31,34,12,23,9,14,9,14,30,30,30,10,26,30,30,18,10,30,30,30,26,18,30,30,10,18,26,30,25,30,10,30</v>
      </c>
      <c r="BH14" s="3" t="str">
        <f>BG14 &amp; "," &amp;BH6</f>
        <v>-1,31,9,28,9,12,23,9,20,31,34,12,23,9,14,9,14,30,30,30,10,26,30,30,18,10,30,30,30,26,18,30,30,10,18,26,30,25,30,10,30,10</v>
      </c>
      <c r="BI14" s="3" t="str">
        <f>BH14 &amp; "," &amp;BI6</f>
        <v>-1,31,9,28,9,12,23,9,20,31,34,12,23,9,14,9,14,30,30,30,10,26,30,30,18,10,30,30,30,26,18,30,30,10,18,26,30,25,30,10,30,10,18</v>
      </c>
      <c r="BJ14" s="3" t="str">
        <f>BI14 &amp; "," &amp;BJ6</f>
        <v>-1,31,9,28,9,12,23,9,20,31,34,12,23,9,14,9,14,30,30,30,10,26,30,30,18,10,30,30,30,26,18,30,30,10,18,26,30,25,30,10,30,10,18,18</v>
      </c>
      <c r="BK14" s="3" t="str">
        <f>BJ14 &amp; "," &amp;BK6</f>
        <v>-1,31,9,28,9,12,23,9,20,31,34,12,23,9,14,9,14,30,30,30,10,26,30,30,18,10,30,30,30,26,18,30,30,10,18,26,30,25,30,10,30,10,18,18,25</v>
      </c>
      <c r="BL14" s="3" t="str">
        <f>BK14 &amp; "," &amp;BL6</f>
        <v>-1,31,9,28,9,12,23,9,20,31,34,12,23,9,14,9,14,30,30,30,10,26,30,30,18,10,30,30,30,26,18,30,30,10,18,26,30,25,30,10,30,10,18,18,25,-1</v>
      </c>
      <c r="BM14" s="3" t="str">
        <f>BL14 &amp; "," &amp;BM6</f>
        <v>-1,31,9,28,9,12,23,9,20,31,34,12,23,9,14,9,14,30,30,30,10,26,30,30,18,10,30,30,30,26,18,30,30,10,18,26,30,25,30,10,30,10,18,18,25,-1,-1</v>
      </c>
      <c r="BN14" s="3" t="str">
        <f>BM14 &amp; "," &amp;BN6</f>
        <v>-1,31,9,28,9,12,23,9,20,31,34,12,23,9,14,9,14,30,30,30,10,26,30,30,18,10,30,30,30,26,18,30,30,10,18,26,30,25,30,10,30,10,18,18,25,-1,-1,-1</v>
      </c>
      <c r="BO14" s="3" t="str">
        <f>BN14 &amp; "," &amp;BO6</f>
        <v>-1,31,9,28,9,12,23,9,20,31,34,12,23,9,14,9,14,30,30,30,10,26,30,30,18,10,30,30,30,26,18,30,30,10,18,26,30,25,30,10,30,10,18,18,25,-1,-1,-1,20</v>
      </c>
      <c r="BP14" s="3" t="str">
        <f>BO14 &amp; "," &amp;BP6</f>
        <v>-1,31,9,28,9,12,23,9,20,31,34,12,23,9,14,9,14,30,30,30,10,26,30,30,18,10,30,30,30,26,18,30,30,10,18,26,30,25,30,10,30,10,18,18,25,-1,-1,-1,20,22</v>
      </c>
      <c r="BQ14" s="3" t="str">
        <f>BP14 &amp; "," &amp;BQ6</f>
        <v>-1,31,9,28,9,12,23,9,20,31,34,12,23,9,14,9,14,30,30,30,10,26,30,30,18,10,30,30,30,26,18,30,30,10,18,26,30,25,30,10,30,10,18,18,25,-1,-1,-1,20,22,22</v>
      </c>
      <c r="BR14" s="3" t="str">
        <f>BQ14 &amp; "," &amp;BR6</f>
        <v>-1,31,9,28,9,12,23,9,20,31,34,12,23,9,14,9,14,30,30,30,10,26,30,30,18,10,30,30,30,26,18,30,30,10,18,26,30,25,30,10,30,10,18,18,25,-1,-1,-1,20,22,22,20</v>
      </c>
      <c r="BS14" s="3" t="str">
        <f>BR14 &amp; "," &amp;BS6</f>
        <v>-1,31,9,28,9,12,23,9,20,31,34,12,23,9,14,9,14,30,30,30,10,26,30,30,18,10,30,30,30,26,18,30,30,10,18,26,30,25,30,10,30,10,18,18,25,-1,-1,-1,20,22,22,20,25</v>
      </c>
      <c r="BT14" s="3" t="str">
        <f>BS14 &amp; "," &amp;BT6</f>
        <v>-1,31,9,28,9,12,23,9,20,31,34,12,23,9,14,9,14,30,30,30,10,26,30,30,18,10,30,30,30,26,18,30,30,10,18,26,30,25,30,10,30,10,18,18,25,-1,-1,-1,20,22,22,20,25,25</v>
      </c>
      <c r="BU14" s="3" t="str">
        <f>BT14 &amp; "," &amp;BU6</f>
        <v>-1,31,9,28,9,12,23,9,20,31,34,12,23,9,14,9,14,30,30,30,10,26,30,30,18,10,30,30,30,26,18,30,30,10,18,26,30,25,30,10,30,10,18,18,25,-1,-1,-1,20,22,22,20,25,25,25</v>
      </c>
      <c r="BV14" s="3" t="str">
        <f>BU14 &amp; "," &amp;BV6</f>
        <v>-1,31,9,28,9,12,23,9,20,31,34,12,23,9,14,9,14,30,30,30,10,26,30,30,18,10,30,30,30,26,18,30,30,10,18,26,30,25,30,10,30,10,18,18,25,-1,-1,-1,20,22,22,20,25,25,25,20</v>
      </c>
      <c r="BW14" s="3" t="str">
        <f>BV14 &amp; "," &amp;BW6</f>
        <v>-1,31,9,28,9,12,23,9,20,31,34,12,23,9,14,9,14,30,30,30,10,26,30,30,18,10,30,30,30,26,18,30,30,10,18,26,30,25,30,10,30,10,18,18,25,-1,-1,-1,20,22,22,20,25,25,25,20,11</v>
      </c>
      <c r="BX14" s="3" t="str">
        <f>BW14 &amp; "," &amp;BX6</f>
        <v>-1,31,9,28,9,12,23,9,20,31,34,12,23,9,14,9,14,30,30,30,10,26,30,30,18,10,30,30,30,26,18,30,30,10,18,26,30,25,30,10,30,10,18,18,25,-1,-1,-1,20,22,22,20,25,25,25,20,11,13</v>
      </c>
      <c r="BY14" s="3" t="str">
        <f>BX14 &amp; "," &amp;BY6</f>
        <v>-1,31,9,28,9,12,23,9,20,31,34,12,23,9,14,9,14,30,30,30,10,26,30,30,18,10,30,30,30,26,18,30,30,10,18,26,30,25,30,10,30,10,18,18,25,-1,-1,-1,20,22,22,20,25,25,25,20,11,13,20</v>
      </c>
      <c r="BZ14" s="3" t="str">
        <f>BY14 &amp; "," &amp;BZ6</f>
        <v>-1,31,9,28,9,12,23,9,20,31,34,12,23,9,14,9,14,30,30,30,10,26,30,30,18,10,30,30,30,26,18,30,30,10,18,26,30,25,30,10,30,10,18,18,25,-1,-1,-1,20,22,22,20,25,25,25,20,11,13,20,25</v>
      </c>
      <c r="CA14" s="3" t="str">
        <f>BZ14 &amp; "," &amp;CA6</f>
        <v>-1,31,9,28,9,12,23,9,20,31,34,12,23,9,14,9,14,30,30,30,10,26,30,30,18,10,30,30,30,26,18,30,30,10,18,26,30,25,30,10,30,10,18,18,25,-1,-1,-1,20,22,22,20,25,25,25,20,11,13,20,25,12</v>
      </c>
      <c r="CB14" s="3" t="str">
        <f>CA14 &amp; "," &amp;CB6</f>
        <v>-1,31,9,28,9,12,23,9,20,31,34,12,23,9,14,9,14,30,30,30,10,26,30,30,18,10,30,30,30,26,18,30,30,10,18,26,30,25,30,10,30,10,18,18,25,-1,-1,-1,20,22,22,20,25,25,25,20,11,13,20,25,12,20</v>
      </c>
      <c r="CC14" s="3" t="str">
        <f>CB14 &amp; "," &amp;CC6</f>
        <v>-1,31,9,28,9,12,23,9,20,31,34,12,23,9,14,9,14,30,30,30,10,26,30,30,18,10,30,30,30,26,18,30,30,10,18,26,30,25,30,10,30,10,18,18,25,-1,-1,-1,20,22,22,20,25,25,25,20,11,13,20,25,12,20,20</v>
      </c>
      <c r="CD14" s="3" t="str">
        <f>CC14 &amp; "," &amp;CD6</f>
        <v>-1,31,9,28,9,12,23,9,20,31,34,12,23,9,14,9,14,30,30,30,10,26,30,30,18,10,30,30,30,26,18,30,30,10,18,26,30,25,30,10,30,10,18,18,25,-1,-1,-1,20,22,22,20,25,25,25,20,11,13,20,25,12,20,20,25</v>
      </c>
      <c r="CE14" s="3" t="str">
        <f>CD14 &amp; "," &amp;CE6</f>
        <v>-1,31,9,28,9,12,23,9,20,31,34,12,23,9,14,9,14,30,30,30,10,26,30,30,18,10,30,30,30,26,18,30,30,10,18,26,30,25,30,10,30,10,18,18,25,-1,-1,-1,20,22,22,20,25,25,25,20,11,13,20,25,12,20,20,25,32</v>
      </c>
      <c r="CF14" s="3" t="str">
        <f>CE14 &amp; "," &amp;CF6</f>
        <v>-1,31,9,28,9,12,23,9,20,31,34,12,23,9,14,9,14,30,30,30,10,26,30,30,18,10,30,30,30,26,18,30,30,10,18,26,30,25,30,10,30,10,18,18,25,-1,-1,-1,20,22,22,20,25,25,25,20,11,13,20,25,12,20,20,25,32,32</v>
      </c>
      <c r="CG14" s="3" t="str">
        <f>CF14 &amp; "," &amp;CG6</f>
        <v>-1,31,9,28,9,12,23,9,20,31,34,12,23,9,14,9,14,30,30,30,10,26,30,30,18,10,30,30,30,26,18,30,30,10,18,26,30,25,30,10,30,10,18,18,25,-1,-1,-1,20,22,22,20,25,25,25,20,11,13,20,25,12,20,20,25,32,32,32</v>
      </c>
      <c r="CH14" s="3" t="str">
        <f>CG14 &amp; "," &amp;CH6</f>
        <v>-1,31,9,28,9,12,23,9,20,31,34,12,23,9,14,9,14,30,30,30,10,26,30,30,18,10,30,30,30,26,18,30,30,10,18,26,30,25,30,10,30,10,18,18,25,-1,-1,-1,20,22,22,20,25,25,25,20,11,13,20,25,12,20,20,25,32,32,32,-1</v>
      </c>
      <c r="CI14" s="3" t="str">
        <f>CH14 &amp; "," &amp;CI6</f>
        <v>-1,31,9,28,9,12,23,9,20,31,34,12,23,9,14,9,14,30,30,30,10,26,30,30,18,10,30,30,30,26,18,30,30,10,18,26,30,25,30,10,30,10,18,18,25,-1,-1,-1,20,22,22,20,25,25,25,20,11,13,20,25,12,20,20,25,32,32,32,-1,-1</v>
      </c>
      <c r="CJ14" s="3" t="str">
        <f>CI14 &amp; "," &amp;CJ6</f>
        <v>-1,31,9,28,9,12,23,9,20,31,34,12,23,9,14,9,14,30,30,30,10,26,30,30,18,10,30,30,30,26,18,30,30,10,18,26,30,25,30,10,30,10,18,18,25,-1,-1,-1,20,22,22,20,25,25,25,20,11,13,20,25,12,20,20,25,32,32,32,-1,-1,-1</v>
      </c>
      <c r="CK14" s="3" t="str">
        <f>CJ14 &amp; "," &amp;CK6</f>
        <v>-1,31,9,28,9,12,23,9,20,31,34,12,23,9,14,9,14,30,30,30,10,26,30,30,18,10,30,30,30,26,18,30,30,10,18,26,30,25,30,10,30,10,18,18,25,-1,-1,-1,20,22,22,20,25,25,25,20,11,13,20,25,12,20,20,25,32,32,32,-1,-1,-1,-1</v>
      </c>
      <c r="CL14" s="3" t="str">
        <f>CK14 &amp; "," &amp;CL6</f>
        <v>-1,31,9,28,9,12,23,9,20,31,34,12,23,9,14,9,14,30,30,30,10,26,30,30,18,10,30,30,30,26,18,30,30,10,18,26,30,25,30,10,30,10,18,18,25,-1,-1,-1,20,22,22,20,25,25,25,20,11,13,20,25,12,20,20,25,32,32,32,-1,-1,-1,-1,16</v>
      </c>
      <c r="CM14" s="3" t="str">
        <f>CL14 &amp; "," &amp;CM6</f>
        <v>-1,31,9,28,9,12,23,9,20,31,34,12,23,9,14,9,14,30,30,30,10,26,30,30,18,10,30,30,30,26,18,30,30,10,18,26,30,25,30,10,30,10,18,18,25,-1,-1,-1,20,22,22,20,25,25,25,20,11,13,20,25,12,20,20,25,32,32,32,-1,-1,-1,-1,16,16</v>
      </c>
      <c r="CN14" s="3" t="str">
        <f>CM14 &amp; "," &amp;CN6</f>
        <v>-1,31,9,28,9,12,23,9,20,31,34,12,23,9,14,9,14,30,30,30,10,26,30,30,18,10,30,30,30,26,18,30,30,10,18,26,30,25,30,10,30,10,18,18,25,-1,-1,-1,20,22,22,20,25,25,25,20,11,13,20,25,12,20,20,25,32,32,32,-1,-1,-1,-1,16,16,16</v>
      </c>
      <c r="CO14" s="3" t="str">
        <f>CN14 &amp; "," &amp;CO6</f>
        <v>-1,31,9,28,9,12,23,9,20,31,34,12,23,9,14,9,14,30,30,30,10,26,30,30,18,10,30,30,30,26,18,30,30,10,18,26,30,25,30,10,30,10,18,18,25,-1,-1,-1,20,22,22,20,25,25,25,20,11,13,20,25,12,20,20,25,32,32,32,-1,-1,-1,-1,16,16,16,16</v>
      </c>
      <c r="CP14" s="3" t="str">
        <f>CO14 &amp; "," &amp;CP6</f>
        <v>-1,31,9,28,9,12,23,9,20,31,34,12,23,9,14,9,14,30,30,30,10,26,30,30,18,10,30,30,30,26,18,30,30,10,18,26,30,25,30,10,30,10,18,18,25,-1,-1,-1,20,22,22,20,25,25,25,20,11,13,20,25,12,20,20,25,32,32,32,-1,-1,-1,-1,16,16,16,16,23</v>
      </c>
      <c r="CQ14" s="3" t="str">
        <f>CP14 &amp; "," &amp;CQ6</f>
        <v>-1,31,9,28,9,12,23,9,20,31,34,12,23,9,14,9,14,30,30,30,10,26,30,30,18,10,30,30,30,26,18,30,30,10,18,26,30,25,30,10,30,10,18,18,25,-1,-1,-1,20,22,22,20,25,25,25,20,11,13,20,25,12,20,20,25,32,32,32,-1,-1,-1,-1,16,16,16,16,23,16</v>
      </c>
      <c r="CR14" s="3" t="str">
        <f>CQ14 &amp; "," &amp;CR6</f>
        <v>-1,31,9,28,9,12,23,9,20,31,34,12,23,9,14,9,14,30,30,30,10,26,30,30,18,10,30,30,30,26,18,30,30,10,18,26,30,25,30,10,30,10,18,18,25,-1,-1,-1,20,22,22,20,25,25,25,20,11,13,20,25,12,20,20,25,32,32,32,-1,-1,-1,-1,16,16,16,16,23,16,16</v>
      </c>
      <c r="CS14" s="3" t="str">
        <f>CR14 &amp; "," &amp;CS6</f>
        <v>-1,31,9,28,9,12,23,9,20,31,34,12,23,9,14,9,14,30,30,30,10,26,30,30,18,10,30,30,30,26,18,30,30,10,18,26,30,25,30,10,30,10,18,18,25,-1,-1,-1,20,22,22,20,25,25,25,20,11,13,20,25,12,20,20,25,32,32,32,-1,-1,-1,-1,16,16,16,16,23,16,16,16</v>
      </c>
      <c r="CT14" s="3" t="str">
        <f>CS14 &amp; "," &amp;CT6</f>
        <v>-1,31,9,28,9,12,23,9,20,31,34,12,23,9,14,9,14,30,30,30,10,26,30,30,18,10,30,30,30,26,18,30,30,10,18,26,30,25,30,10,30,10,18,18,25,-1,-1,-1,20,22,22,20,25,25,25,20,11,13,20,25,12,20,20,25,32,32,32,-1,-1,-1,-1,16,16,16,16,23,16,16,16,23</v>
      </c>
      <c r="CU14" s="3" t="str">
        <f>CT14 &amp; "," &amp;CU6</f>
        <v>-1,31,9,28,9,12,23,9,20,31,34,12,23,9,14,9,14,30,30,30,10,26,30,30,18,10,30,30,30,26,18,30,30,10,18,26,30,25,30,10,30,10,18,18,25,-1,-1,-1,20,22,22,20,25,25,25,20,11,13,20,25,12,20,20,25,32,32,32,-1,-1,-1,-1,16,16,16,16,23,16,16,16,23,16</v>
      </c>
      <c r="CV14" s="3" t="str">
        <f>CU14 &amp; "," &amp;CV6</f>
        <v>-1,31,9,28,9,12,23,9,20,31,34,12,23,9,14,9,14,30,30,30,10,26,30,30,18,10,30,30,30,26,18,30,30,10,18,26,30,25,30,10,30,10,18,18,25,-1,-1,-1,20,22,22,20,25,25,25,20,11,13,20,25,12,20,20,25,32,32,32,-1,-1,-1,-1,16,16,16,16,23,16,16,16,23,16,16</v>
      </c>
      <c r="CW14" s="3" t="str">
        <f>CV14 &amp; "," &amp;CW6</f>
        <v>-1,31,9,28,9,12,23,9,20,31,34,12,23,9,14,9,14,30,30,30,10,26,30,30,18,10,30,30,30,26,18,30,30,10,18,26,30,25,30,10,30,10,18,18,25,-1,-1,-1,20,22,22,20,25,25,25,20,11,13,20,25,12,20,20,25,32,32,32,-1,-1,-1,-1,16,16,16,16,23,16,16,16,23,16,16,16</v>
      </c>
      <c r="CX14" s="3" t="str">
        <f>CW14 &amp; "," &amp;CX6</f>
        <v>-1,31,9,28,9,12,23,9,20,31,34,12,23,9,14,9,14,30,30,30,10,26,30,30,18,10,30,30,30,26,18,30,30,10,18,26,30,25,30,10,30,10,18,18,25,-1,-1,-1,20,22,22,20,25,25,25,20,11,13,20,25,12,20,20,25,32,32,32,-1,-1,-1,-1,16,16,16,16,23,16,16,16,23,16,16,16,16</v>
      </c>
      <c r="CY14" s="3" t="str">
        <f>CX14 &amp; "," &amp;CY6</f>
        <v>-1,31,9,28,9,12,23,9,20,31,34,12,23,9,14,9,14,30,30,30,10,26,30,30,18,10,30,30,30,26,18,30,30,10,18,26,30,25,30,10,30,10,18,18,25,-1,-1,-1,20,22,22,20,25,25,25,20,11,13,20,25,12,20,20,25,32,32,32,-1,-1,-1,-1,16,16,16,16,23,16,16,16,23,16,16,16,16,16</v>
      </c>
      <c r="CZ14" s="3" t="str">
        <f>CY14 &amp; "," &amp;CZ6</f>
        <v>-1,31,9,28,9,12,23,9,20,31,34,12,23,9,14,9,14,30,30,30,10,26,30,30,18,10,30,30,30,26,18,30,30,10,18,26,30,25,30,10,30,10,18,18,25,-1,-1,-1,20,22,22,20,25,25,25,20,11,13,20,25,12,20,20,25,32,32,32,-1,-1,-1,-1,16,16,16,16,23,16,16,16,23,16,16,16,16,16,16</v>
      </c>
      <c r="DA14" s="3" t="str">
        <f>CZ14 &amp; "," &amp;DA6</f>
        <v>-1,31,9,28,9,12,23,9,20,31,34,12,23,9,14,9,14,30,30,30,10,26,30,30,18,10,30,30,30,26,18,30,30,10,18,26,30,25,30,10,30,10,18,18,25,-1,-1,-1,20,22,22,20,25,25,25,20,11,13,20,25,12,20,20,25,32,32,32,-1,-1,-1,-1,16,16,16,16,23,16,16,16,23,16,16,16,16,16,16,21</v>
      </c>
      <c r="DB14" s="3" t="str">
        <f>DA14 &amp; "," &amp;DB6</f>
        <v>-1,31,9,28,9,12,23,9,20,31,34,12,23,9,14,9,14,30,30,30,10,26,30,30,18,10,30,30,30,26,18,30,30,10,18,26,30,25,30,10,30,10,18,18,25,-1,-1,-1,20,22,22,20,25,25,25,20,11,13,20,25,12,20,20,25,32,32,32,-1,-1,-1,-1,16,16,16,16,23,16,16,16,23,16,16,16,16,16,16,21,33</v>
      </c>
      <c r="DC14" s="3" t="str">
        <f>DB14 &amp; "," &amp;DC6</f>
        <v>-1,31,9,28,9,12,23,9,20,31,34,12,23,9,14,9,14,30,30,30,10,26,30,30,18,10,30,30,30,26,18,30,30,10,18,26,30,25,30,10,30,10,18,18,25,-1,-1,-1,20,22,22,20,25,25,25,20,11,13,20,25,12,20,20,25,32,32,32,-1,-1,-1,-1,16,16,16,16,23,16,16,16,23,16,16,16,16,16,16,21,33,21</v>
      </c>
      <c r="DD14" s="3" t="str">
        <f>DC14 &amp; "," &amp;DD6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</v>
      </c>
      <c r="DE14" s="3" t="str">
        <f>DD14 &amp; "," &amp;DE6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</v>
      </c>
      <c r="DF14" s="3" t="str">
        <f>DE14 &amp; "," &amp;DF6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</v>
      </c>
      <c r="DG14" s="3" t="str">
        <f>DF14 &amp; "," &amp;DG6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</v>
      </c>
      <c r="DH14" s="3" t="str">
        <f>DG14 &amp; "," &amp;DH6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-1,31,9,28,9,12,23,9,20,31,34,12,23,9,14,9,14,30,30,30,10,26,30,30,18,10,30,30,30,26,18,30,30,10,18,26,30,25,30,10,30,10,18,18,25,-1,-1,-1,20,22,22,20,25,25,25,20,11,13,20,25,12,20,20,25,32,32,32,-1,-1,-1,-1,16,16,16,16,23,16,16,16,23,16,16,16,16,16,16,21,33,21,21,21,33,-1,14</v>
      </c>
      <c r="DI14" s="3" t="str">
        <f>DH14 &amp; "," &amp;DI6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-1,31,9,28,9,12,23,9,20,31,34,12,23,9,14,9,14,30,30,30,10,26,30,30,18,10,30,30,30,26,18,30,30,10,18,26,30,25,30,10,30,10,18,18,25,-1,-1,-1,20,22,22,20,25,25,25,20,11,13,20,25,12,20,20,25,32,32,32,-1,-1,-1,-1,16,16,16,16,23,16,16,16,23,16,16,16,16,16,16,21,33,21,21,21,33,-1,14,21</v>
      </c>
      <c r="DJ14" s="3" t="str">
        <f>DI14 &amp; "," &amp;DJ6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-1,14,21,33</v>
      </c>
      <c r="DK14" s="3" t="str">
        <f>DJ14 &amp; "," &amp;DK6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-1,14,21,33,21</v>
      </c>
      <c r="DL14" s="3" t="str">
        <f>DK14 &amp; "," &amp;DL6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-1,14,21,33,21,21</v>
      </c>
      <c r="DM14" s="3" t="str">
        <f>DL14 &amp; "," &amp;DM6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-1,14,21,33,21,21,22</v>
      </c>
      <c r="DN14" s="3" t="str">
        <f>DM14 &amp; "," &amp;DN6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-1,14,21,33,21,21,22,12</v>
      </c>
      <c r="DO14" s="3" t="str">
        <f>DN14 &amp; "," &amp;DO6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-1,14,21,33,21,21,22,12,-1</v>
      </c>
      <c r="DP14" s="3" t="str">
        <f>DO14 &amp; "," &amp;DP6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-1,14,21,33,21,21,22,12,-1,14</v>
      </c>
      <c r="DQ14" s="3" t="str">
        <f>DP14 &amp; "," &amp;DQ6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-1,14,21,33,21,21,22,12,-1,14,-1</v>
      </c>
      <c r="DR14" s="3" t="str">
        <f>DQ14 &amp; "," &amp;DR6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-1,14,21,33,21,21,22,12,-1,14,-1,12</v>
      </c>
      <c r="DS14" s="3" t="str">
        <f>DR14 &amp; "," &amp;DS6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-1,14,21,33,21,21,22,12,-1,14,-1,12,21</v>
      </c>
      <c r="DT14" s="3" t="str">
        <f>DS14 &amp; "," &amp;DT6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-1,14,21,33,21,21,22,12,-1,14,-1,12,21,12</v>
      </c>
      <c r="DU14" s="3" t="str">
        <f>DT14 &amp; "," &amp;DU6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-1,14,21,33,21,21,22,12,-1,14,-1,12,21,12,14</v>
      </c>
      <c r="DV14" s="3" t="str">
        <f>DU14 &amp; "," &amp;DV6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-1,14,21,33,21,21,22,12,-1,14,-1,12,21,12,14,14</v>
      </c>
      <c r="DW14" s="3" t="str">
        <f>DV14 &amp; "," &amp;DW6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-1,14,21,33,21,21,22,12,-1,14,-1,12,21,12,14,14,15</v>
      </c>
      <c r="DX14" s="3"/>
      <c r="DY14" s="3"/>
      <c r="DZ14" s="3"/>
      <c r="EA14" s="3"/>
    </row>
    <row r="15" spans="1:146" x14ac:dyDescent="0.25">
      <c r="A15" s="1">
        <v>11</v>
      </c>
      <c r="B15" s="1" t="s">
        <v>22</v>
      </c>
      <c r="C15" s="1" t="s">
        <v>298</v>
      </c>
      <c r="D15" s="1">
        <f t="shared" si="0"/>
        <v>67205045</v>
      </c>
      <c r="E15" s="1">
        <f t="shared" si="1"/>
        <v>67205039</v>
      </c>
      <c r="F15" s="1" t="s">
        <v>131</v>
      </c>
      <c r="G15" s="1">
        <v>75</v>
      </c>
      <c r="H15" s="1" t="s">
        <v>132</v>
      </c>
      <c r="I15" s="1" t="s">
        <v>133</v>
      </c>
      <c r="J15" s="1" t="s">
        <v>134</v>
      </c>
      <c r="K15" s="1" t="s">
        <v>135</v>
      </c>
      <c r="M15" s="1">
        <f>LOOKUP(H15,IndexTable!$C$2:$C$37,IndexTable!$A$2:$A$37)</f>
        <v>0</v>
      </c>
      <c r="N15" s="1">
        <f>IF(ISBLANK(I15),-1,LOOKUP(I15,IndexTable!$D$2:$D$37,IndexTable!$A$2:$A$37))</f>
        <v>3</v>
      </c>
      <c r="O15" s="1">
        <f>IF(ISBLANK(J15),-1,LOOKUP(J15,IndexTable!$D$2:$D$37,IndexTable!$A$2:$A$37))</f>
        <v>12</v>
      </c>
      <c r="P15" s="1">
        <f>IF(ISBLANK(K15),-1,LOOKUP(K15,IndexTable!$D$2:$D$37,IndexTable!$A$2:$A$37))</f>
        <v>22</v>
      </c>
      <c r="S15" s="3"/>
      <c r="T15" s="3" t="str">
        <f>S7 &amp; "," &amp;T7</f>
        <v>-1,-1</v>
      </c>
      <c r="U15" s="3" t="str">
        <f>T15 &amp; "," &amp;U7</f>
        <v>-1,-1,-1</v>
      </c>
      <c r="V15" s="3" t="str">
        <f>U15 &amp; "," &amp;V7</f>
        <v>-1,-1,-1,-1</v>
      </c>
      <c r="W15" s="3" t="str">
        <f>V15 &amp; "," &amp;W7</f>
        <v>-1,-1,-1,-1,-1</v>
      </c>
      <c r="X15" s="3" t="str">
        <f>W15 &amp; "," &amp;X7</f>
        <v>-1,-1,-1,-1,-1,-1</v>
      </c>
      <c r="Y15" s="3" t="str">
        <f>X15 &amp; "," &amp;Y7</f>
        <v>-1,-1,-1,-1,-1,-1,-1</v>
      </c>
      <c r="Z15" s="3" t="str">
        <f>Y15 &amp; "," &amp;Z7</f>
        <v>-1,-1,-1,-1,-1,-1,-1,-1</v>
      </c>
      <c r="AA15" s="3" t="str">
        <f>Z15 &amp; "," &amp;AA7</f>
        <v>-1,-1,-1,-1,-1,-1,-1,-1,-1</v>
      </c>
      <c r="AB15" s="3" t="str">
        <f>AA15 &amp; "," &amp;AB7</f>
        <v>-1,-1,-1,-1,-1,-1,-1,-1,-1,-1</v>
      </c>
      <c r="AC15" s="3" t="str">
        <f>AB15 &amp; "," &amp;AC7</f>
        <v>-1,-1,-1,-1,-1,-1,-1,-1,-1,-1,-1</v>
      </c>
      <c r="AD15" s="3" t="str">
        <f>AC15 &amp; "," &amp;AD7</f>
        <v>-1,-1,-1,-1,-1,-1,-1,-1,-1,-1,-1,22</v>
      </c>
      <c r="AE15" s="3" t="str">
        <f>AD15 &amp; "," &amp;AE7</f>
        <v>-1,-1,-1,-1,-1,-1,-1,-1,-1,-1,-1,22,-1</v>
      </c>
      <c r="AF15" s="3" t="str">
        <f>AE15 &amp; "," &amp;AF7</f>
        <v>-1,-1,-1,-1,-1,-1,-1,-1,-1,-1,-1,22,-1,-1</v>
      </c>
      <c r="AG15" s="3" t="str">
        <f>AF15 &amp; "," &amp;AG7</f>
        <v>-1,-1,-1,-1,-1,-1,-1,-1,-1,-1,-1,22,-1,-1,-1</v>
      </c>
      <c r="AH15" s="3" t="str">
        <f>AG15 &amp; "," &amp;AH7</f>
        <v>-1,-1,-1,-1,-1,-1,-1,-1,-1,-1,-1,22,-1,-1,-1,-1</v>
      </c>
      <c r="AI15" s="3" t="str">
        <f>AH15 &amp; "," &amp;AI7</f>
        <v>-1,-1,-1,-1,-1,-1,-1,-1,-1,-1,-1,22,-1,-1,-1,-1,-1</v>
      </c>
      <c r="AJ15" s="3" t="str">
        <f>AI15 &amp; "," &amp;AJ7</f>
        <v>-1,-1,-1,-1,-1,-1,-1,-1,-1,-1,-1,22,-1,-1,-1,-1,-1,-1</v>
      </c>
      <c r="AK15" s="3" t="str">
        <f>AJ15 &amp; "," &amp;AK7</f>
        <v>-1,-1,-1,-1,-1,-1,-1,-1,-1,-1,-1,22,-1,-1,-1,-1,-1,-1,-1</v>
      </c>
      <c r="AL15" s="3" t="str">
        <f>AK15 &amp; "," &amp;AL7</f>
        <v>-1,-1,-1,-1,-1,-1,-1,-1,-1,-1,-1,22,-1,-1,-1,-1,-1,-1,-1,-1</v>
      </c>
      <c r="AM15" s="3" t="str">
        <f>AL15 &amp; "," &amp;AM7</f>
        <v>-1,-1,-1,-1,-1,-1,-1,-1,-1,-1,-1,22,-1,-1,-1,-1,-1,-1,-1,-1,-1</v>
      </c>
      <c r="AN15" s="3" t="str">
        <f>AM15 &amp; "," &amp;AN7</f>
        <v>-1,-1,-1,-1,-1,-1,-1,-1,-1,-1,-1,22,-1,-1,-1,-1,-1,-1,-1,-1,-1,30</v>
      </c>
      <c r="AO15" s="3" t="str">
        <f>AN15 &amp; "," &amp;AO7</f>
        <v>-1,-1,-1,-1,-1,-1,-1,-1,-1,-1,-1,22,-1,-1,-1,-1,-1,-1,-1,-1,-1,30,-1</v>
      </c>
      <c r="AP15" s="3" t="str">
        <f>AO15 &amp; "," &amp;AP7</f>
        <v>-1,-1,-1,-1,-1,-1,-1,-1,-1,-1,-1,22,-1,-1,-1,-1,-1,-1,-1,-1,-1,30,-1,-1</v>
      </c>
      <c r="AQ15" s="3" t="str">
        <f>AP15 &amp; "," &amp;AQ7</f>
        <v>-1,-1,-1,-1,-1,-1,-1,-1,-1,-1,-1,22,-1,-1,-1,-1,-1,-1,-1,-1,-1,30,-1,-1,30</v>
      </c>
      <c r="AR15" s="3" t="str">
        <f>AQ15 &amp; "," &amp;AR7</f>
        <v>-1,-1,-1,-1,-1,-1,-1,-1,-1,-1,-1,22,-1,-1,-1,-1,-1,-1,-1,-1,-1,30,-1,-1,30,-1</v>
      </c>
      <c r="AS15" s="3" t="str">
        <f>AR15 &amp; "," &amp;AS7</f>
        <v>-1,-1,-1,-1,-1,-1,-1,-1,-1,-1,-1,22,-1,-1,-1,-1,-1,-1,-1,-1,-1,30,-1,-1,30,-1,-1</v>
      </c>
      <c r="AT15" s="3" t="str">
        <f>AS15 &amp; "," &amp;AT7</f>
        <v>-1,-1,-1,-1,-1,-1,-1,-1,-1,-1,-1,22,-1,-1,-1,-1,-1,-1,-1,-1,-1,30,-1,-1,30,-1,-1,-1</v>
      </c>
      <c r="AU15" s="3" t="str">
        <f>AT15 &amp; "," &amp;AU7</f>
        <v>-1,-1,-1,-1,-1,-1,-1,-1,-1,-1,-1,22,-1,-1,-1,-1,-1,-1,-1,-1,-1,30,-1,-1,30,-1,-1,-1,-1</v>
      </c>
      <c r="AV15" s="3" t="str">
        <f>AU15 &amp; "," &amp;AV7</f>
        <v>-1,-1,-1,-1,-1,-1,-1,-1,-1,-1,-1,22,-1,-1,-1,-1,-1,-1,-1,-1,-1,30,-1,-1,30,-1,-1,-1,-1,30</v>
      </c>
      <c r="AW15" s="3" t="str">
        <f>AV15 &amp; "," &amp;AW7</f>
        <v>-1,-1,-1,-1,-1,-1,-1,-1,-1,-1,-1,22,-1,-1,-1,-1,-1,-1,-1,-1,-1,30,-1,-1,30,-1,-1,-1,-1,30,30</v>
      </c>
      <c r="AX15" s="3" t="str">
        <f>AW15 &amp; "," &amp;AX7</f>
        <v>-1,-1,-1,-1,-1,-1,-1,-1,-1,-1,-1,22,-1,-1,-1,-1,-1,-1,-1,-1,-1,30,-1,-1,30,-1,-1,-1,-1,30,30,-1</v>
      </c>
      <c r="AY15" s="3" t="str">
        <f>AX15 &amp; "," &amp;AY7</f>
        <v>-1,-1,-1,-1,-1,-1,-1,-1,-1,-1,-1,22,-1,-1,-1,-1,-1,-1,-1,-1,-1,30,-1,-1,30,-1,-1,-1,-1,30,30,-1,-1</v>
      </c>
      <c r="AZ15" s="3" t="str">
        <f>AY15 &amp; "," &amp;AZ7</f>
        <v>-1,-1,-1,-1,-1,-1,-1,-1,-1,-1,-1,22,-1,-1,-1,-1,-1,-1,-1,-1,-1,30,-1,-1,30,-1,-1,-1,-1,30,30,-1,-1,-1</v>
      </c>
      <c r="BA15" s="3" t="str">
        <f>AZ15 &amp; "," &amp;BA7</f>
        <v>-1,-1,-1,-1,-1,-1,-1,-1,-1,-1,-1,22,-1,-1,-1,-1,-1,-1,-1,-1,-1,30,-1,-1,30,-1,-1,-1,-1,30,30,-1,-1,-1,-1</v>
      </c>
      <c r="BB15" s="3" t="str">
        <f>BA15 &amp; "," &amp;BB7</f>
        <v>-1,-1,-1,-1,-1,-1,-1,-1,-1,-1,-1,22,-1,-1,-1,-1,-1,-1,-1,-1,-1,30,-1,-1,30,-1,-1,-1,-1,30,30,-1,-1,-1,-1,30</v>
      </c>
      <c r="BC15" s="3" t="str">
        <f>BB15 &amp; "," &amp;BC7</f>
        <v>-1,-1,-1,-1,-1,-1,-1,-1,-1,-1,-1,22,-1,-1,-1,-1,-1,-1,-1,-1,-1,30,-1,-1,30,-1,-1,-1,-1,30,30,-1,-1,-1,-1,30,-1</v>
      </c>
      <c r="BD15" s="3" t="str">
        <f>BC15 &amp; "," &amp;BD7</f>
        <v>-1,-1,-1,-1,-1,-1,-1,-1,-1,-1,-1,22,-1,-1,-1,-1,-1,-1,-1,-1,-1,30,-1,-1,30,-1,-1,-1,-1,30,30,-1,-1,-1,-1,30,-1,30</v>
      </c>
      <c r="BE15" s="3" t="str">
        <f>BD15 &amp; "," &amp;BE7</f>
        <v>-1,-1,-1,-1,-1,-1,-1,-1,-1,-1,-1,22,-1,-1,-1,-1,-1,-1,-1,-1,-1,30,-1,-1,30,-1,-1,-1,-1,30,30,-1,-1,-1,-1,30,-1,30,-1</v>
      </c>
      <c r="BF15" s="3" t="str">
        <f>BE15 &amp; "," &amp;BF7</f>
        <v>-1,-1,-1,-1,-1,-1,-1,-1,-1,-1,-1,22,-1,-1,-1,-1,-1,-1,-1,-1,-1,30,-1,-1,30,-1,-1,-1,-1,30,30,-1,-1,-1,-1,30,-1,30,-1,-1</v>
      </c>
      <c r="BG15" s="3" t="str">
        <f>BF15 &amp; "," &amp;BG7</f>
        <v>-1,-1,-1,-1,-1,-1,-1,-1,-1,-1,-1,22,-1,-1,-1,-1,-1,-1,-1,-1,-1,30,-1,-1,30,-1,-1,-1,-1,30,30,-1,-1,-1,-1,30,-1,30,-1,-1,-1</v>
      </c>
      <c r="BH15" s="3" t="str">
        <f>BG15 &amp; "," &amp;BH7</f>
        <v>-1,-1,-1,-1,-1,-1,-1,-1,-1,-1,-1,22,-1,-1,-1,-1,-1,-1,-1,-1,-1,30,-1,-1,30,-1,-1,-1,-1,30,30,-1,-1,-1,-1,30,-1,30,-1,-1,-1,-1</v>
      </c>
      <c r="BI15" s="3" t="str">
        <f>BH15 &amp; "," &amp;BI7</f>
        <v>-1,-1,-1,-1,-1,-1,-1,-1,-1,-1,-1,22,-1,-1,-1,-1,-1,-1,-1,-1,-1,30,-1,-1,30,-1,-1,-1,-1,30,30,-1,-1,-1,-1,30,-1,30,-1,-1,-1,-1,30</v>
      </c>
      <c r="BJ15" s="3" t="str">
        <f>BI15 &amp; "," &amp;BJ7</f>
        <v>-1,-1,-1,-1,-1,-1,-1,-1,-1,-1,-1,22,-1,-1,-1,-1,-1,-1,-1,-1,-1,30,-1,-1,30,-1,-1,-1,-1,30,30,-1,-1,-1,-1,30,-1,30,-1,-1,-1,-1,30,30</v>
      </c>
      <c r="BK15" s="3" t="str">
        <f>BJ15 &amp; "," &amp;BK7</f>
        <v>-1,-1,-1,-1,-1,-1,-1,-1,-1,-1,-1,22,-1,-1,-1,-1,-1,-1,-1,-1,-1,30,-1,-1,30,-1,-1,-1,-1,30,30,-1,-1,-1,-1,30,-1,30,-1,-1,-1,-1,30,30,30</v>
      </c>
      <c r="BL15" s="3" t="str">
        <f>BK15 &amp; "," &amp;BL7</f>
        <v>-1,-1,-1,-1,-1,-1,-1,-1,-1,-1,-1,22,-1,-1,-1,-1,-1,-1,-1,-1,-1,30,-1,-1,30,-1,-1,-1,-1,30,30,-1,-1,-1,-1,30,-1,30,-1,-1,-1,-1,30,30,30,-1</v>
      </c>
      <c r="BM15" s="3" t="str">
        <f>BL15 &amp; "," &amp;BM7</f>
        <v>-1,-1,-1,-1,-1,-1,-1,-1,-1,-1,-1,22,-1,-1,-1,-1,-1,-1,-1,-1,-1,30,-1,-1,30,-1,-1,-1,-1,30,30,-1,-1,-1,-1,30,-1,30,-1,-1,-1,-1,30,30,30,-1,-1</v>
      </c>
      <c r="BN15" s="3" t="str">
        <f>BM15 &amp; "," &amp;BN7</f>
        <v>-1,-1,-1,-1,-1,-1,-1,-1,-1,-1,-1,22,-1,-1,-1,-1,-1,-1,-1,-1,-1,30,-1,-1,30,-1,-1,-1,-1,30,30,-1,-1,-1,-1,30,-1,30,-1,-1,-1,-1,30,30,30,-1,-1,-1</v>
      </c>
      <c r="BO15" s="3" t="str">
        <f>BN15 &amp; "," &amp;BO7</f>
        <v>-1,-1,-1,-1,-1,-1,-1,-1,-1,-1,-1,22,-1,-1,-1,-1,-1,-1,-1,-1,-1,30,-1,-1,30,-1,-1,-1,-1,30,30,-1,-1,-1,-1,30,-1,30,-1,-1,-1,-1,30,30,30,-1,-1,-1,-1</v>
      </c>
      <c r="BP15" s="3" t="str">
        <f>BO15 &amp; "," &amp;BP7</f>
        <v>-1,-1,-1,-1,-1,-1,-1,-1,-1,-1,-1,22,-1,-1,-1,-1,-1,-1,-1,-1,-1,30,-1,-1,30,-1,-1,-1,-1,30,30,-1,-1,-1,-1,30,-1,30,-1,-1,-1,-1,30,30,30,-1,-1,-1,-1,-1</v>
      </c>
      <c r="BQ15" s="3" t="str">
        <f>BP15 &amp; "," &amp;BQ7</f>
        <v>-1,-1,-1,-1,-1,-1,-1,-1,-1,-1,-1,22,-1,-1,-1,-1,-1,-1,-1,-1,-1,30,-1,-1,30,-1,-1,-1,-1,30,30,-1,-1,-1,-1,30,-1,30,-1,-1,-1,-1,30,30,30,-1,-1,-1,-1,-1,-1</v>
      </c>
      <c r="BR15" s="3" t="str">
        <f>BQ15 &amp; "," &amp;BR7</f>
        <v>-1,-1,-1,-1,-1,-1,-1,-1,-1,-1,-1,22,-1,-1,-1,-1,-1,-1,-1,-1,-1,30,-1,-1,30,-1,-1,-1,-1,30,30,-1,-1,-1,-1,30,-1,30,-1,-1,-1,-1,30,30,30,-1,-1,-1,-1,-1,-1,-1</v>
      </c>
      <c r="BS15" s="3" t="str">
        <f>BR15 &amp; "," &amp;BS7</f>
        <v>-1,-1,-1,-1,-1,-1,-1,-1,-1,-1,-1,22,-1,-1,-1,-1,-1,-1,-1,-1,-1,30,-1,-1,30,-1,-1,-1,-1,30,30,-1,-1,-1,-1,30,-1,30,-1,-1,-1,-1,30,30,30,-1,-1,-1,-1,-1,-1,-1,-1</v>
      </c>
      <c r="BT15" s="3" t="str">
        <f>BS15 &amp; "," &amp;BT7</f>
        <v>-1,-1,-1,-1,-1,-1,-1,-1,-1,-1,-1,22,-1,-1,-1,-1,-1,-1,-1,-1,-1,30,-1,-1,30,-1,-1,-1,-1,30,30,-1,-1,-1,-1,30,-1,30,-1,-1,-1,-1,30,30,30,-1,-1,-1,-1,-1,-1,-1,-1,-1</v>
      </c>
      <c r="BU15" s="3" t="str">
        <f>BT15 &amp; "," &amp;BU7</f>
        <v>-1,-1,-1,-1,-1,-1,-1,-1,-1,-1,-1,22,-1,-1,-1,-1,-1,-1,-1,-1,-1,30,-1,-1,30,-1,-1,-1,-1,30,30,-1,-1,-1,-1,30,-1,30,-1,-1,-1,-1,30,30,30,-1,-1,-1,-1,-1,-1,-1,-1,-1,-1</v>
      </c>
      <c r="BV15" s="3" t="str">
        <f>BU15 &amp; "," &amp;BV7</f>
        <v>-1,-1,-1,-1,-1,-1,-1,-1,-1,-1,-1,22,-1,-1,-1,-1,-1,-1,-1,-1,-1,30,-1,-1,30,-1,-1,-1,-1,30,30,-1,-1,-1,-1,30,-1,30,-1,-1,-1,-1,30,30,30,-1,-1,-1,-1,-1,-1,-1,-1,-1,-1,-1</v>
      </c>
      <c r="BW15" s="3" t="str">
        <f>BV15 &amp; "," &amp;BW7</f>
        <v>-1,-1,-1,-1,-1,-1,-1,-1,-1,-1,-1,22,-1,-1,-1,-1,-1,-1,-1,-1,-1,30,-1,-1,30,-1,-1,-1,-1,30,30,-1,-1,-1,-1,30,-1,30,-1,-1,-1,-1,30,30,30,-1,-1,-1,-1,-1,-1,-1,-1,-1,-1,-1,-1</v>
      </c>
      <c r="BX15" s="3" t="str">
        <f>BW15 &amp; "," &amp;BX7</f>
        <v>-1,-1,-1,-1,-1,-1,-1,-1,-1,-1,-1,22,-1,-1,-1,-1,-1,-1,-1,-1,-1,30,-1,-1,30,-1,-1,-1,-1,30,30,-1,-1,-1,-1,30,-1,30,-1,-1,-1,-1,30,30,30,-1,-1,-1,-1,-1,-1,-1,-1,-1,-1,-1,-1,-1</v>
      </c>
      <c r="BY15" s="3" t="str">
        <f>BX15 &amp; "," &amp;BY7</f>
        <v>-1,-1,-1,-1,-1,-1,-1,-1,-1,-1,-1,22,-1,-1,-1,-1,-1,-1,-1,-1,-1,30,-1,-1,30,-1,-1,-1,-1,30,30,-1,-1,-1,-1,30,-1,30,-1,-1,-1,-1,30,30,30,-1,-1,-1,-1,-1,-1,-1,-1,-1,-1,-1,-1,-1,-1</v>
      </c>
      <c r="BZ15" s="3" t="str">
        <f>BY15 &amp; "," &amp;BZ7</f>
        <v>-1,-1,-1,-1,-1,-1,-1,-1,-1,-1,-1,22,-1,-1,-1,-1,-1,-1,-1,-1,-1,30,-1,-1,30,-1,-1,-1,-1,30,30,-1,-1,-1,-1,30,-1,30,-1,-1,-1,-1,30,30,30,-1,-1,-1,-1,-1,-1,-1,-1,-1,-1,-1,-1,-1,-1,-1</v>
      </c>
      <c r="CA15" s="3" t="str">
        <f>BZ15 &amp; "," &amp;CA7</f>
        <v>-1,-1,-1,-1,-1,-1,-1,-1,-1,-1,-1,22,-1,-1,-1,-1,-1,-1,-1,-1,-1,30,-1,-1,30,-1,-1,-1,-1,30,30,-1,-1,-1,-1,30,-1,30,-1,-1,-1,-1,30,30,30,-1,-1,-1,-1,-1,-1,-1,-1,-1,-1,-1,-1,-1,-1,-1,35</v>
      </c>
      <c r="CB15" s="3" t="str">
        <f>CA15 &amp; "," &amp;CB7</f>
        <v>-1,-1,-1,-1,-1,-1,-1,-1,-1,-1,-1,22,-1,-1,-1,-1,-1,-1,-1,-1,-1,30,-1,-1,30,-1,-1,-1,-1,30,30,-1,-1,-1,-1,30,-1,30,-1,-1,-1,-1,30,30,30,-1,-1,-1,-1,-1,-1,-1,-1,-1,-1,-1,-1,-1,-1,-1,35,-1</v>
      </c>
      <c r="CC15" s="3" t="str">
        <f>CB15 &amp; "," &amp;CC7</f>
        <v>-1,-1,-1,-1,-1,-1,-1,-1,-1,-1,-1,22,-1,-1,-1,-1,-1,-1,-1,-1,-1,30,-1,-1,30,-1,-1,-1,-1,30,30,-1,-1,-1,-1,30,-1,30,-1,-1,-1,-1,30,30,30,-1,-1,-1,-1,-1,-1,-1,-1,-1,-1,-1,-1,-1,-1,-1,35,-1,-1</v>
      </c>
      <c r="CD15" s="3" t="str">
        <f>CC15 &amp; "," &amp;CD7</f>
        <v>-1,-1,-1,-1,-1,-1,-1,-1,-1,-1,-1,22,-1,-1,-1,-1,-1,-1,-1,-1,-1,30,-1,-1,30,-1,-1,-1,-1,30,30,-1,-1,-1,-1,30,-1,30,-1,-1,-1,-1,30,30,30,-1,-1,-1,-1,-1,-1,-1,-1,-1,-1,-1,-1,-1,-1,-1,35,-1,-1,-1</v>
      </c>
      <c r="CE15" s="3" t="str">
        <f>CD15 &amp; "," &amp;CE7</f>
        <v>-1,-1,-1,-1,-1,-1,-1,-1,-1,-1,-1,22,-1,-1,-1,-1,-1,-1,-1,-1,-1,30,-1,-1,30,-1,-1,-1,-1,30,30,-1,-1,-1,-1,30,-1,30,-1,-1,-1,-1,30,30,30,-1,-1,-1,-1,-1,-1,-1,-1,-1,-1,-1,-1,-1,-1,-1,35,-1,-1,-1,-1</v>
      </c>
      <c r="CF15" s="3" t="str">
        <f>CE15 &amp; "," &amp;CF7</f>
        <v>-1,-1,-1,-1,-1,-1,-1,-1,-1,-1,-1,22,-1,-1,-1,-1,-1,-1,-1,-1,-1,30,-1,-1,30,-1,-1,-1,-1,30,30,-1,-1,-1,-1,30,-1,30,-1,-1,-1,-1,30,30,30,-1,-1,-1,-1,-1,-1,-1,-1,-1,-1,-1,-1,-1,-1,-1,35,-1,-1,-1,-1,-1</v>
      </c>
      <c r="CG15" s="3" t="str">
        <f>CF15 &amp; "," &amp;CG7</f>
        <v>-1,-1,-1,-1,-1,-1,-1,-1,-1,-1,-1,22,-1,-1,-1,-1,-1,-1,-1,-1,-1,30,-1,-1,30,-1,-1,-1,-1,30,30,-1,-1,-1,-1,30,-1,30,-1,-1,-1,-1,30,30,30,-1,-1,-1,-1,-1,-1,-1,-1,-1,-1,-1,-1,-1,-1,-1,35,-1,-1,-1,-1,-1,-1</v>
      </c>
      <c r="CH15" s="3" t="str">
        <f>CG15 &amp; "," &amp;CH7</f>
        <v>-1,-1,-1,-1,-1,-1,-1,-1,-1,-1,-1,22,-1,-1,-1,-1,-1,-1,-1,-1,-1,30,-1,-1,30,-1,-1,-1,-1,30,30,-1,-1,-1,-1,30,-1,30,-1,-1,-1,-1,30,30,30,-1,-1,-1,-1,-1,-1,-1,-1,-1,-1,-1,-1,-1,-1,-1,35,-1,-1,-1,-1,-1,-1,-1</v>
      </c>
      <c r="CI15" s="3" t="str">
        <f>CH15 &amp; "," &amp;CI7</f>
        <v>-1,-1,-1,-1,-1,-1,-1,-1,-1,-1,-1,22,-1,-1,-1,-1,-1,-1,-1,-1,-1,30,-1,-1,30,-1,-1,-1,-1,30,30,-1,-1,-1,-1,30,-1,30,-1,-1,-1,-1,30,30,30,-1,-1,-1,-1,-1,-1,-1,-1,-1,-1,-1,-1,-1,-1,-1,35,-1,-1,-1,-1,-1,-1,-1,-1</v>
      </c>
      <c r="CJ15" s="3" t="str">
        <f>CI15 &amp; "," &amp;CJ7</f>
        <v>-1,-1,-1,-1,-1,-1,-1,-1,-1,-1,-1,22,-1,-1,-1,-1,-1,-1,-1,-1,-1,30,-1,-1,30,-1,-1,-1,-1,30,30,-1,-1,-1,-1,30,-1,30,-1,-1,-1,-1,30,30,30,-1,-1,-1,-1,-1,-1,-1,-1,-1,-1,-1,-1,-1,-1,-1,35,-1,-1,-1,-1,-1,-1,-1,-1,-1</v>
      </c>
      <c r="CK15" s="3" t="str">
        <f>CJ15 &amp; "," &amp;CK7</f>
        <v>-1,-1,-1,-1,-1,-1,-1,-1,-1,-1,-1,22,-1,-1,-1,-1,-1,-1,-1,-1,-1,30,-1,-1,30,-1,-1,-1,-1,30,30,-1,-1,-1,-1,30,-1,30,-1,-1,-1,-1,30,30,30,-1,-1,-1,-1,-1,-1,-1,-1,-1,-1,-1,-1,-1,-1,-1,35,-1,-1,-1,-1,-1,-1,-1,-1,-1,-1</v>
      </c>
      <c r="CL15" s="3" t="str">
        <f>CK15 &amp; "," &amp;CL7</f>
        <v>-1,-1,-1,-1,-1,-1,-1,-1,-1,-1,-1,22,-1,-1,-1,-1,-1,-1,-1,-1,-1,30,-1,-1,30,-1,-1,-1,-1,30,30,-1,-1,-1,-1,30,-1,30,-1,-1,-1,-1,30,30,30,-1,-1,-1,-1,-1,-1,-1,-1,-1,-1,-1,-1,-1,-1,-1,35,-1,-1,-1,-1,-1,-1,-1,-1,-1,-1,-1</v>
      </c>
      <c r="CM15" s="3" t="str">
        <f>CL15 &amp; "," &amp;CM7</f>
        <v>-1,-1,-1,-1,-1,-1,-1,-1,-1,-1,-1,22,-1,-1,-1,-1,-1,-1,-1,-1,-1,30,-1,-1,30,-1,-1,-1,-1,30,30,-1,-1,-1,-1,30,-1,30,-1,-1,-1,-1,30,30,30,-1,-1,-1,-1,-1,-1,-1,-1,-1,-1,-1,-1,-1,-1,-1,35,-1,-1,-1,-1,-1,-1,-1,-1,-1,-1,-1,-1</v>
      </c>
      <c r="CN15" s="3" t="str">
        <f>CM15 &amp; "," &amp;CN7</f>
        <v>-1,-1,-1,-1,-1,-1,-1,-1,-1,-1,-1,22,-1,-1,-1,-1,-1,-1,-1,-1,-1,30,-1,-1,30,-1,-1,-1,-1,30,30,-1,-1,-1,-1,30,-1,30,-1,-1,-1,-1,30,30,30,-1,-1,-1,-1,-1,-1,-1,-1,-1,-1,-1,-1,-1,-1,-1,35,-1,-1,-1,-1,-1,-1,-1,-1,-1,-1,-1,-1,-1</v>
      </c>
      <c r="CO15" s="3" t="str">
        <f>CN15 &amp; "," &amp;CO7</f>
        <v>-1,-1,-1,-1,-1,-1,-1,-1,-1,-1,-1,22,-1,-1,-1,-1,-1,-1,-1,-1,-1,30,-1,-1,30,-1,-1,-1,-1,30,30,-1,-1,-1,-1,30,-1,30,-1,-1,-1,-1,30,30,30,-1,-1,-1,-1,-1,-1,-1,-1,-1,-1,-1,-1,-1,-1,-1,35,-1,-1,-1,-1,-1,-1,-1,-1,-1,-1,-1,-1,-1,-1</v>
      </c>
      <c r="CP15" s="3" t="str">
        <f>CO15 &amp; "," &amp;CP7</f>
        <v>-1,-1,-1,-1,-1,-1,-1,-1,-1,-1,-1,22,-1,-1,-1,-1,-1,-1,-1,-1,-1,30,-1,-1,30,-1,-1,-1,-1,30,30,-1,-1,-1,-1,30,-1,30,-1,-1,-1,-1,30,30,30,-1,-1,-1,-1,-1,-1,-1,-1,-1,-1,-1,-1,-1,-1,-1,35,-1,-1,-1,-1,-1,-1,-1,-1,-1,-1,-1,-1,-1,-1,-1</v>
      </c>
      <c r="CQ15" s="3" t="str">
        <f>CP15 &amp; "," &amp;CQ7</f>
        <v>-1,-1,-1,-1,-1,-1,-1,-1,-1,-1,-1,22,-1,-1,-1,-1,-1,-1,-1,-1,-1,30,-1,-1,30,-1,-1,-1,-1,30,30,-1,-1,-1,-1,30,-1,30,-1,-1,-1,-1,30,30,30,-1,-1,-1,-1,-1,-1,-1,-1,-1,-1,-1,-1,-1,-1,-1,35,-1,-1,-1,-1,-1,-1,-1,-1,-1,-1,-1,-1,-1,-1,-1,-1</v>
      </c>
      <c r="CR15" s="3" t="str">
        <f>CQ15 &amp; "," &amp;CR7</f>
        <v>-1,-1,-1,-1,-1,-1,-1,-1,-1,-1,-1,22,-1,-1,-1,-1,-1,-1,-1,-1,-1,30,-1,-1,30,-1,-1,-1,-1,30,30,-1,-1,-1,-1,30,-1,30,-1,-1,-1,-1,30,30,30,-1,-1,-1,-1,-1,-1,-1,-1,-1,-1,-1,-1,-1,-1,-1,35,-1,-1,-1,-1,-1,-1,-1,-1,-1,-1,-1,-1,-1,-1,-1,-1,22</v>
      </c>
      <c r="CS15" s="3" t="str">
        <f>CR15 &amp; "," &amp;CS7</f>
        <v>-1,-1,-1,-1,-1,-1,-1,-1,-1,-1,-1,22,-1,-1,-1,-1,-1,-1,-1,-1,-1,30,-1,-1,30,-1,-1,-1,-1,30,30,-1,-1,-1,-1,30,-1,30,-1,-1,-1,-1,30,30,30,-1,-1,-1,-1,-1,-1,-1,-1,-1,-1,-1,-1,-1,-1,-1,35,-1,-1,-1,-1,-1,-1,-1,-1,-1,-1,-1,-1,-1,-1,-1,-1,22,-1</v>
      </c>
      <c r="CT15" s="3" t="str">
        <f>CS15 &amp; "," &amp;CT7</f>
        <v>-1,-1,-1,-1,-1,-1,-1,-1,-1,-1,-1,22,-1,-1,-1,-1,-1,-1,-1,-1,-1,30,-1,-1,30,-1,-1,-1,-1,30,30,-1,-1,-1,-1,30,-1,30,-1,-1,-1,-1,30,30,30,-1,-1,-1,-1,-1,-1,-1,-1,-1,-1,-1,-1,-1,-1,-1,35,-1,-1,-1,-1,-1,-1,-1,-1,-1,-1,-1,-1,-1,-1,-1,-1,22,-1,-1</v>
      </c>
      <c r="CU15" s="3" t="str">
        <f>CT15 &amp; "," &amp;CU7</f>
        <v>-1,-1,-1,-1,-1,-1,-1,-1,-1,-1,-1,22,-1,-1,-1,-1,-1,-1,-1,-1,-1,30,-1,-1,30,-1,-1,-1,-1,30,30,-1,-1,-1,-1,30,-1,30,-1,-1,-1,-1,30,30,30,-1,-1,-1,-1,-1,-1,-1,-1,-1,-1,-1,-1,-1,-1,-1,35,-1,-1,-1,-1,-1,-1,-1,-1,-1,-1,-1,-1,-1,-1,-1,-1,22,-1,-1,-1</v>
      </c>
      <c r="CV15" s="3" t="str">
        <f>CU15 &amp; "," &amp;CV7</f>
        <v>-1,-1,-1,-1,-1,-1,-1,-1,-1,-1,-1,22,-1,-1,-1,-1,-1,-1,-1,-1,-1,30,-1,-1,30,-1,-1,-1,-1,30,30,-1,-1,-1,-1,30,-1,30,-1,-1,-1,-1,30,30,30,-1,-1,-1,-1,-1,-1,-1,-1,-1,-1,-1,-1,-1,-1,-1,35,-1,-1,-1,-1,-1,-1,-1,-1,-1,-1,-1,-1,-1,-1,-1,-1,22,-1,-1,-1,-1</v>
      </c>
      <c r="CW15" s="3" t="str">
        <f>CV15 &amp; "," &amp;CW7</f>
        <v>-1,-1,-1,-1,-1,-1,-1,-1,-1,-1,-1,22,-1,-1,-1,-1,-1,-1,-1,-1,-1,30,-1,-1,30,-1,-1,-1,-1,30,30,-1,-1,-1,-1,30,-1,30,-1,-1,-1,-1,30,30,30,-1,-1,-1,-1,-1,-1,-1,-1,-1,-1,-1,-1,-1,-1,-1,35,-1,-1,-1,-1,-1,-1,-1,-1,-1,-1,-1,-1,-1,-1,-1,-1,22,-1,-1,-1,-1,-1</v>
      </c>
      <c r="CX15" s="3" t="str">
        <f>CW15 &amp; "," &amp;CX7</f>
        <v>-1,-1,-1,-1,-1,-1,-1,-1,-1,-1,-1,22,-1,-1,-1,-1,-1,-1,-1,-1,-1,30,-1,-1,30,-1,-1,-1,-1,30,30,-1,-1,-1,-1,30,-1,30,-1,-1,-1,-1,30,30,30,-1,-1,-1,-1,-1,-1,-1,-1,-1,-1,-1,-1,-1,-1,-1,35,-1,-1,-1,-1,-1,-1,-1,-1,-1,-1,-1,-1,-1,-1,-1,-1,22,-1,-1,-1,-1,-1,-1</v>
      </c>
      <c r="CY15" s="3" t="str">
        <f>CX15 &amp; "," &amp;CY7</f>
        <v>-1,-1,-1,-1,-1,-1,-1,-1,-1,-1,-1,22,-1,-1,-1,-1,-1,-1,-1,-1,-1,30,-1,-1,30,-1,-1,-1,-1,30,30,-1,-1,-1,-1,30,-1,30,-1,-1,-1,-1,30,30,30,-1,-1,-1,-1,-1,-1,-1,-1,-1,-1,-1,-1,-1,-1,-1,35,-1,-1,-1,-1,-1,-1,-1,-1,-1,-1,-1,-1,-1,-1,-1,-1,22,-1,-1,-1,-1,-1,-1,-1</v>
      </c>
      <c r="CZ15" s="3" t="str">
        <f>CY15 &amp; "," &amp;CZ7</f>
        <v>-1,-1,-1,-1,-1,-1,-1,-1,-1,-1,-1,22,-1,-1,-1,-1,-1,-1,-1,-1,-1,30,-1,-1,30,-1,-1,-1,-1,30,30,-1,-1,-1,-1,30,-1,30,-1,-1,-1,-1,30,30,30,-1,-1,-1,-1,-1,-1,-1,-1,-1,-1,-1,-1,-1,-1,-1,35,-1,-1,-1,-1,-1,-1,-1,-1,-1,-1,-1,-1,-1,-1,-1,-1,22,-1,-1,-1,-1,-1,-1,-1,-1</v>
      </c>
      <c r="DA15" s="3" t="str">
        <f>CZ15 &amp; "," &amp;DA7</f>
        <v>-1,-1,-1,-1,-1,-1,-1,-1,-1,-1,-1,22,-1,-1,-1,-1,-1,-1,-1,-1,-1,30,-1,-1,30,-1,-1,-1,-1,30,30,-1,-1,-1,-1,30,-1,30,-1,-1,-1,-1,30,30,30,-1,-1,-1,-1,-1,-1,-1,-1,-1,-1,-1,-1,-1,-1,-1,35,-1,-1,-1,-1,-1,-1,-1,-1,-1,-1,-1,-1,-1,-1,-1,-1,22,-1,-1,-1,-1,-1,-1,-1,-1,-1</v>
      </c>
      <c r="DB15" s="3" t="str">
        <f>DA15 &amp; "," &amp;DB7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</v>
      </c>
      <c r="DC15" s="3" t="str">
        <f>DB15 &amp; "," &amp;DC7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</v>
      </c>
      <c r="DD15" s="3" t="str">
        <f>DC15 &amp; "," &amp;DD7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</v>
      </c>
      <c r="DE15" s="3" t="str">
        <f>DD15 &amp; "," &amp;DE7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</v>
      </c>
      <c r="DF15" s="3" t="str">
        <f>DE15 &amp; "," &amp;DF7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</v>
      </c>
      <c r="DG15" s="3" t="str">
        <f>DF15 &amp; "," &amp;DG7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</v>
      </c>
      <c r="DH15" s="3" t="str">
        <f>DG15 &amp; "," &amp;DH7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</v>
      </c>
      <c r="DI15" s="3" t="str">
        <f>DH15 &amp; "," &amp;DI7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,-1</v>
      </c>
      <c r="DJ15" s="3" t="str">
        <f>DI15 &amp; "," &amp;DJ7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,-1,-1</v>
      </c>
      <c r="DK15" s="3" t="str">
        <f>DJ15 &amp; "," &amp;DK7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,-1,-1,-1</v>
      </c>
      <c r="DL15" s="3" t="str">
        <f>DK15 &amp; "," &amp;DL7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,-1,-1,-1,-1</v>
      </c>
      <c r="DM15" s="3" t="str">
        <f>DL15 &amp; "," &amp;DM7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,-1,-1,-1,-1,-1</v>
      </c>
      <c r="DN15" s="3" t="str">
        <f>DM15 &amp; "," &amp;DN7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,-1,-1,-1,-1,-1,-1</v>
      </c>
      <c r="DO15" s="3" t="str">
        <f>DN15 &amp; "," &amp;DO7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,-1,-1,-1,-1,-1,-1,-1</v>
      </c>
      <c r="DP15" s="3" t="str">
        <f>DO15 &amp; "," &amp;DP7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,-1,-1,-1,-1,-1,-1,-1,-1</v>
      </c>
      <c r="DQ15" s="3" t="str">
        <f>DP15 &amp; "," &amp;DQ7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,-1,-1,-1,-1,-1,-1,-1,-1,-1</v>
      </c>
      <c r="DR15" s="3" t="str">
        <f>DQ15 &amp; "," &amp;DR7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,-1,-1,-1,-1,-1,-1,-1,-1,-1,-1</v>
      </c>
      <c r="DS15" s="3" t="str">
        <f>DR15 &amp; "," &amp;DS7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,-1,-1,-1,-1,-1,-1,-1,-1,-1,-1,-1</v>
      </c>
      <c r="DT15" s="3" t="str">
        <f>DS15 &amp; "," &amp;DT7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,-1,-1,-1,-1,-1,-1,-1,-1,-1,-1,-1,-1</v>
      </c>
      <c r="DU15" s="3" t="str">
        <f>DT15 &amp; "," &amp;DU7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,-1,-1,-1,-1,-1,-1,-1,-1,-1,-1,-1,-1,-1</v>
      </c>
      <c r="DV15" s="3" t="str">
        <f>DU15 &amp; "," &amp;DV7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,-1,-1,-1,-1,-1,-1,-1,-1,-1,-1,-1,-1,-1,28</v>
      </c>
      <c r="DW15" s="3" t="str">
        <f>DV15 &amp; "," &amp;DW7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,-1,-1,-1,-1,-1,-1,-1,-1,-1,-1,-1,-1,-1,28,21</v>
      </c>
      <c r="DX15" s="3"/>
      <c r="DY15" s="3"/>
      <c r="DZ15" s="3"/>
      <c r="EA15" s="3"/>
    </row>
    <row r="16" spans="1:146" x14ac:dyDescent="0.25">
      <c r="A16" s="1">
        <v>12</v>
      </c>
      <c r="B16" s="1" t="s">
        <v>52</v>
      </c>
      <c r="C16" s="1" t="s">
        <v>336</v>
      </c>
      <c r="D16" s="1">
        <f t="shared" si="0"/>
        <v>665319</v>
      </c>
      <c r="E16" s="1">
        <f t="shared" si="1"/>
        <v>135663</v>
      </c>
      <c r="F16" s="1" t="s">
        <v>185</v>
      </c>
      <c r="G16" s="1">
        <v>75</v>
      </c>
      <c r="H16" s="1" t="s">
        <v>132</v>
      </c>
      <c r="I16" s="1" t="s">
        <v>139</v>
      </c>
      <c r="J16" s="1" t="s">
        <v>165</v>
      </c>
      <c r="M16" s="1">
        <f>LOOKUP(H16,IndexTable!$C$2:$C$37,IndexTable!$A$2:$A$37)</f>
        <v>0</v>
      </c>
      <c r="N16" s="1">
        <f>IF(ISBLANK(I16),-1,LOOKUP(I16,IndexTable!$D$2:$D$37,IndexTable!$A$2:$A$37))</f>
        <v>6</v>
      </c>
      <c r="O16" s="1">
        <f>IF(ISBLANK(J16),-1,LOOKUP(J16,IndexTable!$D$2:$D$37,IndexTable!$A$2:$A$37))</f>
        <v>23</v>
      </c>
      <c r="P16" s="1">
        <f>IF(ISBLANK(K16),-1,LOOKUP(K16,IndexTable!$D$2:$D$37,IndexTable!$A$2:$A$37))</f>
        <v>-1</v>
      </c>
      <c r="S16" s="3"/>
      <c r="T16" s="3" t="str">
        <f>S8 &amp; "," &amp;T8</f>
        <v>647847,1001879</v>
      </c>
      <c r="U16" s="3" t="str">
        <f>T16 &amp; "," &amp;U8</f>
        <v>647847,1001879,647848</v>
      </c>
      <c r="V16" s="3" t="str">
        <f>U16 &amp; "," &amp;V8</f>
        <v>647847,1001879,647848,665314</v>
      </c>
      <c r="W16" s="3" t="str">
        <f>V16 &amp; "," &amp;W8</f>
        <v>647847,1001879,647848,665314,665315</v>
      </c>
      <c r="X16" s="3" t="str">
        <f>W16 &amp; "," &amp;X8</f>
        <v>647847,1001879,647848,665314,665315,67205036</v>
      </c>
      <c r="Y16" s="3" t="str">
        <f>X16 &amp; "," &amp;Y8</f>
        <v>647847,1001879,647848,665314,665315,67205036,665322</v>
      </c>
      <c r="Z16" s="3" t="str">
        <f>Y16 &amp; "," &amp;Z8</f>
        <v>647847,1001879,647848,665314,665315,67205036,665322,665316</v>
      </c>
      <c r="AA16" s="3" t="str">
        <f>Z16 &amp; "," &amp;AA8</f>
        <v>647847,1001879,647848,665314,665315,67205036,665322,665316,665317</v>
      </c>
      <c r="AB16" s="3" t="str">
        <f>AA16 &amp; "," &amp;AB8</f>
        <v>647847,1001879,647848,665314,665315,67205036,665322,665316,665317,1085714</v>
      </c>
      <c r="AC16" s="3" t="str">
        <f>AB16 &amp; "," &amp;AC8</f>
        <v>647847,1001879,647848,665314,665315,67205036,665322,665316,665317,1085714,665318</v>
      </c>
      <c r="AD16" s="3" t="str">
        <f>AC16 &amp; "," &amp;AD8</f>
        <v>647847,1001879,647848,665314,665315,67205036,665322,665316,665317,1085714,665318,67205045</v>
      </c>
      <c r="AE16" s="3" t="str">
        <f>AD16 &amp; "," &amp;AE8</f>
        <v>647847,1001879,647848,665314,665315,67205036,665322,665316,665317,1085714,665318,67205045,665319</v>
      </c>
      <c r="AF16" s="3" t="str">
        <f>AE16 &amp; "," &amp;AF8</f>
        <v>647847,1001879,647848,665314,665315,67205036,665322,665316,665317,1085714,665318,67205045,665319,665321</v>
      </c>
      <c r="AG16" s="3" t="str">
        <f>AF16 &amp; "," &amp;AG8</f>
        <v>647847,1001879,647848,665314,665315,67205036,665322,665316,665317,1085714,665318,67205045,665319,665321,665320</v>
      </c>
      <c r="AH16" s="3" t="str">
        <f>AG16 &amp; "," &amp;AH8</f>
        <v>647847,1001879,647848,665314,665315,67205036,665322,665316,665317,1085714,665318,67205045,665319,665321,665320,863054</v>
      </c>
      <c r="AI16" s="3" t="str">
        <f>AH16 &amp; "," &amp;AI8</f>
        <v>647847,1001879,647848,665314,665315,67205036,665322,665316,665317,1085714,665318,67205045,665319,665321,665320,863054,906822</v>
      </c>
      <c r="AJ16" s="3" t="str">
        <f>AI16 &amp; "," &amp;AJ8</f>
        <v>647847,1001879,647848,665314,665315,67205036,665322,665316,665317,1085714,665318,67205045,665319,665321,665320,863054,906822,67227143</v>
      </c>
      <c r="AK16" s="3" t="str">
        <f>AJ16 &amp; "," &amp;AK8</f>
        <v>647847,1001879,647848,665314,665315,67205036,665322,665316,665317,1085714,665318,67205045,665319,665321,665320,863054,906822,67227143,647849</v>
      </c>
      <c r="AL16" s="3" t="str">
        <f>AK16 &amp; "," &amp;AL8</f>
        <v>647847,1001879,647848,665314,665315,67205036,665322,665316,665317,1085714,665318,67205045,665319,665321,665320,863054,906822,67227143,647849,647851</v>
      </c>
      <c r="AM16" s="3" t="str">
        <f>AL16 &amp; "," &amp;AM8</f>
        <v>647847,1001879,647848,665314,665315,67205036,665322,665316,665317,1085714,665318,67205045,665319,665321,665320,863054,906822,67227143,647849,647851,647850</v>
      </c>
      <c r="AN16" s="3" t="str">
        <f>AM16 &amp; "," &amp;AN8</f>
        <v>647847,1001879,647848,665314,665315,67205036,665322,665316,665317,1085714,665318,67205045,665319,665321,665320,863054,906822,67227143,647849,647851,647850,738807</v>
      </c>
      <c r="AO16" s="3" t="str">
        <f>AN16 &amp; "," &amp;AO8</f>
        <v>647847,1001879,647848,665314,665315,67205036,665322,665316,665317,1085714,665318,67205045,665319,665321,665320,863054,906822,67227143,647849,647851,647850,738807,665325</v>
      </c>
      <c r="AP16" s="3" t="str">
        <f>AO16 &amp; "," &amp;AP8</f>
        <v>647847,1001879,647848,665314,665315,67205036,665322,665316,665317,1085714,665318,67205045,665319,665321,665320,863054,906822,67227143,647849,647851,647850,738807,665325,33572272</v>
      </c>
      <c r="AQ16" s="3" t="str">
        <f>AP16 &amp; "," &amp;AQ8</f>
        <v>647847,1001879,647848,665314,665315,67205036,665322,665316,665317,1085714,665318,67205045,665319,665321,665320,863054,906822,67227143,647849,647851,647850,738807,665325,33572272,665324</v>
      </c>
      <c r="AR16" s="3" t="str">
        <f>AQ16 &amp; "," &amp;AR8</f>
        <v>647847,1001879,647848,665314,665315,67205036,665322,665316,665317,1085714,665318,67205045,665319,665321,665320,863054,906822,67227143,647849,647851,647850,738807,665325,33572272,665324,665323</v>
      </c>
      <c r="AS16" s="3" t="str">
        <f>AR16 &amp; "," &amp;AS8</f>
        <v>647847,1001879,647848,665314,665315,67205036,665322,665316,665317,1085714,665318,67205045,665319,665321,665320,863054,906822,67227143,647849,647851,647850,738807,665325,33572272,665324,665323,642388</v>
      </c>
      <c r="AT16" s="3" t="str">
        <f>AS16 &amp; "," &amp;AT8</f>
        <v>647847,1001879,647848,665314,665315,67205036,665322,665316,665317,1085714,665318,67205045,665319,665321,665320,863054,906822,67227143,647849,647851,647850,738807,665325,33572272,665324,665323,642388,665326</v>
      </c>
      <c r="AU16" s="3" t="str">
        <f>AT16 &amp; "," &amp;AU8</f>
        <v>647847,1001879,647848,665314,665315,67205036,665322,665316,665317,1085714,665318,67205045,665319,665321,665320,863054,906822,67227143,647849,647851,647850,738807,665325,33572272,665324,665323,642388,665326,665329</v>
      </c>
      <c r="AV16" s="3" t="str">
        <f>AU16 &amp; "," &amp;AV8</f>
        <v>647847,1001879,647848,665314,665315,67205036,665322,665316,665317,1085714,665318,67205045,665319,665321,665320,863054,906822,67227143,647849,647851,647850,738807,665325,33572272,665324,665323,642388,665326,665329,67232433</v>
      </c>
      <c r="AW16" s="3" t="str">
        <f>AV16 &amp; "," &amp;AW8</f>
        <v>647847,1001879,647848,665314,665315,67205036,665322,665316,665317,1085714,665318,67205045,665319,665321,665320,863054,906822,67227143,647849,647851,647850,738807,665325,33572272,665324,665323,642388,665326,665329,67232433,665327</v>
      </c>
      <c r="AX16" s="3" t="str">
        <f>AW16 &amp; "," &amp;AX8</f>
        <v>647847,1001879,647848,665314,665315,67205036,665322,665316,665317,1085714,665318,67205045,665319,665321,665320,863054,906822,67227143,647849,647851,647850,738807,665325,33572272,665324,665323,642388,665326,665329,67232433,665327,33572273</v>
      </c>
      <c r="AY16" s="3" t="str">
        <f>AX16 &amp; "," &amp;AY8</f>
        <v>647847,1001879,647848,665314,665315,67205036,665322,665316,665317,1085714,665318,67205045,665319,665321,665320,863054,906822,67227143,647849,647851,647850,738807,665325,33572272,665324,665323,642388,665326,665329,67232433,665327,33572273,67320935</v>
      </c>
      <c r="AZ16" s="3" t="str">
        <f>AY16 &amp; "," &amp;AZ8</f>
        <v>647847,1001879,647848,665314,665315,67205036,665322,665316,665317,1085714,665318,67205045,665319,665321,665320,863054,906822,67227143,647849,647851,647850,738807,665325,33572272,665324,665323,642388,665326,665329,67232433,665327,33572273,67320935,665330</v>
      </c>
      <c r="BA16" s="3" t="str">
        <f>AZ16 &amp; "," &amp;BA8</f>
        <v>647847,1001879,647848,665314,665315,67205036,665322,665316,665317,1085714,665318,67205045,665319,665321,665320,863054,906822,67227143,647849,647851,647850,738807,665325,33572272,665324,665323,642388,665326,665329,67232433,665327,33572273,67320935,665330,665334</v>
      </c>
      <c r="BB16" s="3" t="str">
        <f>BA16 &amp; "," &amp;BB8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</v>
      </c>
      <c r="BC16" s="3" t="str">
        <f>BB16 &amp; "," &amp;BC8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</v>
      </c>
      <c r="BD16" s="3" t="str">
        <f>BC16 &amp; "," &amp;BD8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</v>
      </c>
      <c r="BE16" s="3" t="str">
        <f>BD16 &amp; "," &amp;BE8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</v>
      </c>
      <c r="BF16" s="3" t="str">
        <f>BE16 &amp; "," &amp;BF8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</v>
      </c>
      <c r="BG16" s="3" t="str">
        <f>BF16 &amp; "," &amp;BG8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</v>
      </c>
      <c r="BH16" s="3" t="str">
        <f>BG16 &amp; "," &amp;BH8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</v>
      </c>
      <c r="BI16" s="3" t="str">
        <f>BH16 &amp; "," &amp;BI8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</v>
      </c>
      <c r="BJ16" s="3" t="str">
        <f>BI16 &amp; "," &amp;BJ8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</v>
      </c>
      <c r="BK16" s="3" t="str">
        <f>BJ16 &amp; "," &amp;BK8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</v>
      </c>
      <c r="BL16" s="3" t="str">
        <f>BK16 &amp; "," &amp;BL8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</v>
      </c>
      <c r="BM16" s="3" t="str">
        <f>BL16 &amp; "," &amp;BM8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</v>
      </c>
      <c r="BN16" s="3" t="str">
        <f>BM16 &amp; "," &amp;BN8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</v>
      </c>
      <c r="BO16" s="3" t="str">
        <f>BN16 &amp; "," &amp;BO8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</v>
      </c>
      <c r="BP16" s="3" t="str">
        <f>BO16 &amp; "," &amp;BP8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</v>
      </c>
      <c r="BQ16" s="3" t="str">
        <f>BP16 &amp; "," &amp;BQ8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</v>
      </c>
      <c r="BR16" s="3" t="str">
        <f>BQ16 &amp; "," &amp;BR8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</v>
      </c>
      <c r="BS16" s="3" t="str">
        <f>BR16 &amp; "," &amp;BS8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</v>
      </c>
      <c r="BT16" s="3" t="str">
        <f>BS16 &amp; "," &amp;BT8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</v>
      </c>
      <c r="BU16" s="3" t="str">
        <f>BT16 &amp; "," &amp;BU8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</v>
      </c>
      <c r="BV16" s="3" t="str">
        <f>BU16 &amp; "," &amp;BV8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</v>
      </c>
      <c r="BW16" s="3" t="str">
        <f>BV16 &amp; "," &amp;BW8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</v>
      </c>
      <c r="BX16" s="3" t="str">
        <f>BW16 &amp; "," &amp;BX8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</v>
      </c>
      <c r="BY16" s="3" t="str">
        <f>BX16 &amp; "," &amp;BY8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</v>
      </c>
      <c r="BZ16" s="3" t="str">
        <f>BY16 &amp; "," &amp;BZ8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</v>
      </c>
      <c r="CA16" s="3" t="str">
        <f>BZ16 &amp; "," &amp;CA8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</v>
      </c>
      <c r="CB16" s="3" t="str">
        <f>CA16 &amp; "," &amp;CB8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</v>
      </c>
      <c r="CC16" s="3" t="str">
        <f>CB16 &amp; "," &amp;CC8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</v>
      </c>
      <c r="CD16" s="3" t="str">
        <f>CC16 &amp; "," &amp;CD8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</v>
      </c>
      <c r="CE16" s="3" t="str">
        <f>CD16 &amp; "," &amp;CE8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</v>
      </c>
      <c r="CF16" s="3" t="str">
        <f>CE16 &amp; "," &amp;CF8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</v>
      </c>
      <c r="CG16" s="3" t="str">
        <f>CF16 &amp; "," &amp;CG8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</v>
      </c>
      <c r="CH16" s="3" t="str">
        <f>CG16 &amp; "," &amp;CH8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</v>
      </c>
      <c r="CI16" s="3" t="str">
        <f>CH16 &amp; "," &amp;CI8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</v>
      </c>
      <c r="CJ16" s="3" t="str">
        <f>CI16 &amp; "," &amp;CJ8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</v>
      </c>
      <c r="CK16" s="3" t="str">
        <f>CJ16 &amp; "," &amp;CK8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</v>
      </c>
      <c r="CL16" s="3" t="str">
        <f>CK16 &amp; "," &amp;CL8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</v>
      </c>
      <c r="CM16" s="3" t="str">
        <f>CL16 &amp; "," &amp;CM8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</v>
      </c>
      <c r="CN16" s="3" t="str">
        <f>CM16 &amp; "," &amp;CN8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</v>
      </c>
      <c r="CO16" s="3" t="str">
        <f>CN16 &amp; "," &amp;CO8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</v>
      </c>
      <c r="CP16" s="3" t="str">
        <f>CO16 &amp; "," &amp;CP8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</v>
      </c>
      <c r="CQ16" s="3" t="str">
        <f>CP16 &amp; "," &amp;CQ8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</v>
      </c>
      <c r="CR16" s="3" t="str">
        <f>CQ16 &amp; "," &amp;CR8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</v>
      </c>
      <c r="CS16" s="3" t="str">
        <f>CR16 &amp; "," &amp;CS8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</v>
      </c>
      <c r="CT16" s="3" t="str">
        <f>CS16 &amp; "," &amp;CT8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</v>
      </c>
      <c r="CU16" s="3" t="str">
        <f>CT16 &amp; "," &amp;CU8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</v>
      </c>
      <c r="CV16" s="3" t="str">
        <f>CU16 &amp; "," &amp;CV8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</v>
      </c>
      <c r="CW16" s="3" t="str">
        <f>CV16 &amp; "," &amp;CW8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</v>
      </c>
      <c r="CX16" s="3" t="str">
        <f>CW16 &amp; "," &amp;CX8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</v>
      </c>
      <c r="CY16" s="3" t="str">
        <f>CX16 &amp; "," &amp;CY8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</v>
      </c>
      <c r="CZ16" s="3" t="str">
        <f>CY16 &amp; "," &amp;CZ8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</v>
      </c>
      <c r="DA16" s="3" t="str">
        <f>CZ16 &amp; "," &amp;DA8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</v>
      </c>
      <c r="DB16" s="3" t="str">
        <f>DA16 &amp; "," &amp;DB8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</v>
      </c>
      <c r="DC16" s="3" t="str">
        <f>DB16 &amp; "," &amp;DC8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</v>
      </c>
      <c r="DD16" s="3" t="str">
        <f>DC16 &amp; "," &amp;DD8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</v>
      </c>
      <c r="DE16" s="3" t="str">
        <f>DD16 &amp; "," &amp;DE8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</v>
      </c>
      <c r="DF16" s="3" t="str">
        <f>DE16 &amp; "," &amp;DF8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</v>
      </c>
      <c r="DG16" s="3" t="str">
        <f>DF16 &amp; "," &amp;DG8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</v>
      </c>
      <c r="DH16" s="3" t="str">
        <f>DG16 &amp; "," &amp;DH8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</v>
      </c>
      <c r="DI16" s="3" t="str">
        <f>DH16 &amp; "," &amp;DI8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,1111629</v>
      </c>
      <c r="DJ16" s="3" t="str">
        <f>DI16 &amp; "," &amp;DJ8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,1111629,665378</v>
      </c>
      <c r="DK16" s="3" t="str">
        <f>DJ16 &amp; "," &amp;DK8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,1111629,665378,665383</v>
      </c>
      <c r="DL16" s="3" t="str">
        <f>DK16 &amp; "," &amp;DL8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,1111629,665378,665383,33614038</v>
      </c>
      <c r="DM16" s="3" t="str">
        <f>DL16 &amp; "," &amp;DM8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,1111629,665378,665383,33614038,67241605</v>
      </c>
      <c r="DN16" s="3" t="str">
        <f>DM16 &amp; "," &amp;DN8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,1111629,665378,665383,33614038,67241605,665381</v>
      </c>
      <c r="DO16" s="3" t="str">
        <f>DN16 &amp; "," &amp;DO8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,1111629,665378,665383,33614038,67241605,665381,33570638</v>
      </c>
      <c r="DP16" s="3" t="str">
        <f>DO16 &amp; "," &amp;DP8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,1111629,665378,665383,33614038,67241605,665381,33570638,665377</v>
      </c>
      <c r="DQ16" s="3" t="str">
        <f>DP16 &amp; "," &amp;DQ8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,1111629,665378,665383,33614038,67241605,665381,33570638,665377,33570637</v>
      </c>
      <c r="DR16" s="3" t="str">
        <f>DQ16 &amp; "," &amp;DR8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,1111629,665378,665383,33614038,67241605,665381,33570638,665377,33570637,665384</v>
      </c>
      <c r="DS16" s="3" t="str">
        <f>DR16 &amp; "," &amp;DS8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,1111629,665378,665383,33614038,67241605,665381,33570638,665377,33570637,665384,906819</v>
      </c>
      <c r="DT16" s="3" t="str">
        <f>DS16 &amp; "," &amp;DT8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,1111629,665378,665383,33614038,67241605,665381,33570638,665377,33570637,665384,906819,665382</v>
      </c>
      <c r="DU16" s="3" t="str">
        <f>DT16 &amp; "," &amp;DU8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,1111629,665378,665383,33614038,67241605,665381,33570638,665377,33570637,665384,906819,665382,665385</v>
      </c>
      <c r="DV16" s="3" t="str">
        <f>DU16 &amp; "," &amp;DV8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,1111629,665378,665383,33614038,67241605,665381,33570638,665377,33570637,665384,906819,665382,665385,906823</v>
      </c>
      <c r="DW16" s="3" t="str">
        <f>DV16 &amp; "," &amp;DW8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,1111629,665378,665383,33614038,67241605,665381,33570638,665377,33570637,665384,906819,665382,665385,906823,1039995</v>
      </c>
      <c r="DX16" s="3"/>
      <c r="DY16" s="3"/>
      <c r="DZ16" s="3"/>
      <c r="EA16" s="3"/>
    </row>
    <row r="17" spans="1:131" x14ac:dyDescent="0.25">
      <c r="A17" s="1">
        <v>13</v>
      </c>
      <c r="B17" s="1" t="s">
        <v>56</v>
      </c>
      <c r="C17" s="1" t="s">
        <v>340</v>
      </c>
      <c r="D17" s="1">
        <f t="shared" si="0"/>
        <v>665321</v>
      </c>
      <c r="E17" s="1">
        <f t="shared" si="1"/>
        <v>372062</v>
      </c>
      <c r="F17" s="1" t="s">
        <v>190</v>
      </c>
      <c r="G17" s="1">
        <v>75</v>
      </c>
      <c r="H17" s="1" t="s">
        <v>132</v>
      </c>
      <c r="I17" s="1" t="s">
        <v>188</v>
      </c>
      <c r="J17" s="1" t="s">
        <v>155</v>
      </c>
      <c r="M17" s="1">
        <f>LOOKUP(H17,IndexTable!$C$2:$C$37,IndexTable!$A$2:$A$37)</f>
        <v>0</v>
      </c>
      <c r="N17" s="1">
        <f>IF(ISBLANK(I17),-1,LOOKUP(I17,IndexTable!$D$2:$D$37,IndexTable!$A$2:$A$37))</f>
        <v>2</v>
      </c>
      <c r="O17" s="1">
        <f>IF(ISBLANK(J17),-1,LOOKUP(J17,IndexTable!$D$2:$D$37,IndexTable!$A$2:$A$37))</f>
        <v>9</v>
      </c>
      <c r="P17" s="1">
        <f>IF(ISBLANK(K17),-1,LOOKUP(K17,IndexTable!$D$2:$D$37,IndexTable!$A$2:$A$37))</f>
        <v>-1</v>
      </c>
      <c r="S17" s="3"/>
      <c r="T17" s="3" t="str">
        <f>S9 &amp; "," &amp;T9</f>
        <v>105736,105737</v>
      </c>
      <c r="U17" s="3" t="str">
        <f>T17 &amp; "," &amp;U9</f>
        <v>105736,105737,105738</v>
      </c>
      <c r="V17" s="3" t="str">
        <f t="shared" ref="V17:CG17" si="2">U17 &amp; "," &amp;V9</f>
        <v>105736,105737,105738,105739</v>
      </c>
      <c r="W17" s="3" t="str">
        <f t="shared" si="2"/>
        <v>105736,105737,105738,105739,105740</v>
      </c>
      <c r="X17" s="3" t="str">
        <f t="shared" si="2"/>
        <v>105736,105737,105738,105739,105740,105741</v>
      </c>
      <c r="Y17" s="3" t="str">
        <f t="shared" si="2"/>
        <v>105736,105737,105738,105739,105740,105741,105742</v>
      </c>
      <c r="Z17" s="3" t="str">
        <f t="shared" si="2"/>
        <v>105736,105737,105738,105739,105740,105741,105742,105743</v>
      </c>
      <c r="AA17" s="3" t="str">
        <f t="shared" si="2"/>
        <v>105736,105737,105738,105739,105740,105741,105742,105743,105744</v>
      </c>
      <c r="AB17" s="3" t="str">
        <f t="shared" si="2"/>
        <v>105736,105737,105738,105739,105740,105741,105742,105743,105744,105745</v>
      </c>
      <c r="AC17" s="3" t="str">
        <f t="shared" si="2"/>
        <v>105736,105737,105738,105739,105740,105741,105742,105743,105744,105745,105746</v>
      </c>
      <c r="AD17" s="3" t="str">
        <f t="shared" si="2"/>
        <v>105736,105737,105738,105739,105740,105741,105742,105743,105744,105745,105746,105747</v>
      </c>
      <c r="AE17" s="3" t="str">
        <f t="shared" si="2"/>
        <v>105736,105737,105738,105739,105740,105741,105742,105743,105744,105745,105746,105747,105748</v>
      </c>
      <c r="AF17" s="3" t="str">
        <f t="shared" si="2"/>
        <v>105736,105737,105738,105739,105740,105741,105742,105743,105744,105745,105746,105747,105748,105749</v>
      </c>
      <c r="AG17" s="3" t="str">
        <f t="shared" si="2"/>
        <v>105736,105737,105738,105739,105740,105741,105742,105743,105744,105745,105746,105747,105748,105749,105750</v>
      </c>
      <c r="AH17" s="3" t="str">
        <f t="shared" si="2"/>
        <v>105736,105737,105738,105739,105740,105741,105742,105743,105744,105745,105746,105747,105748,105749,105750,105751</v>
      </c>
      <c r="AI17" s="3" t="str">
        <f t="shared" si="2"/>
        <v>105736,105737,105738,105739,105740,105741,105742,105743,105744,105745,105746,105747,105748,105749,105750,105751,105752</v>
      </c>
      <c r="AJ17" s="3" t="str">
        <f t="shared" si="2"/>
        <v>105736,105737,105738,105739,105740,105741,105742,105743,105744,105745,105746,105747,105748,105749,105750,105751,105752,105753</v>
      </c>
      <c r="AK17" s="3" t="str">
        <f t="shared" si="2"/>
        <v>105736,105737,105738,105739,105740,105741,105742,105743,105744,105745,105746,105747,105748,105749,105750,105751,105752,105753,105754</v>
      </c>
      <c r="AL17" s="3" t="str">
        <f t="shared" si="2"/>
        <v>105736,105737,105738,105739,105740,105741,105742,105743,105744,105745,105746,105747,105748,105749,105750,105751,105752,105753,105754,105755</v>
      </c>
      <c r="AM17" s="3" t="str">
        <f t="shared" si="2"/>
        <v>105736,105737,105738,105739,105740,105741,105742,105743,105744,105745,105746,105747,105748,105749,105750,105751,105752,105753,105754,105755,105756</v>
      </c>
      <c r="AN17" s="3" t="str">
        <f t="shared" si="2"/>
        <v>105736,105737,105738,105739,105740,105741,105742,105743,105744,105745,105746,105747,105748,105749,105750,105751,105752,105753,105754,105755,105756,105757</v>
      </c>
      <c r="AO17" s="3" t="str">
        <f t="shared" si="2"/>
        <v>105736,105737,105738,105739,105740,105741,105742,105743,105744,105745,105746,105747,105748,105749,105750,105751,105752,105753,105754,105755,105756,105757,105758</v>
      </c>
      <c r="AP17" s="3" t="str">
        <f t="shared" si="2"/>
        <v>105736,105737,105738,105739,105740,105741,105742,105743,105744,105745,105746,105747,105748,105749,105750,105751,105752,105753,105754,105755,105756,105757,105758,105759</v>
      </c>
      <c r="AQ17" s="3" t="str">
        <f t="shared" si="2"/>
        <v>105736,105737,105738,105739,105740,105741,105742,105743,105744,105745,105746,105747,105748,105749,105750,105751,105752,105753,105754,105755,105756,105757,105758,105759,105760</v>
      </c>
      <c r="AR17" s="3" t="str">
        <f t="shared" si="2"/>
        <v>105736,105737,105738,105739,105740,105741,105742,105743,105744,105745,105746,105747,105748,105749,105750,105751,105752,105753,105754,105755,105756,105757,105758,105759,105760,105761</v>
      </c>
      <c r="AS17" s="3" t="str">
        <f t="shared" si="2"/>
        <v>105736,105737,105738,105739,105740,105741,105742,105743,105744,105745,105746,105747,105748,105749,105750,105751,105752,105753,105754,105755,105756,105757,105758,105759,105760,105761,105762</v>
      </c>
      <c r="AT17" s="3" t="str">
        <f t="shared" si="2"/>
        <v>105736,105737,105738,105739,105740,105741,105742,105743,105744,105745,105746,105747,105748,105749,105750,105751,105752,105753,105754,105755,105756,105757,105758,105759,105760,105761,105762,126499</v>
      </c>
      <c r="AU17" s="3" t="str">
        <f t="shared" si="2"/>
        <v>105736,105737,105738,105739,105740,105741,105742,105743,105744,105745,105746,105747,105748,105749,105750,105751,105752,105753,105754,105755,105756,105757,105758,105759,105760,105761,105762,126499,126500</v>
      </c>
      <c r="AV17" s="3" t="str">
        <f t="shared" si="2"/>
        <v>105736,105737,105738,105739,105740,105741,105742,105743,105744,105745,105746,105747,105748,105749,105750,105751,105752,105753,105754,105755,105756,105757,105758,105759,105760,105761,105762,126499,126500,126501</v>
      </c>
      <c r="AW17" s="3" t="str">
        <f t="shared" si="2"/>
        <v>105736,105737,105738,105739,105740,105741,105742,105743,105744,105745,105746,105747,105748,105749,105750,105751,105752,105753,105754,105755,105756,105757,105758,105759,105760,105761,105762,126499,126500,126501,126502</v>
      </c>
      <c r="AX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</v>
      </c>
      <c r="AY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</v>
      </c>
      <c r="AZ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</v>
      </c>
      <c r="BA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</v>
      </c>
      <c r="BB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</v>
      </c>
      <c r="BC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</v>
      </c>
      <c r="BD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</v>
      </c>
      <c r="BE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</v>
      </c>
      <c r="BF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</v>
      </c>
      <c r="BG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</v>
      </c>
      <c r="BH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</v>
      </c>
      <c r="BI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</v>
      </c>
      <c r="BJ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</v>
      </c>
      <c r="BK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</v>
      </c>
      <c r="BL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</v>
      </c>
      <c r="BM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</v>
      </c>
      <c r="BN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</v>
      </c>
      <c r="BO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</v>
      </c>
      <c r="BP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</v>
      </c>
      <c r="BQ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</v>
      </c>
      <c r="BR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</v>
      </c>
      <c r="BS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</v>
      </c>
      <c r="BT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</v>
      </c>
      <c r="BU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</v>
      </c>
      <c r="BV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</v>
      </c>
      <c r="BW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</v>
      </c>
      <c r="BX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</v>
      </c>
      <c r="BY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</v>
      </c>
      <c r="BZ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</v>
      </c>
      <c r="CA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</v>
      </c>
      <c r="CB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</v>
      </c>
      <c r="CC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</v>
      </c>
      <c r="CD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</v>
      </c>
      <c r="CE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</v>
      </c>
      <c r="CF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</v>
      </c>
      <c r="CG17" s="3" t="str">
        <f t="shared" si="2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</v>
      </c>
      <c r="CH17" s="3" t="str">
        <f t="shared" ref="CH17:DW17" si="3">CG17 &amp; "," &amp;CH9</f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</v>
      </c>
      <c r="CI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</v>
      </c>
      <c r="CJ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</v>
      </c>
      <c r="CK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</v>
      </c>
      <c r="CL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</v>
      </c>
      <c r="CM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</v>
      </c>
      <c r="CN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</v>
      </c>
      <c r="CO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</v>
      </c>
      <c r="CP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</v>
      </c>
      <c r="CQ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</v>
      </c>
      <c r="CR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</v>
      </c>
      <c r="CS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</v>
      </c>
      <c r="CT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</v>
      </c>
      <c r="CU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</v>
      </c>
      <c r="CV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</v>
      </c>
      <c r="CW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</v>
      </c>
      <c r="CX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</v>
      </c>
      <c r="CY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</v>
      </c>
      <c r="CZ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</v>
      </c>
      <c r="DA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</v>
      </c>
      <c r="DB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</v>
      </c>
      <c r="DC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</v>
      </c>
      <c r="DD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</v>
      </c>
      <c r="DE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</v>
      </c>
      <c r="DF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</v>
      </c>
      <c r="DG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</v>
      </c>
      <c r="DH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</v>
      </c>
      <c r="DI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,147302</v>
      </c>
      <c r="DJ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,147302,147303</v>
      </c>
      <c r="DK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,147302,147303,147304</v>
      </c>
      <c r="DL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,147302,147303,147304,147305</v>
      </c>
      <c r="DM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,147302,147303,147304,147305,147306</v>
      </c>
      <c r="DN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,147302,147303,147304,147305,147306,147307</v>
      </c>
      <c r="DO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,147302,147303,147304,147305,147306,147307,147308</v>
      </c>
      <c r="DP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,147302,147303,147304,147305,147306,147307,147308,147309</v>
      </c>
      <c r="DQ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,147302,147303,147304,147305,147306,147307,147308,147309,147310</v>
      </c>
      <c r="DR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,147302,147303,147304,147305,147306,147307,147308,147309,147310,147311</v>
      </c>
      <c r="DS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,147302,147303,147304,147305,147306,147307,147308,147309,147310,147311,147312</v>
      </c>
      <c r="DT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,147302,147303,147304,147305,147306,147307,147308,147309,147310,147311,147312,147313</v>
      </c>
      <c r="DU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,147302,147303,147304,147305,147306,147307,147308,147309,147310,147311,147312,147313,147314</v>
      </c>
      <c r="DV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,147302,147303,147304,147305,147306,147307,147308,147309,147310,147311,147312,147313,147314,147315</v>
      </c>
      <c r="DW17" s="3" t="str">
        <f t="shared" si="3"/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,147302,147303,147304,147305,147306,147307,147308,147309,147310,147311,147312,147313,147314,147315,147316</v>
      </c>
      <c r="DX17" s="3"/>
      <c r="DY17" s="3"/>
      <c r="DZ17" s="3"/>
      <c r="EA17" s="3"/>
    </row>
    <row r="18" spans="1:131" x14ac:dyDescent="0.25">
      <c r="A18" s="1">
        <v>14</v>
      </c>
      <c r="B18" s="1" t="s">
        <v>103</v>
      </c>
      <c r="C18" s="1" t="s">
        <v>383</v>
      </c>
      <c r="D18" s="1">
        <f t="shared" si="0"/>
        <v>665320</v>
      </c>
      <c r="E18" s="1">
        <f t="shared" si="1"/>
        <v>372063</v>
      </c>
      <c r="F18" s="1" t="s">
        <v>240</v>
      </c>
      <c r="G18" s="1">
        <v>75</v>
      </c>
      <c r="H18" s="1" t="s">
        <v>132</v>
      </c>
      <c r="I18" s="1" t="s">
        <v>134</v>
      </c>
      <c r="J18" s="1" t="s">
        <v>140</v>
      </c>
      <c r="M18" s="1">
        <f>LOOKUP(H18,IndexTable!$C$2:$C$37,IndexTable!$A$2:$A$37)</f>
        <v>0</v>
      </c>
      <c r="N18" s="1">
        <f>IF(ISBLANK(I18),-1,LOOKUP(I18,IndexTable!$D$2:$D$37,IndexTable!$A$2:$A$37))</f>
        <v>12</v>
      </c>
      <c r="O18" s="1">
        <f>IF(ISBLANK(J18),-1,LOOKUP(J18,IndexTable!$D$2:$D$37,IndexTable!$A$2:$A$37))</f>
        <v>14</v>
      </c>
      <c r="P18" s="1">
        <f>IF(ISBLANK(K18),-1,LOOKUP(K18,IndexTable!$D$2:$D$37,IndexTable!$A$2:$A$37))</f>
        <v>-1</v>
      </c>
      <c r="DY18" s="3"/>
      <c r="DZ18" s="3"/>
      <c r="EA18" s="3"/>
    </row>
    <row r="19" spans="1:131" x14ac:dyDescent="0.25">
      <c r="A19" s="1">
        <v>15</v>
      </c>
      <c r="B19" s="1" t="s">
        <v>54</v>
      </c>
      <c r="C19" s="1" t="s">
        <v>338</v>
      </c>
      <c r="D19" s="1">
        <f t="shared" si="0"/>
        <v>863054</v>
      </c>
      <c r="E19" s="1">
        <f t="shared" si="1"/>
        <v>842608</v>
      </c>
      <c r="F19" s="1" t="s">
        <v>187</v>
      </c>
      <c r="G19" s="1">
        <v>100</v>
      </c>
      <c r="H19" s="1" t="s">
        <v>132</v>
      </c>
      <c r="I19" s="1" t="s">
        <v>188</v>
      </c>
      <c r="J19" s="1" t="s">
        <v>155</v>
      </c>
      <c r="M19" s="1">
        <f>LOOKUP(H19,IndexTable!$C$2:$C$37,IndexTable!$A$2:$A$37)</f>
        <v>0</v>
      </c>
      <c r="N19" s="1">
        <f>IF(ISBLANK(I19),-1,LOOKUP(I19,IndexTable!$D$2:$D$37,IndexTable!$A$2:$A$37))</f>
        <v>2</v>
      </c>
      <c r="O19" s="1">
        <f>IF(ISBLANK(J19),-1,LOOKUP(J19,IndexTable!$D$2:$D$37,IndexTable!$A$2:$A$37))</f>
        <v>9</v>
      </c>
      <c r="P19" s="1">
        <f>IF(ISBLANK(K19),-1,LOOKUP(K19,IndexTable!$D$2:$D$37,IndexTable!$A$2:$A$37))</f>
        <v>-1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</row>
    <row r="20" spans="1:131" x14ac:dyDescent="0.25">
      <c r="A20" s="1">
        <v>16</v>
      </c>
      <c r="B20" s="1" t="s">
        <v>97</v>
      </c>
      <c r="C20" s="1" t="s">
        <v>378</v>
      </c>
      <c r="D20" s="1">
        <f t="shared" si="0"/>
        <v>906822</v>
      </c>
      <c r="E20" s="1">
        <f t="shared" si="1"/>
        <v>746214</v>
      </c>
      <c r="F20" s="1" t="s">
        <v>234</v>
      </c>
      <c r="G20" s="1">
        <v>100</v>
      </c>
      <c r="H20" s="1" t="s">
        <v>132</v>
      </c>
      <c r="I20" s="1" t="s">
        <v>134</v>
      </c>
      <c r="J20" s="1" t="s">
        <v>140</v>
      </c>
      <c r="M20" s="1">
        <f>LOOKUP(H20,IndexTable!$C$2:$C$37,IndexTable!$A$2:$A$37)</f>
        <v>0</v>
      </c>
      <c r="N20" s="1">
        <f>IF(ISBLANK(I20),-1,LOOKUP(I20,IndexTable!$D$2:$D$37,IndexTable!$A$2:$A$37))</f>
        <v>12</v>
      </c>
      <c r="O20" s="1">
        <f>IF(ISBLANK(J20),-1,LOOKUP(J20,IndexTable!$D$2:$D$37,IndexTable!$A$2:$A$37))</f>
        <v>14</v>
      </c>
      <c r="P20" s="1">
        <f>IF(ISBLANK(K20),-1,LOOKUP(K20,IndexTable!$D$2:$D$37,IndexTable!$A$2:$A$37))</f>
        <v>-1</v>
      </c>
      <c r="R20" s="1" t="s">
        <v>21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</row>
    <row r="21" spans="1:131" x14ac:dyDescent="0.25">
      <c r="A21" s="1">
        <v>17</v>
      </c>
      <c r="B21" s="1" t="s">
        <v>29</v>
      </c>
      <c r="C21" s="1" t="s">
        <v>314</v>
      </c>
      <c r="D21" s="1">
        <f t="shared" si="0"/>
        <v>67227143</v>
      </c>
      <c r="E21" s="1">
        <f t="shared" si="1"/>
        <v>67227142</v>
      </c>
      <c r="F21" s="1" t="s">
        <v>151</v>
      </c>
      <c r="G21" s="1">
        <v>0</v>
      </c>
      <c r="H21" s="1" t="s">
        <v>143</v>
      </c>
      <c r="I21" s="1" t="s">
        <v>144</v>
      </c>
      <c r="J21" s="1" t="s">
        <v>145</v>
      </c>
      <c r="M21" s="1">
        <f>LOOKUP(H21,IndexTable!$C$2:$C$37,IndexTable!$A$2:$A$37)</f>
        <v>1</v>
      </c>
      <c r="N21" s="1">
        <f>IF(ISBLANK(I21),-1,LOOKUP(I21,IndexTable!$D$2:$D$37,IndexTable!$A$2:$A$37))</f>
        <v>18</v>
      </c>
      <c r="O21" s="1">
        <f>IF(ISBLANK(J21),-1,LOOKUP(J21,IndexTable!$D$2:$D$37,IndexTable!$A$2:$A$37))</f>
        <v>30</v>
      </c>
      <c r="P21" s="1">
        <f>IF(ISBLANK(K21),-1,LOOKUP(K21,IndexTable!$D$2:$D$37,IndexTable!$A$2:$A$37))</f>
        <v>-1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</row>
    <row r="22" spans="1:131" x14ac:dyDescent="0.25">
      <c r="A22" s="1">
        <v>18</v>
      </c>
      <c r="B22" s="1" t="s">
        <v>30</v>
      </c>
      <c r="C22" s="1" t="s">
        <v>305</v>
      </c>
      <c r="D22" s="1">
        <f t="shared" si="0"/>
        <v>647849</v>
      </c>
      <c r="E22" s="1">
        <f t="shared" si="1"/>
        <v>135659</v>
      </c>
      <c r="F22" s="1" t="s">
        <v>152</v>
      </c>
      <c r="G22" s="1">
        <v>0</v>
      </c>
      <c r="H22" s="1" t="s">
        <v>143</v>
      </c>
      <c r="I22" s="1" t="s">
        <v>144</v>
      </c>
      <c r="J22" s="1" t="s">
        <v>145</v>
      </c>
      <c r="M22" s="1">
        <f>LOOKUP(H22,IndexTable!$C$2:$C$37,IndexTable!$A$2:$A$37)</f>
        <v>1</v>
      </c>
      <c r="N22" s="1">
        <f>IF(ISBLANK(I22),-1,LOOKUP(I22,IndexTable!$D$2:$D$37,IndexTable!$A$2:$A$37))</f>
        <v>18</v>
      </c>
      <c r="O22" s="1">
        <f>IF(ISBLANK(J22),-1,LOOKUP(J22,IndexTable!$D$2:$D$37,IndexTable!$A$2:$A$37))</f>
        <v>30</v>
      </c>
      <c r="P22" s="1">
        <f>IF(ISBLANK(K22),-1,LOOKUP(K22,IndexTable!$D$2:$D$37,IndexTable!$A$2:$A$37))</f>
        <v>-1</v>
      </c>
      <c r="R22" s="1" t="s">
        <v>16</v>
      </c>
      <c r="S22" s="3"/>
      <c r="T22" s="3" t="str">
        <f>DW11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,746223,135664,77778,33614036,67229515,316408,33568949,384349,33568950,340269,746222,384352,384350,573867,920783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</row>
    <row r="23" spans="1:131" x14ac:dyDescent="0.25">
      <c r="A23" s="1">
        <v>19</v>
      </c>
      <c r="B23" s="1" t="s">
        <v>43</v>
      </c>
      <c r="C23" s="1" t="s">
        <v>329</v>
      </c>
      <c r="D23" s="1">
        <f t="shared" si="0"/>
        <v>647851</v>
      </c>
      <c r="E23" s="1">
        <f t="shared" si="1"/>
        <v>409782</v>
      </c>
      <c r="F23" s="1" t="s">
        <v>174</v>
      </c>
      <c r="G23" s="1">
        <v>0</v>
      </c>
      <c r="H23" s="1" t="s">
        <v>143</v>
      </c>
      <c r="I23" s="1" t="s">
        <v>170</v>
      </c>
      <c r="J23" s="1" t="s">
        <v>145</v>
      </c>
      <c r="M23" s="1">
        <f>LOOKUP(H23,IndexTable!$C$2:$C$37,IndexTable!$A$2:$A$37)</f>
        <v>1</v>
      </c>
      <c r="N23" s="1">
        <f>IF(ISBLANK(I23),-1,LOOKUP(I23,IndexTable!$D$2:$D$37,IndexTable!$A$2:$A$37))</f>
        <v>26</v>
      </c>
      <c r="O23" s="1">
        <f>IF(ISBLANK(J23),-1,LOOKUP(J23,IndexTable!$D$2:$D$37,IndexTable!$A$2:$A$37))</f>
        <v>30</v>
      </c>
      <c r="P23" s="1">
        <f>IF(ISBLANK(K23),-1,LOOKUP(K23,IndexTable!$D$2:$D$37,IndexTable!$A$2:$A$37))</f>
        <v>-1</v>
      </c>
      <c r="R23" s="1" t="s">
        <v>17</v>
      </c>
      <c r="S23" s="3"/>
      <c r="T23" s="3" t="str">
        <f>DW12</f>
        <v>0,0,0,0,0,0,0,0,0,0,0,0,0,0,0,0,0,1,1,1,1,1,1,1,1,1,1,1,1,1,1,1,1,1,1,1,1,1,1,1,1,1,1,1,1,2,2,2,2,2,2,2,2,2,2,2,2,2,2,2,2,2,2,2,2,2,2,2,2,2,3,3,3,3,3,3,3,3,3,3,3,3,3,3,3,3,4,4,4,4,4,4,4,4,4,4,4,4,4,4,4,4,4,4,4,4,4,4,4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</row>
    <row r="24" spans="1:131" x14ac:dyDescent="0.25">
      <c r="A24" s="1">
        <v>20</v>
      </c>
      <c r="B24" s="1" t="s">
        <v>105</v>
      </c>
      <c r="C24" s="1" t="s">
        <v>384</v>
      </c>
      <c r="D24" s="1">
        <f t="shared" si="0"/>
        <v>647850</v>
      </c>
      <c r="E24" s="1">
        <f t="shared" si="1"/>
        <v>518369</v>
      </c>
      <c r="F24" s="1" t="s">
        <v>243</v>
      </c>
      <c r="G24" s="1">
        <v>0</v>
      </c>
      <c r="H24" s="1" t="s">
        <v>143</v>
      </c>
      <c r="I24" s="1" t="s">
        <v>139</v>
      </c>
      <c r="J24" s="1" t="s">
        <v>184</v>
      </c>
      <c r="M24" s="1">
        <f>LOOKUP(H24,IndexTable!$C$2:$C$37,IndexTable!$A$2:$A$37)</f>
        <v>1</v>
      </c>
      <c r="N24" s="1">
        <f>IF(ISBLANK(I24),-1,LOOKUP(I24,IndexTable!$D$2:$D$37,IndexTable!$A$2:$A$37))</f>
        <v>6</v>
      </c>
      <c r="O24" s="1">
        <f>IF(ISBLANK(J24),-1,LOOKUP(J24,IndexTable!$D$2:$D$37,IndexTable!$A$2:$A$37))</f>
        <v>10</v>
      </c>
      <c r="P24" s="1">
        <f>IF(ISBLANK(K24),-1,LOOKUP(K24,IndexTable!$D$2:$D$37,IndexTable!$A$2:$A$37))</f>
        <v>-1</v>
      </c>
      <c r="R24" s="1" t="s">
        <v>18</v>
      </c>
      <c r="S24" s="3"/>
      <c r="T24" s="3" t="str">
        <f>DW13</f>
        <v>28,15,2,20,2,3,15,2,12,8,31,3,6,2,12,2,12,18,18,26,6,11,18,6,11,6,26,18,18,3,13,6,18,6,16,3,18,18,6,6,18,6,11,13,18,11,13,25,11,11,13,13,20,22,20,11,4,4,13,4,4,13,11,20,11,13,25,13,11,25,23,9,14,14,14,14,14,14,9,14,14,14,9,14,14,14,15,2,15,15,6,2,28,6,15,2,15,6,19,6,28,6,28,6,15,6,6,6,6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</row>
    <row r="25" spans="1:131" x14ac:dyDescent="0.25">
      <c r="A25" s="1">
        <v>21</v>
      </c>
      <c r="B25" s="1" t="s">
        <v>68</v>
      </c>
      <c r="C25" s="1" t="s">
        <v>332</v>
      </c>
      <c r="D25" s="1">
        <f t="shared" si="0"/>
        <v>738807</v>
      </c>
      <c r="E25" s="1">
        <f t="shared" si="1"/>
        <v>642598</v>
      </c>
      <c r="F25" s="1" t="s">
        <v>204</v>
      </c>
      <c r="G25" s="1">
        <v>21</v>
      </c>
      <c r="H25" s="1" t="s">
        <v>143</v>
      </c>
      <c r="I25" s="1" t="s">
        <v>176</v>
      </c>
      <c r="J25" s="1" t="s">
        <v>170</v>
      </c>
      <c r="K25" s="1" t="s">
        <v>145</v>
      </c>
      <c r="M25" s="1">
        <f>LOOKUP(H25,IndexTable!$C$2:$C$37,IndexTable!$A$2:$A$37)</f>
        <v>1</v>
      </c>
      <c r="N25" s="1">
        <f>IF(ISBLANK(I25),-1,LOOKUP(I25,IndexTable!$D$2:$D$37,IndexTable!$A$2:$A$37))</f>
        <v>11</v>
      </c>
      <c r="O25" s="1">
        <f>IF(ISBLANK(J25),-1,LOOKUP(J25,IndexTable!$D$2:$D$37,IndexTable!$A$2:$A$37))</f>
        <v>26</v>
      </c>
      <c r="P25" s="1">
        <f>IF(ISBLANK(K25),-1,LOOKUP(K25,IndexTable!$D$2:$D$37,IndexTable!$A$2:$A$37))</f>
        <v>30</v>
      </c>
      <c r="R25" s="1" t="s">
        <v>19</v>
      </c>
      <c r="S25" s="3"/>
      <c r="T25" s="3" t="str">
        <f>DW14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-1,14,21,33,21,21,22,12,-1,14,-1,12,21,12,14,14,15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</row>
    <row r="26" spans="1:131" x14ac:dyDescent="0.25">
      <c r="A26" s="1">
        <v>22</v>
      </c>
      <c r="B26" s="1" t="s">
        <v>27</v>
      </c>
      <c r="C26" s="1" t="s">
        <v>303</v>
      </c>
      <c r="D26" s="1">
        <f t="shared" si="0"/>
        <v>665325</v>
      </c>
      <c r="E26" s="1">
        <f t="shared" si="1"/>
        <v>135660</v>
      </c>
      <c r="F26" s="1" t="s">
        <v>149</v>
      </c>
      <c r="G26" s="1">
        <v>24</v>
      </c>
      <c r="H26" s="1" t="s">
        <v>143</v>
      </c>
      <c r="I26" s="1" t="s">
        <v>144</v>
      </c>
      <c r="J26" s="1" t="s">
        <v>145</v>
      </c>
      <c r="M26" s="1">
        <f>LOOKUP(H26,IndexTable!$C$2:$C$37,IndexTable!$A$2:$A$37)</f>
        <v>1</v>
      </c>
      <c r="N26" s="1">
        <f>IF(ISBLANK(I26),-1,LOOKUP(I26,IndexTable!$D$2:$D$37,IndexTable!$A$2:$A$37))</f>
        <v>18</v>
      </c>
      <c r="O26" s="1">
        <f>IF(ISBLANK(J26),-1,LOOKUP(J26,IndexTable!$D$2:$D$37,IndexTable!$A$2:$A$37))</f>
        <v>30</v>
      </c>
      <c r="P26" s="1">
        <f>IF(ISBLANK(K26),-1,LOOKUP(K26,IndexTable!$D$2:$D$37,IndexTable!$A$2:$A$37))</f>
        <v>-1</v>
      </c>
      <c r="R26" s="1" t="s">
        <v>20</v>
      </c>
      <c r="S26" s="3"/>
      <c r="T26" s="3" t="str">
        <f>DW15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,-1,-1,-1,-1,-1,-1,-1,-1,-1,-1,-1,-1,-1,28,21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</row>
    <row r="27" spans="1:131" x14ac:dyDescent="0.25">
      <c r="A27" s="1">
        <v>23</v>
      </c>
      <c r="B27" s="1" t="s">
        <v>41</v>
      </c>
      <c r="C27" s="1" t="s">
        <v>306</v>
      </c>
      <c r="D27" s="1">
        <f t="shared" si="0"/>
        <v>33572272</v>
      </c>
      <c r="E27" s="1">
        <f t="shared" si="1"/>
        <v>33572282</v>
      </c>
      <c r="F27" s="1" t="s">
        <v>172</v>
      </c>
      <c r="G27" s="1">
        <v>25</v>
      </c>
      <c r="H27" s="1" t="s">
        <v>143</v>
      </c>
      <c r="I27" s="1" t="s">
        <v>139</v>
      </c>
      <c r="J27" s="1" t="s">
        <v>145</v>
      </c>
      <c r="M27" s="1">
        <f>LOOKUP(H27,IndexTable!$C$2:$C$37,IndexTable!$A$2:$A$37)</f>
        <v>1</v>
      </c>
      <c r="N27" s="1">
        <f>IF(ISBLANK(I27),-1,LOOKUP(I27,IndexTable!$D$2:$D$37,IndexTable!$A$2:$A$37))</f>
        <v>6</v>
      </c>
      <c r="O27" s="1">
        <f>IF(ISBLANK(J27),-1,LOOKUP(J27,IndexTable!$D$2:$D$37,IndexTable!$A$2:$A$37))</f>
        <v>30</v>
      </c>
      <c r="P27" s="1">
        <f>IF(ISBLANK(K27),-1,LOOKUP(K27,IndexTable!$D$2:$D$37,IndexTable!$A$2:$A$37))</f>
        <v>-1</v>
      </c>
      <c r="R27" s="1" t="s">
        <v>405</v>
      </c>
      <c r="S27" s="3"/>
      <c r="T27" s="3" t="str">
        <f>DW16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,1111629,665378,665383,33614038,67241605,665381,33570638,665377,33570637,665384,906819,665382,665385,906823,1039995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</row>
    <row r="28" spans="1:131" x14ac:dyDescent="0.25">
      <c r="A28" s="1">
        <v>24</v>
      </c>
      <c r="B28" s="1" t="s">
        <v>44</v>
      </c>
      <c r="C28" s="1" t="s">
        <v>330</v>
      </c>
      <c r="D28" s="1">
        <f t="shared" si="0"/>
        <v>665324</v>
      </c>
      <c r="E28" s="1">
        <f t="shared" si="1"/>
        <v>132291</v>
      </c>
      <c r="F28" s="1" t="s">
        <v>175</v>
      </c>
      <c r="G28" s="1">
        <v>25</v>
      </c>
      <c r="H28" s="1" t="s">
        <v>143</v>
      </c>
      <c r="I28" s="1" t="s">
        <v>176</v>
      </c>
      <c r="J28" s="1" t="s">
        <v>144</v>
      </c>
      <c r="K28" s="1" t="s">
        <v>145</v>
      </c>
      <c r="M28" s="1">
        <f>LOOKUP(H28,IndexTable!$C$2:$C$37,IndexTable!$A$2:$A$37)</f>
        <v>1</v>
      </c>
      <c r="N28" s="1">
        <f>IF(ISBLANK(I28),-1,LOOKUP(I28,IndexTable!$D$2:$D$37,IndexTable!$A$2:$A$37))</f>
        <v>11</v>
      </c>
      <c r="O28" s="1">
        <f>IF(ISBLANK(J28),-1,LOOKUP(J28,IndexTable!$D$2:$D$37,IndexTable!$A$2:$A$37))</f>
        <v>18</v>
      </c>
      <c r="P28" s="1">
        <f>IF(ISBLANK(K28),-1,LOOKUP(K28,IndexTable!$D$2:$D$37,IndexTable!$A$2:$A$37))</f>
        <v>30</v>
      </c>
      <c r="R28" s="3" t="s">
        <v>632</v>
      </c>
      <c r="S28" s="3"/>
      <c r="T28" s="3" t="str">
        <f>DW17</f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,147302,147303,147304,147305,147306,147307,147308,147309,147310,147311,147312,147313,147314,147315,147316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</row>
    <row r="29" spans="1:131" x14ac:dyDescent="0.25">
      <c r="A29" s="1">
        <v>25</v>
      </c>
      <c r="B29" s="1" t="s">
        <v>107</v>
      </c>
      <c r="C29" s="1" t="s">
        <v>386</v>
      </c>
      <c r="D29" s="1">
        <f t="shared" si="0"/>
        <v>665323</v>
      </c>
      <c r="E29" s="1">
        <f t="shared" si="1"/>
        <v>416727</v>
      </c>
      <c r="F29" s="1" t="s">
        <v>245</v>
      </c>
      <c r="G29" s="1">
        <v>25</v>
      </c>
      <c r="H29" s="1" t="s">
        <v>143</v>
      </c>
      <c r="I29" s="1" t="s">
        <v>139</v>
      </c>
      <c r="J29" s="1" t="s">
        <v>184</v>
      </c>
      <c r="M29" s="1">
        <f>LOOKUP(H29,IndexTable!$C$2:$C$37,IndexTable!$A$2:$A$37)</f>
        <v>1</v>
      </c>
      <c r="N29" s="1">
        <f>IF(ISBLANK(I29),-1,LOOKUP(I29,IndexTable!$D$2:$D$37,IndexTable!$A$2:$A$37))</f>
        <v>6</v>
      </c>
      <c r="O29" s="1">
        <f>IF(ISBLANK(J29),-1,LOOKUP(J29,IndexTable!$D$2:$D$37,IndexTable!$A$2:$A$37))</f>
        <v>10</v>
      </c>
      <c r="P29" s="1">
        <f>IF(ISBLANK(K29),-1,LOOKUP(K29,IndexTable!$D$2:$D$37,IndexTable!$A$2:$A$37))</f>
        <v>-1</v>
      </c>
    </row>
    <row r="30" spans="1:131" x14ac:dyDescent="0.25">
      <c r="A30" s="1">
        <v>26</v>
      </c>
      <c r="B30" s="1" t="s">
        <v>112</v>
      </c>
      <c r="C30" s="1" t="s">
        <v>391</v>
      </c>
      <c r="D30" s="1">
        <f t="shared" si="0"/>
        <v>642388</v>
      </c>
      <c r="E30" s="1">
        <f t="shared" si="1"/>
        <v>318372</v>
      </c>
      <c r="F30" s="1" t="s">
        <v>250</v>
      </c>
      <c r="G30" s="1">
        <v>25</v>
      </c>
      <c r="H30" s="1" t="s">
        <v>143</v>
      </c>
      <c r="I30" s="1" t="s">
        <v>170</v>
      </c>
      <c r="J30" s="1" t="s">
        <v>145</v>
      </c>
      <c r="M30" s="1">
        <f>LOOKUP(H30,IndexTable!$C$2:$C$37,IndexTable!$A$2:$A$37)</f>
        <v>1</v>
      </c>
      <c r="N30" s="1">
        <f>IF(ISBLANK(I30),-1,LOOKUP(I30,IndexTable!$D$2:$D$37,IndexTable!$A$2:$A$37))</f>
        <v>26</v>
      </c>
      <c r="O30" s="1">
        <f>IF(ISBLANK(J30),-1,LOOKUP(J30,IndexTable!$D$2:$D$37,IndexTable!$A$2:$A$37))</f>
        <v>30</v>
      </c>
      <c r="P30" s="1">
        <f>IF(ISBLANK(K30),-1,LOOKUP(K30,IndexTable!$D$2:$D$37,IndexTable!$A$2:$A$37))</f>
        <v>-1</v>
      </c>
    </row>
    <row r="31" spans="1:131" x14ac:dyDescent="0.25">
      <c r="A31" s="1">
        <v>27</v>
      </c>
      <c r="B31" s="1" t="s">
        <v>25</v>
      </c>
      <c r="C31" s="1" t="s">
        <v>301</v>
      </c>
      <c r="D31" s="1">
        <f t="shared" si="0"/>
        <v>665326</v>
      </c>
      <c r="E31" s="1">
        <f t="shared" si="1"/>
        <v>447020</v>
      </c>
      <c r="F31" s="1" t="s">
        <v>142</v>
      </c>
      <c r="G31" s="1">
        <v>52</v>
      </c>
      <c r="H31" s="1" t="s">
        <v>143</v>
      </c>
      <c r="I31" s="1" t="s">
        <v>144</v>
      </c>
      <c r="J31" s="1" t="s">
        <v>145</v>
      </c>
      <c r="M31" s="1">
        <f>LOOKUP(H31,IndexTable!$C$2:$C$37,IndexTable!$A$2:$A$37)</f>
        <v>1</v>
      </c>
      <c r="N31" s="1">
        <f>IF(ISBLANK(I31),-1,LOOKUP(I31,IndexTable!$D$2:$D$37,IndexTable!$A$2:$A$37))</f>
        <v>18</v>
      </c>
      <c r="O31" s="1">
        <f>IF(ISBLANK(J31),-1,LOOKUP(J31,IndexTable!$D$2:$D$37,IndexTable!$A$2:$A$37))</f>
        <v>30</v>
      </c>
      <c r="P31" s="1">
        <f>IF(ISBLANK(K31),-1,LOOKUP(K31,IndexTable!$D$2:$D$37,IndexTable!$A$2:$A$37))</f>
        <v>-1</v>
      </c>
    </row>
    <row r="32" spans="1:131" x14ac:dyDescent="0.25">
      <c r="A32" s="1">
        <v>28</v>
      </c>
      <c r="B32" s="1" t="s">
        <v>28</v>
      </c>
      <c r="C32" s="1" t="s">
        <v>304</v>
      </c>
      <c r="D32" s="1">
        <f t="shared" si="0"/>
        <v>665329</v>
      </c>
      <c r="E32" s="1">
        <f t="shared" si="1"/>
        <v>135661</v>
      </c>
      <c r="F32" s="1" t="s">
        <v>150</v>
      </c>
      <c r="G32" s="1">
        <v>50</v>
      </c>
      <c r="H32" s="1" t="s">
        <v>143</v>
      </c>
      <c r="I32" s="1" t="s">
        <v>144</v>
      </c>
      <c r="J32" s="1" t="s">
        <v>145</v>
      </c>
      <c r="M32" s="1">
        <f>LOOKUP(H32,IndexTable!$C$2:$C$37,IndexTable!$A$2:$A$37)</f>
        <v>1</v>
      </c>
      <c r="N32" s="1">
        <f>IF(ISBLANK(I32),-1,LOOKUP(I32,IndexTable!$D$2:$D$37,IndexTable!$A$2:$A$37))</f>
        <v>18</v>
      </c>
      <c r="O32" s="1">
        <f>IF(ISBLANK(J32),-1,LOOKUP(J32,IndexTable!$D$2:$D$37,IndexTable!$A$2:$A$37))</f>
        <v>30</v>
      </c>
      <c r="P32" s="1">
        <f>IF(ISBLANK(K32),-1,LOOKUP(K32,IndexTable!$D$2:$D$37,IndexTable!$A$2:$A$37))</f>
        <v>-1</v>
      </c>
    </row>
    <row r="33" spans="1:16" x14ac:dyDescent="0.25">
      <c r="A33" s="1">
        <v>29</v>
      </c>
      <c r="B33" s="1" t="s">
        <v>40</v>
      </c>
      <c r="C33" s="1" t="s">
        <v>316</v>
      </c>
      <c r="D33" s="1">
        <f t="shared" si="0"/>
        <v>67232433</v>
      </c>
      <c r="E33" s="1">
        <f t="shared" si="1"/>
        <v>67227126</v>
      </c>
      <c r="F33" s="1" t="s">
        <v>171</v>
      </c>
      <c r="G33" s="1">
        <v>50</v>
      </c>
      <c r="H33" s="1" t="s">
        <v>143</v>
      </c>
      <c r="I33" s="1" t="s">
        <v>133</v>
      </c>
      <c r="J33" s="1" t="s">
        <v>170</v>
      </c>
      <c r="K33" s="1" t="s">
        <v>145</v>
      </c>
      <c r="M33" s="1">
        <f>LOOKUP(H33,IndexTable!$C$2:$C$37,IndexTable!$A$2:$A$37)</f>
        <v>1</v>
      </c>
      <c r="N33" s="1">
        <f>IF(ISBLANK(I33),-1,LOOKUP(I33,IndexTable!$D$2:$D$37,IndexTable!$A$2:$A$37))</f>
        <v>3</v>
      </c>
      <c r="O33" s="1">
        <f>IF(ISBLANK(J33),-1,LOOKUP(J33,IndexTable!$D$2:$D$37,IndexTable!$A$2:$A$37))</f>
        <v>26</v>
      </c>
      <c r="P33" s="1">
        <f>IF(ISBLANK(K33),-1,LOOKUP(K33,IndexTable!$D$2:$D$37,IndexTable!$A$2:$A$37))</f>
        <v>30</v>
      </c>
    </row>
    <row r="34" spans="1:16" x14ac:dyDescent="0.25">
      <c r="A34" s="1">
        <v>30</v>
      </c>
      <c r="B34" s="1" t="s">
        <v>45</v>
      </c>
      <c r="C34" s="1" t="s">
        <v>331</v>
      </c>
      <c r="D34" s="1">
        <f t="shared" si="0"/>
        <v>665327</v>
      </c>
      <c r="E34" s="1">
        <f t="shared" si="1"/>
        <v>132292</v>
      </c>
      <c r="F34" s="1" t="s">
        <v>177</v>
      </c>
      <c r="G34" s="1">
        <v>52</v>
      </c>
      <c r="H34" s="1" t="s">
        <v>143</v>
      </c>
      <c r="I34" s="1" t="s">
        <v>148</v>
      </c>
      <c r="J34" s="1" t="s">
        <v>144</v>
      </c>
      <c r="K34" s="1" t="s">
        <v>145</v>
      </c>
      <c r="M34" s="1">
        <f>LOOKUP(H34,IndexTable!$C$2:$C$37,IndexTable!$A$2:$A$37)</f>
        <v>1</v>
      </c>
      <c r="N34" s="1">
        <f>IF(ISBLANK(I34),-1,LOOKUP(I34,IndexTable!$D$2:$D$37,IndexTable!$A$2:$A$37))</f>
        <v>13</v>
      </c>
      <c r="O34" s="1">
        <f>IF(ISBLANK(J34),-1,LOOKUP(J34,IndexTable!$D$2:$D$37,IndexTable!$A$2:$A$37))</f>
        <v>18</v>
      </c>
      <c r="P34" s="1">
        <f>IF(ISBLANK(K34),-1,LOOKUP(K34,IndexTable!$D$2:$D$37,IndexTable!$A$2:$A$37))</f>
        <v>30</v>
      </c>
    </row>
    <row r="35" spans="1:16" x14ac:dyDescent="0.25">
      <c r="A35" s="1">
        <v>31</v>
      </c>
      <c r="B35" s="1" t="s">
        <v>46</v>
      </c>
      <c r="C35" s="1" t="s">
        <v>307</v>
      </c>
      <c r="D35" s="1">
        <f t="shared" si="0"/>
        <v>33572273</v>
      </c>
      <c r="E35" s="1">
        <f t="shared" si="1"/>
        <v>33572280</v>
      </c>
      <c r="F35" s="1" t="s">
        <v>178</v>
      </c>
      <c r="G35" s="1">
        <v>50</v>
      </c>
      <c r="H35" s="1" t="s">
        <v>143</v>
      </c>
      <c r="I35" s="1" t="s">
        <v>139</v>
      </c>
      <c r="J35" s="1" t="s">
        <v>145</v>
      </c>
      <c r="M35" s="1">
        <f>LOOKUP(H35,IndexTable!$C$2:$C$37,IndexTable!$A$2:$A$37)</f>
        <v>1</v>
      </c>
      <c r="N35" s="1">
        <f>IF(ISBLANK(I35),-1,LOOKUP(I35,IndexTable!$D$2:$D$37,IndexTable!$A$2:$A$37))</f>
        <v>6</v>
      </c>
      <c r="O35" s="1">
        <f>IF(ISBLANK(J35),-1,LOOKUP(J35,IndexTable!$D$2:$D$37,IndexTable!$A$2:$A$37))</f>
        <v>30</v>
      </c>
      <c r="P35" s="1">
        <f>IF(ISBLANK(K35),-1,LOOKUP(K35,IndexTable!$D$2:$D$37,IndexTable!$A$2:$A$37))</f>
        <v>-1</v>
      </c>
    </row>
    <row r="36" spans="1:16" x14ac:dyDescent="0.25">
      <c r="A36" s="1">
        <v>32</v>
      </c>
      <c r="B36" s="1" t="s">
        <v>47</v>
      </c>
      <c r="C36" s="1" t="s">
        <v>317</v>
      </c>
      <c r="D36" s="1">
        <f t="shared" ref="D36:D67" si="4">HEX2DEC(C36)-(HEX2DEC(1000000)*$B$1)</f>
        <v>67320935</v>
      </c>
      <c r="E36" s="1">
        <f t="shared" ref="E36:E67" si="5">HEX2DEC(B36)-(HEX2DEC(1000000)*$B$1)</f>
        <v>67320934</v>
      </c>
      <c r="F36" s="1" t="s">
        <v>179</v>
      </c>
      <c r="G36" s="1">
        <v>51</v>
      </c>
      <c r="H36" s="1" t="s">
        <v>143</v>
      </c>
      <c r="I36" s="1" t="s">
        <v>144</v>
      </c>
      <c r="J36" s="1" t="s">
        <v>145</v>
      </c>
      <c r="M36" s="1">
        <f>LOOKUP(H36,IndexTable!$C$2:$C$37,IndexTable!$A$2:$A$37)</f>
        <v>1</v>
      </c>
      <c r="N36" s="1">
        <f>IF(ISBLANK(I36),-1,LOOKUP(I36,IndexTable!$D$2:$D$37,IndexTable!$A$2:$A$37))</f>
        <v>18</v>
      </c>
      <c r="O36" s="1">
        <f>IF(ISBLANK(J36),-1,LOOKUP(J36,IndexTable!$D$2:$D$37,IndexTable!$A$2:$A$37))</f>
        <v>30</v>
      </c>
      <c r="P36" s="1">
        <f>IF(ISBLANK(K36),-1,LOOKUP(K36,IndexTable!$D$2:$D$37,IndexTable!$A$2:$A$37))</f>
        <v>-1</v>
      </c>
    </row>
    <row r="37" spans="1:16" x14ac:dyDescent="0.25">
      <c r="A37" s="1">
        <v>33</v>
      </c>
      <c r="B37" s="1" t="s">
        <v>110</v>
      </c>
      <c r="C37" s="1" t="s">
        <v>389</v>
      </c>
      <c r="D37" s="1">
        <f t="shared" si="4"/>
        <v>665330</v>
      </c>
      <c r="E37" s="1">
        <f t="shared" si="5"/>
        <v>617876</v>
      </c>
      <c r="F37" s="1" t="s">
        <v>248</v>
      </c>
      <c r="G37" s="1">
        <v>50</v>
      </c>
      <c r="H37" s="1" t="s">
        <v>143</v>
      </c>
      <c r="I37" s="1" t="s">
        <v>139</v>
      </c>
      <c r="J37" s="1" t="s">
        <v>184</v>
      </c>
      <c r="M37" s="1">
        <f>LOOKUP(H37,IndexTable!$C$2:$C$37,IndexTable!$A$2:$A$37)</f>
        <v>1</v>
      </c>
      <c r="N37" s="1">
        <f>IF(ISBLANK(I37),-1,LOOKUP(I37,IndexTable!$D$2:$D$37,IndexTable!$A$2:$A$37))</f>
        <v>6</v>
      </c>
      <c r="O37" s="1">
        <f>IF(ISBLANK(J37),-1,LOOKUP(J37,IndexTable!$D$2:$D$37,IndexTable!$A$2:$A$37))</f>
        <v>10</v>
      </c>
      <c r="P37" s="1">
        <f>IF(ISBLANK(K37),-1,LOOKUP(K37,IndexTable!$D$2:$D$37,IndexTable!$A$2:$A$37))</f>
        <v>-1</v>
      </c>
    </row>
    <row r="38" spans="1:16" x14ac:dyDescent="0.25">
      <c r="A38" s="1">
        <v>34</v>
      </c>
      <c r="B38" s="1" t="s">
        <v>38</v>
      </c>
      <c r="C38" s="1" t="s">
        <v>327</v>
      </c>
      <c r="D38" s="1">
        <f t="shared" si="4"/>
        <v>665334</v>
      </c>
      <c r="E38" s="1">
        <f t="shared" si="5"/>
        <v>457043</v>
      </c>
      <c r="F38" s="1" t="s">
        <v>168</v>
      </c>
      <c r="G38" s="1">
        <v>76</v>
      </c>
      <c r="H38" s="1" t="s">
        <v>143</v>
      </c>
      <c r="I38" s="1" t="s">
        <v>156</v>
      </c>
      <c r="J38" s="1" t="s">
        <v>144</v>
      </c>
      <c r="M38" s="1">
        <f>LOOKUP(H38,IndexTable!$C$2:$C$37,IndexTable!$A$2:$A$37)</f>
        <v>1</v>
      </c>
      <c r="N38" s="1">
        <f>IF(ISBLANK(I38),-1,LOOKUP(I38,IndexTable!$D$2:$D$37,IndexTable!$A$2:$A$37))</f>
        <v>16</v>
      </c>
      <c r="O38" s="1">
        <f>IF(ISBLANK(J38),-1,LOOKUP(J38,IndexTable!$D$2:$D$37,IndexTable!$A$2:$A$37))</f>
        <v>18</v>
      </c>
      <c r="P38" s="1">
        <f>IF(ISBLANK(K38),-1,LOOKUP(K38,IndexTable!$D$2:$D$37,IndexTable!$A$2:$A$37))</f>
        <v>-1</v>
      </c>
    </row>
    <row r="39" spans="1:16" x14ac:dyDescent="0.25">
      <c r="A39" s="1">
        <v>35</v>
      </c>
      <c r="B39" s="1" t="s">
        <v>39</v>
      </c>
      <c r="C39" s="1" t="s">
        <v>315</v>
      </c>
      <c r="D39" s="1">
        <f t="shared" si="4"/>
        <v>67218106</v>
      </c>
      <c r="E39" s="1">
        <f t="shared" si="5"/>
        <v>67204994</v>
      </c>
      <c r="F39" s="1" t="s">
        <v>169</v>
      </c>
      <c r="G39" s="1">
        <v>75</v>
      </c>
      <c r="H39" s="1" t="s">
        <v>143</v>
      </c>
      <c r="I39" s="1" t="s">
        <v>133</v>
      </c>
      <c r="J39" s="1" t="s">
        <v>170</v>
      </c>
      <c r="K39" s="1" t="s">
        <v>145</v>
      </c>
      <c r="M39" s="1">
        <f>LOOKUP(H39,IndexTable!$C$2:$C$37,IndexTable!$A$2:$A$37)</f>
        <v>1</v>
      </c>
      <c r="N39" s="1">
        <f>IF(ISBLANK(I39),-1,LOOKUP(I39,IndexTable!$D$2:$D$37,IndexTable!$A$2:$A$37))</f>
        <v>3</v>
      </c>
      <c r="O39" s="1">
        <f>IF(ISBLANK(J39),-1,LOOKUP(J39,IndexTable!$D$2:$D$37,IndexTable!$A$2:$A$37))</f>
        <v>26</v>
      </c>
      <c r="P39" s="1">
        <f>IF(ISBLANK(K39),-1,LOOKUP(K39,IndexTable!$D$2:$D$37,IndexTable!$A$2:$A$37))</f>
        <v>30</v>
      </c>
    </row>
    <row r="40" spans="1:16" x14ac:dyDescent="0.25">
      <c r="A40" s="1">
        <v>36</v>
      </c>
      <c r="B40" s="1" t="s">
        <v>42</v>
      </c>
      <c r="C40" s="1" t="s">
        <v>328</v>
      </c>
      <c r="D40" s="1">
        <f t="shared" si="4"/>
        <v>1113440</v>
      </c>
      <c r="E40" s="1">
        <f t="shared" si="5"/>
        <v>1105388</v>
      </c>
      <c r="F40" s="1" t="s">
        <v>173</v>
      </c>
      <c r="G40" s="1">
        <v>75</v>
      </c>
      <c r="H40" s="1" t="s">
        <v>143</v>
      </c>
      <c r="I40" s="1" t="s">
        <v>144</v>
      </c>
      <c r="J40" s="1" t="s">
        <v>145</v>
      </c>
      <c r="M40" s="1">
        <f>LOOKUP(H40,IndexTable!$C$2:$C$37,IndexTable!$A$2:$A$37)</f>
        <v>1</v>
      </c>
      <c r="N40" s="1">
        <f>IF(ISBLANK(I40),-1,LOOKUP(I40,IndexTable!$D$2:$D$37,IndexTable!$A$2:$A$37))</f>
        <v>18</v>
      </c>
      <c r="O40" s="1">
        <f>IF(ISBLANK(J40),-1,LOOKUP(J40,IndexTable!$D$2:$D$37,IndexTable!$A$2:$A$37))</f>
        <v>30</v>
      </c>
      <c r="P40" s="1">
        <f>IF(ISBLANK(K40),-1,LOOKUP(K40,IndexTable!$D$2:$D$37,IndexTable!$A$2:$A$37))</f>
        <v>-1</v>
      </c>
    </row>
    <row r="41" spans="1:16" x14ac:dyDescent="0.25">
      <c r="A41" s="1">
        <v>37</v>
      </c>
      <c r="B41" s="1" t="s">
        <v>48</v>
      </c>
      <c r="C41" s="1" t="s">
        <v>333</v>
      </c>
      <c r="D41" s="1">
        <f t="shared" si="4"/>
        <v>665328</v>
      </c>
      <c r="E41" s="1">
        <f t="shared" si="5"/>
        <v>132293</v>
      </c>
      <c r="F41" s="1" t="s">
        <v>180</v>
      </c>
      <c r="G41" s="1">
        <v>75</v>
      </c>
      <c r="H41" s="1" t="s">
        <v>143</v>
      </c>
      <c r="I41" s="1" t="s">
        <v>144</v>
      </c>
      <c r="J41" s="1" t="s">
        <v>162</v>
      </c>
      <c r="K41" s="1" t="s">
        <v>145</v>
      </c>
      <c r="M41" s="1">
        <f>LOOKUP(H41,IndexTable!$C$2:$C$37,IndexTable!$A$2:$A$37)</f>
        <v>1</v>
      </c>
      <c r="N41" s="1">
        <f>IF(ISBLANK(I41),-1,LOOKUP(I41,IndexTable!$D$2:$D$37,IndexTable!$A$2:$A$37))</f>
        <v>18</v>
      </c>
      <c r="O41" s="1">
        <f>IF(ISBLANK(J41),-1,LOOKUP(J41,IndexTable!$D$2:$D$37,IndexTable!$A$2:$A$37))</f>
        <v>25</v>
      </c>
      <c r="P41" s="1">
        <f>IF(ISBLANK(K41),-1,LOOKUP(K41,IndexTable!$D$2:$D$37,IndexTable!$A$2:$A$37))</f>
        <v>30</v>
      </c>
    </row>
    <row r="42" spans="1:16" x14ac:dyDescent="0.25">
      <c r="A42" s="1">
        <v>38</v>
      </c>
      <c r="B42" s="1" t="s">
        <v>49</v>
      </c>
      <c r="C42" s="1" t="s">
        <v>308</v>
      </c>
      <c r="D42" s="1">
        <f t="shared" si="4"/>
        <v>33572274</v>
      </c>
      <c r="E42" s="1">
        <f t="shared" si="5"/>
        <v>33572275</v>
      </c>
      <c r="F42" s="1" t="s">
        <v>181</v>
      </c>
      <c r="G42" s="1">
        <v>75</v>
      </c>
      <c r="H42" s="1" t="s">
        <v>143</v>
      </c>
      <c r="I42" s="1" t="s">
        <v>139</v>
      </c>
      <c r="J42" s="1" t="s">
        <v>145</v>
      </c>
      <c r="M42" s="1">
        <f>LOOKUP(H42,IndexTable!$C$2:$C$37,IndexTable!$A$2:$A$37)</f>
        <v>1</v>
      </c>
      <c r="N42" s="1">
        <f>IF(ISBLANK(I42),-1,LOOKUP(I42,IndexTable!$D$2:$D$37,IndexTable!$A$2:$A$37))</f>
        <v>6</v>
      </c>
      <c r="O42" s="1">
        <f>IF(ISBLANK(J42),-1,LOOKUP(J42,IndexTable!$D$2:$D$37,IndexTable!$A$2:$A$37))</f>
        <v>30</v>
      </c>
      <c r="P42" s="1">
        <f>IF(ISBLANK(K42),-1,LOOKUP(K42,IndexTable!$D$2:$D$37,IndexTable!$A$2:$A$37))</f>
        <v>-1</v>
      </c>
    </row>
    <row r="43" spans="1:16" x14ac:dyDescent="0.25">
      <c r="A43" s="1">
        <v>39</v>
      </c>
      <c r="B43" s="1" t="s">
        <v>55</v>
      </c>
      <c r="C43" s="1" t="s">
        <v>339</v>
      </c>
      <c r="D43" s="1">
        <f t="shared" si="4"/>
        <v>665335</v>
      </c>
      <c r="E43" s="1">
        <f t="shared" si="5"/>
        <v>617877</v>
      </c>
      <c r="F43" s="1" t="s">
        <v>189</v>
      </c>
      <c r="G43" s="1">
        <v>75</v>
      </c>
      <c r="H43" s="1" t="s">
        <v>143</v>
      </c>
      <c r="I43" s="1" t="s">
        <v>139</v>
      </c>
      <c r="J43" s="1" t="s">
        <v>184</v>
      </c>
      <c r="M43" s="1">
        <f>LOOKUP(H43,IndexTable!$C$2:$C$37,IndexTable!$A$2:$A$37)</f>
        <v>1</v>
      </c>
      <c r="N43" s="1">
        <f>IF(ISBLANK(I43),-1,LOOKUP(I43,IndexTable!$D$2:$D$37,IndexTable!$A$2:$A$37))</f>
        <v>6</v>
      </c>
      <c r="O43" s="1">
        <f>IF(ISBLANK(J43),-1,LOOKUP(J43,IndexTable!$D$2:$D$37,IndexTable!$A$2:$A$37))</f>
        <v>10</v>
      </c>
      <c r="P43" s="1">
        <f>IF(ISBLANK(K43),-1,LOOKUP(K43,IndexTable!$D$2:$D$37,IndexTable!$A$2:$A$37))</f>
        <v>-1</v>
      </c>
    </row>
    <row r="44" spans="1:16" x14ac:dyDescent="0.25">
      <c r="A44" s="1">
        <v>40</v>
      </c>
      <c r="B44" s="1" t="s">
        <v>58</v>
      </c>
      <c r="C44" s="1" t="s">
        <v>342</v>
      </c>
      <c r="D44" s="1">
        <f t="shared" si="4"/>
        <v>665336</v>
      </c>
      <c r="E44" s="1">
        <f t="shared" si="5"/>
        <v>457042</v>
      </c>
      <c r="F44" s="1" t="s">
        <v>193</v>
      </c>
      <c r="G44" s="1">
        <v>75</v>
      </c>
      <c r="H44" s="1" t="s">
        <v>143</v>
      </c>
      <c r="I44" s="1" t="s">
        <v>144</v>
      </c>
      <c r="J44" s="1" t="s">
        <v>145</v>
      </c>
      <c r="M44" s="1">
        <f>LOOKUP(H44,IndexTable!$C$2:$C$37,IndexTable!$A$2:$A$37)</f>
        <v>1</v>
      </c>
      <c r="N44" s="1">
        <f>IF(ISBLANK(I44),-1,LOOKUP(I44,IndexTable!$D$2:$D$37,IndexTable!$A$2:$A$37))</f>
        <v>18</v>
      </c>
      <c r="O44" s="1">
        <f>IF(ISBLANK(J44),-1,LOOKUP(J44,IndexTable!$D$2:$D$37,IndexTable!$A$2:$A$37))</f>
        <v>30</v>
      </c>
      <c r="P44" s="1">
        <f>IF(ISBLANK(K44),-1,LOOKUP(K44,IndexTable!$D$2:$D$37,IndexTable!$A$2:$A$37))</f>
        <v>-1</v>
      </c>
    </row>
    <row r="45" spans="1:16" x14ac:dyDescent="0.25">
      <c r="A45" s="1">
        <v>41</v>
      </c>
      <c r="B45" s="1" t="s">
        <v>51</v>
      </c>
      <c r="C45" s="1" t="s">
        <v>335</v>
      </c>
      <c r="D45" s="1">
        <f t="shared" si="4"/>
        <v>665337</v>
      </c>
      <c r="E45" s="1">
        <f t="shared" si="5"/>
        <v>518367</v>
      </c>
      <c r="F45" s="1" t="s">
        <v>183</v>
      </c>
      <c r="G45" s="1">
        <v>100</v>
      </c>
      <c r="H45" s="1" t="s">
        <v>143</v>
      </c>
      <c r="I45" s="1" t="s">
        <v>139</v>
      </c>
      <c r="J45" s="1" t="s">
        <v>184</v>
      </c>
      <c r="M45" s="1">
        <f>LOOKUP(H45,IndexTable!$C$2:$C$37,IndexTable!$A$2:$A$37)</f>
        <v>1</v>
      </c>
      <c r="N45" s="1">
        <f>IF(ISBLANK(I45),-1,LOOKUP(I45,IndexTable!$D$2:$D$37,IndexTable!$A$2:$A$37))</f>
        <v>6</v>
      </c>
      <c r="O45" s="1">
        <f>IF(ISBLANK(J45),-1,LOOKUP(J45,IndexTable!$D$2:$D$37,IndexTable!$A$2:$A$37))</f>
        <v>10</v>
      </c>
      <c r="P45" s="1">
        <f>IF(ISBLANK(K45),-1,LOOKUP(K45,IndexTable!$D$2:$D$37,IndexTable!$A$2:$A$37))</f>
        <v>-1</v>
      </c>
    </row>
    <row r="46" spans="1:16" x14ac:dyDescent="0.25">
      <c r="A46" s="1">
        <v>42</v>
      </c>
      <c r="B46" s="1" t="s">
        <v>66</v>
      </c>
      <c r="C46" s="1" t="s">
        <v>350</v>
      </c>
      <c r="D46" s="1">
        <f t="shared" si="4"/>
        <v>665338</v>
      </c>
      <c r="E46" s="1">
        <f t="shared" si="5"/>
        <v>517589</v>
      </c>
      <c r="F46" s="1" t="s">
        <v>202</v>
      </c>
      <c r="G46" s="1">
        <v>100</v>
      </c>
      <c r="H46" s="1" t="s">
        <v>143</v>
      </c>
      <c r="I46" s="1" t="s">
        <v>176</v>
      </c>
      <c r="J46" s="1" t="s">
        <v>144</v>
      </c>
      <c r="K46" s="1" t="s">
        <v>145</v>
      </c>
      <c r="M46" s="1">
        <f>LOOKUP(H46,IndexTable!$C$2:$C$37,IndexTable!$A$2:$A$37)</f>
        <v>1</v>
      </c>
      <c r="N46" s="1">
        <f>IF(ISBLANK(I46),-1,LOOKUP(I46,IndexTable!$D$2:$D$37,IndexTable!$A$2:$A$37))</f>
        <v>11</v>
      </c>
      <c r="O46" s="1">
        <f>IF(ISBLANK(J46),-1,LOOKUP(J46,IndexTable!$D$2:$D$37,IndexTable!$A$2:$A$37))</f>
        <v>18</v>
      </c>
      <c r="P46" s="1">
        <f>IF(ISBLANK(K46),-1,LOOKUP(K46,IndexTable!$D$2:$D$37,IndexTable!$A$2:$A$37))</f>
        <v>30</v>
      </c>
    </row>
    <row r="47" spans="1:16" x14ac:dyDescent="0.25">
      <c r="A47" s="1">
        <v>43</v>
      </c>
      <c r="B47" s="1" t="s">
        <v>73</v>
      </c>
      <c r="C47" s="1" t="s">
        <v>355</v>
      </c>
      <c r="D47" s="1">
        <f t="shared" si="4"/>
        <v>665339</v>
      </c>
      <c r="E47" s="1">
        <f t="shared" si="5"/>
        <v>517590</v>
      </c>
      <c r="F47" s="1" t="s">
        <v>209</v>
      </c>
      <c r="G47" s="1">
        <v>100</v>
      </c>
      <c r="H47" s="1" t="s">
        <v>143</v>
      </c>
      <c r="I47" s="1" t="s">
        <v>148</v>
      </c>
      <c r="J47" s="1" t="s">
        <v>144</v>
      </c>
      <c r="K47" s="1" t="s">
        <v>145</v>
      </c>
      <c r="M47" s="1">
        <f>LOOKUP(H47,IndexTable!$C$2:$C$37,IndexTable!$A$2:$A$37)</f>
        <v>1</v>
      </c>
      <c r="N47" s="1">
        <f>IF(ISBLANK(I47),-1,LOOKUP(I47,IndexTable!$D$2:$D$37,IndexTable!$A$2:$A$37))</f>
        <v>13</v>
      </c>
      <c r="O47" s="1">
        <f>IF(ISBLANK(J47),-1,LOOKUP(J47,IndexTable!$D$2:$D$37,IndexTable!$A$2:$A$37))</f>
        <v>18</v>
      </c>
      <c r="P47" s="1">
        <f>IF(ISBLANK(K47),-1,LOOKUP(K47,IndexTable!$D$2:$D$37,IndexTable!$A$2:$A$37))</f>
        <v>30</v>
      </c>
    </row>
    <row r="48" spans="1:16" x14ac:dyDescent="0.25">
      <c r="A48" s="1">
        <v>44</v>
      </c>
      <c r="B48" s="1" t="s">
        <v>117</v>
      </c>
      <c r="C48" s="1" t="s">
        <v>395</v>
      </c>
      <c r="D48" s="1">
        <f t="shared" si="4"/>
        <v>665340</v>
      </c>
      <c r="E48" s="1">
        <f t="shared" si="5"/>
        <v>517591</v>
      </c>
      <c r="F48" s="1" t="s">
        <v>255</v>
      </c>
      <c r="G48" s="1">
        <v>100</v>
      </c>
      <c r="H48" s="1" t="s">
        <v>143</v>
      </c>
      <c r="I48" s="1" t="s">
        <v>144</v>
      </c>
      <c r="J48" s="1" t="s">
        <v>162</v>
      </c>
      <c r="K48" s="1" t="s">
        <v>145</v>
      </c>
      <c r="M48" s="1">
        <f>LOOKUP(H48,IndexTable!$C$2:$C$37,IndexTable!$A$2:$A$37)</f>
        <v>1</v>
      </c>
      <c r="N48" s="1">
        <f>IF(ISBLANK(I48),-1,LOOKUP(I48,IndexTable!$D$2:$D$37,IndexTable!$A$2:$A$37))</f>
        <v>18</v>
      </c>
      <c r="O48" s="1">
        <f>IF(ISBLANK(J48),-1,LOOKUP(J48,IndexTable!$D$2:$D$37,IndexTable!$A$2:$A$37))</f>
        <v>25</v>
      </c>
      <c r="P48" s="1">
        <f>IF(ISBLANK(K48),-1,LOOKUP(K48,IndexTable!$D$2:$D$37,IndexTable!$A$2:$A$37))</f>
        <v>30</v>
      </c>
    </row>
    <row r="49" spans="1:16" x14ac:dyDescent="0.25">
      <c r="A49" s="1">
        <v>45</v>
      </c>
      <c r="B49" s="1" t="s">
        <v>67</v>
      </c>
      <c r="C49" s="1" t="s">
        <v>351</v>
      </c>
      <c r="D49" s="1">
        <f t="shared" si="4"/>
        <v>642385</v>
      </c>
      <c r="E49" s="1">
        <f t="shared" si="5"/>
        <v>77773</v>
      </c>
      <c r="F49" s="1" t="s">
        <v>203</v>
      </c>
      <c r="G49" s="1">
        <v>0</v>
      </c>
      <c r="H49" s="1" t="s">
        <v>147</v>
      </c>
      <c r="I49" s="1" t="s">
        <v>176</v>
      </c>
      <c r="M49" s="1">
        <f>LOOKUP(H49,IndexTable!$C$2:$C$37,IndexTable!$A$2:$A$37)</f>
        <v>2</v>
      </c>
      <c r="N49" s="1">
        <f>IF(ISBLANK(I49),-1,LOOKUP(I49,IndexTable!$D$2:$D$37,IndexTable!$A$2:$A$37))</f>
        <v>11</v>
      </c>
      <c r="O49" s="1">
        <f>IF(ISBLANK(J49),-1,LOOKUP(J49,IndexTable!$D$2:$D$37,IndexTable!$A$2:$A$37))</f>
        <v>-1</v>
      </c>
      <c r="P49" s="1">
        <f>IF(ISBLANK(K49),-1,LOOKUP(K49,IndexTable!$D$2:$D$37,IndexTable!$A$2:$A$37))</f>
        <v>-1</v>
      </c>
    </row>
    <row r="50" spans="1:16" x14ac:dyDescent="0.25">
      <c r="A50" s="1">
        <v>46</v>
      </c>
      <c r="B50" s="1" t="s">
        <v>74</v>
      </c>
      <c r="C50" s="1" t="s">
        <v>356</v>
      </c>
      <c r="D50" s="1">
        <f t="shared" si="4"/>
        <v>642386</v>
      </c>
      <c r="E50" s="1">
        <f t="shared" si="5"/>
        <v>178539</v>
      </c>
      <c r="F50" s="1" t="s">
        <v>210</v>
      </c>
      <c r="G50" s="1">
        <v>0</v>
      </c>
      <c r="H50" s="1" t="s">
        <v>147</v>
      </c>
      <c r="I50" s="1" t="s">
        <v>148</v>
      </c>
      <c r="M50" s="1">
        <f>LOOKUP(H50,IndexTable!$C$2:$C$37,IndexTable!$A$2:$A$37)</f>
        <v>2</v>
      </c>
      <c r="N50" s="1">
        <f>IF(ISBLANK(I50),-1,LOOKUP(I50,IndexTable!$D$2:$D$37,IndexTable!$A$2:$A$37))</f>
        <v>13</v>
      </c>
      <c r="O50" s="1">
        <f>IF(ISBLANK(J50),-1,LOOKUP(J50,IndexTable!$D$2:$D$37,IndexTable!$A$2:$A$37))</f>
        <v>-1</v>
      </c>
      <c r="P50" s="1">
        <f>IF(ISBLANK(K50),-1,LOOKUP(K50,IndexTable!$D$2:$D$37,IndexTable!$A$2:$A$37))</f>
        <v>-1</v>
      </c>
    </row>
    <row r="51" spans="1:16" x14ac:dyDescent="0.25">
      <c r="A51" s="1">
        <v>47</v>
      </c>
      <c r="B51" s="1" t="s">
        <v>113</v>
      </c>
      <c r="C51" s="1" t="s">
        <v>392</v>
      </c>
      <c r="D51" s="1">
        <f t="shared" si="4"/>
        <v>642387</v>
      </c>
      <c r="E51" s="1">
        <f t="shared" si="5"/>
        <v>187690</v>
      </c>
      <c r="F51" s="1" t="s">
        <v>251</v>
      </c>
      <c r="G51" s="1">
        <v>0</v>
      </c>
      <c r="H51" s="1" t="s">
        <v>147</v>
      </c>
      <c r="I51" s="1" t="s">
        <v>162</v>
      </c>
      <c r="M51" s="1">
        <f>LOOKUP(H51,IndexTable!$C$2:$C$37,IndexTable!$A$2:$A$37)</f>
        <v>2</v>
      </c>
      <c r="N51" s="1">
        <f>IF(ISBLANK(I51),-1,LOOKUP(I51,IndexTable!$D$2:$D$37,IndexTable!$A$2:$A$37))</f>
        <v>25</v>
      </c>
      <c r="O51" s="1">
        <f>IF(ISBLANK(J51),-1,LOOKUP(J51,IndexTable!$D$2:$D$37,IndexTable!$A$2:$A$37))</f>
        <v>-1</v>
      </c>
      <c r="P51" s="1">
        <f>IF(ISBLANK(K51),-1,LOOKUP(K51,IndexTable!$D$2:$D$37,IndexTable!$A$2:$A$37))</f>
        <v>-1</v>
      </c>
    </row>
    <row r="52" spans="1:16" x14ac:dyDescent="0.25">
      <c r="A52" s="1">
        <v>48</v>
      </c>
      <c r="B52" s="1" t="s">
        <v>64</v>
      </c>
      <c r="C52" s="1" t="s">
        <v>348</v>
      </c>
      <c r="D52" s="1">
        <f t="shared" si="4"/>
        <v>665341</v>
      </c>
      <c r="E52" s="1">
        <f t="shared" si="5"/>
        <v>77776</v>
      </c>
      <c r="F52" s="1" t="s">
        <v>199</v>
      </c>
      <c r="G52" s="1">
        <v>20</v>
      </c>
      <c r="H52" s="1" t="s">
        <v>147</v>
      </c>
      <c r="I52" s="1" t="s">
        <v>176</v>
      </c>
      <c r="J52" s="1" t="s">
        <v>161</v>
      </c>
      <c r="M52" s="1">
        <f>LOOKUP(H52,IndexTable!$C$2:$C$37,IndexTable!$A$2:$A$37)</f>
        <v>2</v>
      </c>
      <c r="N52" s="1">
        <f>IF(ISBLANK(I52),-1,LOOKUP(I52,IndexTable!$D$2:$D$37,IndexTable!$A$2:$A$37))</f>
        <v>11</v>
      </c>
      <c r="O52" s="1">
        <f>IF(ISBLANK(J52),-1,LOOKUP(J52,IndexTable!$D$2:$D$37,IndexTable!$A$2:$A$37))</f>
        <v>20</v>
      </c>
      <c r="P52" s="1">
        <f>IF(ISBLANK(K52),-1,LOOKUP(K52,IndexTable!$D$2:$D$37,IndexTable!$A$2:$A$37))</f>
        <v>-1</v>
      </c>
    </row>
    <row r="53" spans="1:16" x14ac:dyDescent="0.25">
      <c r="A53" s="1">
        <v>49</v>
      </c>
      <c r="B53" s="1" t="s">
        <v>61</v>
      </c>
      <c r="C53" s="1" t="s">
        <v>345</v>
      </c>
      <c r="D53" s="1">
        <f t="shared" si="4"/>
        <v>665344</v>
      </c>
      <c r="E53" s="1">
        <f t="shared" si="5"/>
        <v>383888</v>
      </c>
      <c r="F53" s="1" t="s">
        <v>196</v>
      </c>
      <c r="G53" s="1">
        <v>22</v>
      </c>
      <c r="H53" s="1" t="s">
        <v>147</v>
      </c>
      <c r="I53" s="1" t="s">
        <v>176</v>
      </c>
      <c r="J53" s="1" t="s">
        <v>135</v>
      </c>
      <c r="M53" s="1">
        <f>LOOKUP(H53,IndexTable!$C$2:$C$37,IndexTable!$A$2:$A$37)</f>
        <v>2</v>
      </c>
      <c r="N53" s="1">
        <f>IF(ISBLANK(I53),-1,LOOKUP(I53,IndexTable!$D$2:$D$37,IndexTable!$A$2:$A$37))</f>
        <v>11</v>
      </c>
      <c r="O53" s="1">
        <f>IF(ISBLANK(J53),-1,LOOKUP(J53,IndexTable!$D$2:$D$37,IndexTable!$A$2:$A$37))</f>
        <v>22</v>
      </c>
      <c r="P53" s="1">
        <f>IF(ISBLANK(K53),-1,LOOKUP(K53,IndexTable!$D$2:$D$37,IndexTable!$A$2:$A$37))</f>
        <v>-1</v>
      </c>
    </row>
    <row r="54" spans="1:16" x14ac:dyDescent="0.25">
      <c r="A54" s="1">
        <v>50</v>
      </c>
      <c r="B54" s="1" t="s">
        <v>72</v>
      </c>
      <c r="C54" s="1" t="s">
        <v>354</v>
      </c>
      <c r="D54" s="1">
        <f t="shared" si="4"/>
        <v>665345</v>
      </c>
      <c r="E54" s="1">
        <f t="shared" si="5"/>
        <v>424303</v>
      </c>
      <c r="F54" s="1" t="s">
        <v>208</v>
      </c>
      <c r="G54" s="1">
        <v>25</v>
      </c>
      <c r="H54" s="1" t="s">
        <v>147</v>
      </c>
      <c r="I54" s="1" t="s">
        <v>148</v>
      </c>
      <c r="J54" s="1" t="s">
        <v>135</v>
      </c>
      <c r="M54" s="1">
        <f>LOOKUP(H54,IndexTable!$C$2:$C$37,IndexTable!$A$2:$A$37)</f>
        <v>2</v>
      </c>
      <c r="N54" s="1">
        <f>IF(ISBLANK(I54),-1,LOOKUP(I54,IndexTable!$D$2:$D$37,IndexTable!$A$2:$A$37))</f>
        <v>13</v>
      </c>
      <c r="O54" s="1">
        <f>IF(ISBLANK(J54),-1,LOOKUP(J54,IndexTable!$D$2:$D$37,IndexTable!$A$2:$A$37))</f>
        <v>22</v>
      </c>
      <c r="P54" s="1">
        <f>IF(ISBLANK(K54),-1,LOOKUP(K54,IndexTable!$D$2:$D$37,IndexTable!$A$2:$A$37))</f>
        <v>-1</v>
      </c>
    </row>
    <row r="55" spans="1:16" x14ac:dyDescent="0.25">
      <c r="A55" s="1">
        <v>51</v>
      </c>
      <c r="B55" s="1" t="s">
        <v>85</v>
      </c>
      <c r="C55" s="1" t="s">
        <v>366</v>
      </c>
      <c r="D55" s="1">
        <f t="shared" si="4"/>
        <v>665342</v>
      </c>
      <c r="E55" s="1">
        <f t="shared" si="5"/>
        <v>178540</v>
      </c>
      <c r="F55" s="1" t="s">
        <v>222</v>
      </c>
      <c r="G55" s="1">
        <v>25</v>
      </c>
      <c r="H55" s="1" t="s">
        <v>147</v>
      </c>
      <c r="I55" s="1" t="s">
        <v>148</v>
      </c>
      <c r="J55" s="1" t="s">
        <v>161</v>
      </c>
      <c r="M55" s="1">
        <f>LOOKUP(H55,IndexTable!$C$2:$C$37,IndexTable!$A$2:$A$37)</f>
        <v>2</v>
      </c>
      <c r="N55" s="1">
        <f>IF(ISBLANK(I55),-1,LOOKUP(I55,IndexTable!$D$2:$D$37,IndexTable!$A$2:$A$37))</f>
        <v>13</v>
      </c>
      <c r="O55" s="1">
        <f>IF(ISBLANK(J55),-1,LOOKUP(J55,IndexTable!$D$2:$D$37,IndexTable!$A$2:$A$37))</f>
        <v>20</v>
      </c>
      <c r="P55" s="1">
        <f>IF(ISBLANK(K55),-1,LOOKUP(K55,IndexTable!$D$2:$D$37,IndexTable!$A$2:$A$37))</f>
        <v>-1</v>
      </c>
    </row>
    <row r="56" spans="1:16" x14ac:dyDescent="0.25">
      <c r="A56" s="1">
        <v>52</v>
      </c>
      <c r="B56" s="1" t="s">
        <v>92</v>
      </c>
      <c r="C56" s="1" t="s">
        <v>373</v>
      </c>
      <c r="D56" s="1">
        <f t="shared" si="4"/>
        <v>665343</v>
      </c>
      <c r="E56" s="1">
        <f t="shared" si="5"/>
        <v>187689</v>
      </c>
      <c r="F56" s="1" t="s">
        <v>229</v>
      </c>
      <c r="G56" s="1">
        <v>25</v>
      </c>
      <c r="H56" s="1" t="s">
        <v>147</v>
      </c>
      <c r="I56" s="1" t="s">
        <v>161</v>
      </c>
      <c r="J56" s="1" t="s">
        <v>162</v>
      </c>
      <c r="M56" s="1">
        <f>LOOKUP(H56,IndexTable!$C$2:$C$37,IndexTable!$A$2:$A$37)</f>
        <v>2</v>
      </c>
      <c r="N56" s="1">
        <f>IF(ISBLANK(I56),-1,LOOKUP(I56,IndexTable!$D$2:$D$37,IndexTable!$A$2:$A$37))</f>
        <v>20</v>
      </c>
      <c r="O56" s="1">
        <f>IF(ISBLANK(J56),-1,LOOKUP(J56,IndexTable!$D$2:$D$37,IndexTable!$A$2:$A$37))</f>
        <v>25</v>
      </c>
      <c r="P56" s="1">
        <f>IF(ISBLANK(K56),-1,LOOKUP(K56,IndexTable!$D$2:$D$37,IndexTable!$A$2:$A$37))</f>
        <v>-1</v>
      </c>
    </row>
    <row r="57" spans="1:16" x14ac:dyDescent="0.25">
      <c r="A57" s="1">
        <v>53</v>
      </c>
      <c r="B57" s="1" t="s">
        <v>94</v>
      </c>
      <c r="C57" s="1" t="s">
        <v>375</v>
      </c>
      <c r="D57" s="1">
        <f t="shared" si="4"/>
        <v>665346</v>
      </c>
      <c r="E57" s="1">
        <f t="shared" si="5"/>
        <v>424304</v>
      </c>
      <c r="F57" s="1" t="s">
        <v>231</v>
      </c>
      <c r="G57" s="1">
        <v>25</v>
      </c>
      <c r="H57" s="1" t="s">
        <v>147</v>
      </c>
      <c r="I57" s="1" t="s">
        <v>135</v>
      </c>
      <c r="J57" s="1" t="s">
        <v>162</v>
      </c>
      <c r="M57" s="1">
        <f>LOOKUP(H57,IndexTable!$C$2:$C$37,IndexTable!$A$2:$A$37)</f>
        <v>2</v>
      </c>
      <c r="N57" s="1">
        <f>IF(ISBLANK(I57),-1,LOOKUP(I57,IndexTable!$D$2:$D$37,IndexTable!$A$2:$A$37))</f>
        <v>22</v>
      </c>
      <c r="O57" s="1">
        <f>IF(ISBLANK(J57),-1,LOOKUP(J57,IndexTable!$D$2:$D$37,IndexTable!$A$2:$A$37))</f>
        <v>25</v>
      </c>
      <c r="P57" s="1">
        <f>IF(ISBLANK(K57),-1,LOOKUP(K57,IndexTable!$D$2:$D$37,IndexTable!$A$2:$A$37))</f>
        <v>-1</v>
      </c>
    </row>
    <row r="58" spans="1:16" x14ac:dyDescent="0.25">
      <c r="A58" s="1">
        <v>54</v>
      </c>
      <c r="B58" s="1" t="s">
        <v>34</v>
      </c>
      <c r="C58" s="1" t="s">
        <v>323</v>
      </c>
      <c r="D58" s="1">
        <f t="shared" si="4"/>
        <v>665352</v>
      </c>
      <c r="E58" s="1">
        <f t="shared" si="5"/>
        <v>286621</v>
      </c>
      <c r="F58" s="1" t="s">
        <v>160</v>
      </c>
      <c r="G58" s="1">
        <v>52</v>
      </c>
      <c r="H58" s="1" t="s">
        <v>147</v>
      </c>
      <c r="I58" s="1" t="s">
        <v>161</v>
      </c>
      <c r="J58" s="1" t="s">
        <v>162</v>
      </c>
      <c r="M58" s="1">
        <f>LOOKUP(H58,IndexTable!$C$2:$C$37,IndexTable!$A$2:$A$37)</f>
        <v>2</v>
      </c>
      <c r="N58" s="1">
        <f>IF(ISBLANK(I58),-1,LOOKUP(I58,IndexTable!$D$2:$D$37,IndexTable!$A$2:$A$37))</f>
        <v>20</v>
      </c>
      <c r="O58" s="1">
        <f>IF(ISBLANK(J58),-1,LOOKUP(J58,IndexTable!$D$2:$D$37,IndexTable!$A$2:$A$37))</f>
        <v>25</v>
      </c>
      <c r="P58" s="1">
        <f>IF(ISBLANK(K58),-1,LOOKUP(K58,IndexTable!$D$2:$D$37,IndexTable!$A$2:$A$37))</f>
        <v>-1</v>
      </c>
    </row>
    <row r="59" spans="1:16" x14ac:dyDescent="0.25">
      <c r="A59" s="1">
        <v>55</v>
      </c>
      <c r="B59" s="1" t="s">
        <v>63</v>
      </c>
      <c r="C59" s="1" t="s">
        <v>347</v>
      </c>
      <c r="D59" s="1">
        <f t="shared" si="4"/>
        <v>665350</v>
      </c>
      <c r="E59" s="1">
        <f t="shared" si="5"/>
        <v>116617</v>
      </c>
      <c r="F59" s="1" t="s">
        <v>198</v>
      </c>
      <c r="G59" s="1">
        <v>50</v>
      </c>
      <c r="H59" s="1" t="s">
        <v>147</v>
      </c>
      <c r="I59" s="1" t="s">
        <v>176</v>
      </c>
      <c r="J59" s="1" t="s">
        <v>161</v>
      </c>
      <c r="M59" s="1">
        <f>LOOKUP(H59,IndexTable!$C$2:$C$37,IndexTable!$A$2:$A$37)</f>
        <v>2</v>
      </c>
      <c r="N59" s="1">
        <f>IF(ISBLANK(I59),-1,LOOKUP(I59,IndexTable!$D$2:$D$37,IndexTable!$A$2:$A$37))</f>
        <v>11</v>
      </c>
      <c r="O59" s="1">
        <f>IF(ISBLANK(J59),-1,LOOKUP(J59,IndexTable!$D$2:$D$37,IndexTable!$A$2:$A$37))</f>
        <v>20</v>
      </c>
      <c r="P59" s="1">
        <f>IF(ISBLANK(K59),-1,LOOKUP(K59,IndexTable!$D$2:$D$37,IndexTable!$A$2:$A$37))</f>
        <v>-1</v>
      </c>
    </row>
    <row r="60" spans="1:16" x14ac:dyDescent="0.25">
      <c r="A60" s="1">
        <v>56</v>
      </c>
      <c r="B60" s="1" t="s">
        <v>65</v>
      </c>
      <c r="C60" s="1" t="s">
        <v>349</v>
      </c>
      <c r="D60" s="1">
        <f t="shared" si="4"/>
        <v>665347</v>
      </c>
      <c r="E60" s="1">
        <f t="shared" si="5"/>
        <v>241311</v>
      </c>
      <c r="F60" s="1" t="s">
        <v>200</v>
      </c>
      <c r="G60" s="1">
        <v>50</v>
      </c>
      <c r="H60" s="1" t="s">
        <v>147</v>
      </c>
      <c r="I60" s="1" t="s">
        <v>201</v>
      </c>
      <c r="J60" s="1" t="s">
        <v>176</v>
      </c>
      <c r="M60" s="1">
        <f>LOOKUP(H60,IndexTable!$C$2:$C$37,IndexTable!$A$2:$A$37)</f>
        <v>2</v>
      </c>
      <c r="N60" s="1">
        <f>IF(ISBLANK(I60),-1,LOOKUP(I60,IndexTable!$D$2:$D$37,IndexTable!$A$2:$A$37))</f>
        <v>4</v>
      </c>
      <c r="O60" s="1">
        <f>IF(ISBLANK(J60),-1,LOOKUP(J60,IndexTable!$D$2:$D$37,IndexTable!$A$2:$A$37))</f>
        <v>11</v>
      </c>
      <c r="P60" s="1">
        <f>IF(ISBLANK(K60),-1,LOOKUP(K60,IndexTable!$D$2:$D$37,IndexTable!$A$2:$A$37))</f>
        <v>-1</v>
      </c>
    </row>
    <row r="61" spans="1:16" x14ac:dyDescent="0.25">
      <c r="A61" s="1">
        <v>57</v>
      </c>
      <c r="B61" s="1" t="s">
        <v>71</v>
      </c>
      <c r="C61" s="1" t="s">
        <v>353</v>
      </c>
      <c r="D61" s="1">
        <f t="shared" si="4"/>
        <v>665348</v>
      </c>
      <c r="E61" s="1">
        <f t="shared" si="5"/>
        <v>241314</v>
      </c>
      <c r="F61" s="1" t="s">
        <v>207</v>
      </c>
      <c r="G61" s="1">
        <v>50</v>
      </c>
      <c r="H61" s="1" t="s">
        <v>147</v>
      </c>
      <c r="I61" s="1" t="s">
        <v>201</v>
      </c>
      <c r="J61" s="1" t="s">
        <v>148</v>
      </c>
      <c r="M61" s="1">
        <f>LOOKUP(H61,IndexTable!$C$2:$C$37,IndexTable!$A$2:$A$37)</f>
        <v>2</v>
      </c>
      <c r="N61" s="1">
        <f>IF(ISBLANK(I61),-1,LOOKUP(I61,IndexTable!$D$2:$D$37,IndexTable!$A$2:$A$37))</f>
        <v>4</v>
      </c>
      <c r="O61" s="1">
        <f>IF(ISBLANK(J61),-1,LOOKUP(J61,IndexTable!$D$2:$D$37,IndexTable!$A$2:$A$37))</f>
        <v>13</v>
      </c>
      <c r="P61" s="1">
        <f>IF(ISBLANK(K61),-1,LOOKUP(K61,IndexTable!$D$2:$D$37,IndexTable!$A$2:$A$37))</f>
        <v>-1</v>
      </c>
    </row>
    <row r="62" spans="1:16" x14ac:dyDescent="0.25">
      <c r="A62" s="1">
        <v>58</v>
      </c>
      <c r="B62" s="1" t="s">
        <v>86</v>
      </c>
      <c r="C62" s="1" t="s">
        <v>367</v>
      </c>
      <c r="D62" s="1">
        <f t="shared" si="4"/>
        <v>665351</v>
      </c>
      <c r="E62" s="1">
        <f t="shared" si="5"/>
        <v>286620</v>
      </c>
      <c r="F62" s="1" t="s">
        <v>223</v>
      </c>
      <c r="G62" s="1">
        <v>51</v>
      </c>
      <c r="H62" s="1" t="s">
        <v>147</v>
      </c>
      <c r="I62" s="1" t="s">
        <v>148</v>
      </c>
      <c r="J62" s="1" t="s">
        <v>161</v>
      </c>
      <c r="M62" s="1">
        <f>LOOKUP(H62,IndexTable!$C$2:$C$37,IndexTable!$A$2:$A$37)</f>
        <v>2</v>
      </c>
      <c r="N62" s="1">
        <f>IF(ISBLANK(I62),-1,LOOKUP(I62,IndexTable!$D$2:$D$37,IndexTable!$A$2:$A$37))</f>
        <v>13</v>
      </c>
      <c r="O62" s="1">
        <f>IF(ISBLANK(J62),-1,LOOKUP(J62,IndexTable!$D$2:$D$37,IndexTable!$A$2:$A$37))</f>
        <v>20</v>
      </c>
      <c r="P62" s="1">
        <f>IF(ISBLANK(K62),-1,LOOKUP(K62,IndexTable!$D$2:$D$37,IndexTable!$A$2:$A$37))</f>
        <v>-1</v>
      </c>
    </row>
    <row r="63" spans="1:16" x14ac:dyDescent="0.25">
      <c r="A63" s="1">
        <v>59</v>
      </c>
      <c r="B63" s="1" t="s">
        <v>93</v>
      </c>
      <c r="C63" s="1" t="s">
        <v>374</v>
      </c>
      <c r="D63" s="1">
        <f t="shared" si="4"/>
        <v>665349</v>
      </c>
      <c r="E63" s="1">
        <f t="shared" si="5"/>
        <v>241315</v>
      </c>
      <c r="F63" s="1" t="s">
        <v>230</v>
      </c>
      <c r="G63" s="1">
        <v>50</v>
      </c>
      <c r="H63" s="1" t="s">
        <v>147</v>
      </c>
      <c r="I63" s="1" t="s">
        <v>201</v>
      </c>
      <c r="J63" s="1" t="s">
        <v>162</v>
      </c>
      <c r="M63" s="1">
        <f>LOOKUP(H63,IndexTable!$C$2:$C$37,IndexTable!$A$2:$A$37)</f>
        <v>2</v>
      </c>
      <c r="N63" s="1">
        <f>IF(ISBLANK(I63),-1,LOOKUP(I63,IndexTable!$D$2:$D$37,IndexTable!$A$2:$A$37))</f>
        <v>4</v>
      </c>
      <c r="O63" s="1">
        <f>IF(ISBLANK(J63),-1,LOOKUP(J63,IndexTable!$D$2:$D$37,IndexTable!$A$2:$A$37))</f>
        <v>25</v>
      </c>
      <c r="P63" s="1">
        <f>IF(ISBLANK(K63),-1,LOOKUP(K63,IndexTable!$D$2:$D$37,IndexTable!$A$2:$A$37))</f>
        <v>-1</v>
      </c>
    </row>
    <row r="64" spans="1:16" x14ac:dyDescent="0.25">
      <c r="A64" s="1">
        <v>60</v>
      </c>
      <c r="B64" s="1" t="s">
        <v>130</v>
      </c>
      <c r="C64" s="1" t="s">
        <v>319</v>
      </c>
      <c r="D64" s="1">
        <f t="shared" si="4"/>
        <v>67205037</v>
      </c>
      <c r="E64" s="1">
        <f t="shared" si="5"/>
        <v>67204909</v>
      </c>
      <c r="F64" s="1" t="s">
        <v>270</v>
      </c>
      <c r="G64" s="1">
        <v>51</v>
      </c>
      <c r="H64" s="1" t="s">
        <v>147</v>
      </c>
      <c r="I64" s="1" t="s">
        <v>201</v>
      </c>
      <c r="J64" s="1" t="s">
        <v>134</v>
      </c>
      <c r="K64" s="1" t="s">
        <v>271</v>
      </c>
      <c r="M64" s="1">
        <f>LOOKUP(H64,IndexTable!$C$2:$C$37,IndexTable!$A$2:$A$37)</f>
        <v>2</v>
      </c>
      <c r="N64" s="1">
        <f>IF(ISBLANK(I64),-1,LOOKUP(I64,IndexTable!$D$2:$D$37,IndexTable!$A$2:$A$37))</f>
        <v>4</v>
      </c>
      <c r="O64" s="1">
        <f>IF(ISBLANK(J64),-1,LOOKUP(J64,IndexTable!$D$2:$D$37,IndexTable!$A$2:$A$37))</f>
        <v>12</v>
      </c>
      <c r="P64" s="1">
        <f>IF(ISBLANK(K64),-1,LOOKUP(K64,IndexTable!$D$2:$D$37,IndexTable!$A$2:$A$37))</f>
        <v>35</v>
      </c>
    </row>
    <row r="65" spans="1:16" x14ac:dyDescent="0.25">
      <c r="A65" s="1">
        <v>61</v>
      </c>
      <c r="B65" s="1" t="s">
        <v>87</v>
      </c>
      <c r="C65" s="1" t="s">
        <v>368</v>
      </c>
      <c r="D65" s="1">
        <f t="shared" si="4"/>
        <v>1112051</v>
      </c>
      <c r="E65" s="1">
        <f t="shared" si="5"/>
        <v>1112044</v>
      </c>
      <c r="F65" s="1" t="s">
        <v>224</v>
      </c>
      <c r="G65" s="1">
        <v>76</v>
      </c>
      <c r="H65" s="1" t="s">
        <v>147</v>
      </c>
      <c r="I65" s="1" t="s">
        <v>148</v>
      </c>
      <c r="J65" s="1" t="s">
        <v>161</v>
      </c>
      <c r="M65" s="1">
        <f>LOOKUP(H65,IndexTable!$C$2:$C$37,IndexTable!$A$2:$A$37)</f>
        <v>2</v>
      </c>
      <c r="N65" s="1">
        <f>IF(ISBLANK(I65),-1,LOOKUP(I65,IndexTable!$D$2:$D$37,IndexTable!$A$2:$A$37))</f>
        <v>13</v>
      </c>
      <c r="O65" s="1">
        <f>IF(ISBLANK(J65),-1,LOOKUP(J65,IndexTable!$D$2:$D$37,IndexTable!$A$2:$A$37))</f>
        <v>20</v>
      </c>
      <c r="P65" s="1">
        <f>IF(ISBLANK(K65),-1,LOOKUP(K65,IndexTable!$D$2:$D$37,IndexTable!$A$2:$A$37))</f>
        <v>-1</v>
      </c>
    </row>
    <row r="66" spans="1:16" x14ac:dyDescent="0.25">
      <c r="A66" s="1">
        <v>62</v>
      </c>
      <c r="B66" s="1" t="s">
        <v>88</v>
      </c>
      <c r="C66" s="1" t="s">
        <v>369</v>
      </c>
      <c r="D66" s="1">
        <f t="shared" si="4"/>
        <v>1112052</v>
      </c>
      <c r="E66" s="1">
        <f t="shared" si="5"/>
        <v>1112045</v>
      </c>
      <c r="F66" s="1" t="s">
        <v>225</v>
      </c>
      <c r="G66" s="1">
        <v>75</v>
      </c>
      <c r="H66" s="1" t="s">
        <v>147</v>
      </c>
      <c r="I66" s="1" t="s">
        <v>176</v>
      </c>
      <c r="J66" s="1" t="s">
        <v>161</v>
      </c>
      <c r="M66" s="1">
        <f>LOOKUP(H66,IndexTable!$C$2:$C$37,IndexTable!$A$2:$A$37)</f>
        <v>2</v>
      </c>
      <c r="N66" s="1">
        <f>IF(ISBLANK(I66),-1,LOOKUP(I66,IndexTable!$D$2:$D$37,IndexTable!$A$2:$A$37))</f>
        <v>11</v>
      </c>
      <c r="O66" s="1">
        <f>IF(ISBLANK(J66),-1,LOOKUP(J66,IndexTable!$D$2:$D$37,IndexTable!$A$2:$A$37))</f>
        <v>20</v>
      </c>
      <c r="P66" s="1">
        <f>IF(ISBLANK(K66),-1,LOOKUP(K66,IndexTable!$D$2:$D$37,IndexTable!$A$2:$A$37))</f>
        <v>-1</v>
      </c>
    </row>
    <row r="67" spans="1:16" x14ac:dyDescent="0.25">
      <c r="A67" s="1">
        <v>63</v>
      </c>
      <c r="B67" s="1" t="s">
        <v>120</v>
      </c>
      <c r="C67" s="1" t="s">
        <v>397</v>
      </c>
      <c r="D67" s="1">
        <f t="shared" si="4"/>
        <v>1112053</v>
      </c>
      <c r="E67" s="1">
        <f t="shared" si="5"/>
        <v>1112046</v>
      </c>
      <c r="F67" s="1" t="s">
        <v>258</v>
      </c>
      <c r="G67" s="1">
        <v>77</v>
      </c>
      <c r="H67" s="1" t="s">
        <v>147</v>
      </c>
      <c r="I67" s="1" t="s">
        <v>161</v>
      </c>
      <c r="J67" s="1" t="s">
        <v>162</v>
      </c>
      <c r="M67" s="1">
        <f>LOOKUP(H67,IndexTable!$C$2:$C$37,IndexTable!$A$2:$A$37)</f>
        <v>2</v>
      </c>
      <c r="N67" s="1">
        <f>IF(ISBLANK(I67),-1,LOOKUP(I67,IndexTable!$D$2:$D$37,IndexTable!$A$2:$A$37))</f>
        <v>20</v>
      </c>
      <c r="O67" s="1">
        <f>IF(ISBLANK(J67),-1,LOOKUP(J67,IndexTable!$D$2:$D$37,IndexTable!$A$2:$A$37))</f>
        <v>25</v>
      </c>
      <c r="P67" s="1">
        <f>IF(ISBLANK(K67),-1,LOOKUP(K67,IndexTable!$D$2:$D$37,IndexTable!$A$2:$A$37))</f>
        <v>-1</v>
      </c>
    </row>
    <row r="68" spans="1:16" x14ac:dyDescent="0.25">
      <c r="A68" s="1">
        <v>64</v>
      </c>
      <c r="B68" s="1" t="s">
        <v>126</v>
      </c>
      <c r="C68" s="1" t="s">
        <v>401</v>
      </c>
      <c r="D68" s="1">
        <f t="shared" ref="D68:D99" si="6">HEX2DEC(C68)-(HEX2DEC(1000000)*$B$1)</f>
        <v>665353</v>
      </c>
      <c r="E68" s="1">
        <f t="shared" ref="E68:E99" si="7">HEX2DEC(B68)-(HEX2DEC(1000000)*$B$1)</f>
        <v>220543</v>
      </c>
      <c r="F68" s="1" t="s">
        <v>264</v>
      </c>
      <c r="G68" s="1">
        <v>75</v>
      </c>
      <c r="H68" s="1" t="s">
        <v>147</v>
      </c>
      <c r="I68" s="1" t="s">
        <v>176</v>
      </c>
      <c r="J68" s="1" t="s">
        <v>265</v>
      </c>
      <c r="M68" s="1">
        <f>LOOKUP(H68,IndexTable!$C$2:$C$37,IndexTable!$A$2:$A$37)</f>
        <v>2</v>
      </c>
      <c r="N68" s="1">
        <f>IF(ISBLANK(I68),-1,LOOKUP(I68,IndexTable!$D$2:$D$37,IndexTable!$A$2:$A$37))</f>
        <v>11</v>
      </c>
      <c r="O68" s="1">
        <f>IF(ISBLANK(J68),-1,LOOKUP(J68,IndexTable!$D$2:$D$37,IndexTable!$A$2:$A$37))</f>
        <v>32</v>
      </c>
      <c r="P68" s="1">
        <f>IF(ISBLANK(K68),-1,LOOKUP(K68,IndexTable!$D$2:$D$37,IndexTable!$A$2:$A$37))</f>
        <v>-1</v>
      </c>
    </row>
    <row r="69" spans="1:16" x14ac:dyDescent="0.25">
      <c r="A69" s="1">
        <v>65</v>
      </c>
      <c r="B69" s="1" t="s">
        <v>127</v>
      </c>
      <c r="C69" s="1" t="s">
        <v>402</v>
      </c>
      <c r="D69" s="1">
        <f t="shared" si="6"/>
        <v>665354</v>
      </c>
      <c r="E69" s="1">
        <f t="shared" si="7"/>
        <v>220544</v>
      </c>
      <c r="F69" s="1" t="s">
        <v>266</v>
      </c>
      <c r="G69" s="1">
        <v>75</v>
      </c>
      <c r="H69" s="1" t="s">
        <v>147</v>
      </c>
      <c r="I69" s="1" t="s">
        <v>148</v>
      </c>
      <c r="J69" s="1" t="s">
        <v>265</v>
      </c>
      <c r="M69" s="1">
        <f>LOOKUP(H69,IndexTable!$C$2:$C$37,IndexTable!$A$2:$A$37)</f>
        <v>2</v>
      </c>
      <c r="N69" s="1">
        <f>IF(ISBLANK(I69),-1,LOOKUP(I69,IndexTable!$D$2:$D$37,IndexTable!$A$2:$A$37))</f>
        <v>13</v>
      </c>
      <c r="O69" s="1">
        <f>IF(ISBLANK(J69),-1,LOOKUP(J69,IndexTable!$D$2:$D$37,IndexTable!$A$2:$A$37))</f>
        <v>32</v>
      </c>
      <c r="P69" s="1">
        <f>IF(ISBLANK(K69),-1,LOOKUP(K69,IndexTable!$D$2:$D$37,IndexTable!$A$2:$A$37))</f>
        <v>-1</v>
      </c>
    </row>
    <row r="70" spans="1:16" x14ac:dyDescent="0.25">
      <c r="A70" s="1">
        <v>66</v>
      </c>
      <c r="B70" s="1" t="s">
        <v>128</v>
      </c>
      <c r="C70" s="1" t="s">
        <v>403</v>
      </c>
      <c r="D70" s="1">
        <f t="shared" si="6"/>
        <v>665355</v>
      </c>
      <c r="E70" s="1">
        <f t="shared" si="7"/>
        <v>220545</v>
      </c>
      <c r="F70" s="1" t="s">
        <v>267</v>
      </c>
      <c r="G70" s="1">
        <v>75</v>
      </c>
      <c r="H70" s="1" t="s">
        <v>147</v>
      </c>
      <c r="I70" s="1" t="s">
        <v>162</v>
      </c>
      <c r="J70" s="1" t="s">
        <v>265</v>
      </c>
      <c r="M70" s="1">
        <f>LOOKUP(H70,IndexTable!$C$2:$C$37,IndexTable!$A$2:$A$37)</f>
        <v>2</v>
      </c>
      <c r="N70" s="1">
        <f>IF(ISBLANK(I70),-1,LOOKUP(I70,IndexTable!$D$2:$D$37,IndexTable!$A$2:$A$37))</f>
        <v>25</v>
      </c>
      <c r="O70" s="1">
        <f>IF(ISBLANK(J70),-1,LOOKUP(J70,IndexTable!$D$2:$D$37,IndexTable!$A$2:$A$37))</f>
        <v>32</v>
      </c>
      <c r="P70" s="1">
        <f>IF(ISBLANK(K70),-1,LOOKUP(K70,IndexTable!$D$2:$D$37,IndexTable!$A$2:$A$37))</f>
        <v>-1</v>
      </c>
    </row>
    <row r="71" spans="1:16" x14ac:dyDescent="0.25">
      <c r="A71" s="1">
        <v>67</v>
      </c>
      <c r="B71" s="1" t="s">
        <v>26</v>
      </c>
      <c r="C71" s="1" t="s">
        <v>302</v>
      </c>
      <c r="D71" s="1">
        <f t="shared" si="6"/>
        <v>665357</v>
      </c>
      <c r="E71" s="1">
        <f t="shared" si="7"/>
        <v>518372</v>
      </c>
      <c r="F71" s="1" t="s">
        <v>146</v>
      </c>
      <c r="G71" s="1">
        <v>100</v>
      </c>
      <c r="H71" s="1" t="s">
        <v>147</v>
      </c>
      <c r="I71" s="1" t="s">
        <v>148</v>
      </c>
      <c r="M71" s="1">
        <f>LOOKUP(H71,IndexTable!$C$2:$C$37,IndexTable!$A$2:$A$37)</f>
        <v>2</v>
      </c>
      <c r="N71" s="1">
        <f>IF(ISBLANK(I71),-1,LOOKUP(I71,IndexTable!$D$2:$D$37,IndexTable!$A$2:$A$37))</f>
        <v>13</v>
      </c>
      <c r="O71" s="1">
        <f>IF(ISBLANK(J71),-1,LOOKUP(J71,IndexTable!$D$2:$D$37,IndexTable!$A$2:$A$37))</f>
        <v>-1</v>
      </c>
      <c r="P71" s="1">
        <f>IF(ISBLANK(K71),-1,LOOKUP(K71,IndexTable!$D$2:$D$37,IndexTable!$A$2:$A$37))</f>
        <v>-1</v>
      </c>
    </row>
    <row r="72" spans="1:16" x14ac:dyDescent="0.25">
      <c r="A72" s="1">
        <v>68</v>
      </c>
      <c r="B72" s="1" t="s">
        <v>62</v>
      </c>
      <c r="C72" s="1" t="s">
        <v>346</v>
      </c>
      <c r="D72" s="1">
        <f t="shared" si="6"/>
        <v>665356</v>
      </c>
      <c r="E72" s="1">
        <f t="shared" si="7"/>
        <v>501803</v>
      </c>
      <c r="F72" s="1" t="s">
        <v>197</v>
      </c>
      <c r="G72" s="1">
        <v>100</v>
      </c>
      <c r="H72" s="1" t="s">
        <v>147</v>
      </c>
      <c r="I72" s="1" t="s">
        <v>176</v>
      </c>
      <c r="M72" s="1">
        <f>LOOKUP(H72,IndexTable!$C$2:$C$37,IndexTable!$A$2:$A$37)</f>
        <v>2</v>
      </c>
      <c r="N72" s="1">
        <f>IF(ISBLANK(I72),-1,LOOKUP(I72,IndexTable!$D$2:$D$37,IndexTable!$A$2:$A$37))</f>
        <v>11</v>
      </c>
      <c r="O72" s="1">
        <f>IF(ISBLANK(J72),-1,LOOKUP(J72,IndexTable!$D$2:$D$37,IndexTable!$A$2:$A$37))</f>
        <v>-1</v>
      </c>
      <c r="P72" s="1">
        <f>IF(ISBLANK(K72),-1,LOOKUP(K72,IndexTable!$D$2:$D$37,IndexTable!$A$2:$A$37))</f>
        <v>-1</v>
      </c>
    </row>
    <row r="73" spans="1:16" x14ac:dyDescent="0.25">
      <c r="A73" s="1">
        <v>69</v>
      </c>
      <c r="B73" s="1" t="s">
        <v>95</v>
      </c>
      <c r="C73" s="1" t="s">
        <v>376</v>
      </c>
      <c r="D73" s="1">
        <f t="shared" si="6"/>
        <v>665358</v>
      </c>
      <c r="E73" s="1">
        <f t="shared" si="7"/>
        <v>518373</v>
      </c>
      <c r="F73" s="1" t="s">
        <v>232</v>
      </c>
      <c r="G73" s="1">
        <v>100</v>
      </c>
      <c r="H73" s="1" t="s">
        <v>147</v>
      </c>
      <c r="I73" s="1" t="s">
        <v>162</v>
      </c>
      <c r="M73" s="1">
        <f>LOOKUP(H73,IndexTable!$C$2:$C$37,IndexTable!$A$2:$A$37)</f>
        <v>2</v>
      </c>
      <c r="N73" s="1">
        <f>IF(ISBLANK(I73),-1,LOOKUP(I73,IndexTable!$D$2:$D$37,IndexTable!$A$2:$A$37))</f>
        <v>25</v>
      </c>
      <c r="O73" s="1">
        <f>IF(ISBLANK(J73),-1,LOOKUP(J73,IndexTable!$D$2:$D$37,IndexTable!$A$2:$A$37))</f>
        <v>-1</v>
      </c>
      <c r="P73" s="1">
        <f>IF(ISBLANK(K73),-1,LOOKUP(K73,IndexTable!$D$2:$D$37,IndexTable!$A$2:$A$37))</f>
        <v>-1</v>
      </c>
    </row>
    <row r="74" spans="1:16" x14ac:dyDescent="0.25">
      <c r="A74" s="1">
        <v>70</v>
      </c>
      <c r="B74" s="1" t="s">
        <v>36</v>
      </c>
      <c r="C74" s="1" t="s">
        <v>325</v>
      </c>
      <c r="D74" s="1">
        <f t="shared" si="6"/>
        <v>1046481</v>
      </c>
      <c r="E74" s="1">
        <f t="shared" si="7"/>
        <v>135491</v>
      </c>
      <c r="F74" s="1" t="s">
        <v>164</v>
      </c>
      <c r="G74" s="1">
        <v>0</v>
      </c>
      <c r="H74" s="1" t="s">
        <v>154</v>
      </c>
      <c r="I74" s="1" t="s">
        <v>165</v>
      </c>
      <c r="M74" s="1">
        <f>LOOKUP(H74,IndexTable!$C$2:$C$37,IndexTable!$A$2:$A$37)</f>
        <v>3</v>
      </c>
      <c r="N74" s="1">
        <f>IF(ISBLANK(I74),-1,LOOKUP(I74,IndexTable!$D$2:$D$37,IndexTable!$A$2:$A$37))</f>
        <v>23</v>
      </c>
      <c r="O74" s="1">
        <f>IF(ISBLANK(J74),-1,LOOKUP(J74,IndexTable!$D$2:$D$37,IndexTable!$A$2:$A$37))</f>
        <v>-1</v>
      </c>
      <c r="P74" s="1">
        <f>IF(ISBLANK(K74),-1,LOOKUP(K74,IndexTable!$D$2:$D$37,IndexTable!$A$2:$A$37))</f>
        <v>-1</v>
      </c>
    </row>
    <row r="75" spans="1:16" x14ac:dyDescent="0.25">
      <c r="A75" s="1">
        <v>71</v>
      </c>
      <c r="B75" s="1" t="s">
        <v>50</v>
      </c>
      <c r="C75" s="1" t="s">
        <v>334</v>
      </c>
      <c r="D75" s="1">
        <f t="shared" si="6"/>
        <v>647853</v>
      </c>
      <c r="E75" s="1">
        <f t="shared" si="7"/>
        <v>319208</v>
      </c>
      <c r="F75" s="1" t="s">
        <v>182</v>
      </c>
      <c r="G75" s="1">
        <v>0</v>
      </c>
      <c r="H75" s="1" t="s">
        <v>154</v>
      </c>
      <c r="I75" s="1" t="s">
        <v>155</v>
      </c>
      <c r="J75" s="1" t="s">
        <v>156</v>
      </c>
      <c r="M75" s="1">
        <f>LOOKUP(H75,IndexTable!$C$2:$C$37,IndexTable!$A$2:$A$37)</f>
        <v>3</v>
      </c>
      <c r="N75" s="1">
        <f>IF(ISBLANK(I75),-1,LOOKUP(I75,IndexTable!$D$2:$D$37,IndexTable!$A$2:$A$37))</f>
        <v>9</v>
      </c>
      <c r="O75" s="1">
        <f>IF(ISBLANK(J75),-1,LOOKUP(J75,IndexTable!$D$2:$D$37,IndexTable!$A$2:$A$37))</f>
        <v>16</v>
      </c>
      <c r="P75" s="1">
        <f>IF(ISBLANK(K75),-1,LOOKUP(K75,IndexTable!$D$2:$D$37,IndexTable!$A$2:$A$37))</f>
        <v>-1</v>
      </c>
    </row>
    <row r="76" spans="1:16" x14ac:dyDescent="0.25">
      <c r="A76" s="1">
        <v>72</v>
      </c>
      <c r="B76" s="1" t="s">
        <v>75</v>
      </c>
      <c r="C76" s="1" t="s">
        <v>357</v>
      </c>
      <c r="D76" s="1">
        <f t="shared" si="6"/>
        <v>647852</v>
      </c>
      <c r="E76" s="1">
        <f t="shared" si="7"/>
        <v>319211</v>
      </c>
      <c r="F76" s="1" t="s">
        <v>211</v>
      </c>
      <c r="G76" s="1">
        <v>0</v>
      </c>
      <c r="H76" s="1" t="s">
        <v>154</v>
      </c>
      <c r="I76" s="1" t="s">
        <v>140</v>
      </c>
      <c r="J76" s="1" t="s">
        <v>156</v>
      </c>
      <c r="M76" s="1">
        <f>LOOKUP(H76,IndexTable!$C$2:$C$37,IndexTable!$A$2:$A$37)</f>
        <v>3</v>
      </c>
      <c r="N76" s="1">
        <f>IF(ISBLANK(I76),-1,LOOKUP(I76,IndexTable!$D$2:$D$37,IndexTable!$A$2:$A$37))</f>
        <v>14</v>
      </c>
      <c r="O76" s="1">
        <f>IF(ISBLANK(J76),-1,LOOKUP(J76,IndexTable!$D$2:$D$37,IndexTable!$A$2:$A$37))</f>
        <v>16</v>
      </c>
      <c r="P76" s="1">
        <f>IF(ISBLANK(K76),-1,LOOKUP(K76,IndexTable!$D$2:$D$37,IndexTable!$A$2:$A$37))</f>
        <v>-1</v>
      </c>
    </row>
    <row r="77" spans="1:16" x14ac:dyDescent="0.25">
      <c r="A77" s="1">
        <v>73</v>
      </c>
      <c r="B77" s="1" t="s">
        <v>32</v>
      </c>
      <c r="C77" s="1" t="s">
        <v>321</v>
      </c>
      <c r="D77" s="1">
        <f t="shared" si="6"/>
        <v>665361</v>
      </c>
      <c r="E77" s="1">
        <f t="shared" si="7"/>
        <v>319209</v>
      </c>
      <c r="F77" s="1" t="s">
        <v>157</v>
      </c>
      <c r="G77" s="1">
        <v>25</v>
      </c>
      <c r="H77" s="1" t="s">
        <v>154</v>
      </c>
      <c r="I77" s="1" t="s">
        <v>140</v>
      </c>
      <c r="J77" s="1" t="s">
        <v>156</v>
      </c>
      <c r="M77" s="1">
        <f>LOOKUP(H77,IndexTable!$C$2:$C$37,IndexTable!$A$2:$A$37)</f>
        <v>3</v>
      </c>
      <c r="N77" s="1">
        <f>IF(ISBLANK(I77),-1,LOOKUP(I77,IndexTable!$D$2:$D$37,IndexTable!$A$2:$A$37))</f>
        <v>14</v>
      </c>
      <c r="O77" s="1">
        <f>IF(ISBLANK(J77),-1,LOOKUP(J77,IndexTable!$D$2:$D$37,IndexTable!$A$2:$A$37))</f>
        <v>16</v>
      </c>
      <c r="P77" s="1">
        <f>IF(ISBLANK(K77),-1,LOOKUP(K77,IndexTable!$D$2:$D$37,IndexTable!$A$2:$A$37))</f>
        <v>-1</v>
      </c>
    </row>
    <row r="78" spans="1:16" x14ac:dyDescent="0.25">
      <c r="A78" s="1">
        <v>74</v>
      </c>
      <c r="B78" s="1" t="s">
        <v>60</v>
      </c>
      <c r="C78" s="1" t="s">
        <v>344</v>
      </c>
      <c r="D78" s="1">
        <f t="shared" si="6"/>
        <v>665362</v>
      </c>
      <c r="E78" s="1">
        <f t="shared" si="7"/>
        <v>319210</v>
      </c>
      <c r="F78" s="1" t="s">
        <v>195</v>
      </c>
      <c r="G78" s="1">
        <v>25</v>
      </c>
      <c r="H78" s="1" t="s">
        <v>154</v>
      </c>
      <c r="I78" s="1" t="s">
        <v>140</v>
      </c>
      <c r="J78" s="1" t="s">
        <v>156</v>
      </c>
      <c r="M78" s="1">
        <f>LOOKUP(H78,IndexTable!$C$2:$C$37,IndexTable!$A$2:$A$37)</f>
        <v>3</v>
      </c>
      <c r="N78" s="1">
        <f>IF(ISBLANK(I78),-1,LOOKUP(I78,IndexTable!$D$2:$D$37,IndexTable!$A$2:$A$37))</f>
        <v>14</v>
      </c>
      <c r="O78" s="1">
        <f>IF(ISBLANK(J78),-1,LOOKUP(J78,IndexTable!$D$2:$D$37,IndexTable!$A$2:$A$37))</f>
        <v>16</v>
      </c>
      <c r="P78" s="1">
        <f>IF(ISBLANK(K78),-1,LOOKUP(K78,IndexTable!$D$2:$D$37,IndexTable!$A$2:$A$37))</f>
        <v>-1</v>
      </c>
    </row>
    <row r="79" spans="1:16" x14ac:dyDescent="0.25">
      <c r="A79" s="1">
        <v>75</v>
      </c>
      <c r="B79" s="1" t="s">
        <v>99</v>
      </c>
      <c r="C79" s="1" t="s">
        <v>380</v>
      </c>
      <c r="D79" s="1">
        <f t="shared" si="6"/>
        <v>665359</v>
      </c>
      <c r="E79" s="1">
        <f t="shared" si="7"/>
        <v>586731</v>
      </c>
      <c r="F79" s="1" t="s">
        <v>236</v>
      </c>
      <c r="G79" s="1">
        <v>25</v>
      </c>
      <c r="H79" s="1" t="s">
        <v>154</v>
      </c>
      <c r="I79" s="1" t="s">
        <v>140</v>
      </c>
      <c r="J79" s="1" t="s">
        <v>165</v>
      </c>
      <c r="M79" s="1">
        <f>LOOKUP(H79,IndexTable!$C$2:$C$37,IndexTable!$A$2:$A$37)</f>
        <v>3</v>
      </c>
      <c r="N79" s="1">
        <f>IF(ISBLANK(I79),-1,LOOKUP(I79,IndexTable!$D$2:$D$37,IndexTable!$A$2:$A$37))</f>
        <v>14</v>
      </c>
      <c r="O79" s="1">
        <f>IF(ISBLANK(J79),-1,LOOKUP(J79,IndexTable!$D$2:$D$37,IndexTable!$A$2:$A$37))</f>
        <v>23</v>
      </c>
      <c r="P79" s="1">
        <f>IF(ISBLANK(K79),-1,LOOKUP(K79,IndexTable!$D$2:$D$37,IndexTable!$A$2:$A$37))</f>
        <v>-1</v>
      </c>
    </row>
    <row r="80" spans="1:16" x14ac:dyDescent="0.25">
      <c r="A80" s="1">
        <v>76</v>
      </c>
      <c r="B80" s="1" t="s">
        <v>69</v>
      </c>
      <c r="C80" s="1" t="s">
        <v>352</v>
      </c>
      <c r="D80" s="1">
        <f t="shared" si="6"/>
        <v>665364</v>
      </c>
      <c r="E80" s="1">
        <f t="shared" si="7"/>
        <v>319214</v>
      </c>
      <c r="F80" s="1" t="s">
        <v>205</v>
      </c>
      <c r="G80" s="1">
        <v>50</v>
      </c>
      <c r="H80" s="1" t="s">
        <v>154</v>
      </c>
      <c r="I80" s="1" t="s">
        <v>140</v>
      </c>
      <c r="J80" s="1" t="s">
        <v>156</v>
      </c>
      <c r="M80" s="1">
        <f>LOOKUP(H80,IndexTable!$C$2:$C$37,IndexTable!$A$2:$A$37)</f>
        <v>3</v>
      </c>
      <c r="N80" s="1">
        <f>IF(ISBLANK(I80),-1,LOOKUP(I80,IndexTable!$D$2:$D$37,IndexTable!$A$2:$A$37))</f>
        <v>14</v>
      </c>
      <c r="O80" s="1">
        <f>IF(ISBLANK(J80),-1,LOOKUP(J80,IndexTable!$D$2:$D$37,IndexTable!$A$2:$A$37))</f>
        <v>16</v>
      </c>
      <c r="P80" s="1">
        <f>IF(ISBLANK(K80),-1,LOOKUP(K80,IndexTable!$D$2:$D$37,IndexTable!$A$2:$A$37))</f>
        <v>-1</v>
      </c>
    </row>
    <row r="81" spans="1:16" x14ac:dyDescent="0.25">
      <c r="A81" s="1">
        <v>77</v>
      </c>
      <c r="B81" s="1" t="s">
        <v>70</v>
      </c>
      <c r="C81" s="1" t="s">
        <v>318</v>
      </c>
      <c r="D81" s="1">
        <f t="shared" si="6"/>
        <v>67205053</v>
      </c>
      <c r="E81" s="1">
        <f t="shared" si="7"/>
        <v>67205047</v>
      </c>
      <c r="F81" s="1" t="s">
        <v>206</v>
      </c>
      <c r="G81" s="1">
        <v>50</v>
      </c>
      <c r="H81" s="1" t="s">
        <v>154</v>
      </c>
      <c r="I81" s="1" t="s">
        <v>140</v>
      </c>
      <c r="J81" s="1" t="s">
        <v>156</v>
      </c>
      <c r="K81" s="1" t="s">
        <v>135</v>
      </c>
      <c r="M81" s="1">
        <f>LOOKUP(H81,IndexTable!$C$2:$C$37,IndexTable!$A$2:$A$37)</f>
        <v>3</v>
      </c>
      <c r="N81" s="1">
        <f>IF(ISBLANK(I81),-1,LOOKUP(I81,IndexTable!$D$2:$D$37,IndexTable!$A$2:$A$37))</f>
        <v>14</v>
      </c>
      <c r="O81" s="1">
        <f>IF(ISBLANK(J81),-1,LOOKUP(J81,IndexTable!$D$2:$D$37,IndexTable!$A$2:$A$37))</f>
        <v>16</v>
      </c>
      <c r="P81" s="1">
        <f>IF(ISBLANK(K81),-1,LOOKUP(K81,IndexTable!$D$2:$D$37,IndexTable!$A$2:$A$37))</f>
        <v>22</v>
      </c>
    </row>
    <row r="82" spans="1:16" x14ac:dyDescent="0.25">
      <c r="A82" s="1">
        <v>78</v>
      </c>
      <c r="B82" s="1" t="s">
        <v>106</v>
      </c>
      <c r="C82" s="1" t="s">
        <v>385</v>
      </c>
      <c r="D82" s="1">
        <f t="shared" si="6"/>
        <v>665363</v>
      </c>
      <c r="E82" s="1">
        <f t="shared" si="7"/>
        <v>319212</v>
      </c>
      <c r="F82" s="1" t="s">
        <v>244</v>
      </c>
      <c r="G82" s="1">
        <v>50</v>
      </c>
      <c r="H82" s="1" t="s">
        <v>154</v>
      </c>
      <c r="I82" s="1" t="s">
        <v>155</v>
      </c>
      <c r="J82" s="1" t="s">
        <v>156</v>
      </c>
      <c r="M82" s="1">
        <f>LOOKUP(H82,IndexTable!$C$2:$C$37,IndexTable!$A$2:$A$37)</f>
        <v>3</v>
      </c>
      <c r="N82" s="1">
        <f>IF(ISBLANK(I82),-1,LOOKUP(I82,IndexTable!$D$2:$D$37,IndexTable!$A$2:$A$37))</f>
        <v>9</v>
      </c>
      <c r="O82" s="1">
        <f>IF(ISBLANK(J82),-1,LOOKUP(J82,IndexTable!$D$2:$D$37,IndexTable!$A$2:$A$37))</f>
        <v>16</v>
      </c>
      <c r="P82" s="1">
        <f>IF(ISBLANK(K82),-1,LOOKUP(K82,IndexTable!$D$2:$D$37,IndexTable!$A$2:$A$37))</f>
        <v>-1</v>
      </c>
    </row>
    <row r="83" spans="1:16" x14ac:dyDescent="0.25">
      <c r="A83" s="1">
        <v>79</v>
      </c>
      <c r="B83" s="1" t="s">
        <v>89</v>
      </c>
      <c r="C83" s="1" t="s">
        <v>370</v>
      </c>
      <c r="D83" s="1">
        <f t="shared" si="6"/>
        <v>665365</v>
      </c>
      <c r="E83" s="1">
        <f t="shared" si="7"/>
        <v>163510</v>
      </c>
      <c r="F83" s="1" t="s">
        <v>226</v>
      </c>
      <c r="G83" s="1">
        <v>76</v>
      </c>
      <c r="H83" s="1" t="s">
        <v>154</v>
      </c>
      <c r="I83" s="1" t="s">
        <v>140</v>
      </c>
      <c r="J83" s="1" t="s">
        <v>165</v>
      </c>
      <c r="M83" s="1">
        <f>LOOKUP(H83,IndexTable!$C$2:$C$37,IndexTable!$A$2:$A$37)</f>
        <v>3</v>
      </c>
      <c r="N83" s="1">
        <f>IF(ISBLANK(I83),-1,LOOKUP(I83,IndexTable!$D$2:$D$37,IndexTable!$A$2:$A$37))</f>
        <v>14</v>
      </c>
      <c r="O83" s="1">
        <f>IF(ISBLANK(J83),-1,LOOKUP(J83,IndexTable!$D$2:$D$37,IndexTable!$A$2:$A$37))</f>
        <v>23</v>
      </c>
      <c r="P83" s="1">
        <f>IF(ISBLANK(K83),-1,LOOKUP(K83,IndexTable!$D$2:$D$37,IndexTable!$A$2:$A$37))</f>
        <v>-1</v>
      </c>
    </row>
    <row r="84" spans="1:16" x14ac:dyDescent="0.25">
      <c r="A84" s="1">
        <v>80</v>
      </c>
      <c r="B84" s="1" t="s">
        <v>102</v>
      </c>
      <c r="C84" s="1" t="s">
        <v>382</v>
      </c>
      <c r="D84" s="1">
        <f t="shared" si="6"/>
        <v>665367</v>
      </c>
      <c r="E84" s="1">
        <f t="shared" si="7"/>
        <v>319213</v>
      </c>
      <c r="F84" s="1" t="s">
        <v>239</v>
      </c>
      <c r="G84" s="1">
        <v>75</v>
      </c>
      <c r="H84" s="1" t="s">
        <v>154</v>
      </c>
      <c r="I84" s="1" t="s">
        <v>140</v>
      </c>
      <c r="J84" s="1" t="s">
        <v>156</v>
      </c>
      <c r="M84" s="1">
        <f>LOOKUP(H84,IndexTable!$C$2:$C$37,IndexTable!$A$2:$A$37)</f>
        <v>3</v>
      </c>
      <c r="N84" s="1">
        <f>IF(ISBLANK(I84),-1,LOOKUP(I84,IndexTable!$D$2:$D$37,IndexTable!$A$2:$A$37))</f>
        <v>14</v>
      </c>
      <c r="O84" s="1">
        <f>IF(ISBLANK(J84),-1,LOOKUP(J84,IndexTable!$D$2:$D$37,IndexTable!$A$2:$A$37))</f>
        <v>16</v>
      </c>
      <c r="P84" s="1">
        <f>IF(ISBLANK(K84),-1,LOOKUP(K84,IndexTable!$D$2:$D$37,IndexTable!$A$2:$A$37))</f>
        <v>-1</v>
      </c>
    </row>
    <row r="85" spans="1:16" x14ac:dyDescent="0.25">
      <c r="A85" s="1">
        <v>81</v>
      </c>
      <c r="B85" s="1" t="s">
        <v>111</v>
      </c>
      <c r="C85" s="1" t="s">
        <v>390</v>
      </c>
      <c r="D85" s="1">
        <f t="shared" si="6"/>
        <v>665368</v>
      </c>
      <c r="E85" s="1">
        <f t="shared" si="7"/>
        <v>319215</v>
      </c>
      <c r="F85" s="1" t="s">
        <v>249</v>
      </c>
      <c r="G85" s="1">
        <v>75</v>
      </c>
      <c r="H85" s="1" t="s">
        <v>154</v>
      </c>
      <c r="I85" s="1" t="s">
        <v>140</v>
      </c>
      <c r="J85" s="1" t="s">
        <v>156</v>
      </c>
      <c r="M85" s="1">
        <f>LOOKUP(H85,IndexTable!$C$2:$C$37,IndexTable!$A$2:$A$37)</f>
        <v>3</v>
      </c>
      <c r="N85" s="1">
        <f>IF(ISBLANK(I85),-1,LOOKUP(I85,IndexTable!$D$2:$D$37,IndexTable!$A$2:$A$37))</f>
        <v>14</v>
      </c>
      <c r="O85" s="1">
        <f>IF(ISBLANK(J85),-1,LOOKUP(J85,IndexTable!$D$2:$D$37,IndexTable!$A$2:$A$37))</f>
        <v>16</v>
      </c>
      <c r="P85" s="1">
        <f>IF(ISBLANK(K85),-1,LOOKUP(K85,IndexTable!$D$2:$D$37,IndexTable!$A$2:$A$37))</f>
        <v>-1</v>
      </c>
    </row>
    <row r="86" spans="1:16" x14ac:dyDescent="0.25">
      <c r="A86" s="1">
        <v>82</v>
      </c>
      <c r="B86" s="1" t="s">
        <v>31</v>
      </c>
      <c r="C86" s="1" t="s">
        <v>320</v>
      </c>
      <c r="D86" s="1">
        <f t="shared" si="6"/>
        <v>665371</v>
      </c>
      <c r="E86" s="1">
        <f t="shared" si="7"/>
        <v>518365</v>
      </c>
      <c r="F86" s="1" t="s">
        <v>153</v>
      </c>
      <c r="G86" s="1">
        <v>100</v>
      </c>
      <c r="H86" s="1" t="s">
        <v>154</v>
      </c>
      <c r="I86" s="1" t="s">
        <v>155</v>
      </c>
      <c r="J86" s="1" t="s">
        <v>156</v>
      </c>
      <c r="M86" s="1">
        <f>LOOKUP(H86,IndexTable!$C$2:$C$37,IndexTable!$A$2:$A$37)</f>
        <v>3</v>
      </c>
      <c r="N86" s="1">
        <f>IF(ISBLANK(I86),-1,LOOKUP(I86,IndexTable!$D$2:$D$37,IndexTable!$A$2:$A$37))</f>
        <v>9</v>
      </c>
      <c r="O86" s="1">
        <f>IF(ISBLANK(J86),-1,LOOKUP(J86,IndexTable!$D$2:$D$37,IndexTable!$A$2:$A$37))</f>
        <v>16</v>
      </c>
      <c r="P86" s="1">
        <f>IF(ISBLANK(K86),-1,LOOKUP(K86,IndexTable!$D$2:$D$37,IndexTable!$A$2:$A$37))</f>
        <v>-1</v>
      </c>
    </row>
    <row r="87" spans="1:16" x14ac:dyDescent="0.25">
      <c r="A87" s="1">
        <v>83</v>
      </c>
      <c r="B87" s="1" t="s">
        <v>79</v>
      </c>
      <c r="C87" s="1" t="s">
        <v>361</v>
      </c>
      <c r="D87" s="1">
        <f t="shared" si="6"/>
        <v>665370</v>
      </c>
      <c r="E87" s="1">
        <f t="shared" si="7"/>
        <v>518363</v>
      </c>
      <c r="F87" s="1" t="s">
        <v>216</v>
      </c>
      <c r="G87" s="1">
        <v>100</v>
      </c>
      <c r="H87" s="1" t="s">
        <v>154</v>
      </c>
      <c r="I87" s="1" t="s">
        <v>140</v>
      </c>
      <c r="J87" s="1" t="s">
        <v>156</v>
      </c>
      <c r="M87" s="1">
        <f>LOOKUP(H87,IndexTable!$C$2:$C$37,IndexTable!$A$2:$A$37)</f>
        <v>3</v>
      </c>
      <c r="N87" s="1">
        <f>IF(ISBLANK(I87),-1,LOOKUP(I87,IndexTable!$D$2:$D$37,IndexTable!$A$2:$A$37))</f>
        <v>14</v>
      </c>
      <c r="O87" s="1">
        <f>IF(ISBLANK(J87),-1,LOOKUP(J87,IndexTable!$D$2:$D$37,IndexTable!$A$2:$A$37))</f>
        <v>16</v>
      </c>
      <c r="P87" s="1">
        <f>IF(ISBLANK(K87),-1,LOOKUP(K87,IndexTable!$D$2:$D$37,IndexTable!$A$2:$A$37))</f>
        <v>-1</v>
      </c>
    </row>
    <row r="88" spans="1:16" x14ac:dyDescent="0.25">
      <c r="A88" s="1">
        <v>84</v>
      </c>
      <c r="B88" s="1" t="s">
        <v>84</v>
      </c>
      <c r="C88" s="1" t="s">
        <v>365</v>
      </c>
      <c r="D88" s="1">
        <f t="shared" si="6"/>
        <v>665372</v>
      </c>
      <c r="E88" s="1">
        <f t="shared" si="7"/>
        <v>518366</v>
      </c>
      <c r="F88" s="1" t="s">
        <v>221</v>
      </c>
      <c r="G88" s="1">
        <v>100</v>
      </c>
      <c r="H88" s="1" t="s">
        <v>154</v>
      </c>
      <c r="I88" s="1" t="s">
        <v>140</v>
      </c>
      <c r="J88" s="1" t="s">
        <v>156</v>
      </c>
      <c r="M88" s="1">
        <f>LOOKUP(H88,IndexTable!$C$2:$C$37,IndexTable!$A$2:$A$37)</f>
        <v>3</v>
      </c>
      <c r="N88" s="1">
        <f>IF(ISBLANK(I88),-1,LOOKUP(I88,IndexTable!$D$2:$D$37,IndexTable!$A$2:$A$37))</f>
        <v>14</v>
      </c>
      <c r="O88" s="1">
        <f>IF(ISBLANK(J88),-1,LOOKUP(J88,IndexTable!$D$2:$D$37,IndexTable!$A$2:$A$37))</f>
        <v>16</v>
      </c>
      <c r="P88" s="1">
        <f>IF(ISBLANK(K88),-1,LOOKUP(K88,IndexTable!$D$2:$D$37,IndexTable!$A$2:$A$37))</f>
        <v>-1</v>
      </c>
    </row>
    <row r="89" spans="1:16" x14ac:dyDescent="0.25">
      <c r="A89" s="1">
        <v>85</v>
      </c>
      <c r="B89" s="1" t="s">
        <v>98</v>
      </c>
      <c r="C89" s="1" t="s">
        <v>379</v>
      </c>
      <c r="D89" s="1">
        <f t="shared" si="6"/>
        <v>665369</v>
      </c>
      <c r="E89" s="1">
        <f t="shared" si="7"/>
        <v>518362</v>
      </c>
      <c r="F89" s="1" t="s">
        <v>235</v>
      </c>
      <c r="G89" s="1">
        <v>100</v>
      </c>
      <c r="H89" s="1" t="s">
        <v>154</v>
      </c>
      <c r="I89" s="1" t="s">
        <v>140</v>
      </c>
      <c r="J89" s="1" t="s">
        <v>156</v>
      </c>
      <c r="M89" s="1">
        <f>LOOKUP(H89,IndexTable!$C$2:$C$37,IndexTable!$A$2:$A$37)</f>
        <v>3</v>
      </c>
      <c r="N89" s="1">
        <f>IF(ISBLANK(I89),-1,LOOKUP(I89,IndexTable!$D$2:$D$37,IndexTable!$A$2:$A$37))</f>
        <v>14</v>
      </c>
      <c r="O89" s="1">
        <f>IF(ISBLANK(J89),-1,LOOKUP(J89,IndexTable!$D$2:$D$37,IndexTable!$A$2:$A$37))</f>
        <v>16</v>
      </c>
      <c r="P89" s="1">
        <f>IF(ISBLANK(K89),-1,LOOKUP(K89,IndexTable!$D$2:$D$37,IndexTable!$A$2:$A$37))</f>
        <v>-1</v>
      </c>
    </row>
    <row r="90" spans="1:16" x14ac:dyDescent="0.25">
      <c r="A90" s="1">
        <v>86</v>
      </c>
      <c r="B90" s="1" t="s">
        <v>82</v>
      </c>
      <c r="C90" s="1" t="s">
        <v>363</v>
      </c>
      <c r="D90" s="1">
        <f t="shared" si="6"/>
        <v>647855</v>
      </c>
      <c r="E90" s="1">
        <f t="shared" si="7"/>
        <v>77772</v>
      </c>
      <c r="F90" s="1" t="s">
        <v>219</v>
      </c>
      <c r="G90" s="1">
        <v>0</v>
      </c>
      <c r="H90" s="1" t="s">
        <v>138</v>
      </c>
      <c r="I90" s="1" t="s">
        <v>167</v>
      </c>
      <c r="J90" s="1" t="s">
        <v>158</v>
      </c>
      <c r="M90" s="1">
        <f>LOOKUP(H90,IndexTable!$C$2:$C$37,IndexTable!$A$2:$A$37)</f>
        <v>4</v>
      </c>
      <c r="N90" s="1">
        <f>IF(ISBLANK(I90),-1,LOOKUP(I90,IndexTable!$D$2:$D$37,IndexTable!$A$2:$A$37))</f>
        <v>15</v>
      </c>
      <c r="O90" s="1">
        <f>IF(ISBLANK(J90),-1,LOOKUP(J90,IndexTable!$D$2:$D$37,IndexTable!$A$2:$A$37))</f>
        <v>21</v>
      </c>
      <c r="P90" s="1">
        <f>IF(ISBLANK(K90),-1,LOOKUP(K90,IndexTable!$D$2:$D$37,IndexTable!$A$2:$A$37))</f>
        <v>-1</v>
      </c>
    </row>
    <row r="91" spans="1:16" x14ac:dyDescent="0.25">
      <c r="A91" s="1">
        <v>87</v>
      </c>
      <c r="B91" s="1" t="s">
        <v>91</v>
      </c>
      <c r="C91" s="1" t="s">
        <v>372</v>
      </c>
      <c r="D91" s="1">
        <f t="shared" si="6"/>
        <v>647854</v>
      </c>
      <c r="E91" s="1">
        <f t="shared" si="7"/>
        <v>77848</v>
      </c>
      <c r="F91" s="1" t="s">
        <v>228</v>
      </c>
      <c r="G91" s="1">
        <v>0</v>
      </c>
      <c r="H91" s="1" t="s">
        <v>138</v>
      </c>
      <c r="I91" s="1" t="s">
        <v>188</v>
      </c>
      <c r="J91" s="1" t="s">
        <v>214</v>
      </c>
      <c r="M91" s="1">
        <f>LOOKUP(H91,IndexTable!$C$2:$C$37,IndexTable!$A$2:$A$37)</f>
        <v>4</v>
      </c>
      <c r="N91" s="1">
        <f>IF(ISBLANK(I91),-1,LOOKUP(I91,IndexTable!$D$2:$D$37,IndexTable!$A$2:$A$37))</f>
        <v>2</v>
      </c>
      <c r="O91" s="1">
        <f>IF(ISBLANK(J91),-1,LOOKUP(J91,IndexTable!$D$2:$D$37,IndexTable!$A$2:$A$37))</f>
        <v>33</v>
      </c>
      <c r="P91" s="1">
        <f>IF(ISBLANK(K91),-1,LOOKUP(K91,IndexTable!$D$2:$D$37,IndexTable!$A$2:$A$37))</f>
        <v>-1</v>
      </c>
    </row>
    <row r="92" spans="1:16" x14ac:dyDescent="0.25">
      <c r="A92" s="1">
        <v>88</v>
      </c>
      <c r="B92" s="1" t="s">
        <v>59</v>
      </c>
      <c r="C92" s="1" t="s">
        <v>343</v>
      </c>
      <c r="D92" s="1">
        <f t="shared" si="6"/>
        <v>665373</v>
      </c>
      <c r="E92" s="1">
        <f t="shared" si="7"/>
        <v>193464</v>
      </c>
      <c r="F92" s="1" t="s">
        <v>194</v>
      </c>
      <c r="G92" s="1">
        <v>25</v>
      </c>
      <c r="H92" s="1" t="s">
        <v>138</v>
      </c>
      <c r="I92" s="1" t="s">
        <v>167</v>
      </c>
      <c r="J92" s="1" t="s">
        <v>158</v>
      </c>
      <c r="M92" s="1">
        <f>LOOKUP(H92,IndexTable!$C$2:$C$37,IndexTable!$A$2:$A$37)</f>
        <v>4</v>
      </c>
      <c r="N92" s="1">
        <f>IF(ISBLANK(I92),-1,LOOKUP(I92,IndexTable!$D$2:$D$37,IndexTable!$A$2:$A$37))</f>
        <v>15</v>
      </c>
      <c r="O92" s="1">
        <f>IF(ISBLANK(J92),-1,LOOKUP(J92,IndexTable!$D$2:$D$37,IndexTable!$A$2:$A$37))</f>
        <v>21</v>
      </c>
      <c r="P92" s="1">
        <f>IF(ISBLANK(K92),-1,LOOKUP(K92,IndexTable!$D$2:$D$37,IndexTable!$A$2:$A$37))</f>
        <v>-1</v>
      </c>
    </row>
    <row r="93" spans="1:16" x14ac:dyDescent="0.25">
      <c r="A93" s="1">
        <v>89</v>
      </c>
      <c r="B93" s="1" t="s">
        <v>83</v>
      </c>
      <c r="C93" s="1" t="s">
        <v>364</v>
      </c>
      <c r="D93" s="1">
        <f t="shared" si="6"/>
        <v>665374</v>
      </c>
      <c r="E93" s="1">
        <f t="shared" si="7"/>
        <v>316402</v>
      </c>
      <c r="F93" s="1" t="s">
        <v>220</v>
      </c>
      <c r="G93" s="1">
        <v>25</v>
      </c>
      <c r="H93" s="1" t="s">
        <v>138</v>
      </c>
      <c r="I93" s="1" t="s">
        <v>167</v>
      </c>
      <c r="J93" s="1" t="s">
        <v>158</v>
      </c>
      <c r="M93" s="1">
        <f>LOOKUP(H93,IndexTable!$C$2:$C$37,IndexTable!$A$2:$A$37)</f>
        <v>4</v>
      </c>
      <c r="N93" s="1">
        <f>IF(ISBLANK(I93),-1,LOOKUP(I93,IndexTable!$D$2:$D$37,IndexTable!$A$2:$A$37))</f>
        <v>15</v>
      </c>
      <c r="O93" s="1">
        <f>IF(ISBLANK(J93),-1,LOOKUP(J93,IndexTable!$D$2:$D$37,IndexTable!$A$2:$A$37))</f>
        <v>21</v>
      </c>
      <c r="P93" s="1">
        <f>IF(ISBLANK(K93),-1,LOOKUP(K93,IndexTable!$D$2:$D$37,IndexTable!$A$2:$A$37))</f>
        <v>-1</v>
      </c>
    </row>
    <row r="94" spans="1:16" x14ac:dyDescent="0.25">
      <c r="A94" s="1">
        <v>90</v>
      </c>
      <c r="B94" s="1" t="s">
        <v>100</v>
      </c>
      <c r="C94" s="1" t="s">
        <v>310</v>
      </c>
      <c r="D94" s="1">
        <f t="shared" si="6"/>
        <v>33614037</v>
      </c>
      <c r="E94" s="1">
        <f t="shared" si="7"/>
        <v>33614034</v>
      </c>
      <c r="F94" s="1" t="s">
        <v>237</v>
      </c>
      <c r="G94" s="1">
        <v>25</v>
      </c>
      <c r="H94" s="1" t="s">
        <v>138</v>
      </c>
      <c r="I94" s="1" t="s">
        <v>139</v>
      </c>
      <c r="J94" s="1" t="s">
        <v>158</v>
      </c>
      <c r="M94" s="1">
        <f>LOOKUP(H94,IndexTable!$C$2:$C$37,IndexTable!$A$2:$A$37)</f>
        <v>4</v>
      </c>
      <c r="N94" s="1">
        <f>IF(ISBLANK(I94),-1,LOOKUP(I94,IndexTable!$D$2:$D$37,IndexTable!$A$2:$A$37))</f>
        <v>6</v>
      </c>
      <c r="O94" s="1">
        <f>IF(ISBLANK(J94),-1,LOOKUP(J94,IndexTable!$D$2:$D$37,IndexTable!$A$2:$A$37))</f>
        <v>21</v>
      </c>
      <c r="P94" s="1">
        <f>IF(ISBLANK(K94),-1,LOOKUP(K94,IndexTable!$D$2:$D$37,IndexTable!$A$2:$A$37))</f>
        <v>-1</v>
      </c>
    </row>
    <row r="95" spans="1:16" x14ac:dyDescent="0.25">
      <c r="A95" s="1">
        <v>91</v>
      </c>
      <c r="B95" s="1" t="s">
        <v>114</v>
      </c>
      <c r="C95" s="1" t="s">
        <v>393</v>
      </c>
      <c r="D95" s="1">
        <f t="shared" si="6"/>
        <v>665376</v>
      </c>
      <c r="E95" s="1">
        <f t="shared" si="7"/>
        <v>135665</v>
      </c>
      <c r="F95" s="1" t="s">
        <v>252</v>
      </c>
      <c r="G95" s="1">
        <v>25</v>
      </c>
      <c r="H95" s="1" t="s">
        <v>138</v>
      </c>
      <c r="I95" s="1" t="s">
        <v>188</v>
      </c>
      <c r="J95" s="1" t="s">
        <v>214</v>
      </c>
      <c r="M95" s="1">
        <f>LOOKUP(H95,IndexTable!$C$2:$C$37,IndexTable!$A$2:$A$37)</f>
        <v>4</v>
      </c>
      <c r="N95" s="1">
        <f>IF(ISBLANK(I95),-1,LOOKUP(I95,IndexTable!$D$2:$D$37,IndexTable!$A$2:$A$37))</f>
        <v>2</v>
      </c>
      <c r="O95" s="1">
        <f>IF(ISBLANK(J95),-1,LOOKUP(J95,IndexTable!$D$2:$D$37,IndexTable!$A$2:$A$37))</f>
        <v>33</v>
      </c>
      <c r="P95" s="1">
        <f>IF(ISBLANK(K95),-1,LOOKUP(K95,IndexTable!$D$2:$D$37,IndexTable!$A$2:$A$37))</f>
        <v>-1</v>
      </c>
    </row>
    <row r="96" spans="1:16" x14ac:dyDescent="0.25">
      <c r="A96" s="1">
        <v>92</v>
      </c>
      <c r="B96" s="1" t="s">
        <v>118</v>
      </c>
      <c r="C96" s="1" t="s">
        <v>312</v>
      </c>
      <c r="D96" s="1">
        <f t="shared" si="6"/>
        <v>33570641</v>
      </c>
      <c r="E96" s="1">
        <f t="shared" si="7"/>
        <v>33570642</v>
      </c>
      <c r="F96" s="1" t="s">
        <v>256</v>
      </c>
      <c r="G96" s="1">
        <v>25</v>
      </c>
      <c r="H96" s="1" t="s">
        <v>138</v>
      </c>
      <c r="I96" s="1" t="s">
        <v>141</v>
      </c>
      <c r="M96" s="1">
        <f>LOOKUP(H96,IndexTable!$C$2:$C$37,IndexTable!$A$2:$A$37)</f>
        <v>4</v>
      </c>
      <c r="N96" s="1">
        <f>IF(ISBLANK(I96),-1,LOOKUP(I96,IndexTable!$D$2:$D$37,IndexTable!$A$2:$A$37))</f>
        <v>28</v>
      </c>
      <c r="O96" s="1">
        <f>IF(ISBLANK(J96),-1,LOOKUP(J96,IndexTable!$D$2:$D$37,IndexTable!$A$2:$A$37))</f>
        <v>-1</v>
      </c>
      <c r="P96" s="1">
        <f>IF(ISBLANK(K96),-1,LOOKUP(K96,IndexTable!$D$2:$D$37,IndexTable!$A$2:$A$37))</f>
        <v>-1</v>
      </c>
    </row>
    <row r="97" spans="1:16" x14ac:dyDescent="0.25">
      <c r="A97" s="1">
        <v>93</v>
      </c>
      <c r="B97" s="1" t="s">
        <v>123</v>
      </c>
      <c r="C97" s="1" t="s">
        <v>399</v>
      </c>
      <c r="D97" s="1">
        <f t="shared" si="6"/>
        <v>665375</v>
      </c>
      <c r="E97" s="1">
        <f t="shared" si="7"/>
        <v>307526</v>
      </c>
      <c r="F97" s="1" t="s">
        <v>261</v>
      </c>
      <c r="G97" s="1">
        <v>25</v>
      </c>
      <c r="H97" s="1" t="s">
        <v>138</v>
      </c>
      <c r="I97" s="1" t="s">
        <v>139</v>
      </c>
      <c r="J97" s="1" t="s">
        <v>140</v>
      </c>
      <c r="M97" s="1">
        <f>LOOKUP(H97,IndexTable!$C$2:$C$37,IndexTable!$A$2:$A$37)</f>
        <v>4</v>
      </c>
      <c r="N97" s="1">
        <f>IF(ISBLANK(I97),-1,LOOKUP(I97,IndexTable!$D$2:$D$37,IndexTable!$A$2:$A$37))</f>
        <v>6</v>
      </c>
      <c r="O97" s="1">
        <f>IF(ISBLANK(J97),-1,LOOKUP(J97,IndexTable!$D$2:$D$37,IndexTable!$A$2:$A$37))</f>
        <v>14</v>
      </c>
      <c r="P97" s="1">
        <f>IF(ISBLANK(K97),-1,LOOKUP(K97,IndexTable!$D$2:$D$37,IndexTable!$A$2:$A$37))</f>
        <v>-1</v>
      </c>
    </row>
    <row r="98" spans="1:16" x14ac:dyDescent="0.25">
      <c r="A98" s="1">
        <v>94</v>
      </c>
      <c r="B98" s="1" t="s">
        <v>37</v>
      </c>
      <c r="C98" s="1" t="s">
        <v>326</v>
      </c>
      <c r="D98" s="1">
        <f t="shared" si="6"/>
        <v>1111629</v>
      </c>
      <c r="E98" s="1">
        <f t="shared" si="7"/>
        <v>746223</v>
      </c>
      <c r="F98" s="1" t="s">
        <v>166</v>
      </c>
      <c r="G98" s="1">
        <v>50</v>
      </c>
      <c r="H98" s="1" t="s">
        <v>138</v>
      </c>
      <c r="I98" s="1" t="s">
        <v>167</v>
      </c>
      <c r="J98" s="1" t="s">
        <v>158</v>
      </c>
      <c r="M98" s="1">
        <f>LOOKUP(H98,IndexTable!$C$2:$C$37,IndexTable!$A$2:$A$37)</f>
        <v>4</v>
      </c>
      <c r="N98" s="1">
        <f>IF(ISBLANK(I98),-1,LOOKUP(I98,IndexTable!$D$2:$D$37,IndexTable!$A$2:$A$37))</f>
        <v>15</v>
      </c>
      <c r="O98" s="1">
        <f>IF(ISBLANK(J98),-1,LOOKUP(J98,IndexTable!$D$2:$D$37,IndexTable!$A$2:$A$37))</f>
        <v>21</v>
      </c>
      <c r="P98" s="1">
        <f>IF(ISBLANK(K98),-1,LOOKUP(K98,IndexTable!$D$2:$D$37,IndexTable!$A$2:$A$37))</f>
        <v>-1</v>
      </c>
    </row>
    <row r="99" spans="1:16" x14ac:dyDescent="0.25">
      <c r="A99" s="1">
        <v>95</v>
      </c>
      <c r="B99" s="1" t="s">
        <v>77</v>
      </c>
      <c r="C99" s="1" t="s">
        <v>359</v>
      </c>
      <c r="D99" s="1">
        <f t="shared" si="6"/>
        <v>665378</v>
      </c>
      <c r="E99" s="1">
        <f t="shared" si="7"/>
        <v>135664</v>
      </c>
      <c r="F99" s="1" t="s">
        <v>213</v>
      </c>
      <c r="G99" s="1">
        <v>50</v>
      </c>
      <c r="H99" s="1" t="s">
        <v>138</v>
      </c>
      <c r="I99" s="1" t="s">
        <v>188</v>
      </c>
      <c r="J99" s="1" t="s">
        <v>214</v>
      </c>
      <c r="M99" s="1">
        <f>LOOKUP(H99,IndexTable!$C$2:$C$37,IndexTable!$A$2:$A$37)</f>
        <v>4</v>
      </c>
      <c r="N99" s="1">
        <f>IF(ISBLANK(I99),-1,LOOKUP(I99,IndexTable!$D$2:$D$37,IndexTable!$A$2:$A$37))</f>
        <v>2</v>
      </c>
      <c r="O99" s="1">
        <f>IF(ISBLANK(J99),-1,LOOKUP(J99,IndexTable!$D$2:$D$37,IndexTable!$A$2:$A$37))</f>
        <v>33</v>
      </c>
      <c r="P99" s="1">
        <f>IF(ISBLANK(K99),-1,LOOKUP(K99,IndexTable!$D$2:$D$37,IndexTable!$A$2:$A$37))</f>
        <v>-1</v>
      </c>
    </row>
    <row r="100" spans="1:16" x14ac:dyDescent="0.25">
      <c r="A100" s="1">
        <v>96</v>
      </c>
      <c r="B100" s="1" t="s">
        <v>80</v>
      </c>
      <c r="C100" s="1" t="s">
        <v>362</v>
      </c>
      <c r="D100" s="1">
        <f t="shared" ref="D100:D112" si="8">HEX2DEC(C100)-(HEX2DEC(1000000)*$B$1)</f>
        <v>665383</v>
      </c>
      <c r="E100" s="1">
        <f t="shared" ref="E100:E112" si="9">HEX2DEC(B100)-(HEX2DEC(1000000)*$B$1)</f>
        <v>77778</v>
      </c>
      <c r="F100" s="1" t="s">
        <v>217</v>
      </c>
      <c r="G100" s="1">
        <v>50</v>
      </c>
      <c r="H100" s="1" t="s">
        <v>138</v>
      </c>
      <c r="I100" s="1" t="s">
        <v>167</v>
      </c>
      <c r="J100" s="1" t="s">
        <v>158</v>
      </c>
      <c r="M100" s="1">
        <f>LOOKUP(H100,IndexTable!$C$2:$C$37,IndexTable!$A$2:$A$37)</f>
        <v>4</v>
      </c>
      <c r="N100" s="1">
        <f>IF(ISBLANK(I100),-1,LOOKUP(I100,IndexTable!$D$2:$D$37,IndexTable!$A$2:$A$37))</f>
        <v>15</v>
      </c>
      <c r="O100" s="1">
        <f>IF(ISBLANK(J100),-1,LOOKUP(J100,IndexTable!$D$2:$D$37,IndexTable!$A$2:$A$37))</f>
        <v>21</v>
      </c>
      <c r="P100" s="1">
        <f>IF(ISBLANK(K100),-1,LOOKUP(K100,IndexTable!$D$2:$D$37,IndexTable!$A$2:$A$37))</f>
        <v>-1</v>
      </c>
    </row>
    <row r="101" spans="1:16" x14ac:dyDescent="0.25">
      <c r="A101" s="1">
        <v>97</v>
      </c>
      <c r="B101" s="1" t="s">
        <v>81</v>
      </c>
      <c r="C101" s="1" t="s">
        <v>309</v>
      </c>
      <c r="D101" s="1">
        <f t="shared" si="8"/>
        <v>33614038</v>
      </c>
      <c r="E101" s="1">
        <f t="shared" si="9"/>
        <v>33614036</v>
      </c>
      <c r="F101" s="1" t="s">
        <v>218</v>
      </c>
      <c r="G101" s="1">
        <v>50</v>
      </c>
      <c r="H101" s="1" t="s">
        <v>138</v>
      </c>
      <c r="I101" s="1" t="s">
        <v>139</v>
      </c>
      <c r="J101" s="1" t="s">
        <v>158</v>
      </c>
      <c r="M101" s="1">
        <f>LOOKUP(H101,IndexTable!$C$2:$C$37,IndexTable!$A$2:$A$37)</f>
        <v>4</v>
      </c>
      <c r="N101" s="1">
        <f>IF(ISBLANK(I101),-1,LOOKUP(I101,IndexTable!$D$2:$D$37,IndexTable!$A$2:$A$37))</f>
        <v>6</v>
      </c>
      <c r="O101" s="1">
        <f>IF(ISBLANK(J101),-1,LOOKUP(J101,IndexTable!$D$2:$D$37,IndexTable!$A$2:$A$37))</f>
        <v>21</v>
      </c>
      <c r="P101" s="1">
        <f>IF(ISBLANK(K101),-1,LOOKUP(K101,IndexTable!$D$2:$D$37,IndexTable!$A$2:$A$37))</f>
        <v>-1</v>
      </c>
    </row>
    <row r="102" spans="1:16" x14ac:dyDescent="0.25">
      <c r="A102" s="1">
        <v>98</v>
      </c>
      <c r="B102" s="1" t="s">
        <v>104</v>
      </c>
      <c r="C102" s="1">
        <v>4020685</v>
      </c>
      <c r="D102" s="1">
        <f t="shared" si="8"/>
        <v>67241605</v>
      </c>
      <c r="E102" s="1">
        <f t="shared" si="9"/>
        <v>67229515</v>
      </c>
      <c r="F102" s="1" t="s">
        <v>241</v>
      </c>
      <c r="G102" s="1">
        <v>50</v>
      </c>
      <c r="H102" s="1" t="s">
        <v>138</v>
      </c>
      <c r="I102" s="1" t="s">
        <v>242</v>
      </c>
      <c r="J102" s="1" t="s">
        <v>135</v>
      </c>
      <c r="M102" s="1">
        <f>LOOKUP(H102,IndexTable!$C$2:$C$37,IndexTable!$A$2:$A$37)</f>
        <v>4</v>
      </c>
      <c r="N102" s="1">
        <f>IF(ISBLANK(I102),-1,LOOKUP(I102,IndexTable!$D$2:$D$37,IndexTable!$A$2:$A$37))</f>
        <v>19</v>
      </c>
      <c r="O102" s="1">
        <f>IF(ISBLANK(J102),-1,LOOKUP(J102,IndexTable!$D$2:$D$37,IndexTable!$A$2:$A$37))</f>
        <v>22</v>
      </c>
      <c r="P102" s="1">
        <f>IF(ISBLANK(K102),-1,LOOKUP(K102,IndexTable!$D$2:$D$37,IndexTable!$A$2:$A$37))</f>
        <v>-1</v>
      </c>
    </row>
    <row r="103" spans="1:16" x14ac:dyDescent="0.25">
      <c r="A103" s="1">
        <v>99</v>
      </c>
      <c r="B103" s="1" t="s">
        <v>108</v>
      </c>
      <c r="C103" s="1" t="s">
        <v>387</v>
      </c>
      <c r="D103" s="1">
        <f t="shared" si="8"/>
        <v>665381</v>
      </c>
      <c r="E103" s="1">
        <f t="shared" si="9"/>
        <v>316408</v>
      </c>
      <c r="F103" s="1" t="s">
        <v>246</v>
      </c>
      <c r="G103" s="1">
        <v>50</v>
      </c>
      <c r="H103" s="1" t="s">
        <v>138</v>
      </c>
      <c r="I103" s="1" t="s">
        <v>139</v>
      </c>
      <c r="J103" s="1" t="s">
        <v>134</v>
      </c>
      <c r="M103" s="1">
        <f>LOOKUP(H103,IndexTable!$C$2:$C$37,IndexTable!$A$2:$A$37)</f>
        <v>4</v>
      </c>
      <c r="N103" s="1">
        <f>IF(ISBLANK(I103),-1,LOOKUP(I103,IndexTable!$D$2:$D$37,IndexTable!$A$2:$A$37))</f>
        <v>6</v>
      </c>
      <c r="O103" s="1">
        <f>IF(ISBLANK(J103),-1,LOOKUP(J103,IndexTable!$D$2:$D$37,IndexTable!$A$2:$A$37))</f>
        <v>12</v>
      </c>
      <c r="P103" s="1">
        <f>IF(ISBLANK(K103),-1,LOOKUP(K103,IndexTable!$D$2:$D$37,IndexTable!$A$2:$A$37))</f>
        <v>-1</v>
      </c>
    </row>
    <row r="104" spans="1:16" x14ac:dyDescent="0.25">
      <c r="A104" s="1">
        <v>100</v>
      </c>
      <c r="B104" s="1" t="s">
        <v>115</v>
      </c>
      <c r="C104" s="1" t="s">
        <v>311</v>
      </c>
      <c r="D104" s="1">
        <f t="shared" si="8"/>
        <v>33570638</v>
      </c>
      <c r="E104" s="1">
        <f t="shared" si="9"/>
        <v>33568949</v>
      </c>
      <c r="F104" s="1" t="s">
        <v>253</v>
      </c>
      <c r="G104" s="1">
        <v>50</v>
      </c>
      <c r="H104" s="1" t="s">
        <v>138</v>
      </c>
      <c r="I104" s="1" t="s">
        <v>141</v>
      </c>
      <c r="M104" s="1">
        <f>LOOKUP(H104,IndexTable!$C$2:$C$37,IndexTable!$A$2:$A$37)</f>
        <v>4</v>
      </c>
      <c r="N104" s="1">
        <f>IF(ISBLANK(I104),-1,LOOKUP(I104,IndexTable!$D$2:$D$37,IndexTable!$A$2:$A$37))</f>
        <v>28</v>
      </c>
      <c r="O104" s="1">
        <f>IF(ISBLANK(J104),-1,LOOKUP(J104,IndexTable!$D$2:$D$37,IndexTable!$A$2:$A$37))</f>
        <v>-1</v>
      </c>
      <c r="P104" s="1">
        <f>IF(ISBLANK(K104),-1,LOOKUP(K104,IndexTable!$D$2:$D$37,IndexTable!$A$2:$A$37))</f>
        <v>-1</v>
      </c>
    </row>
    <row r="105" spans="1:16" x14ac:dyDescent="0.25">
      <c r="A105" s="1">
        <v>101</v>
      </c>
      <c r="B105" s="1" t="s">
        <v>124</v>
      </c>
      <c r="C105" s="1" t="s">
        <v>400</v>
      </c>
      <c r="D105" s="1">
        <f t="shared" si="8"/>
        <v>665377</v>
      </c>
      <c r="E105" s="1">
        <f t="shared" si="9"/>
        <v>384349</v>
      </c>
      <c r="F105" s="1" t="s">
        <v>262</v>
      </c>
      <c r="G105" s="1">
        <v>50</v>
      </c>
      <c r="H105" s="1" t="s">
        <v>138</v>
      </c>
      <c r="I105" s="1" t="s">
        <v>139</v>
      </c>
      <c r="J105" s="1" t="s">
        <v>140</v>
      </c>
      <c r="M105" s="1">
        <f>LOOKUP(H105,IndexTable!$C$2:$C$37,IndexTable!$A$2:$A$37)</f>
        <v>4</v>
      </c>
      <c r="N105" s="1">
        <f>IF(ISBLANK(I105),-1,LOOKUP(I105,IndexTable!$D$2:$D$37,IndexTable!$A$2:$A$37))</f>
        <v>6</v>
      </c>
      <c r="O105" s="1">
        <f>IF(ISBLANK(J105),-1,LOOKUP(J105,IndexTable!$D$2:$D$37,IndexTable!$A$2:$A$37))</f>
        <v>14</v>
      </c>
      <c r="P105" s="1">
        <f>IF(ISBLANK(K105),-1,LOOKUP(K105,IndexTable!$D$2:$D$37,IndexTable!$A$2:$A$37))</f>
        <v>-1</v>
      </c>
    </row>
    <row r="106" spans="1:16" x14ac:dyDescent="0.25">
      <c r="A106" s="1">
        <v>102</v>
      </c>
      <c r="B106" s="1" t="s">
        <v>125</v>
      </c>
      <c r="C106" s="1" t="s">
        <v>313</v>
      </c>
      <c r="D106" s="1">
        <f t="shared" si="8"/>
        <v>33570637</v>
      </c>
      <c r="E106" s="1">
        <f t="shared" si="9"/>
        <v>33568950</v>
      </c>
      <c r="F106" s="1" t="s">
        <v>263</v>
      </c>
      <c r="G106" s="1">
        <v>50</v>
      </c>
      <c r="H106" s="1" t="s">
        <v>138</v>
      </c>
      <c r="I106" s="1" t="s">
        <v>141</v>
      </c>
      <c r="M106" s="1">
        <f>LOOKUP(H106,IndexTable!$C$2:$C$37,IndexTable!$A$2:$A$37)</f>
        <v>4</v>
      </c>
      <c r="N106" s="1">
        <f>IF(ISBLANK(I106),-1,LOOKUP(I106,IndexTable!$D$2:$D$37,IndexTable!$A$2:$A$37))</f>
        <v>28</v>
      </c>
      <c r="O106" s="1">
        <f>IF(ISBLANK(J106),-1,LOOKUP(J106,IndexTable!$D$2:$D$37,IndexTable!$A$2:$A$37))</f>
        <v>-1</v>
      </c>
      <c r="P106" s="1">
        <f>IF(ISBLANK(K106),-1,LOOKUP(K106,IndexTable!$D$2:$D$37,IndexTable!$A$2:$A$37))</f>
        <v>-1</v>
      </c>
    </row>
    <row r="107" spans="1:16" x14ac:dyDescent="0.25">
      <c r="A107" s="1">
        <v>103</v>
      </c>
      <c r="B107" s="1" t="s">
        <v>35</v>
      </c>
      <c r="C107" s="1" t="s">
        <v>324</v>
      </c>
      <c r="D107" s="1">
        <f t="shared" si="8"/>
        <v>665384</v>
      </c>
      <c r="E107" s="1">
        <f t="shared" si="9"/>
        <v>340269</v>
      </c>
      <c r="F107" s="1" t="s">
        <v>163</v>
      </c>
      <c r="G107" s="1">
        <v>75</v>
      </c>
      <c r="H107" s="1" t="s">
        <v>138</v>
      </c>
      <c r="I107" s="1" t="s">
        <v>139</v>
      </c>
      <c r="J107" s="1" t="s">
        <v>134</v>
      </c>
      <c r="M107" s="1">
        <f>LOOKUP(H107,IndexTable!$C$2:$C$37,IndexTable!$A$2:$A$37)</f>
        <v>4</v>
      </c>
      <c r="N107" s="1">
        <f>IF(ISBLANK(I107),-1,LOOKUP(I107,IndexTable!$D$2:$D$37,IndexTable!$A$2:$A$37))</f>
        <v>6</v>
      </c>
      <c r="O107" s="1">
        <f>IF(ISBLANK(J107),-1,LOOKUP(J107,IndexTable!$D$2:$D$37,IndexTable!$A$2:$A$37))</f>
        <v>12</v>
      </c>
      <c r="P107" s="1">
        <f>IF(ISBLANK(K107),-1,LOOKUP(K107,IndexTable!$D$2:$D$37,IndexTable!$A$2:$A$37))</f>
        <v>-1</v>
      </c>
    </row>
    <row r="108" spans="1:16" x14ac:dyDescent="0.25">
      <c r="A108" s="1">
        <v>104</v>
      </c>
      <c r="B108" s="1" t="s">
        <v>76</v>
      </c>
      <c r="C108" s="1" t="s">
        <v>358</v>
      </c>
      <c r="D108" s="1">
        <f t="shared" si="8"/>
        <v>906819</v>
      </c>
      <c r="E108" s="1">
        <f t="shared" si="9"/>
        <v>746222</v>
      </c>
      <c r="F108" s="1" t="s">
        <v>212</v>
      </c>
      <c r="G108" s="1">
        <v>75</v>
      </c>
      <c r="H108" s="1" t="s">
        <v>138</v>
      </c>
      <c r="I108" s="1" t="s">
        <v>167</v>
      </c>
      <c r="J108" s="1" t="s">
        <v>158</v>
      </c>
      <c r="M108" s="1">
        <f>LOOKUP(H108,IndexTable!$C$2:$C$37,IndexTable!$A$2:$A$37)</f>
        <v>4</v>
      </c>
      <c r="N108" s="1">
        <f>IF(ISBLANK(I108),-1,LOOKUP(I108,IndexTable!$D$2:$D$37,IndexTable!$A$2:$A$37))</f>
        <v>15</v>
      </c>
      <c r="O108" s="1">
        <f>IF(ISBLANK(J108),-1,LOOKUP(J108,IndexTable!$D$2:$D$37,IndexTable!$A$2:$A$37))</f>
        <v>21</v>
      </c>
      <c r="P108" s="1">
        <f>IF(ISBLANK(K108),-1,LOOKUP(K108,IndexTable!$D$2:$D$37,IndexTable!$A$2:$A$37))</f>
        <v>-1</v>
      </c>
    </row>
    <row r="109" spans="1:16" x14ac:dyDescent="0.25">
      <c r="A109" s="1">
        <v>105</v>
      </c>
      <c r="B109" s="1" t="s">
        <v>109</v>
      </c>
      <c r="C109" s="1" t="s">
        <v>388</v>
      </c>
      <c r="D109" s="1">
        <f t="shared" si="8"/>
        <v>665382</v>
      </c>
      <c r="E109" s="1">
        <f t="shared" si="9"/>
        <v>384352</v>
      </c>
      <c r="F109" s="1" t="s">
        <v>247</v>
      </c>
      <c r="G109" s="1">
        <v>75</v>
      </c>
      <c r="H109" s="1" t="s">
        <v>138</v>
      </c>
      <c r="I109" s="1" t="s">
        <v>139</v>
      </c>
      <c r="J109" s="1" t="s">
        <v>134</v>
      </c>
      <c r="M109" s="1">
        <f>LOOKUP(H109,IndexTable!$C$2:$C$37,IndexTable!$A$2:$A$37)</f>
        <v>4</v>
      </c>
      <c r="N109" s="1">
        <f>IF(ISBLANK(I109),-1,LOOKUP(I109,IndexTable!$D$2:$D$37,IndexTable!$A$2:$A$37))</f>
        <v>6</v>
      </c>
      <c r="O109" s="1">
        <f>IF(ISBLANK(J109),-1,LOOKUP(J109,IndexTable!$D$2:$D$37,IndexTable!$A$2:$A$37))</f>
        <v>12</v>
      </c>
      <c r="P109" s="1">
        <f>IF(ISBLANK(K109),-1,LOOKUP(K109,IndexTable!$D$2:$D$37,IndexTable!$A$2:$A$37))</f>
        <v>-1</v>
      </c>
    </row>
    <row r="110" spans="1:16" x14ac:dyDescent="0.25">
      <c r="A110" s="1">
        <v>106</v>
      </c>
      <c r="B110" s="1" t="s">
        <v>122</v>
      </c>
      <c r="C110" s="1" t="s">
        <v>398</v>
      </c>
      <c r="D110" s="1">
        <f t="shared" si="8"/>
        <v>665385</v>
      </c>
      <c r="E110" s="1">
        <f t="shared" si="9"/>
        <v>384350</v>
      </c>
      <c r="F110" s="1" t="s">
        <v>260</v>
      </c>
      <c r="G110" s="1">
        <v>75</v>
      </c>
      <c r="H110" s="1" t="s">
        <v>138</v>
      </c>
      <c r="I110" s="1" t="s">
        <v>139</v>
      </c>
      <c r="J110" s="1" t="s">
        <v>140</v>
      </c>
      <c r="M110" s="1">
        <f>LOOKUP(H110,IndexTable!$C$2:$C$37,IndexTable!$A$2:$A$37)</f>
        <v>4</v>
      </c>
      <c r="N110" s="1">
        <f>IF(ISBLANK(I110),-1,LOOKUP(I110,IndexTable!$D$2:$D$37,IndexTable!$A$2:$A$37))</f>
        <v>6</v>
      </c>
      <c r="O110" s="1">
        <f>IF(ISBLANK(J110),-1,LOOKUP(J110,IndexTable!$D$2:$D$37,IndexTable!$A$2:$A$37))</f>
        <v>14</v>
      </c>
      <c r="P110" s="1">
        <f>IF(ISBLANK(K110),-1,LOOKUP(K110,IndexTable!$D$2:$D$37,IndexTable!$A$2:$A$37))</f>
        <v>-1</v>
      </c>
    </row>
    <row r="111" spans="1:16" x14ac:dyDescent="0.25">
      <c r="A111" s="1">
        <v>107</v>
      </c>
      <c r="B111" s="1" t="s">
        <v>24</v>
      </c>
      <c r="C111" s="1" t="s">
        <v>300</v>
      </c>
      <c r="D111" s="1">
        <f t="shared" si="8"/>
        <v>906823</v>
      </c>
      <c r="E111" s="1">
        <f t="shared" si="9"/>
        <v>573867</v>
      </c>
      <c r="F111" s="1" t="s">
        <v>137</v>
      </c>
      <c r="G111" s="1">
        <v>100</v>
      </c>
      <c r="H111" s="1" t="s">
        <v>138</v>
      </c>
      <c r="I111" s="1" t="s">
        <v>139</v>
      </c>
      <c r="J111" s="1" t="s">
        <v>140</v>
      </c>
      <c r="K111" s="1" t="s">
        <v>141</v>
      </c>
      <c r="M111" s="1">
        <f>LOOKUP(H111,IndexTable!$C$2:$C$37,IndexTable!$A$2:$A$37)</f>
        <v>4</v>
      </c>
      <c r="N111" s="1">
        <f>IF(ISBLANK(I111),-1,LOOKUP(I111,IndexTable!$D$2:$D$37,IndexTable!$A$2:$A$37))</f>
        <v>6</v>
      </c>
      <c r="O111" s="1">
        <f>IF(ISBLANK(J111),-1,LOOKUP(J111,IndexTable!$D$2:$D$37,IndexTable!$A$2:$A$37))</f>
        <v>14</v>
      </c>
      <c r="P111" s="1">
        <f>IF(ISBLANK(K111),-1,LOOKUP(K111,IndexTable!$D$2:$D$37,IndexTable!$A$2:$A$37))</f>
        <v>28</v>
      </c>
    </row>
    <row r="112" spans="1:16" x14ac:dyDescent="0.25">
      <c r="A112" s="1">
        <v>108</v>
      </c>
      <c r="B112" s="1" t="s">
        <v>78</v>
      </c>
      <c r="C112" s="1" t="s">
        <v>360</v>
      </c>
      <c r="D112" s="1">
        <f t="shared" si="8"/>
        <v>1039995</v>
      </c>
      <c r="E112" s="1">
        <f t="shared" si="9"/>
        <v>920783</v>
      </c>
      <c r="F112" s="1" t="s">
        <v>215</v>
      </c>
      <c r="G112" s="1">
        <v>100</v>
      </c>
      <c r="H112" s="1" t="s">
        <v>138</v>
      </c>
      <c r="I112" s="1" t="s">
        <v>139</v>
      </c>
      <c r="J112" s="1" t="s">
        <v>167</v>
      </c>
      <c r="K112" s="1" t="s">
        <v>158</v>
      </c>
      <c r="M112" s="1">
        <f>LOOKUP(H112,IndexTable!$C$2:$C$37,IndexTable!$A$2:$A$37)</f>
        <v>4</v>
      </c>
      <c r="N112" s="1">
        <f>IF(ISBLANK(I112),-1,LOOKUP(I112,IndexTable!$D$2:$D$37,IndexTable!$A$2:$A$37))</f>
        <v>6</v>
      </c>
      <c r="O112" s="1">
        <f>IF(ISBLANK(J112),-1,LOOKUP(J112,IndexTable!$D$2:$D$37,IndexTable!$A$2:$A$37))</f>
        <v>15</v>
      </c>
      <c r="P112" s="1">
        <f>IF(ISBLANK(K112),-1,LOOKUP(K112,IndexTable!$D$2:$D$37,IndexTable!$A$2:$A$37))</f>
        <v>21</v>
      </c>
    </row>
    <row r="113" spans="1:1" x14ac:dyDescent="0.25">
      <c r="A113" s="1">
        <v>109</v>
      </c>
    </row>
    <row r="114" spans="1:1" x14ac:dyDescent="0.25">
      <c r="A114" s="1">
        <v>110</v>
      </c>
    </row>
    <row r="115" spans="1:1" x14ac:dyDescent="0.25">
      <c r="A115" s="1">
        <v>111</v>
      </c>
    </row>
    <row r="116" spans="1:1" x14ac:dyDescent="0.25">
      <c r="A116" s="1">
        <v>112</v>
      </c>
    </row>
    <row r="117" spans="1:1" x14ac:dyDescent="0.25">
      <c r="A117" s="1">
        <v>113</v>
      </c>
    </row>
    <row r="118" spans="1:1" x14ac:dyDescent="0.25">
      <c r="A118" s="1">
        <v>114</v>
      </c>
    </row>
    <row r="119" spans="1:1" x14ac:dyDescent="0.25">
      <c r="A119" s="1">
        <v>115</v>
      </c>
    </row>
    <row r="120" spans="1:1" x14ac:dyDescent="0.25">
      <c r="A120" s="1">
        <v>116</v>
      </c>
    </row>
    <row r="121" spans="1:1" x14ac:dyDescent="0.25">
      <c r="A121" s="1">
        <v>117</v>
      </c>
    </row>
    <row r="122" spans="1:1" x14ac:dyDescent="0.25">
      <c r="A122" s="1">
        <v>118</v>
      </c>
    </row>
    <row r="123" spans="1:1" x14ac:dyDescent="0.25">
      <c r="A123" s="1">
        <v>119</v>
      </c>
    </row>
    <row r="124" spans="1:1" x14ac:dyDescent="0.25">
      <c r="A124" s="1">
        <v>120</v>
      </c>
    </row>
    <row r="125" spans="1:1" x14ac:dyDescent="0.25">
      <c r="A125" s="1">
        <v>121</v>
      </c>
    </row>
    <row r="126" spans="1:1" x14ac:dyDescent="0.25">
      <c r="A126" s="1">
        <v>122</v>
      </c>
    </row>
    <row r="127" spans="1:1" x14ac:dyDescent="0.25">
      <c r="A127" s="1">
        <v>123</v>
      </c>
    </row>
    <row r="128" spans="1:1" x14ac:dyDescent="0.25">
      <c r="A128" s="1">
        <v>124</v>
      </c>
    </row>
    <row r="129" spans="1:1" x14ac:dyDescent="0.25">
      <c r="A129" s="1">
        <v>125</v>
      </c>
    </row>
    <row r="130" spans="1:1" x14ac:dyDescent="0.25">
      <c r="A130" s="1">
        <v>126</v>
      </c>
    </row>
    <row r="131" spans="1:1" x14ac:dyDescent="0.25">
      <c r="A131" s="1">
        <v>127</v>
      </c>
    </row>
  </sheetData>
  <autoFilter ref="B3:K115" xr:uid="{8D0302A9-D0E5-4175-8C50-3F1C8F130EE4}">
    <sortState xmlns:xlrd2="http://schemas.microsoft.com/office/spreadsheetml/2017/richdata2" ref="B4:K115">
      <sortCondition ref="F4:F115"/>
    </sortState>
  </autoFilter>
  <sortState xmlns:xlrd2="http://schemas.microsoft.com/office/spreadsheetml/2017/richdata2" ref="B4:K112">
    <sortCondition ref="H4:H112"/>
    <sortCondition ref="G4:G112"/>
    <sortCondition ref="F4:F112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6D66-45CB-4AD2-9DA7-C185CA84F36F}">
  <dimension ref="A1:DD504"/>
  <sheetViews>
    <sheetView workbookViewId="0">
      <selection activeCell="BS38" sqref="BS38"/>
    </sheetView>
  </sheetViews>
  <sheetFormatPr defaultColWidth="20.42578125" defaultRowHeight="12.75" x14ac:dyDescent="0.2"/>
  <cols>
    <col min="1" max="1" width="12" style="2" customWidth="1"/>
    <col min="2" max="2" width="9.28515625" style="2" bestFit="1" customWidth="1"/>
    <col min="3" max="3" width="9" style="2" bestFit="1" customWidth="1"/>
    <col min="4" max="4" width="10.5703125" style="2" bestFit="1" customWidth="1"/>
    <col min="5" max="5" width="9.28515625" style="2" bestFit="1" customWidth="1"/>
    <col min="6" max="6" width="9" style="2" bestFit="1" customWidth="1"/>
    <col min="7" max="7" width="10.5703125" style="2" bestFit="1" customWidth="1"/>
    <col min="8" max="8" width="13.28515625" style="2" bestFit="1" customWidth="1"/>
    <col min="9" max="9" width="9" style="2" bestFit="1" customWidth="1"/>
    <col min="10" max="10" width="10.5703125" style="2" bestFit="1" customWidth="1"/>
    <col min="11" max="11" width="18.5703125" style="2" bestFit="1" customWidth="1"/>
    <col min="12" max="12" width="8" style="2" bestFit="1" customWidth="1"/>
    <col min="13" max="13" width="10.5703125" style="2" bestFit="1" customWidth="1"/>
    <col min="14" max="14" width="14.42578125" style="2" bestFit="1" customWidth="1"/>
    <col min="15" max="15" width="9" style="2" bestFit="1" customWidth="1"/>
    <col min="16" max="16" width="10.5703125" style="2" bestFit="1" customWidth="1"/>
    <col min="17" max="17" width="9.28515625" style="2" bestFit="1" customWidth="1"/>
    <col min="18" max="18" width="8" style="2" bestFit="1" customWidth="1"/>
    <col min="19" max="19" width="10.5703125" style="2" bestFit="1" customWidth="1"/>
    <col min="20" max="20" width="17.7109375" style="2" bestFit="1" customWidth="1"/>
    <col min="21" max="21" width="7" style="2" bestFit="1" customWidth="1"/>
    <col min="22" max="22" width="10.5703125" style="2" bestFit="1" customWidth="1"/>
    <col min="23" max="23" width="9.28515625" style="2" bestFit="1" customWidth="1"/>
    <col min="24" max="24" width="7" style="2" bestFit="1" customWidth="1"/>
    <col min="25" max="25" width="10.5703125" style="2" bestFit="1" customWidth="1"/>
    <col min="26" max="26" width="9.28515625" style="2" bestFit="1" customWidth="1"/>
    <col min="27" max="27" width="4.42578125" style="2" bestFit="1" customWidth="1"/>
    <col min="28" max="29" width="10.5703125" style="2" bestFit="1" customWidth="1"/>
    <col min="30" max="30" width="4.42578125" style="2" bestFit="1" customWidth="1"/>
    <col min="31" max="31" width="10.5703125" style="2" bestFit="1" customWidth="1"/>
    <col min="32" max="32" width="15.28515625" style="2" bestFit="1" customWidth="1"/>
    <col min="33" max="33" width="4.42578125" style="2" bestFit="1" customWidth="1"/>
    <col min="34" max="34" width="10.5703125" style="2" bestFit="1" customWidth="1"/>
    <col min="35" max="35" width="20.140625" style="2" bestFit="1" customWidth="1"/>
    <col min="36" max="36" width="6" style="2" bestFit="1" customWidth="1"/>
    <col min="37" max="37" width="10.5703125" style="2" bestFit="1" customWidth="1"/>
    <col min="38" max="38" width="17.42578125" style="2" bestFit="1" customWidth="1"/>
    <col min="39" max="39" width="9.42578125" style="2" bestFit="1" customWidth="1"/>
    <col min="40" max="40" width="10.7109375" style="2" bestFit="1" customWidth="1"/>
    <col min="41" max="41" width="19.5703125" style="2" bestFit="1" customWidth="1"/>
    <col min="42" max="42" width="8.42578125" style="2" bestFit="1" customWidth="1"/>
    <col min="43" max="43" width="10.7109375" style="2" bestFit="1" customWidth="1"/>
    <col min="44" max="44" width="17.7109375" style="2" bestFit="1" customWidth="1"/>
    <col min="45" max="45" width="8.42578125" style="2" bestFit="1" customWidth="1"/>
    <col min="46" max="46" width="10.7109375" style="2" bestFit="1" customWidth="1"/>
    <col min="47" max="47" width="13.7109375" style="2" bestFit="1" customWidth="1"/>
    <col min="48" max="48" width="8.42578125" style="2" bestFit="1" customWidth="1"/>
    <col min="49" max="49" width="10.7109375" style="2" bestFit="1" customWidth="1"/>
    <col min="50" max="50" width="15.28515625" style="2" bestFit="1" customWidth="1"/>
    <col min="51" max="51" width="8.42578125" style="2" bestFit="1" customWidth="1"/>
    <col min="52" max="52" width="10.7109375" style="2" bestFit="1" customWidth="1"/>
    <col min="53" max="53" width="9.42578125" style="2" bestFit="1" customWidth="1"/>
    <col min="54" max="54" width="8.42578125" style="2" bestFit="1" customWidth="1"/>
    <col min="55" max="55" width="10.7109375" style="2" bestFit="1" customWidth="1"/>
    <col min="56" max="56" width="20.28515625" style="2" bestFit="1" customWidth="1"/>
    <col min="57" max="57" width="8.42578125" style="2" bestFit="1" customWidth="1"/>
    <col min="58" max="58" width="10.7109375" style="2" bestFit="1" customWidth="1"/>
    <col min="59" max="59" width="10.85546875" style="2" bestFit="1" customWidth="1"/>
    <col min="60" max="60" width="8.42578125" style="2" bestFit="1" customWidth="1"/>
    <col min="61" max="61" width="10.7109375" style="2" bestFit="1" customWidth="1"/>
    <col min="62" max="62" width="13.42578125" style="2" bestFit="1" customWidth="1"/>
    <col min="63" max="63" width="6.42578125" style="2" bestFit="1" customWidth="1"/>
    <col min="64" max="64" width="10.7109375" style="2" bestFit="1" customWidth="1"/>
    <col min="65" max="65" width="17.85546875" style="2" bestFit="1" customWidth="1"/>
    <col min="66" max="66" width="6.42578125" style="2" bestFit="1" customWidth="1"/>
    <col min="67" max="67" width="10.7109375" style="2" bestFit="1" customWidth="1"/>
    <col min="68" max="68" width="12.5703125" style="2" bestFit="1" customWidth="1"/>
    <col min="69" max="69" width="6.42578125" style="2" bestFit="1" customWidth="1"/>
    <col min="70" max="70" width="10.7109375" style="2" bestFit="1" customWidth="1"/>
    <col min="71" max="71" width="11.28515625" style="2" bestFit="1" customWidth="1"/>
    <col min="72" max="72" width="4.42578125" style="2" bestFit="1" customWidth="1"/>
    <col min="73" max="73" width="11.42578125" style="2" bestFit="1" customWidth="1"/>
    <col min="74" max="74" width="9.28515625" style="2" bestFit="1" customWidth="1"/>
    <col min="75" max="75" width="4.42578125" style="2" bestFit="1" customWidth="1"/>
    <col min="76" max="76" width="10.5703125" style="2" bestFit="1" customWidth="1"/>
    <col min="77" max="77" width="20" style="2" bestFit="1" customWidth="1"/>
    <col min="78" max="78" width="4.42578125" style="2" bestFit="1" customWidth="1"/>
    <col min="79" max="79" width="10.5703125" style="2" bestFit="1" customWidth="1"/>
    <col min="80" max="80" width="18.5703125" style="2" bestFit="1" customWidth="1"/>
    <col min="81" max="81" width="4.42578125" style="2" bestFit="1" customWidth="1"/>
    <col min="82" max="82" width="10.5703125" style="2" bestFit="1" customWidth="1"/>
    <col min="83" max="83" width="9.28515625" style="2" bestFit="1" customWidth="1"/>
    <col min="84" max="84" width="4.42578125" style="2" bestFit="1" customWidth="1"/>
    <col min="85" max="85" width="10.5703125" style="2" bestFit="1" customWidth="1"/>
    <col min="86" max="86" width="16.28515625" style="2" bestFit="1" customWidth="1"/>
    <col min="87" max="87" width="4.42578125" style="2" bestFit="1" customWidth="1"/>
    <col min="88" max="88" width="10.5703125" style="2" bestFit="1" customWidth="1"/>
    <col min="89" max="89" width="9.28515625" style="2" bestFit="1" customWidth="1"/>
    <col min="90" max="90" width="4.42578125" style="2" bestFit="1" customWidth="1"/>
    <col min="91" max="91" width="10.5703125" style="2" bestFit="1" customWidth="1"/>
    <col min="92" max="92" width="20.140625" style="2" bestFit="1" customWidth="1"/>
    <col min="93" max="93" width="4.42578125" style="2" bestFit="1" customWidth="1"/>
    <col min="94" max="94" width="10.5703125" style="2" bestFit="1" customWidth="1"/>
    <col min="95" max="95" width="13.5703125" style="2" bestFit="1" customWidth="1"/>
    <col min="96" max="96" width="4.42578125" style="2" bestFit="1" customWidth="1"/>
    <col min="97" max="97" width="10.5703125" style="2" bestFit="1" customWidth="1"/>
    <col min="98" max="98" width="12.85546875" style="2" bestFit="1" customWidth="1"/>
    <col min="99" max="99" width="4.42578125" style="2" bestFit="1" customWidth="1"/>
    <col min="100" max="100" width="10.5703125" style="2" bestFit="1" customWidth="1"/>
    <col min="101" max="101" width="13.28515625" style="2" bestFit="1" customWidth="1"/>
    <col min="102" max="102" width="4.42578125" style="2" bestFit="1" customWidth="1"/>
    <col min="103" max="103" width="10.5703125" style="2" bestFit="1" customWidth="1"/>
    <col min="104" max="104" width="13.5703125" style="2" bestFit="1" customWidth="1"/>
    <col min="105" max="105" width="4.42578125" style="2" bestFit="1" customWidth="1"/>
    <col min="106" max="106" width="10.5703125" style="2" bestFit="1" customWidth="1"/>
    <col min="107" max="107" width="14.42578125" style="2" bestFit="1" customWidth="1"/>
    <col min="108" max="108" width="4.42578125" style="2" bestFit="1" customWidth="1"/>
    <col min="109" max="16384" width="20.42578125" style="2"/>
  </cols>
  <sheetData>
    <row r="1" spans="1:108" x14ac:dyDescent="0.2">
      <c r="A1" s="2" t="s">
        <v>276</v>
      </c>
      <c r="D1" s="2" t="s">
        <v>278</v>
      </c>
      <c r="G1" s="2" t="s">
        <v>188</v>
      </c>
      <c r="J1" s="2" t="s">
        <v>133</v>
      </c>
      <c r="M1" s="2" t="s">
        <v>201</v>
      </c>
      <c r="P1" s="2" t="s">
        <v>282</v>
      </c>
      <c r="S1" s="2" t="s">
        <v>139</v>
      </c>
      <c r="V1" s="2" t="s">
        <v>283</v>
      </c>
      <c r="Y1" s="2" t="s">
        <v>259</v>
      </c>
      <c r="AB1" s="2" t="s">
        <v>155</v>
      </c>
      <c r="AE1" s="2" t="s">
        <v>184</v>
      </c>
      <c r="AH1" s="2" t="s">
        <v>176</v>
      </c>
      <c r="AK1" s="2" t="s">
        <v>134</v>
      </c>
      <c r="AN1" s="2" t="s">
        <v>148</v>
      </c>
      <c r="AQ1" s="2" t="s">
        <v>140</v>
      </c>
      <c r="AT1" s="2" t="s">
        <v>167</v>
      </c>
      <c r="AW1" s="2" t="s">
        <v>156</v>
      </c>
      <c r="AZ1" s="2" t="s">
        <v>284</v>
      </c>
      <c r="BC1" s="2" t="s">
        <v>144</v>
      </c>
      <c r="BF1" s="2" t="s">
        <v>242</v>
      </c>
      <c r="BI1" s="2" t="s">
        <v>161</v>
      </c>
      <c r="BL1" s="2" t="s">
        <v>158</v>
      </c>
      <c r="BO1" s="2" t="s">
        <v>135</v>
      </c>
      <c r="BR1" s="2" t="s">
        <v>165</v>
      </c>
      <c r="BU1" s="2" t="s">
        <v>285</v>
      </c>
      <c r="BX1" s="2" t="s">
        <v>162</v>
      </c>
      <c r="CA1" s="2" t="s">
        <v>170</v>
      </c>
      <c r="CD1" s="2" t="s">
        <v>286</v>
      </c>
      <c r="CG1" s="2" t="s">
        <v>141</v>
      </c>
      <c r="CJ1" s="2" t="s">
        <v>287</v>
      </c>
      <c r="CM1" s="2" t="s">
        <v>145</v>
      </c>
      <c r="CP1" s="2" t="s">
        <v>192</v>
      </c>
      <c r="CS1" s="2" t="s">
        <v>265</v>
      </c>
      <c r="CV1" s="2" t="s">
        <v>214</v>
      </c>
      <c r="CY1" s="2" t="s">
        <v>269</v>
      </c>
      <c r="DB1" s="2" t="s">
        <v>271</v>
      </c>
    </row>
    <row r="2" spans="1:108" x14ac:dyDescent="0.2">
      <c r="A2" s="1" t="s">
        <v>3</v>
      </c>
      <c r="B2" s="1" t="s">
        <v>4</v>
      </c>
      <c r="C2" s="1" t="s">
        <v>6</v>
      </c>
      <c r="D2" s="3" t="s">
        <v>3</v>
      </c>
      <c r="E2" s="3" t="s">
        <v>4</v>
      </c>
      <c r="F2" s="3" t="s">
        <v>6</v>
      </c>
      <c r="G2" s="3" t="s">
        <v>3</v>
      </c>
      <c r="H2" s="3" t="s">
        <v>4</v>
      </c>
      <c r="I2" s="3" t="s">
        <v>6</v>
      </c>
      <c r="J2" s="3" t="s">
        <v>3</v>
      </c>
      <c r="K2" s="3" t="s">
        <v>4</v>
      </c>
      <c r="L2" s="3" t="s">
        <v>6</v>
      </c>
      <c r="M2" s="3" t="s">
        <v>3</v>
      </c>
      <c r="N2" s="3" t="s">
        <v>4</v>
      </c>
      <c r="O2" s="3" t="s">
        <v>6</v>
      </c>
      <c r="P2" s="3" t="s">
        <v>3</v>
      </c>
      <c r="Q2" s="3" t="s">
        <v>4</v>
      </c>
      <c r="R2" s="3" t="s">
        <v>6</v>
      </c>
      <c r="S2" s="3" t="s">
        <v>3</v>
      </c>
      <c r="T2" s="3" t="s">
        <v>4</v>
      </c>
      <c r="U2" s="3" t="s">
        <v>6</v>
      </c>
      <c r="V2" s="3" t="s">
        <v>3</v>
      </c>
      <c r="W2" s="3" t="s">
        <v>4</v>
      </c>
      <c r="X2" s="3" t="s">
        <v>6</v>
      </c>
      <c r="Y2" s="3" t="s">
        <v>3</v>
      </c>
      <c r="Z2" s="3" t="s">
        <v>4</v>
      </c>
      <c r="AA2" s="3" t="s">
        <v>6</v>
      </c>
      <c r="AB2" s="3" t="s">
        <v>3</v>
      </c>
      <c r="AC2" s="3" t="s">
        <v>4</v>
      </c>
      <c r="AD2" s="3" t="s">
        <v>6</v>
      </c>
      <c r="AE2" s="3" t="s">
        <v>3</v>
      </c>
      <c r="AF2" s="3" t="s">
        <v>4</v>
      </c>
      <c r="AG2" s="3" t="s">
        <v>6</v>
      </c>
      <c r="AH2" s="3" t="s">
        <v>3</v>
      </c>
      <c r="AI2" s="3" t="s">
        <v>4</v>
      </c>
      <c r="AJ2" s="3" t="s">
        <v>6</v>
      </c>
      <c r="AK2" s="3" t="s">
        <v>3</v>
      </c>
      <c r="AL2" s="3" t="s">
        <v>4</v>
      </c>
      <c r="AM2" s="3" t="s">
        <v>6</v>
      </c>
      <c r="AN2" s="3" t="s">
        <v>3</v>
      </c>
      <c r="AO2" s="3" t="s">
        <v>4</v>
      </c>
      <c r="AP2" s="3" t="s">
        <v>6</v>
      </c>
      <c r="AQ2" s="3" t="s">
        <v>3</v>
      </c>
      <c r="AR2" s="3" t="s">
        <v>4</v>
      </c>
      <c r="AS2" s="3" t="s">
        <v>6</v>
      </c>
      <c r="AT2" s="3" t="s">
        <v>3</v>
      </c>
      <c r="AU2" s="3" t="s">
        <v>4</v>
      </c>
      <c r="AV2" s="3" t="s">
        <v>6</v>
      </c>
      <c r="AW2" s="3" t="s">
        <v>3</v>
      </c>
      <c r="AX2" s="3" t="s">
        <v>4</v>
      </c>
      <c r="AY2" s="3" t="s">
        <v>6</v>
      </c>
      <c r="AZ2" s="3" t="s">
        <v>3</v>
      </c>
      <c r="BA2" s="3" t="s">
        <v>4</v>
      </c>
      <c r="BB2" s="3" t="s">
        <v>6</v>
      </c>
      <c r="BC2" s="3" t="s">
        <v>3</v>
      </c>
      <c r="BD2" s="3" t="s">
        <v>4</v>
      </c>
      <c r="BE2" s="3" t="s">
        <v>6</v>
      </c>
      <c r="BF2" s="3" t="s">
        <v>3</v>
      </c>
      <c r="BG2" s="3" t="s">
        <v>4</v>
      </c>
      <c r="BH2" s="3" t="s">
        <v>6</v>
      </c>
      <c r="BI2" s="3" t="s">
        <v>3</v>
      </c>
      <c r="BJ2" s="3" t="s">
        <v>4</v>
      </c>
      <c r="BK2" s="3" t="s">
        <v>6</v>
      </c>
      <c r="BL2" s="3" t="s">
        <v>3</v>
      </c>
      <c r="BM2" s="3" t="s">
        <v>4</v>
      </c>
      <c r="BN2" s="3" t="s">
        <v>6</v>
      </c>
      <c r="BO2" s="3" t="s">
        <v>3</v>
      </c>
      <c r="BP2" s="3" t="s">
        <v>4</v>
      </c>
      <c r="BQ2" s="3" t="s">
        <v>6</v>
      </c>
      <c r="BR2" s="3" t="s">
        <v>3</v>
      </c>
      <c r="BS2" s="3" t="s">
        <v>4</v>
      </c>
      <c r="BT2" s="3" t="s">
        <v>6</v>
      </c>
      <c r="BU2" s="3" t="s">
        <v>3</v>
      </c>
      <c r="BV2" s="3" t="s">
        <v>4</v>
      </c>
      <c r="BW2" s="3" t="s">
        <v>6</v>
      </c>
      <c r="BX2" s="3" t="s">
        <v>3</v>
      </c>
      <c r="BY2" s="3" t="s">
        <v>4</v>
      </c>
      <c r="BZ2" s="3" t="s">
        <v>6</v>
      </c>
      <c r="CA2" s="3" t="s">
        <v>3</v>
      </c>
      <c r="CB2" s="3" t="s">
        <v>4</v>
      </c>
      <c r="CC2" s="3" t="s">
        <v>6</v>
      </c>
      <c r="CD2" s="3" t="s">
        <v>3</v>
      </c>
      <c r="CE2" s="3" t="s">
        <v>4</v>
      </c>
      <c r="CF2" s="3" t="s">
        <v>6</v>
      </c>
      <c r="CG2" s="3" t="s">
        <v>3</v>
      </c>
      <c r="CH2" s="3" t="s">
        <v>4</v>
      </c>
      <c r="CI2" s="3" t="s">
        <v>6</v>
      </c>
      <c r="CJ2" s="3" t="s">
        <v>3</v>
      </c>
      <c r="CK2" s="3" t="s">
        <v>4</v>
      </c>
      <c r="CL2" s="3" t="s">
        <v>6</v>
      </c>
      <c r="CM2" s="3" t="s">
        <v>3</v>
      </c>
      <c r="CN2" s="3" t="s">
        <v>4</v>
      </c>
      <c r="CO2" s="3" t="s">
        <v>6</v>
      </c>
      <c r="CP2" s="3" t="s">
        <v>3</v>
      </c>
      <c r="CQ2" s="3" t="s">
        <v>4</v>
      </c>
      <c r="CR2" s="3" t="s">
        <v>6</v>
      </c>
      <c r="CS2" s="3" t="s">
        <v>3</v>
      </c>
      <c r="CT2" s="3" t="s">
        <v>4</v>
      </c>
      <c r="CU2" s="3" t="s">
        <v>6</v>
      </c>
      <c r="CV2" s="3" t="s">
        <v>3</v>
      </c>
      <c r="CW2" s="3" t="s">
        <v>4</v>
      </c>
      <c r="CX2" s="3" t="s">
        <v>6</v>
      </c>
      <c r="CY2" s="3" t="s">
        <v>3</v>
      </c>
      <c r="CZ2" s="3" t="s">
        <v>4</v>
      </c>
      <c r="DA2" s="3" t="s">
        <v>6</v>
      </c>
      <c r="DB2" s="3" t="s">
        <v>3</v>
      </c>
      <c r="DC2" s="3" t="s">
        <v>4</v>
      </c>
      <c r="DD2" s="3" t="s">
        <v>6</v>
      </c>
    </row>
    <row r="3" spans="1:108" x14ac:dyDescent="0.2">
      <c r="A3" s="2" t="e" cm="1" vm="1">
        <f t="array" ref="A3">_xlfn._xlws.SORT(_xlfn._xlws.FILTER(VanillaBase!$E$4:$G$115,(VanillaBase!$I$4:$I$115=A1)+(VanillaBase!$J$4:$J$115=A1)+(VanillaBase!$K$4:$K$115=A1)),3)</f>
        <v>#VALUE!</v>
      </c>
      <c r="D3" s="2" t="e" cm="1" vm="1">
        <f t="array" ref="D3">_xlfn._xlws.SORT(_xlfn._xlws.FILTER(VanillaBase!$E$4:$G$115,(VanillaBase!$I$4:$I$115=D1)+(VanillaBase!$J$4:$J$115=D1)+(VanillaBase!$K$4:$K$115=D1)),3)</f>
        <v>#VALUE!</v>
      </c>
      <c r="G3" s="2" cm="1">
        <f t="array" ref="G3:I10">_xlfn._xlws.SORT(_xlfn._xlws.FILTER(VanillaBase!$E$4:$G$115,(VanillaBase!$I$4:$I$115=G1)+(VanillaBase!$J$4:$J$115=G1)+(VanillaBase!$K$4:$K$115=G1)),3)</f>
        <v>372060</v>
      </c>
      <c r="H3" s="2" t="str">
        <v>Oakflesh</v>
      </c>
      <c r="I3" s="2">
        <v>0</v>
      </c>
      <c r="J3" s="2" cm="1">
        <f t="array" ref="J3:L6">_xlfn._xlws.SORT(_xlfn._xlws.FILTER(VanillaBase!$E$4:$G$115,(VanillaBase!$I$4:$I$115=J1)+(VanillaBase!$J$4:$J$115=J1)+(VanillaBase!$K$4:$K$115=J1)),3)</f>
        <v>67227126</v>
      </c>
      <c r="K3" s="2" t="str">
        <v>Conjure Ash Spawn</v>
      </c>
      <c r="L3" s="2">
        <v>50</v>
      </c>
      <c r="M3" s="2" cm="1">
        <f t="array" ref="M3:O6">_xlfn._xlws.SORT(_xlfn._xlws.FILTER(VanillaBase!$E$4:$G$115,(VanillaBase!$I$4:$I$115=M1)+(VanillaBase!$J$4:$J$115=M1)+(VanillaBase!$K$4:$K$115=M1)),3)</f>
        <v>241311</v>
      </c>
      <c r="N3" s="2" t="str">
        <v>Flame Cloak</v>
      </c>
      <c r="O3" s="2">
        <v>50</v>
      </c>
      <c r="P3" s="2" t="e" cm="1" vm="1">
        <f t="array" ref="P3">_xlfn._xlws.SORT(_xlfn._xlws.FILTER(VanillaBase!$E$4:$G$115,(VanillaBase!$I$4:$I$115=P1)+(VanillaBase!$J$4:$J$115=P1)+(VanillaBase!$K$4:$K$115=P1)),3)</f>
        <v>#VALUE!</v>
      </c>
      <c r="S3" s="2" cm="1">
        <f t="array" ref="S3:U21">_xlfn._xlws.SORT(_xlfn._xlws.FILTER(VanillaBase!$E$4:$G$115,(VanillaBase!$I$4:$I$115=S1)+(VanillaBase!$J$4:$J$115=S1)+(VanillaBase!$K$4:$K$115=S1)),3)</f>
        <v>518369</v>
      </c>
      <c r="T3" s="2" t="str">
        <v>Raise Zombie</v>
      </c>
      <c r="U3" s="2">
        <v>0</v>
      </c>
      <c r="V3" s="2" t="e" cm="1" vm="1">
        <f t="array" ref="V3">_xlfn._xlws.SORT(_xlfn._xlws.FILTER(VanillaBase!$E$4:$G$115,(VanillaBase!$I$4:$I$115=V1)+(VanillaBase!$J$4:$J$115=V1)+(VanillaBase!$K$4:$K$115=V1)),3)</f>
        <v>#VALUE!</v>
      </c>
      <c r="Y3" s="2" cm="1">
        <f t="array" ref="Y3:AA3">_xlfn._xlws.SORT(_xlfn._xlws.FILTER(VanillaBase!$E$4:$G$115,(VanillaBase!$I$4:$I$115=Y1)+(VanillaBase!$J$4:$J$115=Y1)+(VanillaBase!$K$4:$K$115=Y1)),3)</f>
        <v>1085713</v>
      </c>
      <c r="Z3" s="2" t="str">
        <v>Transmute</v>
      </c>
      <c r="AA3" s="2">
        <v>50</v>
      </c>
      <c r="AB3" s="2" cm="1">
        <f t="array" ref="AB3:AD10">_xlfn._xlws.SORT(_xlfn._xlws.FILTER(VanillaBase!$E$4:$G$115,(VanillaBase!$I$4:$I$115=AB1)+(VanillaBase!$J$4:$J$115=AB1)+(VanillaBase!$K$4:$K$115=AB1)),3)</f>
        <v>372060</v>
      </c>
      <c r="AC3" s="2" t="str">
        <v>Oakflesh</v>
      </c>
      <c r="AD3" s="2">
        <v>0</v>
      </c>
      <c r="AE3" s="2" cm="1">
        <f t="array" ref="AE3:AG7">_xlfn._xlws.SORT(_xlfn._xlws.FILTER(VanillaBase!$E$4:$G$115,(VanillaBase!$I$4:$I$115=AE1)+(VanillaBase!$J$4:$J$115=AE1)+(VanillaBase!$K$4:$K$115=AE1)),3)</f>
        <v>518369</v>
      </c>
      <c r="AF3" s="2" t="str">
        <v>Raise Zombie</v>
      </c>
      <c r="AG3" s="2">
        <v>0</v>
      </c>
      <c r="AH3" s="2" cm="1">
        <f t="array" ref="AH3:AJ13">_xlfn._xlws.SORT(_xlfn._xlws.FILTER(VanillaBase!$E$4:$G$115,(VanillaBase!$I$4:$I$115=AH1)+(VanillaBase!$J$4:$J$115=AH1)+(VanillaBase!$K$4:$K$115=AH1)),3)</f>
        <v>77773</v>
      </c>
      <c r="AI3" s="2" t="str">
        <v>Flames</v>
      </c>
      <c r="AJ3" s="2">
        <v>0</v>
      </c>
      <c r="AK3" s="2" cm="1">
        <f t="array" ref="AK3:AM11">_xlfn._xlws.SORT(_xlfn._xlws.FILTER(VanillaBase!$E$4:$G$115,(VanillaBase!$I$4:$I$115=AK1)+(VanillaBase!$J$4:$J$115=AK1)+(VanillaBase!$K$4:$K$115=AK1)),3)</f>
        <v>107724</v>
      </c>
      <c r="AL3" s="2" t="str">
        <v>Telekinesis</v>
      </c>
      <c r="AM3" s="2">
        <v>50</v>
      </c>
      <c r="AN3" s="2" cm="1">
        <f t="array" ref="AN3:AP12">_xlfn._xlws.SORT(_xlfn._xlws.FILTER(VanillaBase!$E$4:$G$115,(VanillaBase!$I$4:$I$115=AN1)+(VanillaBase!$J$4:$J$115=AN1)+(VanillaBase!$K$4:$K$115=AN1)),3)</f>
        <v>178539</v>
      </c>
      <c r="AO3" s="2" t="str">
        <v>Frostbite</v>
      </c>
      <c r="AP3" s="2">
        <v>0</v>
      </c>
      <c r="AQ3" s="2" cm="1">
        <f t="array" ref="AQ3:AS20">_xlfn._xlws.SORT(_xlfn._xlws.FILTER(VanillaBase!$E$4:$G$115,(VanillaBase!$I$4:$I$115=AQ1)+(VanillaBase!$J$4:$J$115=AQ1)+(VanillaBase!$K$4:$K$115=AQ1)),3)</f>
        <v>319211</v>
      </c>
      <c r="AR3" s="2" t="str">
        <v>Fury</v>
      </c>
      <c r="AS3" s="2">
        <v>0</v>
      </c>
      <c r="AT3" s="2" cm="1">
        <f t="array" ref="AT3:AV11">_xlfn._xlws.SORT(_xlfn._xlws.FILTER(VanillaBase!$E$4:$G$115,(VanillaBase!$I$4:$I$115=AT1)+(VanillaBase!$J$4:$J$115=AT1)+(VanillaBase!$K$4:$K$115=AT1)),3)</f>
        <v>77772</v>
      </c>
      <c r="AU3" s="2" t="str">
        <v>Healing</v>
      </c>
      <c r="AV3" s="2">
        <v>0</v>
      </c>
      <c r="AW3" s="2" cm="1">
        <f t="array" ref="AW3:AY16">_xlfn._xlws.SORT(_xlfn._xlws.FILTER(VanillaBase!$E$4:$G$115,(VanillaBase!$I$4:$I$115=AW1)+(VanillaBase!$J$4:$J$115=AW1)+(VanillaBase!$K$4:$K$115=AW1)),3)</f>
        <v>319208</v>
      </c>
      <c r="AX3" s="2" t="str">
        <v>Courage</v>
      </c>
      <c r="AY3" s="2">
        <v>0</v>
      </c>
      <c r="AZ3" s="2" t="e" cm="1" vm="1">
        <f t="array" ref="AZ3">_xlfn._xlws.SORT(_xlfn._xlws.FILTER(VanillaBase!$E$4:$G$115,(VanillaBase!$I$4:$I$115=AZ1)+(VanillaBase!$J$4:$J$115=AZ1)+(VanillaBase!$K$4:$K$115=AZ1)),3)</f>
        <v>#VALUE!</v>
      </c>
      <c r="BC3" s="2" cm="1">
        <f t="array" ref="BC3:BE17">_xlfn._xlws.SORT(_xlfn._xlws.FILTER(VanillaBase!$E$4:$G$115,(VanillaBase!$I$4:$I$115=BC1)+(VanillaBase!$J$4:$J$115=BC1)+(VanillaBase!$K$4:$K$115=BC1)),3)</f>
        <v>67227142</v>
      </c>
      <c r="BD3" s="2" t="str">
        <v>Bound Dagger</v>
      </c>
      <c r="BE3" s="2">
        <v>0</v>
      </c>
      <c r="BF3" s="2" cm="1">
        <f t="array" ref="BF3:BH3">_xlfn._xlws.SORT(_xlfn._xlws.FILTER(VanillaBase!$E$4:$G$115,(VanillaBase!$I$4:$I$115=BF1)+(VanillaBase!$J$4:$J$115=BF1)+(VanillaBase!$K$4:$K$115=BF1)),3)</f>
        <v>67229515</v>
      </c>
      <c r="BG3" s="2" t="str">
        <v>Poison Rune</v>
      </c>
      <c r="BH3" s="2">
        <v>50</v>
      </c>
      <c r="BI3" s="2" cm="1">
        <f t="array" ref="BI3:BK13">_xlfn._xlws.SORT(_xlfn._xlws.FILTER(VanillaBase!$E$4:$G$115,(VanillaBase!$I$4:$I$115=BI1)+(VanillaBase!$J$4:$J$115=BI1)+(VanillaBase!$K$4:$K$115=BI1)),3)</f>
        <v>275235</v>
      </c>
      <c r="BJ3" s="2" t="str">
        <v>Magelight</v>
      </c>
      <c r="BK3" s="2">
        <v>19</v>
      </c>
      <c r="BL3" s="2" cm="1">
        <f t="array" ref="BL3:BN11">_xlfn._xlws.SORT(_xlfn._xlws.FILTER(VanillaBase!$E$4:$G$115,(VanillaBase!$I$4:$I$115=BL1)+(VanillaBase!$J$4:$J$115=BL1)+(VanillaBase!$K$4:$K$115=BL1)),3)</f>
        <v>77772</v>
      </c>
      <c r="BM3" s="2" t="str">
        <v>Healing</v>
      </c>
      <c r="BN3" s="2">
        <v>0</v>
      </c>
      <c r="BO3" s="2" cm="1">
        <f t="array" ref="BO3:BQ8">_xlfn._xlws.SORT(_xlfn._xlws.FILTER(VanillaBase!$E$4:$G$115,(VanillaBase!$I$4:$I$115=BO1)+(VanillaBase!$J$4:$J$115=BO1)+(VanillaBase!$K$4:$K$115=BO1)),3)</f>
        <v>383888</v>
      </c>
      <c r="BP3" s="2" t="str">
        <v>Fire Rune</v>
      </c>
      <c r="BQ3" s="2">
        <v>22</v>
      </c>
      <c r="BR3" s="2" cm="1">
        <f t="array" ref="BR3:BT7">_xlfn._xlws.SORT(_xlfn._xlws.FILTER(VanillaBase!$E$4:$G$115,(VanillaBase!$I$4:$I$115=BR1)+(VanillaBase!$J$4:$J$115=BR1)+(VanillaBase!$K$4:$K$115=BR1)),3)</f>
        <v>135491</v>
      </c>
      <c r="BS3" s="2" t="str">
        <v>Clairvoyance</v>
      </c>
      <c r="BT3" s="2">
        <v>0</v>
      </c>
      <c r="BU3" s="2" t="e" cm="1" vm="1">
        <f t="array" ref="BU3">_xlfn._xlws.SORT(_xlfn._xlws.FILTER(VanillaBase!$E$4:$G$115,(VanillaBase!$I$4:$I$115=BU1)+(VanillaBase!$J$4:$J$115=BU1)+(VanillaBase!$K$4:$K$115=BU1)),3)</f>
        <v>#VALUE!</v>
      </c>
      <c r="BX3" s="2" cm="1">
        <f t="array" ref="BX3:BZ12">_xlfn._xlws.SORT(_xlfn._xlws.FILTER(VanillaBase!$E$4:$G$115,(VanillaBase!$I$4:$I$115=BX1)+(VanillaBase!$J$4:$J$115=BX1)+(VanillaBase!$K$4:$K$115=BX1)),3)</f>
        <v>187690</v>
      </c>
      <c r="BY3" s="2" t="str">
        <v>Sparks</v>
      </c>
      <c r="BZ3" s="2">
        <v>0</v>
      </c>
      <c r="CA3" s="2" cm="1">
        <f t="array" ref="CA3:CC7">_xlfn._xlws.SORT(_xlfn._xlws.FILTER(VanillaBase!$E$4:$G$115,(VanillaBase!$I$4:$I$115=CA1)+(VanillaBase!$J$4:$J$115=CA1)+(VanillaBase!$K$4:$K$115=CA1)),3)</f>
        <v>409782</v>
      </c>
      <c r="CB3" s="2" t="str">
        <v>Conjure Familiar</v>
      </c>
      <c r="CC3" s="2">
        <v>0</v>
      </c>
      <c r="CD3" s="2" t="e" cm="1" vm="1">
        <f t="array" ref="CD3">_xlfn._xlws.SORT(_xlfn._xlws.FILTER(VanillaBase!$E$4:$G$115,(VanillaBase!$I$4:$I$115=CD1)+(VanillaBase!$J$4:$J$115=CD1)+(VanillaBase!$K$4:$K$115=CD1)),3)</f>
        <v>#VALUE!</v>
      </c>
      <c r="CG3" s="2" cm="1">
        <f t="array" ref="CG3:CI8">_xlfn._xlws.SORT(_xlfn._xlws.FILTER(VanillaBase!$E$4:$G$115,(VanillaBase!$I$4:$I$115=CG1)+(VanillaBase!$J$4:$J$115=CG1)+(VanillaBase!$K$4:$K$115=CG1)),3)</f>
        <v>275236</v>
      </c>
      <c r="CH3" s="2" t="str">
        <v>Candelight</v>
      </c>
      <c r="CI3" s="2">
        <v>0</v>
      </c>
      <c r="CJ3" s="2" t="e" cm="1" vm="1">
        <f t="array" ref="CJ3">_xlfn._xlws.SORT(_xlfn._xlws.FILTER(VanillaBase!$E$4:$G$115,(VanillaBase!$I$4:$I$115=CJ1)+(VanillaBase!$J$4:$J$115=CJ1)+(VanillaBase!$K$4:$K$115=CJ1)),3)</f>
        <v>#VALUE!</v>
      </c>
      <c r="CM3" s="2" cm="1">
        <f t="array" ref="CM3:CO24">_xlfn._xlws.SORT(_xlfn._xlws.FILTER(VanillaBase!$E$4:$G$115,(VanillaBase!$I$4:$I$115=CM1)+(VanillaBase!$J$4:$J$115=CM1)+(VanillaBase!$K$4:$K$115=CM1)),3)</f>
        <v>67227142</v>
      </c>
      <c r="CN3" s="2" t="str">
        <v>Bound Dagger</v>
      </c>
      <c r="CO3" s="2">
        <v>0</v>
      </c>
      <c r="CP3" s="2" cm="1">
        <f t="array" ref="CP3:CR5">_xlfn._xlws.SORT(_xlfn._xlws.FILTER(VanillaBase!$E$4:$G$115,(VanillaBase!$I$4:$I$115=CP1)+(VanillaBase!$J$4:$J$115=CP1)+(VanillaBase!$K$4:$K$115=CP1)),3)</f>
        <v>894790</v>
      </c>
      <c r="CQ3" s="2" t="str">
        <v>Equilibrium</v>
      </c>
      <c r="CR3" s="2">
        <v>40</v>
      </c>
      <c r="CS3" s="2" cm="1">
        <f t="array" ref="CS3:CU5">_xlfn._xlws.SORT(_xlfn._xlws.FILTER(VanillaBase!$E$4:$G$115,(VanillaBase!$I$4:$I$115=CS1)+(VanillaBase!$J$4:$J$115=CS1)+(VanillaBase!$K$4:$K$115=CS1)),3)</f>
        <v>220543</v>
      </c>
      <c r="CT3" s="2" t="str">
        <v>Wall of Flames</v>
      </c>
      <c r="CU3" s="2">
        <v>75</v>
      </c>
      <c r="CV3" s="2" cm="1">
        <f t="array" ref="CV3:CX5">_xlfn._xlws.SORT(_xlfn._xlws.FILTER(VanillaBase!$E$4:$G$115,(VanillaBase!$I$4:$I$115=CV1)+(VanillaBase!$J$4:$J$115=CV1)+(VanillaBase!$K$4:$K$115=CV1)),3)</f>
        <v>77848</v>
      </c>
      <c r="CW3" s="2" t="str">
        <v>Lesser Ward</v>
      </c>
      <c r="CX3" s="2">
        <v>0</v>
      </c>
      <c r="CY3" s="2" cm="1">
        <f t="array" ref="CY3:DA3">_xlfn._xlws.SORT(_xlfn._xlws.FILTER(VanillaBase!$E$4:$G$115,(VanillaBase!$I$4:$I$115=CY1)+(VanillaBase!$J$4:$J$115=CY1)+(VanillaBase!$K$4:$K$115=CY1)),3)</f>
        <v>381301</v>
      </c>
      <c r="CZ3" s="2" t="str">
        <v>Waterbreathing</v>
      </c>
      <c r="DA3" s="2">
        <v>50</v>
      </c>
      <c r="DB3" s="2" cm="1">
        <f t="array" ref="DB3:DD3">_xlfn._xlws.SORT(_xlfn._xlws.FILTER(VanillaBase!$E$4:$G$115,(VanillaBase!$I$4:$I$115=DB1)+(VanillaBase!$J$4:$J$115=DB1)+(VanillaBase!$K$4:$K$115=DB1)),3)</f>
        <v>67204909</v>
      </c>
      <c r="DC3" s="2" t="str">
        <v>Whirlwind Cloak</v>
      </c>
      <c r="DD3" s="2">
        <v>51</v>
      </c>
    </row>
    <row r="4" spans="1:108" x14ac:dyDescent="0.2">
      <c r="G4" s="2">
        <v>77848</v>
      </c>
      <c r="H4" s="2" t="str">
        <v>Lesser Ward</v>
      </c>
      <c r="I4" s="2">
        <v>0</v>
      </c>
      <c r="J4" s="2">
        <v>67204913</v>
      </c>
      <c r="K4" s="2" t="str">
        <v>Ash Shell</v>
      </c>
      <c r="L4" s="2">
        <v>52</v>
      </c>
      <c r="M4" s="2">
        <v>241314</v>
      </c>
      <c r="N4" s="2" t="str">
        <v>Frost Cloak</v>
      </c>
      <c r="O4" s="2">
        <v>50</v>
      </c>
      <c r="S4" s="2">
        <v>33572282</v>
      </c>
      <c r="T4" s="2" t="str">
        <v>Conjure Boneman</v>
      </c>
      <c r="U4" s="2">
        <v>25</v>
      </c>
      <c r="AB4" s="2">
        <v>319208</v>
      </c>
      <c r="AC4" s="2" t="str">
        <v>Courage</v>
      </c>
      <c r="AD4" s="2">
        <v>0</v>
      </c>
      <c r="AE4" s="2">
        <v>416727</v>
      </c>
      <c r="AF4" s="2" t="str">
        <v>Reanimate Corpse</v>
      </c>
      <c r="AG4" s="2">
        <v>25</v>
      </c>
      <c r="AH4" s="2">
        <v>77776</v>
      </c>
      <c r="AI4" s="2" t="str">
        <v>Firebolt</v>
      </c>
      <c r="AJ4" s="2">
        <v>20</v>
      </c>
      <c r="AK4" s="2">
        <v>316408</v>
      </c>
      <c r="AL4" s="2" t="str">
        <v>Repel Lesser Undead</v>
      </c>
      <c r="AM4" s="2">
        <v>50</v>
      </c>
      <c r="AN4" s="2">
        <v>424303</v>
      </c>
      <c r="AO4" s="2" t="str">
        <v>Frost Rune</v>
      </c>
      <c r="AP4" s="2">
        <v>25</v>
      </c>
      <c r="AQ4" s="2">
        <v>319209</v>
      </c>
      <c r="AR4" s="2" t="str">
        <v>Calm</v>
      </c>
      <c r="AS4" s="2">
        <v>25</v>
      </c>
      <c r="AT4" s="2">
        <v>193464</v>
      </c>
      <c r="AU4" s="2" t="str">
        <v>Fast Healing</v>
      </c>
      <c r="AV4" s="2">
        <v>25</v>
      </c>
      <c r="AW4" s="2">
        <v>319211</v>
      </c>
      <c r="AX4" s="2" t="str">
        <v>Fury</v>
      </c>
      <c r="AY4" s="2">
        <v>0</v>
      </c>
      <c r="BC4" s="2">
        <v>135659</v>
      </c>
      <c r="BD4" s="2" t="str">
        <v>Bound Sword</v>
      </c>
      <c r="BE4" s="2">
        <v>0</v>
      </c>
      <c r="BI4" s="2">
        <v>77776</v>
      </c>
      <c r="BJ4" s="2" t="str">
        <v>Firebolt</v>
      </c>
      <c r="BK4" s="2">
        <v>20</v>
      </c>
      <c r="BL4" s="2">
        <v>193464</v>
      </c>
      <c r="BM4" s="2" t="str">
        <v>Fast Healing</v>
      </c>
      <c r="BN4" s="2">
        <v>25</v>
      </c>
      <c r="BO4" s="2">
        <v>424303</v>
      </c>
      <c r="BP4" s="2" t="str">
        <v>Frost Rune</v>
      </c>
      <c r="BQ4" s="2">
        <v>25</v>
      </c>
      <c r="BR4" s="2">
        <v>586731</v>
      </c>
      <c r="BS4" s="2" t="str">
        <v>Muffle</v>
      </c>
      <c r="BT4" s="2">
        <v>25</v>
      </c>
      <c r="BX4" s="2">
        <v>187689</v>
      </c>
      <c r="BY4" s="2" t="str">
        <v>Lightning Bolt</v>
      </c>
      <c r="BZ4" s="2">
        <v>25</v>
      </c>
      <c r="CA4" s="2">
        <v>642598</v>
      </c>
      <c r="CB4" s="2" t="str">
        <v>Flaming Familiar</v>
      </c>
      <c r="CC4" s="2">
        <v>21</v>
      </c>
      <c r="CG4" s="2">
        <v>275235</v>
      </c>
      <c r="CH4" s="2" t="str">
        <v>Magelight</v>
      </c>
      <c r="CI4" s="2">
        <v>19</v>
      </c>
      <c r="CM4" s="2">
        <v>135659</v>
      </c>
      <c r="CN4" s="2" t="str">
        <v>Bound Sword</v>
      </c>
      <c r="CO4" s="2">
        <v>0</v>
      </c>
      <c r="CP4" s="2">
        <v>1085713</v>
      </c>
      <c r="CQ4" s="2" t="str">
        <v>Transmute</v>
      </c>
      <c r="CR4" s="2">
        <v>50</v>
      </c>
      <c r="CS4" s="2">
        <v>220544</v>
      </c>
      <c r="CT4" s="2" t="str">
        <v>Wall of Frost</v>
      </c>
      <c r="CU4" s="2">
        <v>75</v>
      </c>
      <c r="CV4" s="2">
        <v>135665</v>
      </c>
      <c r="CW4" s="2" t="str">
        <v>Steadfast Ward</v>
      </c>
      <c r="CX4" s="2">
        <v>25</v>
      </c>
    </row>
    <row r="5" spans="1:108" x14ac:dyDescent="0.2">
      <c r="G5" s="2">
        <v>372061</v>
      </c>
      <c r="H5" s="2" t="str">
        <v>Stoneflesh</v>
      </c>
      <c r="I5" s="2">
        <v>25</v>
      </c>
      <c r="J5" s="2">
        <v>67205039</v>
      </c>
      <c r="K5" s="2" t="str">
        <v>Ash Rune</v>
      </c>
      <c r="L5" s="2">
        <v>75</v>
      </c>
      <c r="M5" s="2">
        <v>241315</v>
      </c>
      <c r="N5" s="2" t="str">
        <v>Lightning Cloak</v>
      </c>
      <c r="O5" s="2">
        <v>50</v>
      </c>
      <c r="S5" s="2">
        <v>416727</v>
      </c>
      <c r="T5" s="2" t="str">
        <v>Reanimate Corpse</v>
      </c>
      <c r="U5" s="2">
        <v>25</v>
      </c>
      <c r="AB5" s="2">
        <v>372061</v>
      </c>
      <c r="AC5" s="2" t="str">
        <v>Stoneflesh</v>
      </c>
      <c r="AD5" s="2">
        <v>25</v>
      </c>
      <c r="AE5" s="2">
        <v>617876</v>
      </c>
      <c r="AF5" s="2" t="str">
        <v>Revenant</v>
      </c>
      <c r="AG5" s="2">
        <v>50</v>
      </c>
      <c r="AH5" s="2">
        <v>642598</v>
      </c>
      <c r="AI5" s="2" t="str">
        <v>Flaming Familiar</v>
      </c>
      <c r="AJ5" s="2">
        <v>21</v>
      </c>
      <c r="AK5" s="2">
        <v>67204909</v>
      </c>
      <c r="AL5" s="2" t="str">
        <v>Whirlwind Cloak</v>
      </c>
      <c r="AM5" s="2">
        <v>51</v>
      </c>
      <c r="AN5" s="2">
        <v>178540</v>
      </c>
      <c r="AO5" s="2" t="str">
        <v>Ice Spike</v>
      </c>
      <c r="AP5" s="2">
        <v>25</v>
      </c>
      <c r="AQ5" s="2">
        <v>319210</v>
      </c>
      <c r="AR5" s="2" t="str">
        <v>Fear</v>
      </c>
      <c r="AS5" s="2">
        <v>25</v>
      </c>
      <c r="AT5" s="2">
        <v>316402</v>
      </c>
      <c r="AU5" s="2" t="str">
        <v>Healing Hands</v>
      </c>
      <c r="AV5" s="2">
        <v>25</v>
      </c>
      <c r="AW5" s="2">
        <v>319209</v>
      </c>
      <c r="AX5" s="2" t="str">
        <v>Calm</v>
      </c>
      <c r="AY5" s="2">
        <v>25</v>
      </c>
      <c r="BC5" s="2">
        <v>135660</v>
      </c>
      <c r="BD5" s="2" t="str">
        <v>Bound Battleaxe</v>
      </c>
      <c r="BE5" s="2">
        <v>24</v>
      </c>
      <c r="BI5" s="2">
        <v>178540</v>
      </c>
      <c r="BJ5" s="2" t="str">
        <v>Ice Spike</v>
      </c>
      <c r="BK5" s="2">
        <v>25</v>
      </c>
      <c r="BL5" s="2">
        <v>316402</v>
      </c>
      <c r="BM5" s="2" t="str">
        <v>Healing Hands</v>
      </c>
      <c r="BN5" s="2">
        <v>25</v>
      </c>
      <c r="BO5" s="2">
        <v>424304</v>
      </c>
      <c r="BP5" s="2" t="str">
        <v>Lightning Rune</v>
      </c>
      <c r="BQ5" s="2">
        <v>25</v>
      </c>
      <c r="BR5" s="2">
        <v>135662</v>
      </c>
      <c r="BS5" s="2" t="str">
        <v>Detect Life</v>
      </c>
      <c r="BT5" s="2">
        <v>50</v>
      </c>
      <c r="BX5" s="2">
        <v>424304</v>
      </c>
      <c r="BY5" s="2" t="str">
        <v>Lightning Rune</v>
      </c>
      <c r="BZ5" s="2">
        <v>25</v>
      </c>
      <c r="CA5" s="2">
        <v>318372</v>
      </c>
      <c r="CB5" s="2" t="str">
        <v>Soul Trap</v>
      </c>
      <c r="CC5" s="2">
        <v>25</v>
      </c>
      <c r="CG5" s="2">
        <v>33570642</v>
      </c>
      <c r="CH5" s="2" t="str">
        <v>Sun Fire</v>
      </c>
      <c r="CI5" s="2">
        <v>25</v>
      </c>
      <c r="CM5" s="2">
        <v>409782</v>
      </c>
      <c r="CN5" s="2" t="str">
        <v>Conjure Familiar</v>
      </c>
      <c r="CO5" s="2">
        <v>0</v>
      </c>
      <c r="CP5" s="2">
        <v>381301</v>
      </c>
      <c r="CQ5" s="2" t="str">
        <v>Waterbreathing</v>
      </c>
      <c r="CR5" s="2">
        <v>50</v>
      </c>
      <c r="CS5" s="2">
        <v>220545</v>
      </c>
      <c r="CT5" s="2" t="str">
        <v>Wall of Storms</v>
      </c>
      <c r="CU5" s="2">
        <v>75</v>
      </c>
      <c r="CV5" s="2">
        <v>135664</v>
      </c>
      <c r="CW5" s="2" t="str">
        <v>Greater Ward</v>
      </c>
      <c r="CX5" s="2">
        <v>50</v>
      </c>
    </row>
    <row r="6" spans="1:108" x14ac:dyDescent="0.2">
      <c r="G6" s="2">
        <v>135665</v>
      </c>
      <c r="H6" s="2" t="str">
        <v>Steadfast Ward</v>
      </c>
      <c r="I6" s="2">
        <v>25</v>
      </c>
      <c r="J6" s="2">
        <v>67204994</v>
      </c>
      <c r="K6" s="2" t="str">
        <v>Conjure Ash Guardian</v>
      </c>
      <c r="L6" s="2">
        <v>75</v>
      </c>
      <c r="M6" s="2">
        <v>67204909</v>
      </c>
      <c r="N6" s="2" t="str">
        <v>Whirlwind Cloak</v>
      </c>
      <c r="O6" s="2">
        <v>51</v>
      </c>
      <c r="S6" s="2">
        <v>33614034</v>
      </c>
      <c r="T6" s="2" t="str">
        <v>Necromantic Healing</v>
      </c>
      <c r="U6" s="2">
        <v>25</v>
      </c>
      <c r="AB6" s="2">
        <v>334614</v>
      </c>
      <c r="AC6" s="2" t="str">
        <v>Ironflesh</v>
      </c>
      <c r="AD6" s="2">
        <v>50</v>
      </c>
      <c r="AE6" s="2">
        <v>617877</v>
      </c>
      <c r="AF6" s="2" t="str">
        <v>Dread Zombie</v>
      </c>
      <c r="AG6" s="2">
        <v>75</v>
      </c>
      <c r="AH6" s="2">
        <v>383888</v>
      </c>
      <c r="AI6" s="2" t="str">
        <v>Fire Rune</v>
      </c>
      <c r="AJ6" s="2">
        <v>22</v>
      </c>
      <c r="AK6" s="2">
        <v>67204913</v>
      </c>
      <c r="AL6" s="2" t="str">
        <v>Ash Shell</v>
      </c>
      <c r="AM6" s="2">
        <v>52</v>
      </c>
      <c r="AN6" s="2">
        <v>241314</v>
      </c>
      <c r="AO6" s="2" t="str">
        <v>Frost Cloak</v>
      </c>
      <c r="AP6" s="2">
        <v>50</v>
      </c>
      <c r="AQ6" s="2">
        <v>586731</v>
      </c>
      <c r="AR6" s="2" t="str">
        <v>Muffle</v>
      </c>
      <c r="AS6" s="2">
        <v>25</v>
      </c>
      <c r="AT6" s="2">
        <v>894790</v>
      </c>
      <c r="AU6" s="2" t="str">
        <v>Equilibrium</v>
      </c>
      <c r="AV6" s="2">
        <v>40</v>
      </c>
      <c r="AW6" s="2">
        <v>319210</v>
      </c>
      <c r="AX6" s="2" t="str">
        <v>Fear</v>
      </c>
      <c r="AY6" s="2">
        <v>25</v>
      </c>
      <c r="BC6" s="2">
        <v>132291</v>
      </c>
      <c r="BD6" s="2" t="str">
        <v>Conjure Flame Atronach</v>
      </c>
      <c r="BE6" s="2">
        <v>25</v>
      </c>
      <c r="BI6" s="2">
        <v>187689</v>
      </c>
      <c r="BJ6" s="2" t="str">
        <v>Lightning Bolt</v>
      </c>
      <c r="BK6" s="2">
        <v>25</v>
      </c>
      <c r="BL6" s="2">
        <v>33614034</v>
      </c>
      <c r="BM6" s="2" t="str">
        <v>Necromantic Healing</v>
      </c>
      <c r="BN6" s="2">
        <v>25</v>
      </c>
      <c r="BO6" s="2">
        <v>67205047</v>
      </c>
      <c r="BP6" s="2" t="str">
        <v>Frenzy Rune</v>
      </c>
      <c r="BQ6" s="2">
        <v>50</v>
      </c>
      <c r="BR6" s="2">
        <v>135663</v>
      </c>
      <c r="BS6" s="2" t="str">
        <v>Detect Dead</v>
      </c>
      <c r="BT6" s="2">
        <v>75</v>
      </c>
      <c r="BX6" s="2">
        <v>241315</v>
      </c>
      <c r="BY6" s="2" t="str">
        <v>Lightning Cloak</v>
      </c>
      <c r="BZ6" s="2">
        <v>50</v>
      </c>
      <c r="CA6" s="2">
        <v>67227126</v>
      </c>
      <c r="CB6" s="2" t="str">
        <v>Conjure Ash Spawn</v>
      </c>
      <c r="CC6" s="2">
        <v>50</v>
      </c>
      <c r="CG6" s="2">
        <v>33568949</v>
      </c>
      <c r="CH6" s="2" t="str">
        <v>Stendarr's Aura</v>
      </c>
      <c r="CI6" s="2">
        <v>50</v>
      </c>
      <c r="CM6" s="2">
        <v>642598</v>
      </c>
      <c r="CN6" s="2" t="str">
        <v>Flaming Familiar</v>
      </c>
      <c r="CO6" s="2">
        <v>21</v>
      </c>
    </row>
    <row r="7" spans="1:108" x14ac:dyDescent="0.2">
      <c r="G7" s="2">
        <v>334614</v>
      </c>
      <c r="H7" s="2" t="str">
        <v>Ironflesh</v>
      </c>
      <c r="I7" s="2">
        <v>50</v>
      </c>
      <c r="S7" s="2">
        <v>307526</v>
      </c>
      <c r="T7" s="2" t="str">
        <v>Turn Lesser Undead</v>
      </c>
      <c r="U7" s="2">
        <v>25</v>
      </c>
      <c r="AB7" s="2">
        <v>319212</v>
      </c>
      <c r="AC7" s="2" t="str">
        <v>Rally</v>
      </c>
      <c r="AD7" s="2">
        <v>50</v>
      </c>
      <c r="AE7" s="2">
        <v>518367</v>
      </c>
      <c r="AF7" s="2" t="str">
        <v>Dead Thrall</v>
      </c>
      <c r="AG7" s="2">
        <v>100</v>
      </c>
      <c r="AH7" s="2">
        <v>132291</v>
      </c>
      <c r="AI7" s="2" t="str">
        <v>Conjure Flame Atronach</v>
      </c>
      <c r="AJ7" s="2">
        <v>25</v>
      </c>
      <c r="AK7" s="2">
        <v>67205039</v>
      </c>
      <c r="AL7" s="2" t="str">
        <v>Ash Rune</v>
      </c>
      <c r="AM7" s="2">
        <v>75</v>
      </c>
      <c r="AN7" s="2">
        <v>286620</v>
      </c>
      <c r="AO7" s="2" t="str">
        <v>Ice Storm</v>
      </c>
      <c r="AP7" s="2">
        <v>51</v>
      </c>
      <c r="AQ7" s="2">
        <v>307526</v>
      </c>
      <c r="AR7" s="2" t="str">
        <v>Turn Lesser Undead</v>
      </c>
      <c r="AS7" s="2">
        <v>25</v>
      </c>
      <c r="AT7" s="2">
        <v>135662</v>
      </c>
      <c r="AU7" s="2" t="str">
        <v>Detect Life</v>
      </c>
      <c r="AV7" s="2">
        <v>50</v>
      </c>
      <c r="AW7" s="2">
        <v>319214</v>
      </c>
      <c r="AX7" s="2" t="str">
        <v>Frenzy</v>
      </c>
      <c r="AY7" s="2">
        <v>50</v>
      </c>
      <c r="BC7" s="2">
        <v>135661</v>
      </c>
      <c r="BD7" s="2" t="str">
        <v>Bound Bow</v>
      </c>
      <c r="BE7" s="2">
        <v>50</v>
      </c>
      <c r="BI7" s="2">
        <v>107724</v>
      </c>
      <c r="BJ7" s="2" t="str">
        <v>Telekinesis</v>
      </c>
      <c r="BK7" s="2">
        <v>50</v>
      </c>
      <c r="BL7" s="2">
        <v>746223</v>
      </c>
      <c r="BM7" s="2" t="str">
        <v>Close Wounds</v>
      </c>
      <c r="BN7" s="2">
        <v>50</v>
      </c>
      <c r="BO7" s="2">
        <v>67229515</v>
      </c>
      <c r="BP7" s="2" t="str">
        <v>Poison Rune</v>
      </c>
      <c r="BQ7" s="2">
        <v>50</v>
      </c>
      <c r="BR7" s="2">
        <v>163510</v>
      </c>
      <c r="BS7" s="2" t="str">
        <v>Invisibility</v>
      </c>
      <c r="BT7" s="2">
        <v>76</v>
      </c>
      <c r="BX7" s="2">
        <v>286621</v>
      </c>
      <c r="BY7" s="2" t="str">
        <v>Chain Lightning</v>
      </c>
      <c r="BZ7" s="2">
        <v>52</v>
      </c>
      <c r="CA7" s="2">
        <v>67204994</v>
      </c>
      <c r="CB7" s="2" t="str">
        <v>Conjure Ash Guardian</v>
      </c>
      <c r="CC7" s="2">
        <v>75</v>
      </c>
      <c r="CG7" s="2">
        <v>33568950</v>
      </c>
      <c r="CH7" s="2" t="str">
        <v>Vampire's Bane</v>
      </c>
      <c r="CI7" s="2">
        <v>50</v>
      </c>
      <c r="CM7" s="2">
        <v>135660</v>
      </c>
      <c r="CN7" s="2" t="str">
        <v>Bound Battleaxe</v>
      </c>
      <c r="CO7" s="2">
        <v>24</v>
      </c>
    </row>
    <row r="8" spans="1:108" x14ac:dyDescent="0.2">
      <c r="G8" s="2">
        <v>135664</v>
      </c>
      <c r="H8" s="2" t="str">
        <v>Greater Ward</v>
      </c>
      <c r="I8" s="2">
        <v>50</v>
      </c>
      <c r="S8" s="2">
        <v>33572280</v>
      </c>
      <c r="T8" s="2" t="str">
        <v>Conjure Mistman</v>
      </c>
      <c r="U8" s="2">
        <v>50</v>
      </c>
      <c r="AB8" s="2">
        <v>372062</v>
      </c>
      <c r="AC8" s="2" t="str">
        <v>Ebonyflesh</v>
      </c>
      <c r="AD8" s="2">
        <v>75</v>
      </c>
      <c r="AH8" s="2">
        <v>116617</v>
      </c>
      <c r="AI8" s="2" t="str">
        <v>Fireball</v>
      </c>
      <c r="AJ8" s="2">
        <v>50</v>
      </c>
      <c r="AK8" s="2">
        <v>372063</v>
      </c>
      <c r="AL8" s="2" t="str">
        <v>Paralyze</v>
      </c>
      <c r="AM8" s="2">
        <v>75</v>
      </c>
      <c r="AN8" s="2">
        <v>132292</v>
      </c>
      <c r="AO8" s="2" t="str">
        <v>Conjure Frost Atronach</v>
      </c>
      <c r="AP8" s="2">
        <v>52</v>
      </c>
      <c r="AQ8" s="2">
        <v>319214</v>
      </c>
      <c r="AR8" s="2" t="str">
        <v>Frenzy</v>
      </c>
      <c r="AS8" s="2">
        <v>50</v>
      </c>
      <c r="AT8" s="2">
        <v>746223</v>
      </c>
      <c r="AU8" s="2" t="str">
        <v>Close Wounds</v>
      </c>
      <c r="AV8" s="2">
        <v>50</v>
      </c>
      <c r="AW8" s="2">
        <v>67205047</v>
      </c>
      <c r="AX8" s="2" t="str">
        <v>Frenzy Rune</v>
      </c>
      <c r="AY8" s="2">
        <v>50</v>
      </c>
      <c r="BC8" s="2">
        <v>67320934</v>
      </c>
      <c r="BD8" s="2" t="str">
        <v>Conjure Seeker</v>
      </c>
      <c r="BE8" s="2">
        <v>51</v>
      </c>
      <c r="BI8" s="2">
        <v>116617</v>
      </c>
      <c r="BJ8" s="2" t="str">
        <v>Fireball</v>
      </c>
      <c r="BK8" s="2">
        <v>50</v>
      </c>
      <c r="BL8" s="2">
        <v>77778</v>
      </c>
      <c r="BM8" s="2" t="str">
        <v>Heal Other</v>
      </c>
      <c r="BN8" s="2">
        <v>50</v>
      </c>
      <c r="BO8" s="2">
        <v>67205039</v>
      </c>
      <c r="BP8" s="2" t="str">
        <v>Ash Rune</v>
      </c>
      <c r="BQ8" s="2">
        <v>75</v>
      </c>
      <c r="BX8" s="2">
        <v>132293</v>
      </c>
      <c r="BY8" s="2" t="str">
        <v>Conjure Storm Atronach</v>
      </c>
      <c r="BZ8" s="2">
        <v>75</v>
      </c>
      <c r="CG8" s="2">
        <v>573867</v>
      </c>
      <c r="CH8" s="2" t="str">
        <v>Bane of the Undead</v>
      </c>
      <c r="CI8" s="2">
        <v>100</v>
      </c>
      <c r="CM8" s="2">
        <v>33572282</v>
      </c>
      <c r="CN8" s="2" t="str">
        <v>Conjure Boneman</v>
      </c>
      <c r="CO8" s="2">
        <v>25</v>
      </c>
    </row>
    <row r="9" spans="1:108" x14ac:dyDescent="0.2">
      <c r="G9" s="2">
        <v>372062</v>
      </c>
      <c r="H9" s="2" t="str">
        <v>Ebonyflesh</v>
      </c>
      <c r="I9" s="2">
        <v>75</v>
      </c>
      <c r="S9" s="2">
        <v>617876</v>
      </c>
      <c r="T9" s="2" t="str">
        <v>Revenant</v>
      </c>
      <c r="U9" s="2">
        <v>50</v>
      </c>
      <c r="AB9" s="2">
        <v>842608</v>
      </c>
      <c r="AC9" s="2" t="str">
        <v>Dragonhide</v>
      </c>
      <c r="AD9" s="2">
        <v>100</v>
      </c>
      <c r="AH9" s="2">
        <v>241311</v>
      </c>
      <c r="AI9" s="2" t="str">
        <v>Flame Cloak</v>
      </c>
      <c r="AJ9" s="2">
        <v>50</v>
      </c>
      <c r="AK9" s="2">
        <v>340269</v>
      </c>
      <c r="AL9" s="2" t="str">
        <v>Circle of Protection</v>
      </c>
      <c r="AM9" s="2">
        <v>75</v>
      </c>
      <c r="AN9" s="2">
        <v>220544</v>
      </c>
      <c r="AO9" s="2" t="str">
        <v>Wall of Frost</v>
      </c>
      <c r="AP9" s="2">
        <v>75</v>
      </c>
      <c r="AQ9" s="2">
        <v>67205047</v>
      </c>
      <c r="AR9" s="2" t="str">
        <v>Frenzy Rune</v>
      </c>
      <c r="AS9" s="2">
        <v>50</v>
      </c>
      <c r="AT9" s="2">
        <v>77778</v>
      </c>
      <c r="AU9" s="2" t="str">
        <v>Heal Other</v>
      </c>
      <c r="AV9" s="2">
        <v>50</v>
      </c>
      <c r="AW9" s="2">
        <v>319212</v>
      </c>
      <c r="AX9" s="2" t="str">
        <v>Rally</v>
      </c>
      <c r="AY9" s="2">
        <v>50</v>
      </c>
      <c r="BC9" s="2">
        <v>447020</v>
      </c>
      <c r="BD9" s="2" t="str">
        <v>Banish Daedra</v>
      </c>
      <c r="BE9" s="2">
        <v>52</v>
      </c>
      <c r="BI9" s="2">
        <v>286620</v>
      </c>
      <c r="BJ9" s="2" t="str">
        <v>Ice Storm</v>
      </c>
      <c r="BK9" s="2">
        <v>51</v>
      </c>
      <c r="BL9" s="2">
        <v>33614036</v>
      </c>
      <c r="BM9" s="2" t="str">
        <v>Heal Undead</v>
      </c>
      <c r="BN9" s="2">
        <v>50</v>
      </c>
      <c r="BX9" s="2">
        <v>220545</v>
      </c>
      <c r="BY9" s="2" t="str">
        <v>Wall of Storms</v>
      </c>
      <c r="BZ9" s="2">
        <v>75</v>
      </c>
      <c r="CM9" s="2">
        <v>132291</v>
      </c>
      <c r="CN9" s="2" t="str">
        <v>Conjure Flame Atronach</v>
      </c>
      <c r="CO9" s="2">
        <v>25</v>
      </c>
    </row>
    <row r="10" spans="1:108" x14ac:dyDescent="0.2">
      <c r="G10" s="2">
        <v>842608</v>
      </c>
      <c r="H10" s="2" t="str">
        <v>Dragonhide</v>
      </c>
      <c r="I10" s="2">
        <v>100</v>
      </c>
      <c r="S10" s="2">
        <v>33614036</v>
      </c>
      <c r="T10" s="2" t="str">
        <v>Heal Undead</v>
      </c>
      <c r="U10" s="2">
        <v>50</v>
      </c>
      <c r="AB10" s="2">
        <v>518365</v>
      </c>
      <c r="AC10" s="2" t="str">
        <v>Call to Arms</v>
      </c>
      <c r="AD10" s="2">
        <v>100</v>
      </c>
      <c r="AH10" s="2">
        <v>1112045</v>
      </c>
      <c r="AI10" s="2" t="str">
        <v>Incinerate</v>
      </c>
      <c r="AJ10" s="2">
        <v>75</v>
      </c>
      <c r="AK10" s="2">
        <v>384352</v>
      </c>
      <c r="AL10" s="2" t="str">
        <v>Repel Undead</v>
      </c>
      <c r="AM10" s="2">
        <v>75</v>
      </c>
      <c r="AN10" s="2">
        <v>1112044</v>
      </c>
      <c r="AO10" s="2" t="str">
        <v>Icy Spear</v>
      </c>
      <c r="AP10" s="2">
        <v>76</v>
      </c>
      <c r="AQ10" s="2">
        <v>384349</v>
      </c>
      <c r="AR10" s="2" t="str">
        <v>Turn Undead</v>
      </c>
      <c r="AS10" s="2">
        <v>50</v>
      </c>
      <c r="AT10" s="2">
        <v>746222</v>
      </c>
      <c r="AU10" s="2" t="str">
        <v>Grand Healing</v>
      </c>
      <c r="AV10" s="2">
        <v>75</v>
      </c>
      <c r="AW10" s="2">
        <v>319213</v>
      </c>
      <c r="AX10" s="2" t="str">
        <v>Pacify</v>
      </c>
      <c r="AY10" s="2">
        <v>75</v>
      </c>
      <c r="BC10" s="2">
        <v>132292</v>
      </c>
      <c r="BD10" s="2" t="str">
        <v>Conjure Frost Atronach</v>
      </c>
      <c r="BE10" s="2">
        <v>52</v>
      </c>
      <c r="BI10" s="2">
        <v>286621</v>
      </c>
      <c r="BJ10" s="2" t="str">
        <v>Chain Lightning</v>
      </c>
      <c r="BK10" s="2">
        <v>52</v>
      </c>
      <c r="BL10" s="2">
        <v>746222</v>
      </c>
      <c r="BM10" s="2" t="str">
        <v>Grand Healing</v>
      </c>
      <c r="BN10" s="2">
        <v>75</v>
      </c>
      <c r="BX10" s="2">
        <v>1112046</v>
      </c>
      <c r="BY10" s="2" t="str">
        <v>Thunderbolt</v>
      </c>
      <c r="BZ10" s="2">
        <v>77</v>
      </c>
      <c r="CM10" s="2">
        <v>318372</v>
      </c>
      <c r="CN10" s="2" t="str">
        <v>Soul Trap</v>
      </c>
      <c r="CO10" s="2">
        <v>25</v>
      </c>
    </row>
    <row r="11" spans="1:108" x14ac:dyDescent="0.2">
      <c r="S11" s="2">
        <v>316408</v>
      </c>
      <c r="T11" s="2" t="str">
        <v>Repel Lesser Undead</v>
      </c>
      <c r="U11" s="2">
        <v>50</v>
      </c>
      <c r="AH11" s="2">
        <v>220543</v>
      </c>
      <c r="AI11" s="2" t="str">
        <v>Wall of Flames</v>
      </c>
      <c r="AJ11" s="2">
        <v>75</v>
      </c>
      <c r="AK11" s="2">
        <v>746214</v>
      </c>
      <c r="AL11" s="2" t="str">
        <v>Mass Paralysis</v>
      </c>
      <c r="AM11" s="2">
        <v>100</v>
      </c>
      <c r="AN11" s="2">
        <v>517590</v>
      </c>
      <c r="AO11" s="2" t="str">
        <v>Frost Thrall</v>
      </c>
      <c r="AP11" s="2">
        <v>100</v>
      </c>
      <c r="AQ11" s="2">
        <v>372063</v>
      </c>
      <c r="AR11" s="2" t="str">
        <v>Paralyze</v>
      </c>
      <c r="AS11" s="2">
        <v>75</v>
      </c>
      <c r="AT11" s="2">
        <v>920783</v>
      </c>
      <c r="AU11" s="2" t="str">
        <v>Guardian Circle</v>
      </c>
      <c r="AV11" s="2">
        <v>100</v>
      </c>
      <c r="AW11" s="2">
        <v>319215</v>
      </c>
      <c r="AX11" s="2" t="str">
        <v>Rout</v>
      </c>
      <c r="AY11" s="2">
        <v>75</v>
      </c>
      <c r="BC11" s="2">
        <v>1105388</v>
      </c>
      <c r="BD11" s="2" t="str">
        <v>Conjure Dremora Lord</v>
      </c>
      <c r="BE11" s="2">
        <v>75</v>
      </c>
      <c r="BI11" s="2">
        <v>1112045</v>
      </c>
      <c r="BJ11" s="2" t="str">
        <v>Incinerate</v>
      </c>
      <c r="BK11" s="2">
        <v>75</v>
      </c>
      <c r="BL11" s="2">
        <v>920783</v>
      </c>
      <c r="BM11" s="2" t="str">
        <v>Guardian Circle</v>
      </c>
      <c r="BN11" s="2">
        <v>100</v>
      </c>
      <c r="BX11" s="2">
        <v>517591</v>
      </c>
      <c r="BY11" s="2" t="str">
        <v>Storm Thrall</v>
      </c>
      <c r="BZ11" s="2">
        <v>100</v>
      </c>
      <c r="CM11" s="2">
        <v>135661</v>
      </c>
      <c r="CN11" s="2" t="str">
        <v>Bound Bow</v>
      </c>
      <c r="CO11" s="2">
        <v>50</v>
      </c>
    </row>
    <row r="12" spans="1:108" x14ac:dyDescent="0.2">
      <c r="S12" s="2">
        <v>384349</v>
      </c>
      <c r="T12" s="2" t="str">
        <v>Turn Undead</v>
      </c>
      <c r="U12" s="2">
        <v>50</v>
      </c>
      <c r="AH12" s="2">
        <v>517589</v>
      </c>
      <c r="AI12" s="2" t="str">
        <v>Flame Thrall</v>
      </c>
      <c r="AJ12" s="2">
        <v>100</v>
      </c>
      <c r="AN12" s="2">
        <v>518372</v>
      </c>
      <c r="AO12" s="2" t="str">
        <v>Blizzard</v>
      </c>
      <c r="AP12" s="2">
        <v>100</v>
      </c>
      <c r="AQ12" s="2">
        <v>319213</v>
      </c>
      <c r="AR12" s="2" t="str">
        <v>Pacify</v>
      </c>
      <c r="AS12" s="2">
        <v>75</v>
      </c>
      <c r="AW12" s="2">
        <v>457043</v>
      </c>
      <c r="AX12" s="2" t="str">
        <v>Command Daedra</v>
      </c>
      <c r="AY12" s="2">
        <v>76</v>
      </c>
      <c r="BC12" s="2">
        <v>132293</v>
      </c>
      <c r="BD12" s="2" t="str">
        <v>Conjure Storm Atronach</v>
      </c>
      <c r="BE12" s="2">
        <v>75</v>
      </c>
      <c r="BI12" s="2">
        <v>1112044</v>
      </c>
      <c r="BJ12" s="2" t="str">
        <v>Icy Spear</v>
      </c>
      <c r="BK12" s="2">
        <v>76</v>
      </c>
      <c r="BX12" s="2">
        <v>518373</v>
      </c>
      <c r="BY12" s="2" t="str">
        <v>Lightning Storm</v>
      </c>
      <c r="BZ12" s="2">
        <v>100</v>
      </c>
      <c r="CM12" s="2">
        <v>67227126</v>
      </c>
      <c r="CN12" s="2" t="str">
        <v>Conjure Ash Spawn</v>
      </c>
      <c r="CO12" s="2">
        <v>50</v>
      </c>
    </row>
    <row r="13" spans="1:108" x14ac:dyDescent="0.2">
      <c r="S13" s="2">
        <v>135663</v>
      </c>
      <c r="T13" s="2" t="str">
        <v>Detect Dead</v>
      </c>
      <c r="U13" s="2">
        <v>75</v>
      </c>
      <c r="AH13" s="2">
        <v>501803</v>
      </c>
      <c r="AI13" s="2" t="str">
        <v>Fire Storm</v>
      </c>
      <c r="AJ13" s="2">
        <v>100</v>
      </c>
      <c r="AQ13" s="2">
        <v>319215</v>
      </c>
      <c r="AR13" s="2" t="str">
        <v>Rout</v>
      </c>
      <c r="AS13" s="2">
        <v>75</v>
      </c>
      <c r="AW13" s="2">
        <v>518365</v>
      </c>
      <c r="AX13" s="2" t="str">
        <v>Call to Arms</v>
      </c>
      <c r="AY13" s="2">
        <v>100</v>
      </c>
      <c r="BC13" s="2">
        <v>457042</v>
      </c>
      <c r="BD13" s="2" t="str">
        <v>Expel Daedra</v>
      </c>
      <c r="BE13" s="2">
        <v>75</v>
      </c>
      <c r="BI13" s="2">
        <v>1112046</v>
      </c>
      <c r="BJ13" s="2" t="str">
        <v>Thunderbolt</v>
      </c>
      <c r="BK13" s="2">
        <v>77</v>
      </c>
      <c r="CM13" s="2">
        <v>33572280</v>
      </c>
      <c r="CN13" s="2" t="str">
        <v>Conjure Mistman</v>
      </c>
      <c r="CO13" s="2">
        <v>50</v>
      </c>
    </row>
    <row r="14" spans="1:108" x14ac:dyDescent="0.2">
      <c r="S14" s="2">
        <v>33572275</v>
      </c>
      <c r="T14" s="2" t="str">
        <v>Conjure Wrathman</v>
      </c>
      <c r="U14" s="2">
        <v>75</v>
      </c>
      <c r="AQ14" s="2">
        <v>384350</v>
      </c>
      <c r="AR14" s="2" t="str">
        <v>Turn Greater Undead</v>
      </c>
      <c r="AS14" s="2">
        <v>75</v>
      </c>
      <c r="AW14" s="2">
        <v>518363</v>
      </c>
      <c r="AX14" s="2" t="str">
        <v>Harmony</v>
      </c>
      <c r="AY14" s="2">
        <v>100</v>
      </c>
      <c r="BC14" s="2">
        <v>457043</v>
      </c>
      <c r="BD14" s="2" t="str">
        <v>Command Daedra</v>
      </c>
      <c r="BE14" s="2">
        <v>76</v>
      </c>
      <c r="CM14" s="2">
        <v>67320934</v>
      </c>
      <c r="CN14" s="2" t="str">
        <v>Conjure Seeker</v>
      </c>
      <c r="CO14" s="2">
        <v>51</v>
      </c>
    </row>
    <row r="15" spans="1:108" x14ac:dyDescent="0.2">
      <c r="S15" s="2">
        <v>617877</v>
      </c>
      <c r="T15" s="2" t="str">
        <v>Dread Zombie</v>
      </c>
      <c r="U15" s="2">
        <v>75</v>
      </c>
      <c r="AQ15" s="2">
        <v>163510</v>
      </c>
      <c r="AR15" s="2" t="str">
        <v>Invisibility</v>
      </c>
      <c r="AS15" s="2">
        <v>76</v>
      </c>
      <c r="AW15" s="2">
        <v>518366</v>
      </c>
      <c r="AX15" s="2" t="str">
        <v>Hysteria</v>
      </c>
      <c r="AY15" s="2">
        <v>100</v>
      </c>
      <c r="BC15" s="2">
        <v>517589</v>
      </c>
      <c r="BD15" s="2" t="str">
        <v>Flame Thrall</v>
      </c>
      <c r="BE15" s="2">
        <v>100</v>
      </c>
      <c r="CM15" s="2">
        <v>447020</v>
      </c>
      <c r="CN15" s="2" t="str">
        <v>Banish Daedra</v>
      </c>
      <c r="CO15" s="2">
        <v>52</v>
      </c>
    </row>
    <row r="16" spans="1:108" x14ac:dyDescent="0.2">
      <c r="S16" s="2">
        <v>340269</v>
      </c>
      <c r="T16" s="2" t="str">
        <v>Circle of Protection</v>
      </c>
      <c r="U16" s="2">
        <v>75</v>
      </c>
      <c r="AQ16" s="2">
        <v>746214</v>
      </c>
      <c r="AR16" s="2" t="str">
        <v>Mass Paralysis</v>
      </c>
      <c r="AS16" s="2">
        <v>100</v>
      </c>
      <c r="AW16" s="2">
        <v>518362</v>
      </c>
      <c r="AX16" s="2" t="str">
        <v>Mayhem</v>
      </c>
      <c r="AY16" s="2">
        <v>100</v>
      </c>
      <c r="BC16" s="2">
        <v>517590</v>
      </c>
      <c r="BD16" s="2" t="str">
        <v>Frost Thrall</v>
      </c>
      <c r="BE16" s="2">
        <v>100</v>
      </c>
      <c r="CM16" s="2">
        <v>132292</v>
      </c>
      <c r="CN16" s="2" t="str">
        <v>Conjure Frost Atronach</v>
      </c>
      <c r="CO16" s="2">
        <v>52</v>
      </c>
    </row>
    <row r="17" spans="19:93" x14ac:dyDescent="0.2">
      <c r="S17" s="2">
        <v>384352</v>
      </c>
      <c r="T17" s="2" t="str">
        <v>Repel Undead</v>
      </c>
      <c r="U17" s="2">
        <v>75</v>
      </c>
      <c r="AQ17" s="2">
        <v>518363</v>
      </c>
      <c r="AR17" s="2" t="str">
        <v>Harmony</v>
      </c>
      <c r="AS17" s="2">
        <v>100</v>
      </c>
      <c r="BC17" s="2">
        <v>517591</v>
      </c>
      <c r="BD17" s="2" t="str">
        <v>Storm Thrall</v>
      </c>
      <c r="BE17" s="2">
        <v>100</v>
      </c>
      <c r="CM17" s="2">
        <v>67204994</v>
      </c>
      <c r="CN17" s="2" t="str">
        <v>Conjure Ash Guardian</v>
      </c>
      <c r="CO17" s="2">
        <v>75</v>
      </c>
    </row>
    <row r="18" spans="19:93" x14ac:dyDescent="0.2">
      <c r="S18" s="2">
        <v>384350</v>
      </c>
      <c r="T18" s="2" t="str">
        <v>Turn Greater Undead</v>
      </c>
      <c r="U18" s="2">
        <v>75</v>
      </c>
      <c r="AQ18" s="2">
        <v>518366</v>
      </c>
      <c r="AR18" s="2" t="str">
        <v>Hysteria</v>
      </c>
      <c r="AS18" s="2">
        <v>100</v>
      </c>
      <c r="CM18" s="2">
        <v>1105388</v>
      </c>
      <c r="CN18" s="2" t="str">
        <v>Conjure Dremora Lord</v>
      </c>
      <c r="CO18" s="2">
        <v>75</v>
      </c>
    </row>
    <row r="19" spans="19:93" x14ac:dyDescent="0.2">
      <c r="S19" s="2">
        <v>518367</v>
      </c>
      <c r="T19" s="2" t="str">
        <v>Dead Thrall</v>
      </c>
      <c r="U19" s="2">
        <v>100</v>
      </c>
      <c r="AQ19" s="2">
        <v>518362</v>
      </c>
      <c r="AR19" s="2" t="str">
        <v>Mayhem</v>
      </c>
      <c r="AS19" s="2">
        <v>100</v>
      </c>
      <c r="CM19" s="2">
        <v>132293</v>
      </c>
      <c r="CN19" s="2" t="str">
        <v>Conjure Storm Atronach</v>
      </c>
      <c r="CO19" s="2">
        <v>75</v>
      </c>
    </row>
    <row r="20" spans="19:93" x14ac:dyDescent="0.2">
      <c r="S20" s="2">
        <v>573867</v>
      </c>
      <c r="T20" s="2" t="str">
        <v>Bane of the Undead</v>
      </c>
      <c r="U20" s="2">
        <v>100</v>
      </c>
      <c r="AQ20" s="2">
        <v>573867</v>
      </c>
      <c r="AR20" s="2" t="str">
        <v>Bane of the Undead</v>
      </c>
      <c r="AS20" s="2">
        <v>100</v>
      </c>
      <c r="CM20" s="2">
        <v>33572275</v>
      </c>
      <c r="CN20" s="2" t="str">
        <v>Conjure Wrathman</v>
      </c>
      <c r="CO20" s="2">
        <v>75</v>
      </c>
    </row>
    <row r="21" spans="19:93" x14ac:dyDescent="0.2">
      <c r="S21" s="2">
        <v>920783</v>
      </c>
      <c r="T21" s="2" t="str">
        <v>Guardian Circle</v>
      </c>
      <c r="U21" s="2">
        <v>100</v>
      </c>
      <c r="CM21" s="2">
        <v>457042</v>
      </c>
      <c r="CN21" s="2" t="str">
        <v>Expel Daedra</v>
      </c>
      <c r="CO21" s="2">
        <v>75</v>
      </c>
    </row>
    <row r="22" spans="19:93" x14ac:dyDescent="0.2">
      <c r="CM22" s="2">
        <v>517589</v>
      </c>
      <c r="CN22" s="2" t="str">
        <v>Flame Thrall</v>
      </c>
      <c r="CO22" s="2">
        <v>100</v>
      </c>
    </row>
    <row r="23" spans="19:93" x14ac:dyDescent="0.2">
      <c r="CM23" s="2">
        <v>517590</v>
      </c>
      <c r="CN23" s="2" t="str">
        <v>Frost Thrall</v>
      </c>
      <c r="CO23" s="2">
        <v>100</v>
      </c>
    </row>
    <row r="24" spans="19:93" x14ac:dyDescent="0.2">
      <c r="CM24" s="2">
        <v>517591</v>
      </c>
      <c r="CN24" s="2" t="str">
        <v>Storm Thrall</v>
      </c>
      <c r="CO24" s="2">
        <v>100</v>
      </c>
    </row>
    <row r="44" spans="1:34" x14ac:dyDescent="0.2">
      <c r="A44" s="2" t="s">
        <v>276</v>
      </c>
      <c r="B44" s="2" t="e" cm="1" vm="2">
        <f t="array" ref="B44:AH44">TRANSPOSE(A3:A35)</f>
        <v>#VALUE!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</row>
    <row r="45" spans="1:34" x14ac:dyDescent="0.2">
      <c r="A45" s="2" t="s">
        <v>278</v>
      </c>
      <c r="B45" s="2" t="e" cm="1" vm="2">
        <f t="array" ref="B45:AH45">TRANSPOSE(D3:D35)</f>
        <v>#VALUE!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</row>
    <row r="46" spans="1:34" x14ac:dyDescent="0.2">
      <c r="A46" s="2" t="s">
        <v>188</v>
      </c>
      <c r="B46" s="2" cm="1">
        <f t="array" ref="B46:AH46">TRANSPOSE(G3:G35)</f>
        <v>372060</v>
      </c>
      <c r="C46" s="2">
        <v>77848</v>
      </c>
      <c r="D46" s="2">
        <v>372061</v>
      </c>
      <c r="E46" s="2">
        <v>135665</v>
      </c>
      <c r="F46" s="2">
        <v>334614</v>
      </c>
      <c r="G46" s="2">
        <v>135664</v>
      </c>
      <c r="H46" s="2">
        <v>372062</v>
      </c>
      <c r="I46" s="2">
        <v>842608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</row>
    <row r="47" spans="1:34" x14ac:dyDescent="0.2">
      <c r="A47" s="2" t="s">
        <v>133</v>
      </c>
      <c r="B47" s="2" cm="1">
        <f t="array" ref="B47:AH47">TRANSPOSE(J3:J35)</f>
        <v>67227126</v>
      </c>
      <c r="C47" s="2">
        <v>67204913</v>
      </c>
      <c r="D47" s="2">
        <v>67205039</v>
      </c>
      <c r="E47" s="2">
        <v>67204994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</row>
    <row r="48" spans="1:34" x14ac:dyDescent="0.2">
      <c r="A48" s="2" t="s">
        <v>201</v>
      </c>
      <c r="B48" s="2" cm="1">
        <f t="array" ref="B48:AH48">TRANSPOSE(M3:M35)</f>
        <v>241311</v>
      </c>
      <c r="C48" s="2">
        <v>241314</v>
      </c>
      <c r="D48" s="2">
        <v>241315</v>
      </c>
      <c r="E48" s="2">
        <v>67204909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</row>
    <row r="49" spans="1:34" x14ac:dyDescent="0.2">
      <c r="A49" s="2" t="s">
        <v>282</v>
      </c>
      <c r="B49" s="2" t="e" cm="1" vm="2">
        <f t="array" ref="B49:AH49">TRANSPOSE(P3:P35)</f>
        <v>#VALUE!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</row>
    <row r="50" spans="1:34" x14ac:dyDescent="0.2">
      <c r="A50" s="2" t="s">
        <v>139</v>
      </c>
      <c r="B50" s="2" cm="1">
        <f t="array" ref="B50:AH50">TRANSPOSE(S3:S35)</f>
        <v>518369</v>
      </c>
      <c r="C50" s="2">
        <v>33572282</v>
      </c>
      <c r="D50" s="2">
        <v>416727</v>
      </c>
      <c r="E50" s="2">
        <v>33614034</v>
      </c>
      <c r="F50" s="2">
        <v>307526</v>
      </c>
      <c r="G50" s="2">
        <v>33572280</v>
      </c>
      <c r="H50" s="2">
        <v>617876</v>
      </c>
      <c r="I50" s="2">
        <v>33614036</v>
      </c>
      <c r="J50" s="2">
        <v>316408</v>
      </c>
      <c r="K50" s="2">
        <v>384349</v>
      </c>
      <c r="L50" s="2">
        <v>135663</v>
      </c>
      <c r="M50" s="2">
        <v>33572275</v>
      </c>
      <c r="N50" s="2">
        <v>617877</v>
      </c>
      <c r="O50" s="2">
        <v>340269</v>
      </c>
      <c r="P50" s="2">
        <v>384352</v>
      </c>
      <c r="Q50" s="2">
        <v>384350</v>
      </c>
      <c r="R50" s="2">
        <v>518367</v>
      </c>
      <c r="S50" s="2">
        <v>573867</v>
      </c>
      <c r="T50" s="2">
        <v>920783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</row>
    <row r="51" spans="1:34" x14ac:dyDescent="0.2">
      <c r="A51" s="2" t="s">
        <v>283</v>
      </c>
      <c r="B51" s="2" t="e" cm="1" vm="2">
        <f t="array" ref="B51:AH51">TRANSPOSE(V3:V35)</f>
        <v>#VALUE!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</row>
    <row r="52" spans="1:34" x14ac:dyDescent="0.2">
      <c r="A52" s="2" t="s">
        <v>259</v>
      </c>
      <c r="B52" s="2" cm="1">
        <f t="array" ref="B52:AH52">TRANSPOSE(Y3:Y35)</f>
        <v>1085713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</row>
    <row r="53" spans="1:34" x14ac:dyDescent="0.2">
      <c r="A53" s="2" t="s">
        <v>155</v>
      </c>
      <c r="B53" s="2" cm="1">
        <f t="array" ref="B53:AH53">TRANSPOSE(AB3:AB35)</f>
        <v>372060</v>
      </c>
      <c r="C53" s="2">
        <v>319208</v>
      </c>
      <c r="D53" s="2">
        <v>372061</v>
      </c>
      <c r="E53" s="2">
        <v>334614</v>
      </c>
      <c r="F53" s="2">
        <v>319212</v>
      </c>
      <c r="G53" s="2">
        <v>372062</v>
      </c>
      <c r="H53" s="2">
        <v>842608</v>
      </c>
      <c r="I53" s="2">
        <v>518365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</row>
    <row r="54" spans="1:34" x14ac:dyDescent="0.2">
      <c r="A54" s="2" t="s">
        <v>184</v>
      </c>
      <c r="B54" s="2" cm="1">
        <f t="array" ref="B54:AH54">TRANSPOSE(AE3:AE35)</f>
        <v>518369</v>
      </c>
      <c r="C54" s="2">
        <v>416727</v>
      </c>
      <c r="D54" s="2">
        <v>617876</v>
      </c>
      <c r="E54" s="2">
        <v>617877</v>
      </c>
      <c r="F54" s="2">
        <v>518367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</row>
    <row r="55" spans="1:34" x14ac:dyDescent="0.2">
      <c r="A55" s="2" t="s">
        <v>176</v>
      </c>
      <c r="B55" s="2" cm="1">
        <f t="array" ref="B55:AH55">TRANSPOSE(AH3:AH35)</f>
        <v>77773</v>
      </c>
      <c r="C55" s="2">
        <v>77776</v>
      </c>
      <c r="D55" s="2">
        <v>642598</v>
      </c>
      <c r="E55" s="2">
        <v>383888</v>
      </c>
      <c r="F55" s="2">
        <v>132291</v>
      </c>
      <c r="G55" s="2">
        <v>116617</v>
      </c>
      <c r="H55" s="2">
        <v>241311</v>
      </c>
      <c r="I55" s="2">
        <v>1112045</v>
      </c>
      <c r="J55" s="2">
        <v>220543</v>
      </c>
      <c r="K55" s="2">
        <v>517589</v>
      </c>
      <c r="L55" s="2">
        <v>501803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</row>
    <row r="56" spans="1:34" x14ac:dyDescent="0.2">
      <c r="A56" s="2" t="s">
        <v>134</v>
      </c>
      <c r="B56" s="2" cm="1">
        <f t="array" ref="B56:AH56">TRANSPOSE(AK3:AK35)</f>
        <v>107724</v>
      </c>
      <c r="C56" s="2">
        <v>316408</v>
      </c>
      <c r="D56" s="2">
        <v>67204909</v>
      </c>
      <c r="E56" s="2">
        <v>67204913</v>
      </c>
      <c r="F56" s="2">
        <v>67205039</v>
      </c>
      <c r="G56" s="2">
        <v>372063</v>
      </c>
      <c r="H56" s="2">
        <v>340269</v>
      </c>
      <c r="I56" s="2">
        <v>384352</v>
      </c>
      <c r="J56" s="2">
        <v>746214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</row>
    <row r="57" spans="1:34" x14ac:dyDescent="0.2">
      <c r="A57" s="2" t="s">
        <v>148</v>
      </c>
      <c r="B57" s="2" cm="1">
        <f t="array" ref="B57:AH57">TRANSPOSE(AN3:AN35)</f>
        <v>178539</v>
      </c>
      <c r="C57" s="2">
        <v>424303</v>
      </c>
      <c r="D57" s="2">
        <v>178540</v>
      </c>
      <c r="E57" s="2">
        <v>241314</v>
      </c>
      <c r="F57" s="2">
        <v>286620</v>
      </c>
      <c r="G57" s="2">
        <v>132292</v>
      </c>
      <c r="H57" s="2">
        <v>220544</v>
      </c>
      <c r="I57" s="2">
        <v>1112044</v>
      </c>
      <c r="J57" s="2">
        <v>517590</v>
      </c>
      <c r="K57" s="2">
        <v>518372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</row>
    <row r="58" spans="1:34" x14ac:dyDescent="0.2">
      <c r="A58" s="2" t="s">
        <v>140</v>
      </c>
      <c r="B58" s="2" cm="1">
        <f t="array" ref="B58:AH58">TRANSPOSE(AQ3:AQ35)</f>
        <v>319211</v>
      </c>
      <c r="C58" s="2">
        <v>319209</v>
      </c>
      <c r="D58" s="2">
        <v>319210</v>
      </c>
      <c r="E58" s="2">
        <v>586731</v>
      </c>
      <c r="F58" s="2">
        <v>307526</v>
      </c>
      <c r="G58" s="2">
        <v>319214</v>
      </c>
      <c r="H58" s="2">
        <v>67205047</v>
      </c>
      <c r="I58" s="2">
        <v>384349</v>
      </c>
      <c r="J58" s="2">
        <v>372063</v>
      </c>
      <c r="K58" s="2">
        <v>319213</v>
      </c>
      <c r="L58" s="2">
        <v>319215</v>
      </c>
      <c r="M58" s="2">
        <v>384350</v>
      </c>
      <c r="N58" s="2">
        <v>163510</v>
      </c>
      <c r="O58" s="2">
        <v>746214</v>
      </c>
      <c r="P58" s="2">
        <v>518363</v>
      </c>
      <c r="Q58" s="2">
        <v>518366</v>
      </c>
      <c r="R58" s="2">
        <v>518362</v>
      </c>
      <c r="S58" s="2">
        <v>573867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</row>
    <row r="59" spans="1:34" x14ac:dyDescent="0.2">
      <c r="A59" s="2" t="s">
        <v>167</v>
      </c>
      <c r="B59" s="2" cm="1">
        <f t="array" ref="B59:AH59">TRANSPOSE(AT3:AT35)</f>
        <v>77772</v>
      </c>
      <c r="C59" s="2">
        <v>193464</v>
      </c>
      <c r="D59" s="2">
        <v>316402</v>
      </c>
      <c r="E59" s="2">
        <v>894790</v>
      </c>
      <c r="F59" s="2">
        <v>135662</v>
      </c>
      <c r="G59" s="2">
        <v>746223</v>
      </c>
      <c r="H59" s="2">
        <v>77778</v>
      </c>
      <c r="I59" s="2">
        <v>746222</v>
      </c>
      <c r="J59" s="2">
        <v>920783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</row>
    <row r="60" spans="1:34" x14ac:dyDescent="0.2">
      <c r="A60" s="2" t="s">
        <v>156</v>
      </c>
      <c r="B60" s="2" cm="1">
        <f t="array" ref="B60:AH60">TRANSPOSE(AW3:AW35)</f>
        <v>319208</v>
      </c>
      <c r="C60" s="2">
        <v>319211</v>
      </c>
      <c r="D60" s="2">
        <v>319209</v>
      </c>
      <c r="E60" s="2">
        <v>319210</v>
      </c>
      <c r="F60" s="2">
        <v>319214</v>
      </c>
      <c r="G60" s="2">
        <v>67205047</v>
      </c>
      <c r="H60" s="2">
        <v>319212</v>
      </c>
      <c r="I60" s="2">
        <v>319213</v>
      </c>
      <c r="J60" s="2">
        <v>319215</v>
      </c>
      <c r="K60" s="2">
        <v>457043</v>
      </c>
      <c r="L60" s="2">
        <v>518365</v>
      </c>
      <c r="M60" s="2">
        <v>518363</v>
      </c>
      <c r="N60" s="2">
        <v>518366</v>
      </c>
      <c r="O60" s="2">
        <v>518362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</row>
    <row r="61" spans="1:34" x14ac:dyDescent="0.2">
      <c r="A61" s="2" t="s">
        <v>284</v>
      </c>
      <c r="B61" s="2" t="e" cm="1" vm="2">
        <f t="array" ref="B61:AH61">TRANSPOSE(AZ3:AZ35)</f>
        <v>#VALUE!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</row>
    <row r="62" spans="1:34" x14ac:dyDescent="0.2">
      <c r="A62" s="2" t="s">
        <v>144</v>
      </c>
      <c r="B62" s="2" cm="1">
        <f t="array" ref="B62:AH62">TRANSPOSE(BC3:BC35)</f>
        <v>67227142</v>
      </c>
      <c r="C62" s="2">
        <v>135659</v>
      </c>
      <c r="D62" s="2">
        <v>135660</v>
      </c>
      <c r="E62" s="2">
        <v>132291</v>
      </c>
      <c r="F62" s="2">
        <v>135661</v>
      </c>
      <c r="G62" s="2">
        <v>67320934</v>
      </c>
      <c r="H62" s="2">
        <v>447020</v>
      </c>
      <c r="I62" s="2">
        <v>132292</v>
      </c>
      <c r="J62" s="2">
        <v>1105388</v>
      </c>
      <c r="K62" s="2">
        <v>132293</v>
      </c>
      <c r="L62" s="2">
        <v>457042</v>
      </c>
      <c r="M62" s="2">
        <v>457043</v>
      </c>
      <c r="N62" s="2">
        <v>517589</v>
      </c>
      <c r="O62" s="2">
        <v>517590</v>
      </c>
      <c r="P62" s="2">
        <v>517591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</row>
    <row r="63" spans="1:34" x14ac:dyDescent="0.2">
      <c r="A63" s="2" t="s">
        <v>242</v>
      </c>
      <c r="B63" s="2" cm="1">
        <f t="array" ref="B63:AH63">TRANSPOSE(BF3:BF35)</f>
        <v>67229515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</row>
    <row r="64" spans="1:34" x14ac:dyDescent="0.2">
      <c r="A64" s="2" t="s">
        <v>161</v>
      </c>
      <c r="B64" s="2" cm="1">
        <f t="array" ref="B64:AH64">TRANSPOSE(BI3:BI35)</f>
        <v>275235</v>
      </c>
      <c r="C64" s="2">
        <v>77776</v>
      </c>
      <c r="D64" s="2">
        <v>178540</v>
      </c>
      <c r="E64" s="2">
        <v>187689</v>
      </c>
      <c r="F64" s="2">
        <v>107724</v>
      </c>
      <c r="G64" s="2">
        <v>116617</v>
      </c>
      <c r="H64" s="2">
        <v>286620</v>
      </c>
      <c r="I64" s="2">
        <v>286621</v>
      </c>
      <c r="J64" s="2">
        <v>1112045</v>
      </c>
      <c r="K64" s="2">
        <v>1112044</v>
      </c>
      <c r="L64" s="2">
        <v>1112046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</row>
    <row r="65" spans="1:34" x14ac:dyDescent="0.2">
      <c r="A65" s="2" t="s">
        <v>158</v>
      </c>
      <c r="B65" s="2" cm="1">
        <f t="array" ref="B65:AH65">TRANSPOSE(BL3:BL35)</f>
        <v>77772</v>
      </c>
      <c r="C65" s="2">
        <v>193464</v>
      </c>
      <c r="D65" s="2">
        <v>316402</v>
      </c>
      <c r="E65" s="2">
        <v>33614034</v>
      </c>
      <c r="F65" s="2">
        <v>746223</v>
      </c>
      <c r="G65" s="2">
        <v>77778</v>
      </c>
      <c r="H65" s="2">
        <v>33614036</v>
      </c>
      <c r="I65" s="2">
        <v>746222</v>
      </c>
      <c r="J65" s="2">
        <v>920783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</row>
    <row r="66" spans="1:34" x14ac:dyDescent="0.2">
      <c r="A66" s="2" t="s">
        <v>135</v>
      </c>
      <c r="B66" s="2" cm="1">
        <f t="array" ref="B66:AH66">TRANSPOSE(BO3:BO35)</f>
        <v>383888</v>
      </c>
      <c r="C66" s="2">
        <v>424303</v>
      </c>
      <c r="D66" s="2">
        <v>424304</v>
      </c>
      <c r="E66" s="2">
        <v>67205047</v>
      </c>
      <c r="F66" s="2">
        <v>67229515</v>
      </c>
      <c r="G66" s="2">
        <v>67205039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</row>
    <row r="67" spans="1:34" x14ac:dyDescent="0.2">
      <c r="A67" s="2" t="s">
        <v>165</v>
      </c>
      <c r="B67" s="2" cm="1">
        <f t="array" ref="B67:AH67">TRANSPOSE(BR3:BR35)</f>
        <v>135491</v>
      </c>
      <c r="C67" s="2">
        <v>586731</v>
      </c>
      <c r="D67" s="2">
        <v>135662</v>
      </c>
      <c r="E67" s="2">
        <v>135663</v>
      </c>
      <c r="F67" s="2">
        <v>163510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</row>
    <row r="68" spans="1:34" x14ac:dyDescent="0.2">
      <c r="A68" s="2" t="s">
        <v>285</v>
      </c>
      <c r="B68" s="2" t="e" cm="1" vm="2">
        <f t="array" ref="B68:AH68">TRANSPOSE(BU3:BU35)</f>
        <v>#VALUE!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</row>
    <row r="69" spans="1:34" x14ac:dyDescent="0.2">
      <c r="A69" s="2" t="s">
        <v>162</v>
      </c>
      <c r="B69" s="2" cm="1">
        <f t="array" ref="B69:AH69">TRANSPOSE(BX3:BX35)</f>
        <v>187690</v>
      </c>
      <c r="C69" s="2">
        <v>187689</v>
      </c>
      <c r="D69" s="2">
        <v>424304</v>
      </c>
      <c r="E69" s="2">
        <v>241315</v>
      </c>
      <c r="F69" s="2">
        <v>286621</v>
      </c>
      <c r="G69" s="2">
        <v>132293</v>
      </c>
      <c r="H69" s="2">
        <v>220545</v>
      </c>
      <c r="I69" s="2">
        <v>1112046</v>
      </c>
      <c r="J69" s="2">
        <v>517591</v>
      </c>
      <c r="K69" s="2">
        <v>518373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</row>
    <row r="70" spans="1:34" x14ac:dyDescent="0.2">
      <c r="A70" s="2" t="s">
        <v>170</v>
      </c>
      <c r="B70" s="2" cm="1">
        <f t="array" ref="B70:AH70">TRANSPOSE(CA3:CA35)</f>
        <v>409782</v>
      </c>
      <c r="C70" s="2">
        <v>642598</v>
      </c>
      <c r="D70" s="2">
        <v>318372</v>
      </c>
      <c r="E70" s="2">
        <v>67227126</v>
      </c>
      <c r="F70" s="2">
        <v>67204994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</row>
    <row r="71" spans="1:34" x14ac:dyDescent="0.2">
      <c r="A71" s="2" t="s">
        <v>286</v>
      </c>
      <c r="B71" s="2" t="e" cm="1" vm="2">
        <f t="array" ref="B71:AH71">TRANSPOSE(CD3:CD35)</f>
        <v>#VALUE!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</row>
    <row r="72" spans="1:34" x14ac:dyDescent="0.2">
      <c r="A72" s="2" t="s">
        <v>141</v>
      </c>
      <c r="B72" s="2" cm="1">
        <f t="array" ref="B72:AH72">TRANSPOSE(CG3:CG35)</f>
        <v>275236</v>
      </c>
      <c r="C72" s="2">
        <v>275235</v>
      </c>
      <c r="D72" s="2">
        <v>33570642</v>
      </c>
      <c r="E72" s="2">
        <v>33568949</v>
      </c>
      <c r="F72" s="2">
        <v>33568950</v>
      </c>
      <c r="G72" s="2">
        <v>573867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</row>
    <row r="73" spans="1:34" x14ac:dyDescent="0.2">
      <c r="A73" s="2" t="s">
        <v>287</v>
      </c>
      <c r="B73" s="2" t="e" cm="1" vm="2">
        <f t="array" ref="B73:AH73">TRANSPOSE(CJ3:CJ35)</f>
        <v>#VALUE!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</row>
    <row r="74" spans="1:34" x14ac:dyDescent="0.2">
      <c r="A74" s="2" t="s">
        <v>145</v>
      </c>
      <c r="B74" s="2" cm="1">
        <f t="array" ref="B74:AH74">TRANSPOSE(CM3:CM35)</f>
        <v>67227142</v>
      </c>
      <c r="C74" s="2">
        <v>135659</v>
      </c>
      <c r="D74" s="2">
        <v>409782</v>
      </c>
      <c r="E74" s="2">
        <v>642598</v>
      </c>
      <c r="F74" s="2">
        <v>135660</v>
      </c>
      <c r="G74" s="2">
        <v>33572282</v>
      </c>
      <c r="H74" s="2">
        <v>132291</v>
      </c>
      <c r="I74" s="2">
        <v>318372</v>
      </c>
      <c r="J74" s="2">
        <v>135661</v>
      </c>
      <c r="K74" s="2">
        <v>67227126</v>
      </c>
      <c r="L74" s="2">
        <v>33572280</v>
      </c>
      <c r="M74" s="2">
        <v>67320934</v>
      </c>
      <c r="N74" s="2">
        <v>447020</v>
      </c>
      <c r="O74" s="2">
        <v>132292</v>
      </c>
      <c r="P74" s="2">
        <v>67204994</v>
      </c>
      <c r="Q74" s="2">
        <v>1105388</v>
      </c>
      <c r="R74" s="2">
        <v>132293</v>
      </c>
      <c r="S74" s="2">
        <v>33572275</v>
      </c>
      <c r="T74" s="2">
        <v>457042</v>
      </c>
      <c r="U74" s="2">
        <v>517589</v>
      </c>
      <c r="V74" s="2">
        <v>517590</v>
      </c>
      <c r="W74" s="2">
        <v>517591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</row>
    <row r="75" spans="1:34" x14ac:dyDescent="0.2">
      <c r="A75" s="2" t="s">
        <v>192</v>
      </c>
      <c r="B75" s="2" cm="1">
        <f t="array" ref="B75:AH75">TRANSPOSE(CP3:CP35)</f>
        <v>894790</v>
      </c>
      <c r="C75" s="2">
        <v>1085713</v>
      </c>
      <c r="D75" s="2">
        <v>381301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</row>
    <row r="76" spans="1:34" x14ac:dyDescent="0.2">
      <c r="A76" s="2" t="s">
        <v>265</v>
      </c>
      <c r="B76" s="2" cm="1">
        <f t="array" ref="B76:AH76">TRANSPOSE(CS3:CS35)</f>
        <v>220543</v>
      </c>
      <c r="C76" s="2">
        <v>220544</v>
      </c>
      <c r="D76" s="2">
        <v>220545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</row>
    <row r="77" spans="1:34" x14ac:dyDescent="0.2">
      <c r="A77" s="2" t="s">
        <v>214</v>
      </c>
      <c r="B77" s="2" cm="1">
        <f t="array" ref="B77:AH77">TRANSPOSE(CV3:CV35)</f>
        <v>77848</v>
      </c>
      <c r="C77" s="2">
        <v>135665</v>
      </c>
      <c r="D77" s="2">
        <v>135664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</row>
    <row r="78" spans="1:34" x14ac:dyDescent="0.2">
      <c r="A78" s="2" t="s">
        <v>269</v>
      </c>
      <c r="B78" s="2" cm="1">
        <f t="array" ref="B78:AH78">TRANSPOSE(CY3:CY35)</f>
        <v>381301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</row>
    <row r="79" spans="1:34" x14ac:dyDescent="0.2">
      <c r="A79" s="2" t="s">
        <v>271</v>
      </c>
      <c r="B79" s="2" cm="1">
        <f t="array" ref="B79:AH79">TRANSPOSE(DB3:DB35)</f>
        <v>67204909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</row>
    <row r="81" spans="1:34" x14ac:dyDescent="0.2">
      <c r="A81" s="2" t="str">
        <f>A44</f>
        <v>Absorb</v>
      </c>
      <c r="B81" s="2">
        <f>IFERROR(B44,-1)</f>
        <v>-1</v>
      </c>
      <c r="C81" s="2">
        <f t="shared" ref="C81:AH81" si="0">IF(C44=0,-1,C44)</f>
        <v>-1</v>
      </c>
      <c r="D81" s="2">
        <f t="shared" si="0"/>
        <v>-1</v>
      </c>
      <c r="E81" s="2">
        <f t="shared" si="0"/>
        <v>-1</v>
      </c>
      <c r="F81" s="2">
        <f t="shared" si="0"/>
        <v>-1</v>
      </c>
      <c r="G81" s="2">
        <f t="shared" si="0"/>
        <v>-1</v>
      </c>
      <c r="H81" s="2">
        <f t="shared" si="0"/>
        <v>-1</v>
      </c>
      <c r="I81" s="2">
        <f t="shared" si="0"/>
        <v>-1</v>
      </c>
      <c r="J81" s="2">
        <f t="shared" si="0"/>
        <v>-1</v>
      </c>
      <c r="K81" s="2">
        <f t="shared" si="0"/>
        <v>-1</v>
      </c>
      <c r="L81" s="2">
        <f t="shared" si="0"/>
        <v>-1</v>
      </c>
      <c r="M81" s="2">
        <f t="shared" si="0"/>
        <v>-1</v>
      </c>
      <c r="N81" s="2">
        <f t="shared" si="0"/>
        <v>-1</v>
      </c>
      <c r="O81" s="2">
        <f t="shared" si="0"/>
        <v>-1</v>
      </c>
      <c r="P81" s="2">
        <f t="shared" si="0"/>
        <v>-1</v>
      </c>
      <c r="Q81" s="2">
        <f t="shared" si="0"/>
        <v>-1</v>
      </c>
      <c r="R81" s="2">
        <f t="shared" si="0"/>
        <v>-1</v>
      </c>
      <c r="S81" s="2">
        <f t="shared" si="0"/>
        <v>-1</v>
      </c>
      <c r="T81" s="2">
        <f t="shared" si="0"/>
        <v>-1</v>
      </c>
      <c r="U81" s="2">
        <f t="shared" si="0"/>
        <v>-1</v>
      </c>
      <c r="V81" s="2">
        <f t="shared" si="0"/>
        <v>-1</v>
      </c>
      <c r="W81" s="2">
        <f t="shared" si="0"/>
        <v>-1</v>
      </c>
      <c r="X81" s="2">
        <f t="shared" si="0"/>
        <v>-1</v>
      </c>
      <c r="Y81" s="2">
        <f t="shared" si="0"/>
        <v>-1</v>
      </c>
      <c r="Z81" s="2">
        <f t="shared" si="0"/>
        <v>-1</v>
      </c>
      <c r="AA81" s="2">
        <f t="shared" si="0"/>
        <v>-1</v>
      </c>
      <c r="AB81" s="2">
        <f t="shared" si="0"/>
        <v>-1</v>
      </c>
      <c r="AC81" s="2">
        <f t="shared" si="0"/>
        <v>-1</v>
      </c>
      <c r="AD81" s="2">
        <f t="shared" si="0"/>
        <v>-1</v>
      </c>
      <c r="AE81" s="2">
        <f t="shared" si="0"/>
        <v>-1</v>
      </c>
      <c r="AF81" s="2">
        <f t="shared" si="0"/>
        <v>-1</v>
      </c>
      <c r="AG81" s="2">
        <f t="shared" si="0"/>
        <v>-1</v>
      </c>
      <c r="AH81" s="2">
        <f t="shared" si="0"/>
        <v>-1</v>
      </c>
    </row>
    <row r="82" spans="1:34" x14ac:dyDescent="0.2">
      <c r="A82" s="2" t="str">
        <f>A45</f>
        <v>Apparatus</v>
      </c>
      <c r="B82" s="2">
        <f>IFERROR(B45,-1)</f>
        <v>-1</v>
      </c>
      <c r="C82" s="2">
        <f t="shared" ref="C82:AH82" si="1">IF(C45=0,-1,C45)</f>
        <v>-1</v>
      </c>
      <c r="D82" s="2">
        <f t="shared" si="1"/>
        <v>-1</v>
      </c>
      <c r="E82" s="2">
        <f t="shared" si="1"/>
        <v>-1</v>
      </c>
      <c r="F82" s="2">
        <f t="shared" si="1"/>
        <v>-1</v>
      </c>
      <c r="G82" s="2">
        <f t="shared" si="1"/>
        <v>-1</v>
      </c>
      <c r="H82" s="2">
        <f t="shared" si="1"/>
        <v>-1</v>
      </c>
      <c r="I82" s="2">
        <f t="shared" si="1"/>
        <v>-1</v>
      </c>
      <c r="J82" s="2">
        <f t="shared" si="1"/>
        <v>-1</v>
      </c>
      <c r="K82" s="2">
        <f t="shared" si="1"/>
        <v>-1</v>
      </c>
      <c r="L82" s="2">
        <f t="shared" si="1"/>
        <v>-1</v>
      </c>
      <c r="M82" s="2">
        <f t="shared" si="1"/>
        <v>-1</v>
      </c>
      <c r="N82" s="2">
        <f t="shared" si="1"/>
        <v>-1</v>
      </c>
      <c r="O82" s="2">
        <f t="shared" si="1"/>
        <v>-1</v>
      </c>
      <c r="P82" s="2">
        <f t="shared" si="1"/>
        <v>-1</v>
      </c>
      <c r="Q82" s="2">
        <f t="shared" si="1"/>
        <v>-1</v>
      </c>
      <c r="R82" s="2">
        <f t="shared" si="1"/>
        <v>-1</v>
      </c>
      <c r="S82" s="2">
        <f t="shared" si="1"/>
        <v>-1</v>
      </c>
      <c r="T82" s="2">
        <f t="shared" si="1"/>
        <v>-1</v>
      </c>
      <c r="U82" s="2">
        <f t="shared" si="1"/>
        <v>-1</v>
      </c>
      <c r="V82" s="2">
        <f t="shared" si="1"/>
        <v>-1</v>
      </c>
      <c r="W82" s="2">
        <f t="shared" si="1"/>
        <v>-1</v>
      </c>
      <c r="X82" s="2">
        <f t="shared" si="1"/>
        <v>-1</v>
      </c>
      <c r="Y82" s="2">
        <f t="shared" si="1"/>
        <v>-1</v>
      </c>
      <c r="Z82" s="2">
        <f t="shared" si="1"/>
        <v>-1</v>
      </c>
      <c r="AA82" s="2">
        <f t="shared" si="1"/>
        <v>-1</v>
      </c>
      <c r="AB82" s="2">
        <f t="shared" si="1"/>
        <v>-1</v>
      </c>
      <c r="AC82" s="2">
        <f t="shared" si="1"/>
        <v>-1</v>
      </c>
      <c r="AD82" s="2">
        <f t="shared" si="1"/>
        <v>-1</v>
      </c>
      <c r="AE82" s="2">
        <f t="shared" si="1"/>
        <v>-1</v>
      </c>
      <c r="AF82" s="2">
        <f t="shared" si="1"/>
        <v>-1</v>
      </c>
      <c r="AG82" s="2">
        <f t="shared" si="1"/>
        <v>-1</v>
      </c>
      <c r="AH82" s="2">
        <f t="shared" si="1"/>
        <v>-1</v>
      </c>
    </row>
    <row r="83" spans="1:34" x14ac:dyDescent="0.2">
      <c r="A83" s="2" t="str">
        <f>A46</f>
        <v>Armor</v>
      </c>
      <c r="B83" s="2">
        <f>IFERROR(B46,-1)</f>
        <v>372060</v>
      </c>
      <c r="C83" s="2">
        <f t="shared" ref="C83:AH83" si="2">IF(C46=0,-1,C46)</f>
        <v>77848</v>
      </c>
      <c r="D83" s="2">
        <f t="shared" si="2"/>
        <v>372061</v>
      </c>
      <c r="E83" s="2">
        <f t="shared" si="2"/>
        <v>135665</v>
      </c>
      <c r="F83" s="2">
        <f t="shared" si="2"/>
        <v>334614</v>
      </c>
      <c r="G83" s="2">
        <f t="shared" si="2"/>
        <v>135664</v>
      </c>
      <c r="H83" s="2">
        <f t="shared" si="2"/>
        <v>372062</v>
      </c>
      <c r="I83" s="2">
        <f t="shared" si="2"/>
        <v>842608</v>
      </c>
      <c r="J83" s="2">
        <f t="shared" si="2"/>
        <v>-1</v>
      </c>
      <c r="K83" s="2">
        <f t="shared" si="2"/>
        <v>-1</v>
      </c>
      <c r="L83" s="2">
        <f t="shared" si="2"/>
        <v>-1</v>
      </c>
      <c r="M83" s="2">
        <f t="shared" si="2"/>
        <v>-1</v>
      </c>
      <c r="N83" s="2">
        <f t="shared" si="2"/>
        <v>-1</v>
      </c>
      <c r="O83" s="2">
        <f t="shared" si="2"/>
        <v>-1</v>
      </c>
      <c r="P83" s="2">
        <f t="shared" si="2"/>
        <v>-1</v>
      </c>
      <c r="Q83" s="2">
        <f t="shared" si="2"/>
        <v>-1</v>
      </c>
      <c r="R83" s="2">
        <f t="shared" si="2"/>
        <v>-1</v>
      </c>
      <c r="S83" s="2">
        <f t="shared" si="2"/>
        <v>-1</v>
      </c>
      <c r="T83" s="2">
        <f t="shared" si="2"/>
        <v>-1</v>
      </c>
      <c r="U83" s="2">
        <f t="shared" si="2"/>
        <v>-1</v>
      </c>
      <c r="V83" s="2">
        <f t="shared" si="2"/>
        <v>-1</v>
      </c>
      <c r="W83" s="2">
        <f t="shared" si="2"/>
        <v>-1</v>
      </c>
      <c r="X83" s="2">
        <f t="shared" si="2"/>
        <v>-1</v>
      </c>
      <c r="Y83" s="2">
        <f t="shared" si="2"/>
        <v>-1</v>
      </c>
      <c r="Z83" s="2">
        <f t="shared" si="2"/>
        <v>-1</v>
      </c>
      <c r="AA83" s="2">
        <f t="shared" si="2"/>
        <v>-1</v>
      </c>
      <c r="AB83" s="2">
        <f t="shared" si="2"/>
        <v>-1</v>
      </c>
      <c r="AC83" s="2">
        <f t="shared" si="2"/>
        <v>-1</v>
      </c>
      <c r="AD83" s="2">
        <f t="shared" si="2"/>
        <v>-1</v>
      </c>
      <c r="AE83" s="2">
        <f t="shared" si="2"/>
        <v>-1</v>
      </c>
      <c r="AF83" s="2">
        <f t="shared" si="2"/>
        <v>-1</v>
      </c>
      <c r="AG83" s="2">
        <f t="shared" si="2"/>
        <v>-1</v>
      </c>
      <c r="AH83" s="2">
        <f t="shared" si="2"/>
        <v>-1</v>
      </c>
    </row>
    <row r="84" spans="1:34" x14ac:dyDescent="0.2">
      <c r="A84" s="2" t="str">
        <f t="shared" ref="A84:A145" si="3">A47</f>
        <v>Ash</v>
      </c>
      <c r="B84" s="2">
        <f t="shared" ref="B84:B116" si="4">IFERROR(B47,-1)</f>
        <v>67227126</v>
      </c>
      <c r="C84" s="2">
        <f t="shared" ref="C84:AC84" si="5">IF(C47=0,-1,C47)</f>
        <v>67204913</v>
      </c>
      <c r="D84" s="2">
        <f t="shared" si="5"/>
        <v>67205039</v>
      </c>
      <c r="E84" s="2">
        <f t="shared" si="5"/>
        <v>67204994</v>
      </c>
      <c r="F84" s="2">
        <f t="shared" si="5"/>
        <v>-1</v>
      </c>
      <c r="G84" s="2">
        <f t="shared" si="5"/>
        <v>-1</v>
      </c>
      <c r="H84" s="2">
        <f t="shared" si="5"/>
        <v>-1</v>
      </c>
      <c r="I84" s="2">
        <f t="shared" si="5"/>
        <v>-1</v>
      </c>
      <c r="J84" s="2">
        <f t="shared" si="5"/>
        <v>-1</v>
      </c>
      <c r="K84" s="2">
        <f t="shared" si="5"/>
        <v>-1</v>
      </c>
      <c r="L84" s="2">
        <f t="shared" si="5"/>
        <v>-1</v>
      </c>
      <c r="M84" s="2">
        <f t="shared" si="5"/>
        <v>-1</v>
      </c>
      <c r="N84" s="2">
        <f t="shared" si="5"/>
        <v>-1</v>
      </c>
      <c r="O84" s="2">
        <f t="shared" si="5"/>
        <v>-1</v>
      </c>
      <c r="P84" s="2">
        <f t="shared" si="5"/>
        <v>-1</v>
      </c>
      <c r="Q84" s="2">
        <f t="shared" si="5"/>
        <v>-1</v>
      </c>
      <c r="R84" s="2">
        <f t="shared" si="5"/>
        <v>-1</v>
      </c>
      <c r="S84" s="2">
        <f t="shared" si="5"/>
        <v>-1</v>
      </c>
      <c r="T84" s="2">
        <f t="shared" si="5"/>
        <v>-1</v>
      </c>
      <c r="U84" s="2">
        <f t="shared" si="5"/>
        <v>-1</v>
      </c>
      <c r="V84" s="2">
        <f t="shared" si="5"/>
        <v>-1</v>
      </c>
      <c r="W84" s="2">
        <f t="shared" si="5"/>
        <v>-1</v>
      </c>
      <c r="X84" s="2">
        <f t="shared" si="5"/>
        <v>-1</v>
      </c>
      <c r="Y84" s="2">
        <f t="shared" si="5"/>
        <v>-1</v>
      </c>
      <c r="Z84" s="2">
        <f t="shared" si="5"/>
        <v>-1</v>
      </c>
      <c r="AA84" s="2">
        <f t="shared" si="5"/>
        <v>-1</v>
      </c>
      <c r="AB84" s="2">
        <f t="shared" si="5"/>
        <v>-1</v>
      </c>
      <c r="AC84" s="2">
        <f t="shared" si="5"/>
        <v>-1</v>
      </c>
      <c r="AD84" s="2">
        <f t="shared" ref="AD84:AH84" si="6">IF(AD47=0,-1,AD47)</f>
        <v>-1</v>
      </c>
      <c r="AE84" s="2">
        <f t="shared" si="6"/>
        <v>-1</v>
      </c>
      <c r="AF84" s="2">
        <f t="shared" si="6"/>
        <v>-1</v>
      </c>
      <c r="AG84" s="2">
        <f t="shared" si="6"/>
        <v>-1</v>
      </c>
      <c r="AH84" s="2">
        <f t="shared" si="6"/>
        <v>-1</v>
      </c>
    </row>
    <row r="85" spans="1:34" x14ac:dyDescent="0.2">
      <c r="A85" s="2" t="str">
        <f t="shared" si="3"/>
        <v>Cloak</v>
      </c>
      <c r="B85" s="2">
        <f t="shared" si="4"/>
        <v>241311</v>
      </c>
      <c r="C85" s="2">
        <f t="shared" ref="C85:AC85" si="7">IF(C48=0,-1,C48)</f>
        <v>241314</v>
      </c>
      <c r="D85" s="2">
        <f t="shared" si="7"/>
        <v>241315</v>
      </c>
      <c r="E85" s="2">
        <f t="shared" si="7"/>
        <v>67204909</v>
      </c>
      <c r="F85" s="2">
        <f t="shared" si="7"/>
        <v>-1</v>
      </c>
      <c r="G85" s="2">
        <f t="shared" si="7"/>
        <v>-1</v>
      </c>
      <c r="H85" s="2">
        <f t="shared" si="7"/>
        <v>-1</v>
      </c>
      <c r="I85" s="2">
        <f t="shared" si="7"/>
        <v>-1</v>
      </c>
      <c r="J85" s="2">
        <f t="shared" si="7"/>
        <v>-1</v>
      </c>
      <c r="K85" s="2">
        <f t="shared" si="7"/>
        <v>-1</v>
      </c>
      <c r="L85" s="2">
        <f t="shared" si="7"/>
        <v>-1</v>
      </c>
      <c r="M85" s="2">
        <f t="shared" si="7"/>
        <v>-1</v>
      </c>
      <c r="N85" s="2">
        <f t="shared" si="7"/>
        <v>-1</v>
      </c>
      <c r="O85" s="2">
        <f t="shared" si="7"/>
        <v>-1</v>
      </c>
      <c r="P85" s="2">
        <f t="shared" si="7"/>
        <v>-1</v>
      </c>
      <c r="Q85" s="2">
        <f t="shared" si="7"/>
        <v>-1</v>
      </c>
      <c r="R85" s="2">
        <f t="shared" si="7"/>
        <v>-1</v>
      </c>
      <c r="S85" s="2">
        <f t="shared" si="7"/>
        <v>-1</v>
      </c>
      <c r="T85" s="2">
        <f t="shared" si="7"/>
        <v>-1</v>
      </c>
      <c r="U85" s="2">
        <f t="shared" si="7"/>
        <v>-1</v>
      </c>
      <c r="V85" s="2">
        <f t="shared" si="7"/>
        <v>-1</v>
      </c>
      <c r="W85" s="2">
        <f t="shared" si="7"/>
        <v>-1</v>
      </c>
      <c r="X85" s="2">
        <f t="shared" si="7"/>
        <v>-1</v>
      </c>
      <c r="Y85" s="2">
        <f t="shared" si="7"/>
        <v>-1</v>
      </c>
      <c r="Z85" s="2">
        <f t="shared" si="7"/>
        <v>-1</v>
      </c>
      <c r="AA85" s="2">
        <f t="shared" si="7"/>
        <v>-1</v>
      </c>
      <c r="AB85" s="2">
        <f t="shared" si="7"/>
        <v>-1</v>
      </c>
      <c r="AC85" s="2">
        <f t="shared" si="7"/>
        <v>-1</v>
      </c>
      <c r="AD85" s="2">
        <f t="shared" ref="AD85:AH85" si="8">IF(AD48=0,-1,AD48)</f>
        <v>-1</v>
      </c>
      <c r="AE85" s="2">
        <f t="shared" si="8"/>
        <v>-1</v>
      </c>
      <c r="AF85" s="2">
        <f t="shared" si="8"/>
        <v>-1</v>
      </c>
      <c r="AG85" s="2">
        <f t="shared" si="8"/>
        <v>-1</v>
      </c>
      <c r="AH85" s="2">
        <f t="shared" si="8"/>
        <v>-1</v>
      </c>
    </row>
    <row r="86" spans="1:34" x14ac:dyDescent="0.2">
      <c r="A86" s="2" t="str">
        <f t="shared" si="3"/>
        <v>Damage</v>
      </c>
      <c r="B86" s="2">
        <f t="shared" si="4"/>
        <v>-1</v>
      </c>
      <c r="C86" s="2">
        <f t="shared" ref="C86:AC86" si="9">IF(C49=0,-1,C49)</f>
        <v>-1</v>
      </c>
      <c r="D86" s="2">
        <f t="shared" si="9"/>
        <v>-1</v>
      </c>
      <c r="E86" s="2">
        <f t="shared" si="9"/>
        <v>-1</v>
      </c>
      <c r="F86" s="2">
        <f t="shared" si="9"/>
        <v>-1</v>
      </c>
      <c r="G86" s="2">
        <f t="shared" si="9"/>
        <v>-1</v>
      </c>
      <c r="H86" s="2">
        <f t="shared" si="9"/>
        <v>-1</v>
      </c>
      <c r="I86" s="2">
        <f t="shared" si="9"/>
        <v>-1</v>
      </c>
      <c r="J86" s="2">
        <f t="shared" si="9"/>
        <v>-1</v>
      </c>
      <c r="K86" s="2">
        <f t="shared" si="9"/>
        <v>-1</v>
      </c>
      <c r="L86" s="2">
        <f t="shared" si="9"/>
        <v>-1</v>
      </c>
      <c r="M86" s="2">
        <f t="shared" si="9"/>
        <v>-1</v>
      </c>
      <c r="N86" s="2">
        <f t="shared" si="9"/>
        <v>-1</v>
      </c>
      <c r="O86" s="2">
        <f t="shared" si="9"/>
        <v>-1</v>
      </c>
      <c r="P86" s="2">
        <f t="shared" si="9"/>
        <v>-1</v>
      </c>
      <c r="Q86" s="2">
        <f t="shared" si="9"/>
        <v>-1</v>
      </c>
      <c r="R86" s="2">
        <f t="shared" si="9"/>
        <v>-1</v>
      </c>
      <c r="S86" s="2">
        <f t="shared" si="9"/>
        <v>-1</v>
      </c>
      <c r="T86" s="2">
        <f t="shared" si="9"/>
        <v>-1</v>
      </c>
      <c r="U86" s="2">
        <f t="shared" si="9"/>
        <v>-1</v>
      </c>
      <c r="V86" s="2">
        <f t="shared" si="9"/>
        <v>-1</v>
      </c>
      <c r="W86" s="2">
        <f t="shared" si="9"/>
        <v>-1</v>
      </c>
      <c r="X86" s="2">
        <f t="shared" si="9"/>
        <v>-1</v>
      </c>
      <c r="Y86" s="2">
        <f t="shared" si="9"/>
        <v>-1</v>
      </c>
      <c r="Z86" s="2">
        <f t="shared" si="9"/>
        <v>-1</v>
      </c>
      <c r="AA86" s="2">
        <f t="shared" si="9"/>
        <v>-1</v>
      </c>
      <c r="AB86" s="2">
        <f t="shared" si="9"/>
        <v>-1</v>
      </c>
      <c r="AC86" s="2">
        <f t="shared" si="9"/>
        <v>-1</v>
      </c>
      <c r="AD86" s="2">
        <f t="shared" ref="AD86:AH86" si="10">IF(AD49=0,-1,AD49)</f>
        <v>-1</v>
      </c>
      <c r="AE86" s="2">
        <f t="shared" si="10"/>
        <v>-1</v>
      </c>
      <c r="AF86" s="2">
        <f t="shared" si="10"/>
        <v>-1</v>
      </c>
      <c r="AG86" s="2">
        <f t="shared" si="10"/>
        <v>-1</v>
      </c>
      <c r="AH86" s="2">
        <f t="shared" si="10"/>
        <v>-1</v>
      </c>
    </row>
    <row r="87" spans="1:34" x14ac:dyDescent="0.2">
      <c r="A87" s="2" t="str">
        <f t="shared" si="3"/>
        <v>Death</v>
      </c>
      <c r="B87" s="2">
        <f t="shared" si="4"/>
        <v>518369</v>
      </c>
      <c r="C87" s="2">
        <f t="shared" ref="C87:AC87" si="11">IF(C50=0,-1,C50)</f>
        <v>33572282</v>
      </c>
      <c r="D87" s="2">
        <f t="shared" si="11"/>
        <v>416727</v>
      </c>
      <c r="E87" s="2">
        <f t="shared" si="11"/>
        <v>33614034</v>
      </c>
      <c r="F87" s="2">
        <f t="shared" si="11"/>
        <v>307526</v>
      </c>
      <c r="G87" s="2">
        <f t="shared" si="11"/>
        <v>33572280</v>
      </c>
      <c r="H87" s="2">
        <f t="shared" si="11"/>
        <v>617876</v>
      </c>
      <c r="I87" s="2">
        <f t="shared" si="11"/>
        <v>33614036</v>
      </c>
      <c r="J87" s="2">
        <f t="shared" si="11"/>
        <v>316408</v>
      </c>
      <c r="K87" s="2">
        <f t="shared" si="11"/>
        <v>384349</v>
      </c>
      <c r="L87" s="2">
        <f t="shared" si="11"/>
        <v>135663</v>
      </c>
      <c r="M87" s="2">
        <f t="shared" si="11"/>
        <v>33572275</v>
      </c>
      <c r="N87" s="2">
        <f t="shared" si="11"/>
        <v>617877</v>
      </c>
      <c r="O87" s="2">
        <f t="shared" si="11"/>
        <v>340269</v>
      </c>
      <c r="P87" s="2">
        <f t="shared" si="11"/>
        <v>384352</v>
      </c>
      <c r="Q87" s="2">
        <f t="shared" si="11"/>
        <v>384350</v>
      </c>
      <c r="R87" s="2">
        <f t="shared" si="11"/>
        <v>518367</v>
      </c>
      <c r="S87" s="2">
        <f t="shared" si="11"/>
        <v>573867</v>
      </c>
      <c r="T87" s="2">
        <f t="shared" si="11"/>
        <v>920783</v>
      </c>
      <c r="U87" s="2">
        <f t="shared" si="11"/>
        <v>-1</v>
      </c>
      <c r="V87" s="2">
        <f t="shared" si="11"/>
        <v>-1</v>
      </c>
      <c r="W87" s="2">
        <f t="shared" si="11"/>
        <v>-1</v>
      </c>
      <c r="X87" s="2">
        <f t="shared" si="11"/>
        <v>-1</v>
      </c>
      <c r="Y87" s="2">
        <f t="shared" si="11"/>
        <v>-1</v>
      </c>
      <c r="Z87" s="2">
        <f t="shared" si="11"/>
        <v>-1</v>
      </c>
      <c r="AA87" s="2">
        <f t="shared" si="11"/>
        <v>-1</v>
      </c>
      <c r="AB87" s="2">
        <f t="shared" si="11"/>
        <v>-1</v>
      </c>
      <c r="AC87" s="2">
        <f t="shared" si="11"/>
        <v>-1</v>
      </c>
      <c r="AD87" s="2">
        <f t="shared" ref="AD87:AH87" si="12">IF(AD50=0,-1,AD50)</f>
        <v>-1</v>
      </c>
      <c r="AE87" s="2">
        <f t="shared" si="12"/>
        <v>-1</v>
      </c>
      <c r="AF87" s="2">
        <f t="shared" si="12"/>
        <v>-1</v>
      </c>
      <c r="AG87" s="2">
        <f t="shared" si="12"/>
        <v>-1</v>
      </c>
      <c r="AH87" s="2">
        <f t="shared" si="12"/>
        <v>-1</v>
      </c>
    </row>
    <row r="88" spans="1:34" x14ac:dyDescent="0.2">
      <c r="A88" s="2" t="str">
        <f t="shared" si="3"/>
        <v>Disease</v>
      </c>
      <c r="B88" s="2">
        <f t="shared" si="4"/>
        <v>-1</v>
      </c>
      <c r="C88" s="2">
        <f t="shared" ref="C88:AC88" si="13">IF(C51=0,-1,C51)</f>
        <v>-1</v>
      </c>
      <c r="D88" s="2">
        <f t="shared" si="13"/>
        <v>-1</v>
      </c>
      <c r="E88" s="2">
        <f t="shared" si="13"/>
        <v>-1</v>
      </c>
      <c r="F88" s="2">
        <f t="shared" si="13"/>
        <v>-1</v>
      </c>
      <c r="G88" s="2">
        <f t="shared" si="13"/>
        <v>-1</v>
      </c>
      <c r="H88" s="2">
        <f t="shared" si="13"/>
        <v>-1</v>
      </c>
      <c r="I88" s="2">
        <f t="shared" si="13"/>
        <v>-1</v>
      </c>
      <c r="J88" s="2">
        <f t="shared" si="13"/>
        <v>-1</v>
      </c>
      <c r="K88" s="2">
        <f t="shared" si="13"/>
        <v>-1</v>
      </c>
      <c r="L88" s="2">
        <f t="shared" si="13"/>
        <v>-1</v>
      </c>
      <c r="M88" s="2">
        <f t="shared" si="13"/>
        <v>-1</v>
      </c>
      <c r="N88" s="2">
        <f t="shared" si="13"/>
        <v>-1</v>
      </c>
      <c r="O88" s="2">
        <f t="shared" si="13"/>
        <v>-1</v>
      </c>
      <c r="P88" s="2">
        <f t="shared" si="13"/>
        <v>-1</v>
      </c>
      <c r="Q88" s="2">
        <f t="shared" si="13"/>
        <v>-1</v>
      </c>
      <c r="R88" s="2">
        <f t="shared" si="13"/>
        <v>-1</v>
      </c>
      <c r="S88" s="2">
        <f t="shared" si="13"/>
        <v>-1</v>
      </c>
      <c r="T88" s="2">
        <f t="shared" si="13"/>
        <v>-1</v>
      </c>
      <c r="U88" s="2">
        <f t="shared" si="13"/>
        <v>-1</v>
      </c>
      <c r="V88" s="2">
        <f t="shared" si="13"/>
        <v>-1</v>
      </c>
      <c r="W88" s="2">
        <f t="shared" si="13"/>
        <v>-1</v>
      </c>
      <c r="X88" s="2">
        <f t="shared" si="13"/>
        <v>-1</v>
      </c>
      <c r="Y88" s="2">
        <f t="shared" si="13"/>
        <v>-1</v>
      </c>
      <c r="Z88" s="2">
        <f t="shared" si="13"/>
        <v>-1</v>
      </c>
      <c r="AA88" s="2">
        <f t="shared" si="13"/>
        <v>-1</v>
      </c>
      <c r="AB88" s="2">
        <f t="shared" si="13"/>
        <v>-1</v>
      </c>
      <c r="AC88" s="2">
        <f t="shared" si="13"/>
        <v>-1</v>
      </c>
      <c r="AD88" s="2">
        <f t="shared" ref="AD88:AH88" si="14">IF(AD51=0,-1,AD51)</f>
        <v>-1</v>
      </c>
      <c r="AE88" s="2">
        <f t="shared" si="14"/>
        <v>-1</v>
      </c>
      <c r="AF88" s="2">
        <f t="shared" si="14"/>
        <v>-1</v>
      </c>
      <c r="AG88" s="2">
        <f t="shared" si="14"/>
        <v>-1</v>
      </c>
      <c r="AH88" s="2">
        <f t="shared" si="14"/>
        <v>-1</v>
      </c>
    </row>
    <row r="89" spans="1:34" x14ac:dyDescent="0.2">
      <c r="A89" s="2" t="str">
        <f t="shared" si="3"/>
        <v>Earth</v>
      </c>
      <c r="B89" s="2">
        <f t="shared" si="4"/>
        <v>1085713</v>
      </c>
      <c r="C89" s="2">
        <f t="shared" ref="C89:AC89" si="15">IF(C52=0,-1,C52)</f>
        <v>-1</v>
      </c>
      <c r="D89" s="2">
        <f t="shared" si="15"/>
        <v>-1</v>
      </c>
      <c r="E89" s="2">
        <f t="shared" si="15"/>
        <v>-1</v>
      </c>
      <c r="F89" s="2">
        <f t="shared" si="15"/>
        <v>-1</v>
      </c>
      <c r="G89" s="2">
        <f t="shared" si="15"/>
        <v>-1</v>
      </c>
      <c r="H89" s="2">
        <f t="shared" si="15"/>
        <v>-1</v>
      </c>
      <c r="I89" s="2">
        <f t="shared" si="15"/>
        <v>-1</v>
      </c>
      <c r="J89" s="2">
        <f t="shared" si="15"/>
        <v>-1</v>
      </c>
      <c r="K89" s="2">
        <f t="shared" si="15"/>
        <v>-1</v>
      </c>
      <c r="L89" s="2">
        <f t="shared" si="15"/>
        <v>-1</v>
      </c>
      <c r="M89" s="2">
        <f t="shared" si="15"/>
        <v>-1</v>
      </c>
      <c r="N89" s="2">
        <f t="shared" si="15"/>
        <v>-1</v>
      </c>
      <c r="O89" s="2">
        <f t="shared" si="15"/>
        <v>-1</v>
      </c>
      <c r="P89" s="2">
        <f t="shared" si="15"/>
        <v>-1</v>
      </c>
      <c r="Q89" s="2">
        <f t="shared" si="15"/>
        <v>-1</v>
      </c>
      <c r="R89" s="2">
        <f t="shared" si="15"/>
        <v>-1</v>
      </c>
      <c r="S89" s="2">
        <f t="shared" si="15"/>
        <v>-1</v>
      </c>
      <c r="T89" s="2">
        <f t="shared" si="15"/>
        <v>-1</v>
      </c>
      <c r="U89" s="2">
        <f t="shared" si="15"/>
        <v>-1</v>
      </c>
      <c r="V89" s="2">
        <f t="shared" si="15"/>
        <v>-1</v>
      </c>
      <c r="W89" s="2">
        <f t="shared" si="15"/>
        <v>-1</v>
      </c>
      <c r="X89" s="2">
        <f t="shared" si="15"/>
        <v>-1</v>
      </c>
      <c r="Y89" s="2">
        <f t="shared" si="15"/>
        <v>-1</v>
      </c>
      <c r="Z89" s="2">
        <f t="shared" si="15"/>
        <v>-1</v>
      </c>
      <c r="AA89" s="2">
        <f t="shared" si="15"/>
        <v>-1</v>
      </c>
      <c r="AB89" s="2">
        <f t="shared" si="15"/>
        <v>-1</v>
      </c>
      <c r="AC89" s="2">
        <f t="shared" si="15"/>
        <v>-1</v>
      </c>
      <c r="AD89" s="2">
        <f t="shared" ref="AD89:AH89" si="16">IF(AD52=0,-1,AD52)</f>
        <v>-1</v>
      </c>
      <c r="AE89" s="2">
        <f t="shared" si="16"/>
        <v>-1</v>
      </c>
      <c r="AF89" s="2">
        <f t="shared" si="16"/>
        <v>-1</v>
      </c>
      <c r="AG89" s="2">
        <f t="shared" si="16"/>
        <v>-1</v>
      </c>
      <c r="AH89" s="2">
        <f t="shared" si="16"/>
        <v>-1</v>
      </c>
    </row>
    <row r="90" spans="1:34" x14ac:dyDescent="0.2">
      <c r="A90" s="2" t="str">
        <f t="shared" si="3"/>
        <v>Enhance</v>
      </c>
      <c r="B90" s="2">
        <f t="shared" si="4"/>
        <v>372060</v>
      </c>
      <c r="C90" s="2">
        <f t="shared" ref="C90:AC90" si="17">IF(C53=0,-1,C53)</f>
        <v>319208</v>
      </c>
      <c r="D90" s="2">
        <f t="shared" si="17"/>
        <v>372061</v>
      </c>
      <c r="E90" s="2">
        <f t="shared" si="17"/>
        <v>334614</v>
      </c>
      <c r="F90" s="2">
        <f t="shared" si="17"/>
        <v>319212</v>
      </c>
      <c r="G90" s="2">
        <f t="shared" si="17"/>
        <v>372062</v>
      </c>
      <c r="H90" s="2">
        <f t="shared" si="17"/>
        <v>842608</v>
      </c>
      <c r="I90" s="2">
        <f t="shared" si="17"/>
        <v>518365</v>
      </c>
      <c r="J90" s="2">
        <f t="shared" si="17"/>
        <v>-1</v>
      </c>
      <c r="K90" s="2">
        <f t="shared" si="17"/>
        <v>-1</v>
      </c>
      <c r="L90" s="2">
        <f t="shared" si="17"/>
        <v>-1</v>
      </c>
      <c r="M90" s="2">
        <f t="shared" si="17"/>
        <v>-1</v>
      </c>
      <c r="N90" s="2">
        <f t="shared" si="17"/>
        <v>-1</v>
      </c>
      <c r="O90" s="2">
        <f t="shared" si="17"/>
        <v>-1</v>
      </c>
      <c r="P90" s="2">
        <f t="shared" si="17"/>
        <v>-1</v>
      </c>
      <c r="Q90" s="2">
        <f t="shared" si="17"/>
        <v>-1</v>
      </c>
      <c r="R90" s="2">
        <f t="shared" si="17"/>
        <v>-1</v>
      </c>
      <c r="S90" s="2">
        <f t="shared" si="17"/>
        <v>-1</v>
      </c>
      <c r="T90" s="2">
        <f t="shared" si="17"/>
        <v>-1</v>
      </c>
      <c r="U90" s="2">
        <f t="shared" si="17"/>
        <v>-1</v>
      </c>
      <c r="V90" s="2">
        <f t="shared" si="17"/>
        <v>-1</v>
      </c>
      <c r="W90" s="2">
        <f t="shared" si="17"/>
        <v>-1</v>
      </c>
      <c r="X90" s="2">
        <f t="shared" si="17"/>
        <v>-1</v>
      </c>
      <c r="Y90" s="2">
        <f t="shared" si="17"/>
        <v>-1</v>
      </c>
      <c r="Z90" s="2">
        <f t="shared" si="17"/>
        <v>-1</v>
      </c>
      <c r="AA90" s="2">
        <f t="shared" si="17"/>
        <v>-1</v>
      </c>
      <c r="AB90" s="2">
        <f t="shared" si="17"/>
        <v>-1</v>
      </c>
      <c r="AC90" s="2">
        <f t="shared" si="17"/>
        <v>-1</v>
      </c>
      <c r="AD90" s="2">
        <f t="shared" ref="AD90:AH90" si="18">IF(AD53=0,-1,AD53)</f>
        <v>-1</v>
      </c>
      <c r="AE90" s="2">
        <f t="shared" si="18"/>
        <v>-1</v>
      </c>
      <c r="AF90" s="2">
        <f t="shared" si="18"/>
        <v>-1</v>
      </c>
      <c r="AG90" s="2">
        <f t="shared" si="18"/>
        <v>-1</v>
      </c>
      <c r="AH90" s="2">
        <f t="shared" si="18"/>
        <v>-1</v>
      </c>
    </row>
    <row r="91" spans="1:34" x14ac:dyDescent="0.2">
      <c r="A91" s="2" t="str">
        <f t="shared" si="3"/>
        <v>Fabricate</v>
      </c>
      <c r="B91" s="2">
        <f t="shared" si="4"/>
        <v>518369</v>
      </c>
      <c r="C91" s="2">
        <f t="shared" ref="C91:AC91" si="19">IF(C54=0,-1,C54)</f>
        <v>416727</v>
      </c>
      <c r="D91" s="2">
        <f t="shared" si="19"/>
        <v>617876</v>
      </c>
      <c r="E91" s="2">
        <f t="shared" si="19"/>
        <v>617877</v>
      </c>
      <c r="F91" s="2">
        <f t="shared" si="19"/>
        <v>518367</v>
      </c>
      <c r="G91" s="2">
        <f t="shared" si="19"/>
        <v>-1</v>
      </c>
      <c r="H91" s="2">
        <f t="shared" si="19"/>
        <v>-1</v>
      </c>
      <c r="I91" s="2">
        <f t="shared" si="19"/>
        <v>-1</v>
      </c>
      <c r="J91" s="2">
        <f t="shared" si="19"/>
        <v>-1</v>
      </c>
      <c r="K91" s="2">
        <f t="shared" si="19"/>
        <v>-1</v>
      </c>
      <c r="L91" s="2">
        <f t="shared" si="19"/>
        <v>-1</v>
      </c>
      <c r="M91" s="2">
        <f t="shared" si="19"/>
        <v>-1</v>
      </c>
      <c r="N91" s="2">
        <f t="shared" si="19"/>
        <v>-1</v>
      </c>
      <c r="O91" s="2">
        <f t="shared" si="19"/>
        <v>-1</v>
      </c>
      <c r="P91" s="2">
        <f t="shared" si="19"/>
        <v>-1</v>
      </c>
      <c r="Q91" s="2">
        <f t="shared" si="19"/>
        <v>-1</v>
      </c>
      <c r="R91" s="2">
        <f t="shared" si="19"/>
        <v>-1</v>
      </c>
      <c r="S91" s="2">
        <f t="shared" si="19"/>
        <v>-1</v>
      </c>
      <c r="T91" s="2">
        <f t="shared" si="19"/>
        <v>-1</v>
      </c>
      <c r="U91" s="2">
        <f t="shared" si="19"/>
        <v>-1</v>
      </c>
      <c r="V91" s="2">
        <f t="shared" si="19"/>
        <v>-1</v>
      </c>
      <c r="W91" s="2">
        <f t="shared" si="19"/>
        <v>-1</v>
      </c>
      <c r="X91" s="2">
        <f t="shared" si="19"/>
        <v>-1</v>
      </c>
      <c r="Y91" s="2">
        <f t="shared" si="19"/>
        <v>-1</v>
      </c>
      <c r="Z91" s="2">
        <f t="shared" si="19"/>
        <v>-1</v>
      </c>
      <c r="AA91" s="2">
        <f t="shared" si="19"/>
        <v>-1</v>
      </c>
      <c r="AB91" s="2">
        <f t="shared" si="19"/>
        <v>-1</v>
      </c>
      <c r="AC91" s="2">
        <f t="shared" si="19"/>
        <v>-1</v>
      </c>
      <c r="AD91" s="2">
        <f t="shared" ref="AD91:AH91" si="20">IF(AD54=0,-1,AD54)</f>
        <v>-1</v>
      </c>
      <c r="AE91" s="2">
        <f t="shared" si="20"/>
        <v>-1</v>
      </c>
      <c r="AF91" s="2">
        <f t="shared" si="20"/>
        <v>-1</v>
      </c>
      <c r="AG91" s="2">
        <f t="shared" si="20"/>
        <v>-1</v>
      </c>
      <c r="AH91" s="2">
        <f t="shared" si="20"/>
        <v>-1</v>
      </c>
    </row>
    <row r="92" spans="1:34" x14ac:dyDescent="0.2">
      <c r="A92" s="2" t="str">
        <f t="shared" si="3"/>
        <v>Fire</v>
      </c>
      <c r="B92" s="2">
        <f t="shared" si="4"/>
        <v>77773</v>
      </c>
      <c r="C92" s="2">
        <f t="shared" ref="C92:AC92" si="21">IF(C55=0,-1,C55)</f>
        <v>77776</v>
      </c>
      <c r="D92" s="2">
        <f t="shared" si="21"/>
        <v>642598</v>
      </c>
      <c r="E92" s="2">
        <f t="shared" si="21"/>
        <v>383888</v>
      </c>
      <c r="F92" s="2">
        <f t="shared" si="21"/>
        <v>132291</v>
      </c>
      <c r="G92" s="2">
        <f t="shared" si="21"/>
        <v>116617</v>
      </c>
      <c r="H92" s="2">
        <f t="shared" si="21"/>
        <v>241311</v>
      </c>
      <c r="I92" s="2">
        <f t="shared" si="21"/>
        <v>1112045</v>
      </c>
      <c r="J92" s="2">
        <f t="shared" si="21"/>
        <v>220543</v>
      </c>
      <c r="K92" s="2">
        <f t="shared" si="21"/>
        <v>517589</v>
      </c>
      <c r="L92" s="2">
        <f t="shared" si="21"/>
        <v>501803</v>
      </c>
      <c r="M92" s="2">
        <f t="shared" si="21"/>
        <v>-1</v>
      </c>
      <c r="N92" s="2">
        <f t="shared" si="21"/>
        <v>-1</v>
      </c>
      <c r="O92" s="2">
        <f t="shared" si="21"/>
        <v>-1</v>
      </c>
      <c r="P92" s="2">
        <f t="shared" si="21"/>
        <v>-1</v>
      </c>
      <c r="Q92" s="2">
        <f t="shared" si="21"/>
        <v>-1</v>
      </c>
      <c r="R92" s="2">
        <f t="shared" si="21"/>
        <v>-1</v>
      </c>
      <c r="S92" s="2">
        <f t="shared" si="21"/>
        <v>-1</v>
      </c>
      <c r="T92" s="2">
        <f t="shared" si="21"/>
        <v>-1</v>
      </c>
      <c r="U92" s="2">
        <f t="shared" si="21"/>
        <v>-1</v>
      </c>
      <c r="V92" s="2">
        <f t="shared" si="21"/>
        <v>-1</v>
      </c>
      <c r="W92" s="2">
        <f t="shared" si="21"/>
        <v>-1</v>
      </c>
      <c r="X92" s="2">
        <f t="shared" si="21"/>
        <v>-1</v>
      </c>
      <c r="Y92" s="2">
        <f t="shared" si="21"/>
        <v>-1</v>
      </c>
      <c r="Z92" s="2">
        <f t="shared" si="21"/>
        <v>-1</v>
      </c>
      <c r="AA92" s="2">
        <f t="shared" si="21"/>
        <v>-1</v>
      </c>
      <c r="AB92" s="2">
        <f t="shared" si="21"/>
        <v>-1</v>
      </c>
      <c r="AC92" s="2">
        <f t="shared" si="21"/>
        <v>-1</v>
      </c>
      <c r="AD92" s="2">
        <f t="shared" ref="AD92:AH92" si="22">IF(AD55=0,-1,AD55)</f>
        <v>-1</v>
      </c>
      <c r="AE92" s="2">
        <f t="shared" si="22"/>
        <v>-1</v>
      </c>
      <c r="AF92" s="2">
        <f t="shared" si="22"/>
        <v>-1</v>
      </c>
      <c r="AG92" s="2">
        <f t="shared" si="22"/>
        <v>-1</v>
      </c>
      <c r="AH92" s="2">
        <f t="shared" si="22"/>
        <v>-1</v>
      </c>
    </row>
    <row r="93" spans="1:34" x14ac:dyDescent="0.2">
      <c r="A93" s="2" t="str">
        <f t="shared" si="3"/>
        <v>Force</v>
      </c>
      <c r="B93" s="2">
        <f t="shared" si="4"/>
        <v>107724</v>
      </c>
      <c r="C93" s="2">
        <f t="shared" ref="C93:AC93" si="23">IF(C56=0,-1,C56)</f>
        <v>316408</v>
      </c>
      <c r="D93" s="2">
        <f t="shared" si="23"/>
        <v>67204909</v>
      </c>
      <c r="E93" s="2">
        <f t="shared" si="23"/>
        <v>67204913</v>
      </c>
      <c r="F93" s="2">
        <f t="shared" si="23"/>
        <v>67205039</v>
      </c>
      <c r="G93" s="2">
        <f t="shared" si="23"/>
        <v>372063</v>
      </c>
      <c r="H93" s="2">
        <f t="shared" si="23"/>
        <v>340269</v>
      </c>
      <c r="I93" s="2">
        <f t="shared" si="23"/>
        <v>384352</v>
      </c>
      <c r="J93" s="2">
        <f t="shared" si="23"/>
        <v>746214</v>
      </c>
      <c r="K93" s="2">
        <f t="shared" si="23"/>
        <v>-1</v>
      </c>
      <c r="L93" s="2">
        <f t="shared" si="23"/>
        <v>-1</v>
      </c>
      <c r="M93" s="2">
        <f t="shared" si="23"/>
        <v>-1</v>
      </c>
      <c r="N93" s="2">
        <f t="shared" si="23"/>
        <v>-1</v>
      </c>
      <c r="O93" s="2">
        <f t="shared" si="23"/>
        <v>-1</v>
      </c>
      <c r="P93" s="2">
        <f t="shared" si="23"/>
        <v>-1</v>
      </c>
      <c r="Q93" s="2">
        <f t="shared" si="23"/>
        <v>-1</v>
      </c>
      <c r="R93" s="2">
        <f t="shared" si="23"/>
        <v>-1</v>
      </c>
      <c r="S93" s="2">
        <f t="shared" si="23"/>
        <v>-1</v>
      </c>
      <c r="T93" s="2">
        <f t="shared" si="23"/>
        <v>-1</v>
      </c>
      <c r="U93" s="2">
        <f t="shared" si="23"/>
        <v>-1</v>
      </c>
      <c r="V93" s="2">
        <f t="shared" si="23"/>
        <v>-1</v>
      </c>
      <c r="W93" s="2">
        <f t="shared" si="23"/>
        <v>-1</v>
      </c>
      <c r="X93" s="2">
        <f t="shared" si="23"/>
        <v>-1</v>
      </c>
      <c r="Y93" s="2">
        <f t="shared" si="23"/>
        <v>-1</v>
      </c>
      <c r="Z93" s="2">
        <f t="shared" si="23"/>
        <v>-1</v>
      </c>
      <c r="AA93" s="2">
        <f t="shared" si="23"/>
        <v>-1</v>
      </c>
      <c r="AB93" s="2">
        <f t="shared" si="23"/>
        <v>-1</v>
      </c>
      <c r="AC93" s="2">
        <f t="shared" si="23"/>
        <v>-1</v>
      </c>
      <c r="AD93" s="2">
        <f t="shared" ref="AD93:AH93" si="24">IF(AD56=0,-1,AD56)</f>
        <v>-1</v>
      </c>
      <c r="AE93" s="2">
        <f t="shared" si="24"/>
        <v>-1</v>
      </c>
      <c r="AF93" s="2">
        <f t="shared" si="24"/>
        <v>-1</v>
      </c>
      <c r="AG93" s="2">
        <f t="shared" si="24"/>
        <v>-1</v>
      </c>
      <c r="AH93" s="2">
        <f t="shared" si="24"/>
        <v>-1</v>
      </c>
    </row>
    <row r="94" spans="1:34" x14ac:dyDescent="0.2">
      <c r="A94" s="2" t="str">
        <f t="shared" si="3"/>
        <v>Frost</v>
      </c>
      <c r="B94" s="2">
        <f t="shared" si="4"/>
        <v>178539</v>
      </c>
      <c r="C94" s="2">
        <f t="shared" ref="C94:AC94" si="25">IF(C57=0,-1,C57)</f>
        <v>424303</v>
      </c>
      <c r="D94" s="2">
        <f t="shared" si="25"/>
        <v>178540</v>
      </c>
      <c r="E94" s="2">
        <f t="shared" si="25"/>
        <v>241314</v>
      </c>
      <c r="F94" s="2">
        <f t="shared" si="25"/>
        <v>286620</v>
      </c>
      <c r="G94" s="2">
        <f t="shared" si="25"/>
        <v>132292</v>
      </c>
      <c r="H94" s="2">
        <f t="shared" si="25"/>
        <v>220544</v>
      </c>
      <c r="I94" s="2">
        <f t="shared" si="25"/>
        <v>1112044</v>
      </c>
      <c r="J94" s="2">
        <f t="shared" si="25"/>
        <v>517590</v>
      </c>
      <c r="K94" s="2">
        <f t="shared" si="25"/>
        <v>518372</v>
      </c>
      <c r="L94" s="2">
        <f t="shared" si="25"/>
        <v>-1</v>
      </c>
      <c r="M94" s="2">
        <f t="shared" si="25"/>
        <v>-1</v>
      </c>
      <c r="N94" s="2">
        <f t="shared" si="25"/>
        <v>-1</v>
      </c>
      <c r="O94" s="2">
        <f t="shared" si="25"/>
        <v>-1</v>
      </c>
      <c r="P94" s="2">
        <f t="shared" si="25"/>
        <v>-1</v>
      </c>
      <c r="Q94" s="2">
        <f t="shared" si="25"/>
        <v>-1</v>
      </c>
      <c r="R94" s="2">
        <f t="shared" si="25"/>
        <v>-1</v>
      </c>
      <c r="S94" s="2">
        <f t="shared" si="25"/>
        <v>-1</v>
      </c>
      <c r="T94" s="2">
        <f t="shared" si="25"/>
        <v>-1</v>
      </c>
      <c r="U94" s="2">
        <f t="shared" si="25"/>
        <v>-1</v>
      </c>
      <c r="V94" s="2">
        <f t="shared" si="25"/>
        <v>-1</v>
      </c>
      <c r="W94" s="2">
        <f t="shared" si="25"/>
        <v>-1</v>
      </c>
      <c r="X94" s="2">
        <f t="shared" si="25"/>
        <v>-1</v>
      </c>
      <c r="Y94" s="2">
        <f t="shared" si="25"/>
        <v>-1</v>
      </c>
      <c r="Z94" s="2">
        <f t="shared" si="25"/>
        <v>-1</v>
      </c>
      <c r="AA94" s="2">
        <f t="shared" si="25"/>
        <v>-1</v>
      </c>
      <c r="AB94" s="2">
        <f t="shared" si="25"/>
        <v>-1</v>
      </c>
      <c r="AC94" s="2">
        <f t="shared" si="25"/>
        <v>-1</v>
      </c>
      <c r="AD94" s="2">
        <f t="shared" ref="AD94:AH94" si="26">IF(AD57=0,-1,AD57)</f>
        <v>-1</v>
      </c>
      <c r="AE94" s="2">
        <f t="shared" si="26"/>
        <v>-1</v>
      </c>
      <c r="AF94" s="2">
        <f t="shared" si="26"/>
        <v>-1</v>
      </c>
      <c r="AG94" s="2">
        <f t="shared" si="26"/>
        <v>-1</v>
      </c>
      <c r="AH94" s="2">
        <f t="shared" si="26"/>
        <v>-1</v>
      </c>
    </row>
    <row r="95" spans="1:34" x14ac:dyDescent="0.2">
      <c r="A95" s="2" t="str">
        <f t="shared" si="3"/>
        <v>Impair</v>
      </c>
      <c r="B95" s="2">
        <f t="shared" si="4"/>
        <v>319211</v>
      </c>
      <c r="C95" s="2">
        <f t="shared" ref="C95:AC95" si="27">IF(C58=0,-1,C58)</f>
        <v>319209</v>
      </c>
      <c r="D95" s="2">
        <f t="shared" si="27"/>
        <v>319210</v>
      </c>
      <c r="E95" s="2">
        <f t="shared" si="27"/>
        <v>586731</v>
      </c>
      <c r="F95" s="2">
        <f t="shared" si="27"/>
        <v>307526</v>
      </c>
      <c r="G95" s="2">
        <f t="shared" si="27"/>
        <v>319214</v>
      </c>
      <c r="H95" s="2">
        <f t="shared" si="27"/>
        <v>67205047</v>
      </c>
      <c r="I95" s="2">
        <f t="shared" si="27"/>
        <v>384349</v>
      </c>
      <c r="J95" s="2">
        <f t="shared" si="27"/>
        <v>372063</v>
      </c>
      <c r="K95" s="2">
        <f t="shared" si="27"/>
        <v>319213</v>
      </c>
      <c r="L95" s="2">
        <f t="shared" si="27"/>
        <v>319215</v>
      </c>
      <c r="M95" s="2">
        <f t="shared" si="27"/>
        <v>384350</v>
      </c>
      <c r="N95" s="2">
        <f t="shared" si="27"/>
        <v>163510</v>
      </c>
      <c r="O95" s="2">
        <f t="shared" si="27"/>
        <v>746214</v>
      </c>
      <c r="P95" s="2">
        <f t="shared" si="27"/>
        <v>518363</v>
      </c>
      <c r="Q95" s="2">
        <f t="shared" si="27"/>
        <v>518366</v>
      </c>
      <c r="R95" s="2">
        <f t="shared" si="27"/>
        <v>518362</v>
      </c>
      <c r="S95" s="2">
        <f t="shared" si="27"/>
        <v>573867</v>
      </c>
      <c r="T95" s="2">
        <f t="shared" si="27"/>
        <v>-1</v>
      </c>
      <c r="U95" s="2">
        <f t="shared" si="27"/>
        <v>-1</v>
      </c>
      <c r="V95" s="2">
        <f t="shared" si="27"/>
        <v>-1</v>
      </c>
      <c r="W95" s="2">
        <f t="shared" si="27"/>
        <v>-1</v>
      </c>
      <c r="X95" s="2">
        <f t="shared" si="27"/>
        <v>-1</v>
      </c>
      <c r="Y95" s="2">
        <f t="shared" si="27"/>
        <v>-1</v>
      </c>
      <c r="Z95" s="2">
        <f t="shared" si="27"/>
        <v>-1</v>
      </c>
      <c r="AA95" s="2">
        <f t="shared" si="27"/>
        <v>-1</v>
      </c>
      <c r="AB95" s="2">
        <f t="shared" si="27"/>
        <v>-1</v>
      </c>
      <c r="AC95" s="2">
        <f t="shared" si="27"/>
        <v>-1</v>
      </c>
      <c r="AD95" s="2">
        <f t="shared" ref="AD95:AH95" si="28">IF(AD58=0,-1,AD58)</f>
        <v>-1</v>
      </c>
      <c r="AE95" s="2">
        <f t="shared" si="28"/>
        <v>-1</v>
      </c>
      <c r="AF95" s="2">
        <f t="shared" si="28"/>
        <v>-1</v>
      </c>
      <c r="AG95" s="2">
        <f t="shared" si="28"/>
        <v>-1</v>
      </c>
      <c r="AH95" s="2">
        <f t="shared" si="28"/>
        <v>-1</v>
      </c>
    </row>
    <row r="96" spans="1:34" x14ac:dyDescent="0.2">
      <c r="A96" s="2" t="str">
        <f t="shared" si="3"/>
        <v>Life</v>
      </c>
      <c r="B96" s="2">
        <f t="shared" si="4"/>
        <v>77772</v>
      </c>
      <c r="C96" s="2">
        <f t="shared" ref="C96:AC96" si="29">IF(C59=0,-1,C59)</f>
        <v>193464</v>
      </c>
      <c r="D96" s="2">
        <f t="shared" si="29"/>
        <v>316402</v>
      </c>
      <c r="E96" s="2">
        <f t="shared" si="29"/>
        <v>894790</v>
      </c>
      <c r="F96" s="2">
        <f t="shared" si="29"/>
        <v>135662</v>
      </c>
      <c r="G96" s="2">
        <f t="shared" si="29"/>
        <v>746223</v>
      </c>
      <c r="H96" s="2">
        <f t="shared" si="29"/>
        <v>77778</v>
      </c>
      <c r="I96" s="2">
        <f t="shared" si="29"/>
        <v>746222</v>
      </c>
      <c r="J96" s="2">
        <f t="shared" si="29"/>
        <v>920783</v>
      </c>
      <c r="K96" s="2">
        <f t="shared" si="29"/>
        <v>-1</v>
      </c>
      <c r="L96" s="2">
        <f t="shared" si="29"/>
        <v>-1</v>
      </c>
      <c r="M96" s="2">
        <f t="shared" si="29"/>
        <v>-1</v>
      </c>
      <c r="N96" s="2">
        <f t="shared" si="29"/>
        <v>-1</v>
      </c>
      <c r="O96" s="2">
        <f t="shared" si="29"/>
        <v>-1</v>
      </c>
      <c r="P96" s="2">
        <f t="shared" si="29"/>
        <v>-1</v>
      </c>
      <c r="Q96" s="2">
        <f t="shared" si="29"/>
        <v>-1</v>
      </c>
      <c r="R96" s="2">
        <f t="shared" si="29"/>
        <v>-1</v>
      </c>
      <c r="S96" s="2">
        <f t="shared" si="29"/>
        <v>-1</v>
      </c>
      <c r="T96" s="2">
        <f t="shared" si="29"/>
        <v>-1</v>
      </c>
      <c r="U96" s="2">
        <f t="shared" si="29"/>
        <v>-1</v>
      </c>
      <c r="V96" s="2">
        <f t="shared" si="29"/>
        <v>-1</v>
      </c>
      <c r="W96" s="2">
        <f t="shared" si="29"/>
        <v>-1</v>
      </c>
      <c r="X96" s="2">
        <f t="shared" si="29"/>
        <v>-1</v>
      </c>
      <c r="Y96" s="2">
        <f t="shared" si="29"/>
        <v>-1</v>
      </c>
      <c r="Z96" s="2">
        <f t="shared" si="29"/>
        <v>-1</v>
      </c>
      <c r="AA96" s="2">
        <f t="shared" si="29"/>
        <v>-1</v>
      </c>
      <c r="AB96" s="2">
        <f t="shared" si="29"/>
        <v>-1</v>
      </c>
      <c r="AC96" s="2">
        <f t="shared" si="29"/>
        <v>-1</v>
      </c>
      <c r="AD96" s="2">
        <f t="shared" ref="AD96:AH96" si="30">IF(AD59=0,-1,AD59)</f>
        <v>-1</v>
      </c>
      <c r="AE96" s="2">
        <f t="shared" si="30"/>
        <v>-1</v>
      </c>
      <c r="AF96" s="2">
        <f t="shared" si="30"/>
        <v>-1</v>
      </c>
      <c r="AG96" s="2">
        <f t="shared" si="30"/>
        <v>-1</v>
      </c>
      <c r="AH96" s="2">
        <f t="shared" si="30"/>
        <v>-1</v>
      </c>
    </row>
    <row r="97" spans="1:34" x14ac:dyDescent="0.2">
      <c r="A97" s="2" t="str">
        <f t="shared" si="3"/>
        <v>Mental</v>
      </c>
      <c r="B97" s="2">
        <f t="shared" si="4"/>
        <v>319208</v>
      </c>
      <c r="C97" s="2">
        <f t="shared" ref="C97:AC97" si="31">IF(C60=0,-1,C60)</f>
        <v>319211</v>
      </c>
      <c r="D97" s="2">
        <f t="shared" si="31"/>
        <v>319209</v>
      </c>
      <c r="E97" s="2">
        <f t="shared" si="31"/>
        <v>319210</v>
      </c>
      <c r="F97" s="2">
        <f t="shared" si="31"/>
        <v>319214</v>
      </c>
      <c r="G97" s="2">
        <f t="shared" si="31"/>
        <v>67205047</v>
      </c>
      <c r="H97" s="2">
        <f t="shared" si="31"/>
        <v>319212</v>
      </c>
      <c r="I97" s="2">
        <f t="shared" si="31"/>
        <v>319213</v>
      </c>
      <c r="J97" s="2">
        <f t="shared" si="31"/>
        <v>319215</v>
      </c>
      <c r="K97" s="2">
        <f t="shared" si="31"/>
        <v>457043</v>
      </c>
      <c r="L97" s="2">
        <f t="shared" si="31"/>
        <v>518365</v>
      </c>
      <c r="M97" s="2">
        <f t="shared" si="31"/>
        <v>518363</v>
      </c>
      <c r="N97" s="2">
        <f t="shared" si="31"/>
        <v>518366</v>
      </c>
      <c r="O97" s="2">
        <f t="shared" si="31"/>
        <v>518362</v>
      </c>
      <c r="P97" s="2">
        <f t="shared" si="31"/>
        <v>-1</v>
      </c>
      <c r="Q97" s="2">
        <f t="shared" si="31"/>
        <v>-1</v>
      </c>
      <c r="R97" s="2">
        <f t="shared" si="31"/>
        <v>-1</v>
      </c>
      <c r="S97" s="2">
        <f t="shared" si="31"/>
        <v>-1</v>
      </c>
      <c r="T97" s="2">
        <f t="shared" si="31"/>
        <v>-1</v>
      </c>
      <c r="U97" s="2">
        <f t="shared" si="31"/>
        <v>-1</v>
      </c>
      <c r="V97" s="2">
        <f t="shared" si="31"/>
        <v>-1</v>
      </c>
      <c r="W97" s="2">
        <f t="shared" si="31"/>
        <v>-1</v>
      </c>
      <c r="X97" s="2">
        <f t="shared" si="31"/>
        <v>-1</v>
      </c>
      <c r="Y97" s="2">
        <f t="shared" si="31"/>
        <v>-1</v>
      </c>
      <c r="Z97" s="2">
        <f t="shared" si="31"/>
        <v>-1</v>
      </c>
      <c r="AA97" s="2">
        <f t="shared" si="31"/>
        <v>-1</v>
      </c>
      <c r="AB97" s="2">
        <f t="shared" si="31"/>
        <v>-1</v>
      </c>
      <c r="AC97" s="2">
        <f t="shared" si="31"/>
        <v>-1</v>
      </c>
      <c r="AD97" s="2">
        <f t="shared" ref="AD97:AH97" si="32">IF(AD60=0,-1,AD60)</f>
        <v>-1</v>
      </c>
      <c r="AE97" s="2">
        <f t="shared" si="32"/>
        <v>-1</v>
      </c>
      <c r="AF97" s="2">
        <f t="shared" si="32"/>
        <v>-1</v>
      </c>
      <c r="AG97" s="2">
        <f t="shared" si="32"/>
        <v>-1</v>
      </c>
      <c r="AH97" s="2">
        <f t="shared" si="32"/>
        <v>-1</v>
      </c>
    </row>
    <row r="98" spans="1:34" x14ac:dyDescent="0.2">
      <c r="A98" s="2" t="str">
        <f t="shared" si="3"/>
        <v>Metamagic</v>
      </c>
      <c r="B98" s="2">
        <f t="shared" si="4"/>
        <v>-1</v>
      </c>
      <c r="C98" s="2">
        <f t="shared" ref="C98:AC98" si="33">IF(C61=0,-1,C61)</f>
        <v>-1</v>
      </c>
      <c r="D98" s="2">
        <f t="shared" si="33"/>
        <v>-1</v>
      </c>
      <c r="E98" s="2">
        <f t="shared" si="33"/>
        <v>-1</v>
      </c>
      <c r="F98" s="2">
        <f t="shared" si="33"/>
        <v>-1</v>
      </c>
      <c r="G98" s="2">
        <f t="shared" si="33"/>
        <v>-1</v>
      </c>
      <c r="H98" s="2">
        <f t="shared" si="33"/>
        <v>-1</v>
      </c>
      <c r="I98" s="2">
        <f t="shared" si="33"/>
        <v>-1</v>
      </c>
      <c r="J98" s="2">
        <f t="shared" si="33"/>
        <v>-1</v>
      </c>
      <c r="K98" s="2">
        <f t="shared" si="33"/>
        <v>-1</v>
      </c>
      <c r="L98" s="2">
        <f t="shared" si="33"/>
        <v>-1</v>
      </c>
      <c r="M98" s="2">
        <f t="shared" si="33"/>
        <v>-1</v>
      </c>
      <c r="N98" s="2">
        <f t="shared" si="33"/>
        <v>-1</v>
      </c>
      <c r="O98" s="2">
        <f t="shared" si="33"/>
        <v>-1</v>
      </c>
      <c r="P98" s="2">
        <f t="shared" si="33"/>
        <v>-1</v>
      </c>
      <c r="Q98" s="2">
        <f t="shared" si="33"/>
        <v>-1</v>
      </c>
      <c r="R98" s="2">
        <f t="shared" si="33"/>
        <v>-1</v>
      </c>
      <c r="S98" s="2">
        <f t="shared" si="33"/>
        <v>-1</v>
      </c>
      <c r="T98" s="2">
        <f t="shared" si="33"/>
        <v>-1</v>
      </c>
      <c r="U98" s="2">
        <f t="shared" si="33"/>
        <v>-1</v>
      </c>
      <c r="V98" s="2">
        <f t="shared" si="33"/>
        <v>-1</v>
      </c>
      <c r="W98" s="2">
        <f t="shared" si="33"/>
        <v>-1</v>
      </c>
      <c r="X98" s="2">
        <f t="shared" si="33"/>
        <v>-1</v>
      </c>
      <c r="Y98" s="2">
        <f t="shared" si="33"/>
        <v>-1</v>
      </c>
      <c r="Z98" s="2">
        <f t="shared" si="33"/>
        <v>-1</v>
      </c>
      <c r="AA98" s="2">
        <f t="shared" si="33"/>
        <v>-1</v>
      </c>
      <c r="AB98" s="2">
        <f t="shared" si="33"/>
        <v>-1</v>
      </c>
      <c r="AC98" s="2">
        <f t="shared" si="33"/>
        <v>-1</v>
      </c>
      <c r="AD98" s="2">
        <f t="shared" ref="AD98:AH98" si="34">IF(AD61=0,-1,AD61)</f>
        <v>-1</v>
      </c>
      <c r="AE98" s="2">
        <f t="shared" si="34"/>
        <v>-1</v>
      </c>
      <c r="AF98" s="2">
        <f t="shared" si="34"/>
        <v>-1</v>
      </c>
      <c r="AG98" s="2">
        <f t="shared" si="34"/>
        <v>-1</v>
      </c>
      <c r="AH98" s="2">
        <f t="shared" si="34"/>
        <v>-1</v>
      </c>
    </row>
    <row r="99" spans="1:34" x14ac:dyDescent="0.2">
      <c r="A99" s="2" t="str">
        <f t="shared" si="3"/>
        <v>Oblivion</v>
      </c>
      <c r="B99" s="2">
        <f t="shared" si="4"/>
        <v>67227142</v>
      </c>
      <c r="C99" s="2">
        <f t="shared" ref="C99:AC99" si="35">IF(C62=0,-1,C62)</f>
        <v>135659</v>
      </c>
      <c r="D99" s="2">
        <f t="shared" si="35"/>
        <v>135660</v>
      </c>
      <c r="E99" s="2">
        <f t="shared" si="35"/>
        <v>132291</v>
      </c>
      <c r="F99" s="2">
        <f t="shared" si="35"/>
        <v>135661</v>
      </c>
      <c r="G99" s="2">
        <f t="shared" si="35"/>
        <v>67320934</v>
      </c>
      <c r="H99" s="2">
        <f t="shared" si="35"/>
        <v>447020</v>
      </c>
      <c r="I99" s="2">
        <f t="shared" si="35"/>
        <v>132292</v>
      </c>
      <c r="J99" s="2">
        <f t="shared" si="35"/>
        <v>1105388</v>
      </c>
      <c r="K99" s="2">
        <f t="shared" si="35"/>
        <v>132293</v>
      </c>
      <c r="L99" s="2">
        <f t="shared" si="35"/>
        <v>457042</v>
      </c>
      <c r="M99" s="2">
        <f t="shared" si="35"/>
        <v>457043</v>
      </c>
      <c r="N99" s="2">
        <f t="shared" si="35"/>
        <v>517589</v>
      </c>
      <c r="O99" s="2">
        <f t="shared" si="35"/>
        <v>517590</v>
      </c>
      <c r="P99" s="2">
        <f t="shared" si="35"/>
        <v>517591</v>
      </c>
      <c r="Q99" s="2">
        <f t="shared" si="35"/>
        <v>-1</v>
      </c>
      <c r="R99" s="2">
        <f t="shared" si="35"/>
        <v>-1</v>
      </c>
      <c r="S99" s="2">
        <f t="shared" si="35"/>
        <v>-1</v>
      </c>
      <c r="T99" s="2">
        <f t="shared" si="35"/>
        <v>-1</v>
      </c>
      <c r="U99" s="2">
        <f t="shared" si="35"/>
        <v>-1</v>
      </c>
      <c r="V99" s="2">
        <f t="shared" si="35"/>
        <v>-1</v>
      </c>
      <c r="W99" s="2">
        <f t="shared" si="35"/>
        <v>-1</v>
      </c>
      <c r="X99" s="2">
        <f t="shared" si="35"/>
        <v>-1</v>
      </c>
      <c r="Y99" s="2">
        <f t="shared" si="35"/>
        <v>-1</v>
      </c>
      <c r="Z99" s="2">
        <f t="shared" si="35"/>
        <v>-1</v>
      </c>
      <c r="AA99" s="2">
        <f t="shared" si="35"/>
        <v>-1</v>
      </c>
      <c r="AB99" s="2">
        <f t="shared" si="35"/>
        <v>-1</v>
      </c>
      <c r="AC99" s="2">
        <f t="shared" si="35"/>
        <v>-1</v>
      </c>
      <c r="AD99" s="2">
        <f t="shared" ref="AD99:AH99" si="36">IF(AD62=0,-1,AD62)</f>
        <v>-1</v>
      </c>
      <c r="AE99" s="2">
        <f t="shared" si="36"/>
        <v>-1</v>
      </c>
      <c r="AF99" s="2">
        <f t="shared" si="36"/>
        <v>-1</v>
      </c>
      <c r="AG99" s="2">
        <f t="shared" si="36"/>
        <v>-1</v>
      </c>
      <c r="AH99" s="2">
        <f t="shared" si="36"/>
        <v>-1</v>
      </c>
    </row>
    <row r="100" spans="1:34" x14ac:dyDescent="0.2">
      <c r="A100" s="2" t="str">
        <f t="shared" si="3"/>
        <v>Poison</v>
      </c>
      <c r="B100" s="2">
        <f t="shared" si="4"/>
        <v>67229515</v>
      </c>
      <c r="C100" s="2">
        <f t="shared" ref="C100:AC100" si="37">IF(C63=0,-1,C63)</f>
        <v>-1</v>
      </c>
      <c r="D100" s="2">
        <f t="shared" si="37"/>
        <v>-1</v>
      </c>
      <c r="E100" s="2">
        <f t="shared" si="37"/>
        <v>-1</v>
      </c>
      <c r="F100" s="2">
        <f t="shared" si="37"/>
        <v>-1</v>
      </c>
      <c r="G100" s="2">
        <f t="shared" si="37"/>
        <v>-1</v>
      </c>
      <c r="H100" s="2">
        <f t="shared" si="37"/>
        <v>-1</v>
      </c>
      <c r="I100" s="2">
        <f t="shared" si="37"/>
        <v>-1</v>
      </c>
      <c r="J100" s="2">
        <f t="shared" si="37"/>
        <v>-1</v>
      </c>
      <c r="K100" s="2">
        <f t="shared" si="37"/>
        <v>-1</v>
      </c>
      <c r="L100" s="2">
        <f t="shared" si="37"/>
        <v>-1</v>
      </c>
      <c r="M100" s="2">
        <f t="shared" si="37"/>
        <v>-1</v>
      </c>
      <c r="N100" s="2">
        <f t="shared" si="37"/>
        <v>-1</v>
      </c>
      <c r="O100" s="2">
        <f t="shared" si="37"/>
        <v>-1</v>
      </c>
      <c r="P100" s="2">
        <f t="shared" si="37"/>
        <v>-1</v>
      </c>
      <c r="Q100" s="2">
        <f t="shared" si="37"/>
        <v>-1</v>
      </c>
      <c r="R100" s="2">
        <f t="shared" si="37"/>
        <v>-1</v>
      </c>
      <c r="S100" s="2">
        <f t="shared" si="37"/>
        <v>-1</v>
      </c>
      <c r="T100" s="2">
        <f t="shared" si="37"/>
        <v>-1</v>
      </c>
      <c r="U100" s="2">
        <f t="shared" si="37"/>
        <v>-1</v>
      </c>
      <c r="V100" s="2">
        <f t="shared" si="37"/>
        <v>-1</v>
      </c>
      <c r="W100" s="2">
        <f t="shared" si="37"/>
        <v>-1</v>
      </c>
      <c r="X100" s="2">
        <f t="shared" si="37"/>
        <v>-1</v>
      </c>
      <c r="Y100" s="2">
        <f t="shared" si="37"/>
        <v>-1</v>
      </c>
      <c r="Z100" s="2">
        <f t="shared" si="37"/>
        <v>-1</v>
      </c>
      <c r="AA100" s="2">
        <f t="shared" si="37"/>
        <v>-1</v>
      </c>
      <c r="AB100" s="2">
        <f t="shared" si="37"/>
        <v>-1</v>
      </c>
      <c r="AC100" s="2">
        <f t="shared" si="37"/>
        <v>-1</v>
      </c>
      <c r="AD100" s="2">
        <f t="shared" ref="AD100:AH100" si="38">IF(AD63=0,-1,AD63)</f>
        <v>-1</v>
      </c>
      <c r="AE100" s="2">
        <f t="shared" si="38"/>
        <v>-1</v>
      </c>
      <c r="AF100" s="2">
        <f t="shared" si="38"/>
        <v>-1</v>
      </c>
      <c r="AG100" s="2">
        <f t="shared" si="38"/>
        <v>-1</v>
      </c>
      <c r="AH100" s="2">
        <f t="shared" si="38"/>
        <v>-1</v>
      </c>
    </row>
    <row r="101" spans="1:34" x14ac:dyDescent="0.2">
      <c r="A101" s="2" t="str">
        <f t="shared" si="3"/>
        <v>Projectile</v>
      </c>
      <c r="B101" s="2">
        <f t="shared" si="4"/>
        <v>275235</v>
      </c>
      <c r="C101" s="2">
        <f t="shared" ref="C101:AC101" si="39">IF(C64=0,-1,C64)</f>
        <v>77776</v>
      </c>
      <c r="D101" s="2">
        <f t="shared" si="39"/>
        <v>178540</v>
      </c>
      <c r="E101" s="2">
        <f t="shared" si="39"/>
        <v>187689</v>
      </c>
      <c r="F101" s="2">
        <f t="shared" si="39"/>
        <v>107724</v>
      </c>
      <c r="G101" s="2">
        <f t="shared" si="39"/>
        <v>116617</v>
      </c>
      <c r="H101" s="2">
        <f t="shared" si="39"/>
        <v>286620</v>
      </c>
      <c r="I101" s="2">
        <f t="shared" si="39"/>
        <v>286621</v>
      </c>
      <c r="J101" s="2">
        <f t="shared" si="39"/>
        <v>1112045</v>
      </c>
      <c r="K101" s="2">
        <f t="shared" si="39"/>
        <v>1112044</v>
      </c>
      <c r="L101" s="2">
        <f t="shared" si="39"/>
        <v>1112046</v>
      </c>
      <c r="M101" s="2">
        <f t="shared" si="39"/>
        <v>-1</v>
      </c>
      <c r="N101" s="2">
        <f t="shared" si="39"/>
        <v>-1</v>
      </c>
      <c r="O101" s="2">
        <f t="shared" si="39"/>
        <v>-1</v>
      </c>
      <c r="P101" s="2">
        <f t="shared" si="39"/>
        <v>-1</v>
      </c>
      <c r="Q101" s="2">
        <f t="shared" si="39"/>
        <v>-1</v>
      </c>
      <c r="R101" s="2">
        <f t="shared" si="39"/>
        <v>-1</v>
      </c>
      <c r="S101" s="2">
        <f t="shared" si="39"/>
        <v>-1</v>
      </c>
      <c r="T101" s="2">
        <f t="shared" si="39"/>
        <v>-1</v>
      </c>
      <c r="U101" s="2">
        <f t="shared" si="39"/>
        <v>-1</v>
      </c>
      <c r="V101" s="2">
        <f t="shared" si="39"/>
        <v>-1</v>
      </c>
      <c r="W101" s="2">
        <f t="shared" si="39"/>
        <v>-1</v>
      </c>
      <c r="X101" s="2">
        <f t="shared" si="39"/>
        <v>-1</v>
      </c>
      <c r="Y101" s="2">
        <f t="shared" si="39"/>
        <v>-1</v>
      </c>
      <c r="Z101" s="2">
        <f t="shared" si="39"/>
        <v>-1</v>
      </c>
      <c r="AA101" s="2">
        <f t="shared" si="39"/>
        <v>-1</v>
      </c>
      <c r="AB101" s="2">
        <f t="shared" si="39"/>
        <v>-1</v>
      </c>
      <c r="AC101" s="2">
        <f t="shared" si="39"/>
        <v>-1</v>
      </c>
      <c r="AD101" s="2">
        <f t="shared" ref="AD101:AH101" si="40">IF(AD64=0,-1,AD64)</f>
        <v>-1</v>
      </c>
      <c r="AE101" s="2">
        <f t="shared" si="40"/>
        <v>-1</v>
      </c>
      <c r="AF101" s="2">
        <f t="shared" si="40"/>
        <v>-1</v>
      </c>
      <c r="AG101" s="2">
        <f t="shared" si="40"/>
        <v>-1</v>
      </c>
      <c r="AH101" s="2">
        <f t="shared" si="40"/>
        <v>-1</v>
      </c>
    </row>
    <row r="102" spans="1:34" x14ac:dyDescent="0.2">
      <c r="A102" s="2" t="str">
        <f t="shared" si="3"/>
        <v>Recover</v>
      </c>
      <c r="B102" s="2">
        <f t="shared" si="4"/>
        <v>77772</v>
      </c>
      <c r="C102" s="2">
        <f t="shared" ref="C102:AC102" si="41">IF(C65=0,-1,C65)</f>
        <v>193464</v>
      </c>
      <c r="D102" s="2">
        <f t="shared" si="41"/>
        <v>316402</v>
      </c>
      <c r="E102" s="2">
        <f t="shared" si="41"/>
        <v>33614034</v>
      </c>
      <c r="F102" s="2">
        <f t="shared" si="41"/>
        <v>746223</v>
      </c>
      <c r="G102" s="2">
        <f t="shared" si="41"/>
        <v>77778</v>
      </c>
      <c r="H102" s="2">
        <f t="shared" si="41"/>
        <v>33614036</v>
      </c>
      <c r="I102" s="2">
        <f t="shared" si="41"/>
        <v>746222</v>
      </c>
      <c r="J102" s="2">
        <f t="shared" si="41"/>
        <v>920783</v>
      </c>
      <c r="K102" s="2">
        <f t="shared" si="41"/>
        <v>-1</v>
      </c>
      <c r="L102" s="2">
        <f t="shared" si="41"/>
        <v>-1</v>
      </c>
      <c r="M102" s="2">
        <f t="shared" si="41"/>
        <v>-1</v>
      </c>
      <c r="N102" s="2">
        <f t="shared" si="41"/>
        <v>-1</v>
      </c>
      <c r="O102" s="2">
        <f t="shared" si="41"/>
        <v>-1</v>
      </c>
      <c r="P102" s="2">
        <f t="shared" si="41"/>
        <v>-1</v>
      </c>
      <c r="Q102" s="2">
        <f t="shared" si="41"/>
        <v>-1</v>
      </c>
      <c r="R102" s="2">
        <f t="shared" si="41"/>
        <v>-1</v>
      </c>
      <c r="S102" s="2">
        <f t="shared" si="41"/>
        <v>-1</v>
      </c>
      <c r="T102" s="2">
        <f t="shared" si="41"/>
        <v>-1</v>
      </c>
      <c r="U102" s="2">
        <f t="shared" si="41"/>
        <v>-1</v>
      </c>
      <c r="V102" s="2">
        <f t="shared" si="41"/>
        <v>-1</v>
      </c>
      <c r="W102" s="2">
        <f t="shared" si="41"/>
        <v>-1</v>
      </c>
      <c r="X102" s="2">
        <f t="shared" si="41"/>
        <v>-1</v>
      </c>
      <c r="Y102" s="2">
        <f t="shared" si="41"/>
        <v>-1</v>
      </c>
      <c r="Z102" s="2">
        <f t="shared" si="41"/>
        <v>-1</v>
      </c>
      <c r="AA102" s="2">
        <f t="shared" si="41"/>
        <v>-1</v>
      </c>
      <c r="AB102" s="2">
        <f t="shared" si="41"/>
        <v>-1</v>
      </c>
      <c r="AC102" s="2">
        <f t="shared" si="41"/>
        <v>-1</v>
      </c>
      <c r="AD102" s="2">
        <f t="shared" ref="AD102:AH102" si="42">IF(AD65=0,-1,AD65)</f>
        <v>-1</v>
      </c>
      <c r="AE102" s="2">
        <f t="shared" si="42"/>
        <v>-1</v>
      </c>
      <c r="AF102" s="2">
        <f t="shared" si="42"/>
        <v>-1</v>
      </c>
      <c r="AG102" s="2">
        <f t="shared" si="42"/>
        <v>-1</v>
      </c>
      <c r="AH102" s="2">
        <f t="shared" si="42"/>
        <v>-1</v>
      </c>
    </row>
    <row r="103" spans="1:34" x14ac:dyDescent="0.2">
      <c r="A103" s="2" t="str">
        <f t="shared" si="3"/>
        <v>Rune</v>
      </c>
      <c r="B103" s="2">
        <f t="shared" si="4"/>
        <v>383888</v>
      </c>
      <c r="C103" s="2">
        <f t="shared" ref="C103:AC103" si="43">IF(C66=0,-1,C66)</f>
        <v>424303</v>
      </c>
      <c r="D103" s="2">
        <f t="shared" si="43"/>
        <v>424304</v>
      </c>
      <c r="E103" s="2">
        <f t="shared" si="43"/>
        <v>67205047</v>
      </c>
      <c r="F103" s="2">
        <f t="shared" si="43"/>
        <v>67229515</v>
      </c>
      <c r="G103" s="2">
        <f t="shared" si="43"/>
        <v>67205039</v>
      </c>
      <c r="H103" s="2">
        <f t="shared" si="43"/>
        <v>-1</v>
      </c>
      <c r="I103" s="2">
        <f t="shared" si="43"/>
        <v>-1</v>
      </c>
      <c r="J103" s="2">
        <f t="shared" si="43"/>
        <v>-1</v>
      </c>
      <c r="K103" s="2">
        <f t="shared" si="43"/>
        <v>-1</v>
      </c>
      <c r="L103" s="2">
        <f t="shared" si="43"/>
        <v>-1</v>
      </c>
      <c r="M103" s="2">
        <f t="shared" si="43"/>
        <v>-1</v>
      </c>
      <c r="N103" s="2">
        <f t="shared" si="43"/>
        <v>-1</v>
      </c>
      <c r="O103" s="2">
        <f t="shared" si="43"/>
        <v>-1</v>
      </c>
      <c r="P103" s="2">
        <f t="shared" si="43"/>
        <v>-1</v>
      </c>
      <c r="Q103" s="2">
        <f t="shared" si="43"/>
        <v>-1</v>
      </c>
      <c r="R103" s="2">
        <f t="shared" si="43"/>
        <v>-1</v>
      </c>
      <c r="S103" s="2">
        <f t="shared" si="43"/>
        <v>-1</v>
      </c>
      <c r="T103" s="2">
        <f t="shared" si="43"/>
        <v>-1</v>
      </c>
      <c r="U103" s="2">
        <f t="shared" si="43"/>
        <v>-1</v>
      </c>
      <c r="V103" s="2">
        <f t="shared" si="43"/>
        <v>-1</v>
      </c>
      <c r="W103" s="2">
        <f t="shared" si="43"/>
        <v>-1</v>
      </c>
      <c r="X103" s="2">
        <f t="shared" si="43"/>
        <v>-1</v>
      </c>
      <c r="Y103" s="2">
        <f t="shared" si="43"/>
        <v>-1</v>
      </c>
      <c r="Z103" s="2">
        <f t="shared" si="43"/>
        <v>-1</v>
      </c>
      <c r="AA103" s="2">
        <f t="shared" si="43"/>
        <v>-1</v>
      </c>
      <c r="AB103" s="2">
        <f t="shared" si="43"/>
        <v>-1</v>
      </c>
      <c r="AC103" s="2">
        <f t="shared" si="43"/>
        <v>-1</v>
      </c>
      <c r="AD103" s="2">
        <f t="shared" ref="AD103:AH103" si="44">IF(AD66=0,-1,AD66)</f>
        <v>-1</v>
      </c>
      <c r="AE103" s="2">
        <f t="shared" si="44"/>
        <v>-1</v>
      </c>
      <c r="AF103" s="2">
        <f t="shared" si="44"/>
        <v>-1</v>
      </c>
      <c r="AG103" s="2">
        <f t="shared" si="44"/>
        <v>-1</v>
      </c>
      <c r="AH103" s="2">
        <f t="shared" si="44"/>
        <v>-1</v>
      </c>
    </row>
    <row r="104" spans="1:34" x14ac:dyDescent="0.2">
      <c r="A104" s="2" t="str">
        <f t="shared" si="3"/>
        <v>Sense</v>
      </c>
      <c r="B104" s="2">
        <f t="shared" si="4"/>
        <v>135491</v>
      </c>
      <c r="C104" s="2">
        <f t="shared" ref="C104:AC104" si="45">IF(C67=0,-1,C67)</f>
        <v>586731</v>
      </c>
      <c r="D104" s="2">
        <f t="shared" si="45"/>
        <v>135662</v>
      </c>
      <c r="E104" s="2">
        <f t="shared" si="45"/>
        <v>135663</v>
      </c>
      <c r="F104" s="2">
        <f t="shared" si="45"/>
        <v>163510</v>
      </c>
      <c r="G104" s="2">
        <f t="shared" si="45"/>
        <v>-1</v>
      </c>
      <c r="H104" s="2">
        <f t="shared" si="45"/>
        <v>-1</v>
      </c>
      <c r="I104" s="2">
        <f t="shared" si="45"/>
        <v>-1</v>
      </c>
      <c r="J104" s="2">
        <f t="shared" si="45"/>
        <v>-1</v>
      </c>
      <c r="K104" s="2">
        <f t="shared" si="45"/>
        <v>-1</v>
      </c>
      <c r="L104" s="2">
        <f t="shared" si="45"/>
        <v>-1</v>
      </c>
      <c r="M104" s="2">
        <f t="shared" si="45"/>
        <v>-1</v>
      </c>
      <c r="N104" s="2">
        <f t="shared" si="45"/>
        <v>-1</v>
      </c>
      <c r="O104" s="2">
        <f t="shared" si="45"/>
        <v>-1</v>
      </c>
      <c r="P104" s="2">
        <f t="shared" si="45"/>
        <v>-1</v>
      </c>
      <c r="Q104" s="2">
        <f t="shared" si="45"/>
        <v>-1</v>
      </c>
      <c r="R104" s="2">
        <f t="shared" si="45"/>
        <v>-1</v>
      </c>
      <c r="S104" s="2">
        <f t="shared" si="45"/>
        <v>-1</v>
      </c>
      <c r="T104" s="2">
        <f t="shared" si="45"/>
        <v>-1</v>
      </c>
      <c r="U104" s="2">
        <f t="shared" si="45"/>
        <v>-1</v>
      </c>
      <c r="V104" s="2">
        <f t="shared" si="45"/>
        <v>-1</v>
      </c>
      <c r="W104" s="2">
        <f t="shared" si="45"/>
        <v>-1</v>
      </c>
      <c r="X104" s="2">
        <f t="shared" si="45"/>
        <v>-1</v>
      </c>
      <c r="Y104" s="2">
        <f t="shared" si="45"/>
        <v>-1</v>
      </c>
      <c r="Z104" s="2">
        <f t="shared" si="45"/>
        <v>-1</v>
      </c>
      <c r="AA104" s="2">
        <f t="shared" si="45"/>
        <v>-1</v>
      </c>
      <c r="AB104" s="2">
        <f t="shared" si="45"/>
        <v>-1</v>
      </c>
      <c r="AC104" s="2">
        <f t="shared" si="45"/>
        <v>-1</v>
      </c>
      <c r="AD104" s="2">
        <f t="shared" ref="AD104:AH104" si="46">IF(AD67=0,-1,AD67)</f>
        <v>-1</v>
      </c>
      <c r="AE104" s="2">
        <f t="shared" si="46"/>
        <v>-1</v>
      </c>
      <c r="AF104" s="2">
        <f t="shared" si="46"/>
        <v>-1</v>
      </c>
      <c r="AG104" s="2">
        <f t="shared" si="46"/>
        <v>-1</v>
      </c>
      <c r="AH104" s="2">
        <f t="shared" si="46"/>
        <v>-1</v>
      </c>
    </row>
    <row r="105" spans="1:34" x14ac:dyDescent="0.2">
      <c r="A105" s="2" t="str">
        <f t="shared" si="3"/>
        <v>Shadow</v>
      </c>
      <c r="B105" s="2">
        <f t="shared" si="4"/>
        <v>-1</v>
      </c>
      <c r="C105" s="2">
        <f t="shared" ref="C105:AC105" si="47">IF(C68=0,-1,C68)</f>
        <v>-1</v>
      </c>
      <c r="D105" s="2">
        <f t="shared" si="47"/>
        <v>-1</v>
      </c>
      <c r="E105" s="2">
        <f t="shared" si="47"/>
        <v>-1</v>
      </c>
      <c r="F105" s="2">
        <f t="shared" si="47"/>
        <v>-1</v>
      </c>
      <c r="G105" s="2">
        <f t="shared" si="47"/>
        <v>-1</v>
      </c>
      <c r="H105" s="2">
        <f t="shared" si="47"/>
        <v>-1</v>
      </c>
      <c r="I105" s="2">
        <f t="shared" si="47"/>
        <v>-1</v>
      </c>
      <c r="J105" s="2">
        <f t="shared" si="47"/>
        <v>-1</v>
      </c>
      <c r="K105" s="2">
        <f t="shared" si="47"/>
        <v>-1</v>
      </c>
      <c r="L105" s="2">
        <f t="shared" si="47"/>
        <v>-1</v>
      </c>
      <c r="M105" s="2">
        <f t="shared" si="47"/>
        <v>-1</v>
      </c>
      <c r="N105" s="2">
        <f t="shared" si="47"/>
        <v>-1</v>
      </c>
      <c r="O105" s="2">
        <f t="shared" si="47"/>
        <v>-1</v>
      </c>
      <c r="P105" s="2">
        <f t="shared" si="47"/>
        <v>-1</v>
      </c>
      <c r="Q105" s="2">
        <f t="shared" si="47"/>
        <v>-1</v>
      </c>
      <c r="R105" s="2">
        <f t="shared" si="47"/>
        <v>-1</v>
      </c>
      <c r="S105" s="2">
        <f t="shared" si="47"/>
        <v>-1</v>
      </c>
      <c r="T105" s="2">
        <f t="shared" si="47"/>
        <v>-1</v>
      </c>
      <c r="U105" s="2">
        <f t="shared" si="47"/>
        <v>-1</v>
      </c>
      <c r="V105" s="2">
        <f t="shared" si="47"/>
        <v>-1</v>
      </c>
      <c r="W105" s="2">
        <f t="shared" si="47"/>
        <v>-1</v>
      </c>
      <c r="X105" s="2">
        <f t="shared" si="47"/>
        <v>-1</v>
      </c>
      <c r="Y105" s="2">
        <f t="shared" si="47"/>
        <v>-1</v>
      </c>
      <c r="Z105" s="2">
        <f t="shared" si="47"/>
        <v>-1</v>
      </c>
      <c r="AA105" s="2">
        <f t="shared" si="47"/>
        <v>-1</v>
      </c>
      <c r="AB105" s="2">
        <f t="shared" si="47"/>
        <v>-1</v>
      </c>
      <c r="AC105" s="2">
        <f t="shared" si="47"/>
        <v>-1</v>
      </c>
      <c r="AD105" s="2">
        <f t="shared" ref="AD105:AH105" si="48">IF(AD68=0,-1,AD68)</f>
        <v>-1</v>
      </c>
      <c r="AE105" s="2">
        <f t="shared" si="48"/>
        <v>-1</v>
      </c>
      <c r="AF105" s="2">
        <f t="shared" si="48"/>
        <v>-1</v>
      </c>
      <c r="AG105" s="2">
        <f t="shared" si="48"/>
        <v>-1</v>
      </c>
      <c r="AH105" s="2">
        <f t="shared" si="48"/>
        <v>-1</v>
      </c>
    </row>
    <row r="106" spans="1:34" x14ac:dyDescent="0.2">
      <c r="A106" s="2" t="str">
        <f t="shared" si="3"/>
        <v>Shock</v>
      </c>
      <c r="B106" s="2">
        <f t="shared" si="4"/>
        <v>187690</v>
      </c>
      <c r="C106" s="2">
        <f t="shared" ref="C106:AC106" si="49">IF(C69=0,-1,C69)</f>
        <v>187689</v>
      </c>
      <c r="D106" s="2">
        <f t="shared" si="49"/>
        <v>424304</v>
      </c>
      <c r="E106" s="2">
        <f t="shared" si="49"/>
        <v>241315</v>
      </c>
      <c r="F106" s="2">
        <f t="shared" si="49"/>
        <v>286621</v>
      </c>
      <c r="G106" s="2">
        <f t="shared" si="49"/>
        <v>132293</v>
      </c>
      <c r="H106" s="2">
        <f t="shared" si="49"/>
        <v>220545</v>
      </c>
      <c r="I106" s="2">
        <f t="shared" si="49"/>
        <v>1112046</v>
      </c>
      <c r="J106" s="2">
        <f t="shared" si="49"/>
        <v>517591</v>
      </c>
      <c r="K106" s="2">
        <f t="shared" si="49"/>
        <v>518373</v>
      </c>
      <c r="L106" s="2">
        <f t="shared" si="49"/>
        <v>-1</v>
      </c>
      <c r="M106" s="2">
        <f t="shared" si="49"/>
        <v>-1</v>
      </c>
      <c r="N106" s="2">
        <f t="shared" si="49"/>
        <v>-1</v>
      </c>
      <c r="O106" s="2">
        <f t="shared" si="49"/>
        <v>-1</v>
      </c>
      <c r="P106" s="2">
        <f t="shared" si="49"/>
        <v>-1</v>
      </c>
      <c r="Q106" s="2">
        <f t="shared" si="49"/>
        <v>-1</v>
      </c>
      <c r="R106" s="2">
        <f t="shared" si="49"/>
        <v>-1</v>
      </c>
      <c r="S106" s="2">
        <f t="shared" si="49"/>
        <v>-1</v>
      </c>
      <c r="T106" s="2">
        <f t="shared" si="49"/>
        <v>-1</v>
      </c>
      <c r="U106" s="2">
        <f t="shared" si="49"/>
        <v>-1</v>
      </c>
      <c r="V106" s="2">
        <f t="shared" si="49"/>
        <v>-1</v>
      </c>
      <c r="W106" s="2">
        <f t="shared" si="49"/>
        <v>-1</v>
      </c>
      <c r="X106" s="2">
        <f t="shared" si="49"/>
        <v>-1</v>
      </c>
      <c r="Y106" s="2">
        <f t="shared" si="49"/>
        <v>-1</v>
      </c>
      <c r="Z106" s="2">
        <f t="shared" si="49"/>
        <v>-1</v>
      </c>
      <c r="AA106" s="2">
        <f t="shared" si="49"/>
        <v>-1</v>
      </c>
      <c r="AB106" s="2">
        <f t="shared" si="49"/>
        <v>-1</v>
      </c>
      <c r="AC106" s="2">
        <f t="shared" si="49"/>
        <v>-1</v>
      </c>
      <c r="AD106" s="2">
        <f t="shared" ref="AD106:AH106" si="50">IF(AD69=0,-1,AD69)</f>
        <v>-1</v>
      </c>
      <c r="AE106" s="2">
        <f t="shared" si="50"/>
        <v>-1</v>
      </c>
      <c r="AF106" s="2">
        <f t="shared" si="50"/>
        <v>-1</v>
      </c>
      <c r="AG106" s="2">
        <f t="shared" si="50"/>
        <v>-1</v>
      </c>
      <c r="AH106" s="2">
        <f t="shared" si="50"/>
        <v>-1</v>
      </c>
    </row>
    <row r="107" spans="1:34" x14ac:dyDescent="0.2">
      <c r="A107" s="2" t="str">
        <f t="shared" si="3"/>
        <v>Soul</v>
      </c>
      <c r="B107" s="2">
        <f t="shared" si="4"/>
        <v>409782</v>
      </c>
      <c r="C107" s="2">
        <f t="shared" ref="C107:AC107" si="51">IF(C70=0,-1,C70)</f>
        <v>642598</v>
      </c>
      <c r="D107" s="2">
        <f t="shared" si="51"/>
        <v>318372</v>
      </c>
      <c r="E107" s="2">
        <f t="shared" si="51"/>
        <v>67227126</v>
      </c>
      <c r="F107" s="2">
        <f t="shared" si="51"/>
        <v>67204994</v>
      </c>
      <c r="G107" s="2">
        <f t="shared" si="51"/>
        <v>-1</v>
      </c>
      <c r="H107" s="2">
        <f t="shared" si="51"/>
        <v>-1</v>
      </c>
      <c r="I107" s="2">
        <f t="shared" si="51"/>
        <v>-1</v>
      </c>
      <c r="J107" s="2">
        <f t="shared" si="51"/>
        <v>-1</v>
      </c>
      <c r="K107" s="2">
        <f t="shared" si="51"/>
        <v>-1</v>
      </c>
      <c r="L107" s="2">
        <f t="shared" si="51"/>
        <v>-1</v>
      </c>
      <c r="M107" s="2">
        <f t="shared" si="51"/>
        <v>-1</v>
      </c>
      <c r="N107" s="2">
        <f t="shared" si="51"/>
        <v>-1</v>
      </c>
      <c r="O107" s="2">
        <f t="shared" si="51"/>
        <v>-1</v>
      </c>
      <c r="P107" s="2">
        <f t="shared" si="51"/>
        <v>-1</v>
      </c>
      <c r="Q107" s="2">
        <f t="shared" si="51"/>
        <v>-1</v>
      </c>
      <c r="R107" s="2">
        <f t="shared" si="51"/>
        <v>-1</v>
      </c>
      <c r="S107" s="2">
        <f t="shared" si="51"/>
        <v>-1</v>
      </c>
      <c r="T107" s="2">
        <f t="shared" si="51"/>
        <v>-1</v>
      </c>
      <c r="U107" s="2">
        <f t="shared" si="51"/>
        <v>-1</v>
      </c>
      <c r="V107" s="2">
        <f t="shared" si="51"/>
        <v>-1</v>
      </c>
      <c r="W107" s="2">
        <f t="shared" si="51"/>
        <v>-1</v>
      </c>
      <c r="X107" s="2">
        <f t="shared" si="51"/>
        <v>-1</v>
      </c>
      <c r="Y107" s="2">
        <f t="shared" si="51"/>
        <v>-1</v>
      </c>
      <c r="Z107" s="2">
        <f t="shared" si="51"/>
        <v>-1</v>
      </c>
      <c r="AA107" s="2">
        <f t="shared" si="51"/>
        <v>-1</v>
      </c>
      <c r="AB107" s="2">
        <f t="shared" si="51"/>
        <v>-1</v>
      </c>
      <c r="AC107" s="2">
        <f t="shared" si="51"/>
        <v>-1</v>
      </c>
      <c r="AD107" s="2">
        <f t="shared" ref="AD107:AH107" si="52">IF(AD70=0,-1,AD70)</f>
        <v>-1</v>
      </c>
      <c r="AE107" s="2">
        <f t="shared" si="52"/>
        <v>-1</v>
      </c>
      <c r="AF107" s="2">
        <f t="shared" si="52"/>
        <v>-1</v>
      </c>
      <c r="AG107" s="2">
        <f t="shared" si="52"/>
        <v>-1</v>
      </c>
      <c r="AH107" s="2">
        <f t="shared" si="52"/>
        <v>-1</v>
      </c>
    </row>
    <row r="108" spans="1:34" x14ac:dyDescent="0.2">
      <c r="A108" s="2" t="str">
        <f t="shared" si="3"/>
        <v>Space</v>
      </c>
      <c r="B108" s="2">
        <f t="shared" si="4"/>
        <v>-1</v>
      </c>
      <c r="C108" s="2">
        <f t="shared" ref="C108:AC108" si="53">IF(C71=0,-1,C71)</f>
        <v>-1</v>
      </c>
      <c r="D108" s="2">
        <f t="shared" si="53"/>
        <v>-1</v>
      </c>
      <c r="E108" s="2">
        <f t="shared" si="53"/>
        <v>-1</v>
      </c>
      <c r="F108" s="2">
        <f t="shared" si="53"/>
        <v>-1</v>
      </c>
      <c r="G108" s="2">
        <f t="shared" si="53"/>
        <v>-1</v>
      </c>
      <c r="H108" s="2">
        <f t="shared" si="53"/>
        <v>-1</v>
      </c>
      <c r="I108" s="2">
        <f t="shared" si="53"/>
        <v>-1</v>
      </c>
      <c r="J108" s="2">
        <f t="shared" si="53"/>
        <v>-1</v>
      </c>
      <c r="K108" s="2">
        <f t="shared" si="53"/>
        <v>-1</v>
      </c>
      <c r="L108" s="2">
        <f t="shared" si="53"/>
        <v>-1</v>
      </c>
      <c r="M108" s="2">
        <f t="shared" si="53"/>
        <v>-1</v>
      </c>
      <c r="N108" s="2">
        <f t="shared" si="53"/>
        <v>-1</v>
      </c>
      <c r="O108" s="2">
        <f t="shared" si="53"/>
        <v>-1</v>
      </c>
      <c r="P108" s="2">
        <f t="shared" si="53"/>
        <v>-1</v>
      </c>
      <c r="Q108" s="2">
        <f t="shared" si="53"/>
        <v>-1</v>
      </c>
      <c r="R108" s="2">
        <f t="shared" si="53"/>
        <v>-1</v>
      </c>
      <c r="S108" s="2">
        <f t="shared" si="53"/>
        <v>-1</v>
      </c>
      <c r="T108" s="2">
        <f t="shared" si="53"/>
        <v>-1</v>
      </c>
      <c r="U108" s="2">
        <f t="shared" si="53"/>
        <v>-1</v>
      </c>
      <c r="V108" s="2">
        <f t="shared" si="53"/>
        <v>-1</v>
      </c>
      <c r="W108" s="2">
        <f t="shared" si="53"/>
        <v>-1</v>
      </c>
      <c r="X108" s="2">
        <f t="shared" si="53"/>
        <v>-1</v>
      </c>
      <c r="Y108" s="2">
        <f t="shared" si="53"/>
        <v>-1</v>
      </c>
      <c r="Z108" s="2">
        <f t="shared" si="53"/>
        <v>-1</v>
      </c>
      <c r="AA108" s="2">
        <f t="shared" si="53"/>
        <v>-1</v>
      </c>
      <c r="AB108" s="2">
        <f t="shared" si="53"/>
        <v>-1</v>
      </c>
      <c r="AC108" s="2">
        <f t="shared" si="53"/>
        <v>-1</v>
      </c>
      <c r="AD108" s="2">
        <f t="shared" ref="AD108:AH108" si="54">IF(AD71=0,-1,AD71)</f>
        <v>-1</v>
      </c>
      <c r="AE108" s="2">
        <f t="shared" si="54"/>
        <v>-1</v>
      </c>
      <c r="AF108" s="2">
        <f t="shared" si="54"/>
        <v>-1</v>
      </c>
      <c r="AG108" s="2">
        <f t="shared" si="54"/>
        <v>-1</v>
      </c>
      <c r="AH108" s="2">
        <f t="shared" si="54"/>
        <v>-1</v>
      </c>
    </row>
    <row r="109" spans="1:34" x14ac:dyDescent="0.2">
      <c r="A109" s="2" t="str">
        <f t="shared" si="3"/>
        <v>Sun</v>
      </c>
      <c r="B109" s="2">
        <f t="shared" si="4"/>
        <v>275236</v>
      </c>
      <c r="C109" s="2">
        <f t="shared" ref="C109:AC109" si="55">IF(C72=0,-1,C72)</f>
        <v>275235</v>
      </c>
      <c r="D109" s="2">
        <f t="shared" si="55"/>
        <v>33570642</v>
      </c>
      <c r="E109" s="2">
        <f t="shared" si="55"/>
        <v>33568949</v>
      </c>
      <c r="F109" s="2">
        <f t="shared" si="55"/>
        <v>33568950</v>
      </c>
      <c r="G109" s="2">
        <f t="shared" si="55"/>
        <v>573867</v>
      </c>
      <c r="H109" s="2">
        <f t="shared" si="55"/>
        <v>-1</v>
      </c>
      <c r="I109" s="2">
        <f t="shared" si="55"/>
        <v>-1</v>
      </c>
      <c r="J109" s="2">
        <f t="shared" si="55"/>
        <v>-1</v>
      </c>
      <c r="K109" s="2">
        <f t="shared" si="55"/>
        <v>-1</v>
      </c>
      <c r="L109" s="2">
        <f t="shared" si="55"/>
        <v>-1</v>
      </c>
      <c r="M109" s="2">
        <f t="shared" si="55"/>
        <v>-1</v>
      </c>
      <c r="N109" s="2">
        <f t="shared" si="55"/>
        <v>-1</v>
      </c>
      <c r="O109" s="2">
        <f t="shared" si="55"/>
        <v>-1</v>
      </c>
      <c r="P109" s="2">
        <f t="shared" si="55"/>
        <v>-1</v>
      </c>
      <c r="Q109" s="2">
        <f t="shared" si="55"/>
        <v>-1</v>
      </c>
      <c r="R109" s="2">
        <f t="shared" si="55"/>
        <v>-1</v>
      </c>
      <c r="S109" s="2">
        <f t="shared" si="55"/>
        <v>-1</v>
      </c>
      <c r="T109" s="2">
        <f t="shared" si="55"/>
        <v>-1</v>
      </c>
      <c r="U109" s="2">
        <f t="shared" si="55"/>
        <v>-1</v>
      </c>
      <c r="V109" s="2">
        <f t="shared" si="55"/>
        <v>-1</v>
      </c>
      <c r="W109" s="2">
        <f t="shared" si="55"/>
        <v>-1</v>
      </c>
      <c r="X109" s="2">
        <f t="shared" si="55"/>
        <v>-1</v>
      </c>
      <c r="Y109" s="2">
        <f t="shared" si="55"/>
        <v>-1</v>
      </c>
      <c r="Z109" s="2">
        <f t="shared" si="55"/>
        <v>-1</v>
      </c>
      <c r="AA109" s="2">
        <f t="shared" si="55"/>
        <v>-1</v>
      </c>
      <c r="AB109" s="2">
        <f t="shared" si="55"/>
        <v>-1</v>
      </c>
      <c r="AC109" s="2">
        <f t="shared" si="55"/>
        <v>-1</v>
      </c>
      <c r="AD109" s="2">
        <f t="shared" ref="AD109:AH109" si="56">IF(AD72=0,-1,AD72)</f>
        <v>-1</v>
      </c>
      <c r="AE109" s="2">
        <f t="shared" si="56"/>
        <v>-1</v>
      </c>
      <c r="AF109" s="2">
        <f t="shared" si="56"/>
        <v>-1</v>
      </c>
      <c r="AG109" s="2">
        <f t="shared" si="56"/>
        <v>-1</v>
      </c>
      <c r="AH109" s="2">
        <f t="shared" si="56"/>
        <v>-1</v>
      </c>
    </row>
    <row r="110" spans="1:34" x14ac:dyDescent="0.2">
      <c r="A110" s="2" t="str">
        <f t="shared" si="3"/>
        <v>Time</v>
      </c>
      <c r="B110" s="2">
        <f t="shared" si="4"/>
        <v>-1</v>
      </c>
      <c r="C110" s="2">
        <f t="shared" ref="C110:AC110" si="57">IF(C73=0,-1,C73)</f>
        <v>-1</v>
      </c>
      <c r="D110" s="2">
        <f t="shared" si="57"/>
        <v>-1</v>
      </c>
      <c r="E110" s="2">
        <f t="shared" si="57"/>
        <v>-1</v>
      </c>
      <c r="F110" s="2">
        <f t="shared" si="57"/>
        <v>-1</v>
      </c>
      <c r="G110" s="2">
        <f t="shared" si="57"/>
        <v>-1</v>
      </c>
      <c r="H110" s="2">
        <f t="shared" si="57"/>
        <v>-1</v>
      </c>
      <c r="I110" s="2">
        <f t="shared" si="57"/>
        <v>-1</v>
      </c>
      <c r="J110" s="2">
        <f t="shared" si="57"/>
        <v>-1</v>
      </c>
      <c r="K110" s="2">
        <f t="shared" si="57"/>
        <v>-1</v>
      </c>
      <c r="L110" s="2">
        <f t="shared" si="57"/>
        <v>-1</v>
      </c>
      <c r="M110" s="2">
        <f t="shared" si="57"/>
        <v>-1</v>
      </c>
      <c r="N110" s="2">
        <f t="shared" si="57"/>
        <v>-1</v>
      </c>
      <c r="O110" s="2">
        <f t="shared" si="57"/>
        <v>-1</v>
      </c>
      <c r="P110" s="2">
        <f t="shared" si="57"/>
        <v>-1</v>
      </c>
      <c r="Q110" s="2">
        <f t="shared" si="57"/>
        <v>-1</v>
      </c>
      <c r="R110" s="2">
        <f t="shared" si="57"/>
        <v>-1</v>
      </c>
      <c r="S110" s="2">
        <f t="shared" si="57"/>
        <v>-1</v>
      </c>
      <c r="T110" s="2">
        <f t="shared" si="57"/>
        <v>-1</v>
      </c>
      <c r="U110" s="2">
        <f t="shared" si="57"/>
        <v>-1</v>
      </c>
      <c r="V110" s="2">
        <f t="shared" si="57"/>
        <v>-1</v>
      </c>
      <c r="W110" s="2">
        <f t="shared" si="57"/>
        <v>-1</v>
      </c>
      <c r="X110" s="2">
        <f t="shared" si="57"/>
        <v>-1</v>
      </c>
      <c r="Y110" s="2">
        <f t="shared" si="57"/>
        <v>-1</v>
      </c>
      <c r="Z110" s="2">
        <f t="shared" si="57"/>
        <v>-1</v>
      </c>
      <c r="AA110" s="2">
        <f t="shared" si="57"/>
        <v>-1</v>
      </c>
      <c r="AB110" s="2">
        <f t="shared" si="57"/>
        <v>-1</v>
      </c>
      <c r="AC110" s="2">
        <f t="shared" si="57"/>
        <v>-1</v>
      </c>
      <c r="AD110" s="2">
        <f t="shared" ref="AD110:AH110" si="58">IF(AD73=0,-1,AD73)</f>
        <v>-1</v>
      </c>
      <c r="AE110" s="2">
        <f t="shared" si="58"/>
        <v>-1</v>
      </c>
      <c r="AF110" s="2">
        <f t="shared" si="58"/>
        <v>-1</v>
      </c>
      <c r="AG110" s="2">
        <f t="shared" si="58"/>
        <v>-1</v>
      </c>
      <c r="AH110" s="2">
        <f t="shared" si="58"/>
        <v>-1</v>
      </c>
    </row>
    <row r="111" spans="1:34" x14ac:dyDescent="0.2">
      <c r="A111" s="2" t="str">
        <f t="shared" si="3"/>
        <v>Translocate</v>
      </c>
      <c r="B111" s="2">
        <f t="shared" si="4"/>
        <v>67227142</v>
      </c>
      <c r="C111" s="2">
        <f t="shared" ref="C111:AC111" si="59">IF(C74=0,-1,C74)</f>
        <v>135659</v>
      </c>
      <c r="D111" s="2">
        <f t="shared" si="59"/>
        <v>409782</v>
      </c>
      <c r="E111" s="2">
        <f t="shared" si="59"/>
        <v>642598</v>
      </c>
      <c r="F111" s="2">
        <f t="shared" si="59"/>
        <v>135660</v>
      </c>
      <c r="G111" s="2">
        <f t="shared" si="59"/>
        <v>33572282</v>
      </c>
      <c r="H111" s="2">
        <f t="shared" si="59"/>
        <v>132291</v>
      </c>
      <c r="I111" s="2">
        <f t="shared" si="59"/>
        <v>318372</v>
      </c>
      <c r="J111" s="2">
        <f t="shared" si="59"/>
        <v>135661</v>
      </c>
      <c r="K111" s="2">
        <f t="shared" si="59"/>
        <v>67227126</v>
      </c>
      <c r="L111" s="2">
        <f t="shared" si="59"/>
        <v>33572280</v>
      </c>
      <c r="M111" s="2">
        <f t="shared" si="59"/>
        <v>67320934</v>
      </c>
      <c r="N111" s="2">
        <f t="shared" si="59"/>
        <v>447020</v>
      </c>
      <c r="O111" s="2">
        <f t="shared" si="59"/>
        <v>132292</v>
      </c>
      <c r="P111" s="2">
        <f t="shared" si="59"/>
        <v>67204994</v>
      </c>
      <c r="Q111" s="2">
        <f t="shared" si="59"/>
        <v>1105388</v>
      </c>
      <c r="R111" s="2">
        <f t="shared" si="59"/>
        <v>132293</v>
      </c>
      <c r="S111" s="2">
        <f t="shared" si="59"/>
        <v>33572275</v>
      </c>
      <c r="T111" s="2">
        <f t="shared" si="59"/>
        <v>457042</v>
      </c>
      <c r="U111" s="2">
        <f t="shared" si="59"/>
        <v>517589</v>
      </c>
      <c r="V111" s="2">
        <f t="shared" si="59"/>
        <v>517590</v>
      </c>
      <c r="W111" s="2">
        <f t="shared" si="59"/>
        <v>517591</v>
      </c>
      <c r="X111" s="2">
        <f t="shared" si="59"/>
        <v>-1</v>
      </c>
      <c r="Y111" s="2">
        <f t="shared" si="59"/>
        <v>-1</v>
      </c>
      <c r="Z111" s="2">
        <f t="shared" si="59"/>
        <v>-1</v>
      </c>
      <c r="AA111" s="2">
        <f t="shared" si="59"/>
        <v>-1</v>
      </c>
      <c r="AB111" s="2">
        <f t="shared" si="59"/>
        <v>-1</v>
      </c>
      <c r="AC111" s="2">
        <f t="shared" si="59"/>
        <v>-1</v>
      </c>
      <c r="AD111" s="2">
        <f t="shared" ref="AD111:AH111" si="60">IF(AD74=0,-1,AD74)</f>
        <v>-1</v>
      </c>
      <c r="AE111" s="2">
        <f t="shared" si="60"/>
        <v>-1</v>
      </c>
      <c r="AF111" s="2">
        <f t="shared" si="60"/>
        <v>-1</v>
      </c>
      <c r="AG111" s="2">
        <f t="shared" si="60"/>
        <v>-1</v>
      </c>
      <c r="AH111" s="2">
        <f t="shared" si="60"/>
        <v>-1</v>
      </c>
    </row>
    <row r="112" spans="1:34" x14ac:dyDescent="0.2">
      <c r="A112" s="2" t="str">
        <f t="shared" si="3"/>
        <v>Transmute</v>
      </c>
      <c r="B112" s="2">
        <f t="shared" si="4"/>
        <v>894790</v>
      </c>
      <c r="C112" s="2">
        <f t="shared" ref="C112:AC112" si="61">IF(C75=0,-1,C75)</f>
        <v>1085713</v>
      </c>
      <c r="D112" s="2">
        <f t="shared" si="61"/>
        <v>381301</v>
      </c>
      <c r="E112" s="2">
        <f t="shared" si="61"/>
        <v>-1</v>
      </c>
      <c r="F112" s="2">
        <f t="shared" si="61"/>
        <v>-1</v>
      </c>
      <c r="G112" s="2">
        <f t="shared" si="61"/>
        <v>-1</v>
      </c>
      <c r="H112" s="2">
        <f t="shared" si="61"/>
        <v>-1</v>
      </c>
      <c r="I112" s="2">
        <f t="shared" si="61"/>
        <v>-1</v>
      </c>
      <c r="J112" s="2">
        <f t="shared" si="61"/>
        <v>-1</v>
      </c>
      <c r="K112" s="2">
        <f t="shared" si="61"/>
        <v>-1</v>
      </c>
      <c r="L112" s="2">
        <f t="shared" si="61"/>
        <v>-1</v>
      </c>
      <c r="M112" s="2">
        <f t="shared" si="61"/>
        <v>-1</v>
      </c>
      <c r="N112" s="2">
        <f t="shared" si="61"/>
        <v>-1</v>
      </c>
      <c r="O112" s="2">
        <f t="shared" si="61"/>
        <v>-1</v>
      </c>
      <c r="P112" s="2">
        <f t="shared" si="61"/>
        <v>-1</v>
      </c>
      <c r="Q112" s="2">
        <f t="shared" si="61"/>
        <v>-1</v>
      </c>
      <c r="R112" s="2">
        <f t="shared" si="61"/>
        <v>-1</v>
      </c>
      <c r="S112" s="2">
        <f t="shared" si="61"/>
        <v>-1</v>
      </c>
      <c r="T112" s="2">
        <f t="shared" si="61"/>
        <v>-1</v>
      </c>
      <c r="U112" s="2">
        <f t="shared" si="61"/>
        <v>-1</v>
      </c>
      <c r="V112" s="2">
        <f t="shared" si="61"/>
        <v>-1</v>
      </c>
      <c r="W112" s="2">
        <f t="shared" si="61"/>
        <v>-1</v>
      </c>
      <c r="X112" s="2">
        <f t="shared" si="61"/>
        <v>-1</v>
      </c>
      <c r="Y112" s="2">
        <f t="shared" si="61"/>
        <v>-1</v>
      </c>
      <c r="Z112" s="2">
        <f t="shared" si="61"/>
        <v>-1</v>
      </c>
      <c r="AA112" s="2">
        <f t="shared" si="61"/>
        <v>-1</v>
      </c>
      <c r="AB112" s="2">
        <f t="shared" si="61"/>
        <v>-1</v>
      </c>
      <c r="AC112" s="2">
        <f t="shared" si="61"/>
        <v>-1</v>
      </c>
      <c r="AD112" s="2">
        <f t="shared" ref="AD112:AH112" si="62">IF(AD75=0,-1,AD75)</f>
        <v>-1</v>
      </c>
      <c r="AE112" s="2">
        <f t="shared" si="62"/>
        <v>-1</v>
      </c>
      <c r="AF112" s="2">
        <f t="shared" si="62"/>
        <v>-1</v>
      </c>
      <c r="AG112" s="2">
        <f t="shared" si="62"/>
        <v>-1</v>
      </c>
      <c r="AH112" s="2">
        <f t="shared" si="62"/>
        <v>-1</v>
      </c>
    </row>
    <row r="113" spans="1:34" x14ac:dyDescent="0.2">
      <c r="A113" s="2" t="str">
        <f t="shared" si="3"/>
        <v>Wall</v>
      </c>
      <c r="B113" s="2">
        <f t="shared" si="4"/>
        <v>220543</v>
      </c>
      <c r="C113" s="2">
        <f t="shared" ref="C113:AC113" si="63">IF(C76=0,-1,C76)</f>
        <v>220544</v>
      </c>
      <c r="D113" s="2">
        <f t="shared" si="63"/>
        <v>220545</v>
      </c>
      <c r="E113" s="2">
        <f t="shared" si="63"/>
        <v>-1</v>
      </c>
      <c r="F113" s="2">
        <f t="shared" si="63"/>
        <v>-1</v>
      </c>
      <c r="G113" s="2">
        <f t="shared" si="63"/>
        <v>-1</v>
      </c>
      <c r="H113" s="2">
        <f t="shared" si="63"/>
        <v>-1</v>
      </c>
      <c r="I113" s="2">
        <f t="shared" si="63"/>
        <v>-1</v>
      </c>
      <c r="J113" s="2">
        <f t="shared" si="63"/>
        <v>-1</v>
      </c>
      <c r="K113" s="2">
        <f t="shared" si="63"/>
        <v>-1</v>
      </c>
      <c r="L113" s="2">
        <f t="shared" si="63"/>
        <v>-1</v>
      </c>
      <c r="M113" s="2">
        <f t="shared" si="63"/>
        <v>-1</v>
      </c>
      <c r="N113" s="2">
        <f t="shared" si="63"/>
        <v>-1</v>
      </c>
      <c r="O113" s="2">
        <f t="shared" si="63"/>
        <v>-1</v>
      </c>
      <c r="P113" s="2">
        <f t="shared" si="63"/>
        <v>-1</v>
      </c>
      <c r="Q113" s="2">
        <f t="shared" si="63"/>
        <v>-1</v>
      </c>
      <c r="R113" s="2">
        <f t="shared" si="63"/>
        <v>-1</v>
      </c>
      <c r="S113" s="2">
        <f t="shared" si="63"/>
        <v>-1</v>
      </c>
      <c r="T113" s="2">
        <f t="shared" si="63"/>
        <v>-1</v>
      </c>
      <c r="U113" s="2">
        <f t="shared" si="63"/>
        <v>-1</v>
      </c>
      <c r="V113" s="2">
        <f t="shared" si="63"/>
        <v>-1</v>
      </c>
      <c r="W113" s="2">
        <f t="shared" si="63"/>
        <v>-1</v>
      </c>
      <c r="X113" s="2">
        <f t="shared" si="63"/>
        <v>-1</v>
      </c>
      <c r="Y113" s="2">
        <f t="shared" si="63"/>
        <v>-1</v>
      </c>
      <c r="Z113" s="2">
        <f t="shared" si="63"/>
        <v>-1</v>
      </c>
      <c r="AA113" s="2">
        <f t="shared" si="63"/>
        <v>-1</v>
      </c>
      <c r="AB113" s="2">
        <f t="shared" si="63"/>
        <v>-1</v>
      </c>
      <c r="AC113" s="2">
        <f t="shared" si="63"/>
        <v>-1</v>
      </c>
      <c r="AD113" s="2">
        <f t="shared" ref="AD113:AH113" si="64">IF(AD76=0,-1,AD76)</f>
        <v>-1</v>
      </c>
      <c r="AE113" s="2">
        <f t="shared" si="64"/>
        <v>-1</v>
      </c>
      <c r="AF113" s="2">
        <f t="shared" si="64"/>
        <v>-1</v>
      </c>
      <c r="AG113" s="2">
        <f t="shared" si="64"/>
        <v>-1</v>
      </c>
      <c r="AH113" s="2">
        <f t="shared" si="64"/>
        <v>-1</v>
      </c>
    </row>
    <row r="114" spans="1:34" x14ac:dyDescent="0.2">
      <c r="A114" s="2" t="str">
        <f>A77</f>
        <v>Ward</v>
      </c>
      <c r="B114" s="2">
        <f>IFERROR(B77,-1)</f>
        <v>77848</v>
      </c>
      <c r="C114" s="2">
        <f t="shared" ref="C114:AC114" si="65">IF(C77=0,-1,C77)</f>
        <v>135665</v>
      </c>
      <c r="D114" s="2">
        <f t="shared" si="65"/>
        <v>135664</v>
      </c>
      <c r="E114" s="2">
        <f t="shared" si="65"/>
        <v>-1</v>
      </c>
      <c r="F114" s="2">
        <f t="shared" si="65"/>
        <v>-1</v>
      </c>
      <c r="G114" s="2">
        <f t="shared" si="65"/>
        <v>-1</v>
      </c>
      <c r="H114" s="2">
        <f t="shared" si="65"/>
        <v>-1</v>
      </c>
      <c r="I114" s="2">
        <f t="shared" si="65"/>
        <v>-1</v>
      </c>
      <c r="J114" s="2">
        <f t="shared" si="65"/>
        <v>-1</v>
      </c>
      <c r="K114" s="2">
        <f t="shared" si="65"/>
        <v>-1</v>
      </c>
      <c r="L114" s="2">
        <f t="shared" si="65"/>
        <v>-1</v>
      </c>
      <c r="M114" s="2">
        <f t="shared" si="65"/>
        <v>-1</v>
      </c>
      <c r="N114" s="2">
        <f t="shared" si="65"/>
        <v>-1</v>
      </c>
      <c r="O114" s="2">
        <f t="shared" si="65"/>
        <v>-1</v>
      </c>
      <c r="P114" s="2">
        <f t="shared" si="65"/>
        <v>-1</v>
      </c>
      <c r="Q114" s="2">
        <f t="shared" si="65"/>
        <v>-1</v>
      </c>
      <c r="R114" s="2">
        <f t="shared" si="65"/>
        <v>-1</v>
      </c>
      <c r="S114" s="2">
        <f t="shared" si="65"/>
        <v>-1</v>
      </c>
      <c r="T114" s="2">
        <f t="shared" si="65"/>
        <v>-1</v>
      </c>
      <c r="U114" s="2">
        <f t="shared" si="65"/>
        <v>-1</v>
      </c>
      <c r="V114" s="2">
        <f t="shared" si="65"/>
        <v>-1</v>
      </c>
      <c r="W114" s="2">
        <f t="shared" si="65"/>
        <v>-1</v>
      </c>
      <c r="X114" s="2">
        <f t="shared" si="65"/>
        <v>-1</v>
      </c>
      <c r="Y114" s="2">
        <f t="shared" si="65"/>
        <v>-1</v>
      </c>
      <c r="Z114" s="2">
        <f t="shared" si="65"/>
        <v>-1</v>
      </c>
      <c r="AA114" s="2">
        <f t="shared" si="65"/>
        <v>-1</v>
      </c>
      <c r="AB114" s="2">
        <f t="shared" si="65"/>
        <v>-1</v>
      </c>
      <c r="AC114" s="2">
        <f t="shared" si="65"/>
        <v>-1</v>
      </c>
      <c r="AD114" s="2">
        <f t="shared" ref="AD114:AH114" si="66">IF(AD77=0,-1,AD77)</f>
        <v>-1</v>
      </c>
      <c r="AE114" s="2">
        <f t="shared" si="66"/>
        <v>-1</v>
      </c>
      <c r="AF114" s="2">
        <f t="shared" si="66"/>
        <v>-1</v>
      </c>
      <c r="AG114" s="2">
        <f t="shared" si="66"/>
        <v>-1</v>
      </c>
      <c r="AH114" s="2">
        <f t="shared" si="66"/>
        <v>-1</v>
      </c>
    </row>
    <row r="115" spans="1:34" x14ac:dyDescent="0.2">
      <c r="A115" s="2" t="str">
        <f t="shared" si="3"/>
        <v>Water</v>
      </c>
      <c r="B115" s="2">
        <f t="shared" si="4"/>
        <v>381301</v>
      </c>
      <c r="C115" s="2">
        <f t="shared" ref="C115:AC115" si="67">IF(C78=0,-1,C78)</f>
        <v>-1</v>
      </c>
      <c r="D115" s="2">
        <f t="shared" si="67"/>
        <v>-1</v>
      </c>
      <c r="E115" s="2">
        <f t="shared" si="67"/>
        <v>-1</v>
      </c>
      <c r="F115" s="2">
        <f t="shared" si="67"/>
        <v>-1</v>
      </c>
      <c r="G115" s="2">
        <f t="shared" si="67"/>
        <v>-1</v>
      </c>
      <c r="H115" s="2">
        <f t="shared" si="67"/>
        <v>-1</v>
      </c>
      <c r="I115" s="2">
        <f t="shared" si="67"/>
        <v>-1</v>
      </c>
      <c r="J115" s="2">
        <f t="shared" si="67"/>
        <v>-1</v>
      </c>
      <c r="K115" s="2">
        <f t="shared" si="67"/>
        <v>-1</v>
      </c>
      <c r="L115" s="2">
        <f t="shared" si="67"/>
        <v>-1</v>
      </c>
      <c r="M115" s="2">
        <f t="shared" si="67"/>
        <v>-1</v>
      </c>
      <c r="N115" s="2">
        <f t="shared" si="67"/>
        <v>-1</v>
      </c>
      <c r="O115" s="2">
        <f t="shared" si="67"/>
        <v>-1</v>
      </c>
      <c r="P115" s="2">
        <f t="shared" si="67"/>
        <v>-1</v>
      </c>
      <c r="Q115" s="2">
        <f t="shared" si="67"/>
        <v>-1</v>
      </c>
      <c r="R115" s="2">
        <f t="shared" si="67"/>
        <v>-1</v>
      </c>
      <c r="S115" s="2">
        <f t="shared" si="67"/>
        <v>-1</v>
      </c>
      <c r="T115" s="2">
        <f t="shared" si="67"/>
        <v>-1</v>
      </c>
      <c r="U115" s="2">
        <f t="shared" si="67"/>
        <v>-1</v>
      </c>
      <c r="V115" s="2">
        <f t="shared" si="67"/>
        <v>-1</v>
      </c>
      <c r="W115" s="2">
        <f t="shared" si="67"/>
        <v>-1</v>
      </c>
      <c r="X115" s="2">
        <f t="shared" si="67"/>
        <v>-1</v>
      </c>
      <c r="Y115" s="2">
        <f t="shared" si="67"/>
        <v>-1</v>
      </c>
      <c r="Z115" s="2">
        <f t="shared" si="67"/>
        <v>-1</v>
      </c>
      <c r="AA115" s="2">
        <f t="shared" si="67"/>
        <v>-1</v>
      </c>
      <c r="AB115" s="2">
        <f t="shared" si="67"/>
        <v>-1</v>
      </c>
      <c r="AC115" s="2">
        <f t="shared" si="67"/>
        <v>-1</v>
      </c>
      <c r="AD115" s="2">
        <f t="shared" ref="AD115:AH115" si="68">IF(AD78=0,-1,AD78)</f>
        <v>-1</v>
      </c>
      <c r="AE115" s="2">
        <f t="shared" si="68"/>
        <v>-1</v>
      </c>
      <c r="AF115" s="2">
        <f t="shared" si="68"/>
        <v>-1</v>
      </c>
      <c r="AG115" s="2">
        <f t="shared" si="68"/>
        <v>-1</v>
      </c>
      <c r="AH115" s="2">
        <f t="shared" si="68"/>
        <v>-1</v>
      </c>
    </row>
    <row r="116" spans="1:34" x14ac:dyDescent="0.2">
      <c r="A116" s="2" t="str">
        <f t="shared" si="3"/>
        <v>Wind</v>
      </c>
      <c r="B116" s="2">
        <f t="shared" si="4"/>
        <v>67204909</v>
      </c>
      <c r="C116" s="2">
        <f t="shared" ref="C116:AC116" si="69">IF(C79=0,-1,C79)</f>
        <v>-1</v>
      </c>
      <c r="D116" s="2">
        <f t="shared" si="69"/>
        <v>-1</v>
      </c>
      <c r="E116" s="2">
        <f t="shared" si="69"/>
        <v>-1</v>
      </c>
      <c r="F116" s="2">
        <f t="shared" si="69"/>
        <v>-1</v>
      </c>
      <c r="G116" s="2">
        <f t="shared" si="69"/>
        <v>-1</v>
      </c>
      <c r="H116" s="2">
        <f t="shared" si="69"/>
        <v>-1</v>
      </c>
      <c r="I116" s="2">
        <f t="shared" si="69"/>
        <v>-1</v>
      </c>
      <c r="J116" s="2">
        <f t="shared" si="69"/>
        <v>-1</v>
      </c>
      <c r="K116" s="2">
        <f t="shared" si="69"/>
        <v>-1</v>
      </c>
      <c r="L116" s="2">
        <f t="shared" si="69"/>
        <v>-1</v>
      </c>
      <c r="M116" s="2">
        <f t="shared" si="69"/>
        <v>-1</v>
      </c>
      <c r="N116" s="2">
        <f t="shared" si="69"/>
        <v>-1</v>
      </c>
      <c r="O116" s="2">
        <f t="shared" si="69"/>
        <v>-1</v>
      </c>
      <c r="P116" s="2">
        <f t="shared" si="69"/>
        <v>-1</v>
      </c>
      <c r="Q116" s="2">
        <f t="shared" si="69"/>
        <v>-1</v>
      </c>
      <c r="R116" s="2">
        <f t="shared" si="69"/>
        <v>-1</v>
      </c>
      <c r="S116" s="2">
        <f t="shared" si="69"/>
        <v>-1</v>
      </c>
      <c r="T116" s="2">
        <f t="shared" si="69"/>
        <v>-1</v>
      </c>
      <c r="U116" s="2">
        <f t="shared" si="69"/>
        <v>-1</v>
      </c>
      <c r="V116" s="2">
        <f t="shared" si="69"/>
        <v>-1</v>
      </c>
      <c r="W116" s="2">
        <f t="shared" si="69"/>
        <v>-1</v>
      </c>
      <c r="X116" s="2">
        <f t="shared" si="69"/>
        <v>-1</v>
      </c>
      <c r="Y116" s="2">
        <f t="shared" si="69"/>
        <v>-1</v>
      </c>
      <c r="Z116" s="2">
        <f t="shared" si="69"/>
        <v>-1</v>
      </c>
      <c r="AA116" s="2">
        <f t="shared" si="69"/>
        <v>-1</v>
      </c>
      <c r="AB116" s="2">
        <f t="shared" si="69"/>
        <v>-1</v>
      </c>
      <c r="AC116" s="2">
        <f t="shared" si="69"/>
        <v>-1</v>
      </c>
      <c r="AD116" s="2">
        <f t="shared" ref="AD116:AH116" si="70">IF(AD79=0,-1,AD79)</f>
        <v>-1</v>
      </c>
      <c r="AE116" s="2">
        <f t="shared" si="70"/>
        <v>-1</v>
      </c>
      <c r="AF116" s="2">
        <f t="shared" si="70"/>
        <v>-1</v>
      </c>
      <c r="AG116" s="2">
        <f t="shared" si="70"/>
        <v>-1</v>
      </c>
      <c r="AH116" s="2">
        <f t="shared" si="70"/>
        <v>-1</v>
      </c>
    </row>
    <row r="118" spans="1:34" x14ac:dyDescent="0.2">
      <c r="A118" s="5" t="str">
        <f>A81</f>
        <v>Absorb</v>
      </c>
      <c r="C118" s="2" t="str">
        <f>B81&amp;","&amp;C81</f>
        <v>-1,-1</v>
      </c>
      <c r="D118" s="2" t="str">
        <f>C118&amp;","&amp;D81</f>
        <v>-1,-1,-1</v>
      </c>
      <c r="E118" s="2" t="str">
        <f t="shared" ref="E118:AC118" si="71">D118&amp;","&amp;E81</f>
        <v>-1,-1,-1,-1</v>
      </c>
      <c r="F118" s="2" t="str">
        <f t="shared" si="71"/>
        <v>-1,-1,-1,-1,-1</v>
      </c>
      <c r="G118" s="2" t="str">
        <f t="shared" si="71"/>
        <v>-1,-1,-1,-1,-1,-1</v>
      </c>
      <c r="H118" s="2" t="str">
        <f t="shared" si="71"/>
        <v>-1,-1,-1,-1,-1,-1,-1</v>
      </c>
      <c r="I118" s="2" t="str">
        <f t="shared" si="71"/>
        <v>-1,-1,-1,-1,-1,-1,-1,-1</v>
      </c>
      <c r="J118" s="2" t="str">
        <f t="shared" si="71"/>
        <v>-1,-1,-1,-1,-1,-1,-1,-1,-1</v>
      </c>
      <c r="K118" s="2" t="str">
        <f t="shared" si="71"/>
        <v>-1,-1,-1,-1,-1,-1,-1,-1,-1,-1</v>
      </c>
      <c r="L118" s="2" t="str">
        <f t="shared" si="71"/>
        <v>-1,-1,-1,-1,-1,-1,-1,-1,-1,-1,-1</v>
      </c>
      <c r="M118" s="2" t="str">
        <f t="shared" si="71"/>
        <v>-1,-1,-1,-1,-1,-1,-1,-1,-1,-1,-1,-1</v>
      </c>
      <c r="N118" s="2" t="str">
        <f t="shared" si="71"/>
        <v>-1,-1,-1,-1,-1,-1,-1,-1,-1,-1,-1,-1,-1</v>
      </c>
      <c r="O118" s="2" t="str">
        <f t="shared" si="71"/>
        <v>-1,-1,-1,-1,-1,-1,-1,-1,-1,-1,-1,-1,-1,-1</v>
      </c>
      <c r="P118" s="2" t="str">
        <f t="shared" si="71"/>
        <v>-1,-1,-1,-1,-1,-1,-1,-1,-1,-1,-1,-1,-1,-1,-1</v>
      </c>
      <c r="Q118" s="2" t="str">
        <f t="shared" si="71"/>
        <v>-1,-1,-1,-1,-1,-1,-1,-1,-1,-1,-1,-1,-1,-1,-1,-1</v>
      </c>
      <c r="R118" s="2" t="str">
        <f t="shared" si="71"/>
        <v>-1,-1,-1,-1,-1,-1,-1,-1,-1,-1,-1,-1,-1,-1,-1,-1,-1</v>
      </c>
      <c r="S118" s="2" t="str">
        <f t="shared" si="71"/>
        <v>-1,-1,-1,-1,-1,-1,-1,-1,-1,-1,-1,-1,-1,-1,-1,-1,-1,-1</v>
      </c>
      <c r="T118" s="2" t="str">
        <f t="shared" si="71"/>
        <v>-1,-1,-1,-1,-1,-1,-1,-1,-1,-1,-1,-1,-1,-1,-1,-1,-1,-1,-1</v>
      </c>
      <c r="U118" s="2" t="str">
        <f t="shared" si="71"/>
        <v>-1,-1,-1,-1,-1,-1,-1,-1,-1,-1,-1,-1,-1,-1,-1,-1,-1,-1,-1,-1</v>
      </c>
      <c r="V118" s="2" t="str">
        <f t="shared" si="71"/>
        <v>-1,-1,-1,-1,-1,-1,-1,-1,-1,-1,-1,-1,-1,-1,-1,-1,-1,-1,-1,-1,-1</v>
      </c>
      <c r="W118" s="2" t="str">
        <f t="shared" si="71"/>
        <v>-1,-1,-1,-1,-1,-1,-1,-1,-1,-1,-1,-1,-1,-1,-1,-1,-1,-1,-1,-1,-1,-1</v>
      </c>
      <c r="X118" s="2" t="str">
        <f t="shared" si="71"/>
        <v>-1,-1,-1,-1,-1,-1,-1,-1,-1,-1,-1,-1,-1,-1,-1,-1,-1,-1,-1,-1,-1,-1,-1</v>
      </c>
      <c r="Y118" s="2" t="str">
        <f t="shared" si="71"/>
        <v>-1,-1,-1,-1,-1,-1,-1,-1,-1,-1,-1,-1,-1,-1,-1,-1,-1,-1,-1,-1,-1,-1,-1,-1</v>
      </c>
      <c r="Z118" s="2" t="str">
        <f t="shared" si="71"/>
        <v>-1,-1,-1,-1,-1,-1,-1,-1,-1,-1,-1,-1,-1,-1,-1,-1,-1,-1,-1,-1,-1,-1,-1,-1,-1</v>
      </c>
      <c r="AA118" s="2" t="str">
        <f t="shared" si="71"/>
        <v>-1,-1,-1,-1,-1,-1,-1,-1,-1,-1,-1,-1,-1,-1,-1,-1,-1,-1,-1,-1,-1,-1,-1,-1,-1,-1</v>
      </c>
      <c r="AB118" s="2" t="str">
        <f t="shared" si="71"/>
        <v>-1,-1,-1,-1,-1,-1,-1,-1,-1,-1,-1,-1,-1,-1,-1,-1,-1,-1,-1,-1,-1,-1,-1,-1,-1,-1,-1</v>
      </c>
      <c r="AC118" s="2" t="str">
        <f t="shared" si="71"/>
        <v>-1,-1,-1,-1,-1,-1,-1,-1,-1,-1,-1,-1,-1,-1,-1,-1,-1,-1,-1,-1,-1,-1,-1,-1,-1,-1,-1,-1</v>
      </c>
      <c r="AD118" s="2" t="str">
        <f t="shared" ref="AD118:AG118" si="72">AC118&amp;","&amp;AD81</f>
        <v>-1,-1,-1,-1,-1,-1,-1,-1,-1,-1,-1,-1,-1,-1,-1,-1,-1,-1,-1,-1,-1,-1,-1,-1,-1,-1,-1,-1,-1</v>
      </c>
      <c r="AE118" s="2" t="str">
        <f t="shared" si="72"/>
        <v>-1,-1,-1,-1,-1,-1,-1,-1,-1,-1,-1,-1,-1,-1,-1,-1,-1,-1,-1,-1,-1,-1,-1,-1,-1,-1,-1,-1,-1,-1</v>
      </c>
      <c r="AF118" s="2" t="str">
        <f t="shared" si="72"/>
        <v>-1,-1,-1,-1,-1,-1,-1,-1,-1,-1,-1,-1,-1,-1,-1,-1,-1,-1,-1,-1,-1,-1,-1,-1,-1,-1,-1,-1,-1,-1,-1</v>
      </c>
      <c r="AG118" s="2" t="str">
        <f t="shared" si="72"/>
        <v>-1,-1,-1,-1,-1,-1,-1,-1,-1,-1,-1,-1,-1,-1,-1,-1,-1,-1,-1,-1,-1,-1,-1,-1,-1,-1,-1,-1,-1,-1,-1,-1</v>
      </c>
    </row>
    <row r="119" spans="1:34" x14ac:dyDescent="0.2">
      <c r="A119" s="5" t="str">
        <f t="shared" si="3"/>
        <v>Apparatus</v>
      </c>
      <c r="C119" s="2" t="str">
        <f t="shared" ref="C119:C153" si="73">B82&amp;","&amp;C82</f>
        <v>-1,-1</v>
      </c>
      <c r="D119" s="2" t="str">
        <f t="shared" ref="D119:AC119" si="74">C119&amp;","&amp;D82</f>
        <v>-1,-1,-1</v>
      </c>
      <c r="E119" s="2" t="str">
        <f t="shared" si="74"/>
        <v>-1,-1,-1,-1</v>
      </c>
      <c r="F119" s="2" t="str">
        <f t="shared" si="74"/>
        <v>-1,-1,-1,-1,-1</v>
      </c>
      <c r="G119" s="2" t="str">
        <f t="shared" si="74"/>
        <v>-1,-1,-1,-1,-1,-1</v>
      </c>
      <c r="H119" s="2" t="str">
        <f t="shared" si="74"/>
        <v>-1,-1,-1,-1,-1,-1,-1</v>
      </c>
      <c r="I119" s="2" t="str">
        <f t="shared" si="74"/>
        <v>-1,-1,-1,-1,-1,-1,-1,-1</v>
      </c>
      <c r="J119" s="2" t="str">
        <f t="shared" si="74"/>
        <v>-1,-1,-1,-1,-1,-1,-1,-1,-1</v>
      </c>
      <c r="K119" s="2" t="str">
        <f t="shared" si="74"/>
        <v>-1,-1,-1,-1,-1,-1,-1,-1,-1,-1</v>
      </c>
      <c r="L119" s="2" t="str">
        <f t="shared" si="74"/>
        <v>-1,-1,-1,-1,-1,-1,-1,-1,-1,-1,-1</v>
      </c>
      <c r="M119" s="2" t="str">
        <f t="shared" si="74"/>
        <v>-1,-1,-1,-1,-1,-1,-1,-1,-1,-1,-1,-1</v>
      </c>
      <c r="N119" s="2" t="str">
        <f t="shared" si="74"/>
        <v>-1,-1,-1,-1,-1,-1,-1,-1,-1,-1,-1,-1,-1</v>
      </c>
      <c r="O119" s="2" t="str">
        <f t="shared" si="74"/>
        <v>-1,-1,-1,-1,-1,-1,-1,-1,-1,-1,-1,-1,-1,-1</v>
      </c>
      <c r="P119" s="2" t="str">
        <f t="shared" si="74"/>
        <v>-1,-1,-1,-1,-1,-1,-1,-1,-1,-1,-1,-1,-1,-1,-1</v>
      </c>
      <c r="Q119" s="2" t="str">
        <f t="shared" si="74"/>
        <v>-1,-1,-1,-1,-1,-1,-1,-1,-1,-1,-1,-1,-1,-1,-1,-1</v>
      </c>
      <c r="R119" s="2" t="str">
        <f t="shared" si="74"/>
        <v>-1,-1,-1,-1,-1,-1,-1,-1,-1,-1,-1,-1,-1,-1,-1,-1,-1</v>
      </c>
      <c r="S119" s="2" t="str">
        <f t="shared" si="74"/>
        <v>-1,-1,-1,-1,-1,-1,-1,-1,-1,-1,-1,-1,-1,-1,-1,-1,-1,-1</v>
      </c>
      <c r="T119" s="2" t="str">
        <f t="shared" si="74"/>
        <v>-1,-1,-1,-1,-1,-1,-1,-1,-1,-1,-1,-1,-1,-1,-1,-1,-1,-1,-1</v>
      </c>
      <c r="U119" s="2" t="str">
        <f t="shared" si="74"/>
        <v>-1,-1,-1,-1,-1,-1,-1,-1,-1,-1,-1,-1,-1,-1,-1,-1,-1,-1,-1,-1</v>
      </c>
      <c r="V119" s="2" t="str">
        <f t="shared" si="74"/>
        <v>-1,-1,-1,-1,-1,-1,-1,-1,-1,-1,-1,-1,-1,-1,-1,-1,-1,-1,-1,-1,-1</v>
      </c>
      <c r="W119" s="2" t="str">
        <f t="shared" si="74"/>
        <v>-1,-1,-1,-1,-1,-1,-1,-1,-1,-1,-1,-1,-1,-1,-1,-1,-1,-1,-1,-1,-1,-1</v>
      </c>
      <c r="X119" s="2" t="str">
        <f t="shared" si="74"/>
        <v>-1,-1,-1,-1,-1,-1,-1,-1,-1,-1,-1,-1,-1,-1,-1,-1,-1,-1,-1,-1,-1,-1,-1</v>
      </c>
      <c r="Y119" s="2" t="str">
        <f t="shared" si="74"/>
        <v>-1,-1,-1,-1,-1,-1,-1,-1,-1,-1,-1,-1,-1,-1,-1,-1,-1,-1,-1,-1,-1,-1,-1,-1</v>
      </c>
      <c r="Z119" s="2" t="str">
        <f t="shared" si="74"/>
        <v>-1,-1,-1,-1,-1,-1,-1,-1,-1,-1,-1,-1,-1,-1,-1,-1,-1,-1,-1,-1,-1,-1,-1,-1,-1</v>
      </c>
      <c r="AA119" s="2" t="str">
        <f t="shared" si="74"/>
        <v>-1,-1,-1,-1,-1,-1,-1,-1,-1,-1,-1,-1,-1,-1,-1,-1,-1,-1,-1,-1,-1,-1,-1,-1,-1,-1</v>
      </c>
      <c r="AB119" s="2" t="str">
        <f t="shared" si="74"/>
        <v>-1,-1,-1,-1,-1,-1,-1,-1,-1,-1,-1,-1,-1,-1,-1,-1,-1,-1,-1,-1,-1,-1,-1,-1,-1,-1,-1</v>
      </c>
      <c r="AC119" s="2" t="str">
        <f t="shared" si="74"/>
        <v>-1,-1,-1,-1,-1,-1,-1,-1,-1,-1,-1,-1,-1,-1,-1,-1,-1,-1,-1,-1,-1,-1,-1,-1,-1,-1,-1,-1</v>
      </c>
      <c r="AD119" s="2" t="str">
        <f t="shared" ref="AD119:AG119" si="75">AC119&amp;","&amp;AD82</f>
        <v>-1,-1,-1,-1,-1,-1,-1,-1,-1,-1,-1,-1,-1,-1,-1,-1,-1,-1,-1,-1,-1,-1,-1,-1,-1,-1,-1,-1,-1</v>
      </c>
      <c r="AE119" s="2" t="str">
        <f t="shared" si="75"/>
        <v>-1,-1,-1,-1,-1,-1,-1,-1,-1,-1,-1,-1,-1,-1,-1,-1,-1,-1,-1,-1,-1,-1,-1,-1,-1,-1,-1,-1,-1,-1</v>
      </c>
      <c r="AF119" s="2" t="str">
        <f t="shared" si="75"/>
        <v>-1,-1,-1,-1,-1,-1,-1,-1,-1,-1,-1,-1,-1,-1,-1,-1,-1,-1,-1,-1,-1,-1,-1,-1,-1,-1,-1,-1,-1,-1,-1</v>
      </c>
      <c r="AG119" s="2" t="str">
        <f t="shared" si="75"/>
        <v>-1,-1,-1,-1,-1,-1,-1,-1,-1,-1,-1,-1,-1,-1,-1,-1,-1,-1,-1,-1,-1,-1,-1,-1,-1,-1,-1,-1,-1,-1,-1,-1</v>
      </c>
    </row>
    <row r="120" spans="1:34" x14ac:dyDescent="0.2">
      <c r="A120" s="5" t="str">
        <f t="shared" si="3"/>
        <v>Armor</v>
      </c>
      <c r="C120" s="2" t="str">
        <f t="shared" si="73"/>
        <v>372060,77848</v>
      </c>
      <c r="D120" s="2" t="str">
        <f t="shared" ref="D120:AC120" si="76">C120&amp;","&amp;D83</f>
        <v>372060,77848,372061</v>
      </c>
      <c r="E120" s="2" t="str">
        <f t="shared" si="76"/>
        <v>372060,77848,372061,135665</v>
      </c>
      <c r="F120" s="2" t="str">
        <f t="shared" si="76"/>
        <v>372060,77848,372061,135665,334614</v>
      </c>
      <c r="G120" s="2" t="str">
        <f t="shared" si="76"/>
        <v>372060,77848,372061,135665,334614,135664</v>
      </c>
      <c r="H120" s="2" t="str">
        <f t="shared" si="76"/>
        <v>372060,77848,372061,135665,334614,135664,372062</v>
      </c>
      <c r="I120" s="2" t="str">
        <f t="shared" si="76"/>
        <v>372060,77848,372061,135665,334614,135664,372062,842608</v>
      </c>
      <c r="J120" s="2" t="str">
        <f t="shared" si="76"/>
        <v>372060,77848,372061,135665,334614,135664,372062,842608,-1</v>
      </c>
      <c r="K120" s="2" t="str">
        <f t="shared" si="76"/>
        <v>372060,77848,372061,135665,334614,135664,372062,842608,-1,-1</v>
      </c>
      <c r="L120" s="2" t="str">
        <f t="shared" si="76"/>
        <v>372060,77848,372061,135665,334614,135664,372062,842608,-1,-1,-1</v>
      </c>
      <c r="M120" s="2" t="str">
        <f t="shared" si="76"/>
        <v>372060,77848,372061,135665,334614,135664,372062,842608,-1,-1,-1,-1</v>
      </c>
      <c r="N120" s="2" t="str">
        <f t="shared" si="76"/>
        <v>372060,77848,372061,135665,334614,135664,372062,842608,-1,-1,-1,-1,-1</v>
      </c>
      <c r="O120" s="2" t="str">
        <f t="shared" si="76"/>
        <v>372060,77848,372061,135665,334614,135664,372062,842608,-1,-1,-1,-1,-1,-1</v>
      </c>
      <c r="P120" s="2" t="str">
        <f t="shared" si="76"/>
        <v>372060,77848,372061,135665,334614,135664,372062,842608,-1,-1,-1,-1,-1,-1,-1</v>
      </c>
      <c r="Q120" s="2" t="str">
        <f t="shared" si="76"/>
        <v>372060,77848,372061,135665,334614,135664,372062,842608,-1,-1,-1,-1,-1,-1,-1,-1</v>
      </c>
      <c r="R120" s="2" t="str">
        <f t="shared" si="76"/>
        <v>372060,77848,372061,135665,334614,135664,372062,842608,-1,-1,-1,-1,-1,-1,-1,-1,-1</v>
      </c>
      <c r="S120" s="2" t="str">
        <f t="shared" si="76"/>
        <v>372060,77848,372061,135665,334614,135664,372062,842608,-1,-1,-1,-1,-1,-1,-1,-1,-1,-1</v>
      </c>
      <c r="T120" s="2" t="str">
        <f t="shared" si="76"/>
        <v>372060,77848,372061,135665,334614,135664,372062,842608,-1,-1,-1,-1,-1,-1,-1,-1,-1,-1,-1</v>
      </c>
      <c r="U120" s="2" t="str">
        <f t="shared" si="76"/>
        <v>372060,77848,372061,135665,334614,135664,372062,842608,-1,-1,-1,-1,-1,-1,-1,-1,-1,-1,-1,-1</v>
      </c>
      <c r="V120" s="2" t="str">
        <f t="shared" si="76"/>
        <v>372060,77848,372061,135665,334614,135664,372062,842608,-1,-1,-1,-1,-1,-1,-1,-1,-1,-1,-1,-1,-1</v>
      </c>
      <c r="W120" s="2" t="str">
        <f t="shared" si="76"/>
        <v>372060,77848,372061,135665,334614,135664,372062,842608,-1,-1,-1,-1,-1,-1,-1,-1,-1,-1,-1,-1,-1,-1</v>
      </c>
      <c r="X120" s="2" t="str">
        <f t="shared" si="76"/>
        <v>372060,77848,372061,135665,334614,135664,372062,842608,-1,-1,-1,-1,-1,-1,-1,-1,-1,-1,-1,-1,-1,-1,-1</v>
      </c>
      <c r="Y120" s="2" t="str">
        <f t="shared" si="76"/>
        <v>372060,77848,372061,135665,334614,135664,372062,842608,-1,-1,-1,-1,-1,-1,-1,-1,-1,-1,-1,-1,-1,-1,-1,-1</v>
      </c>
      <c r="Z120" s="2" t="str">
        <f t="shared" si="76"/>
        <v>372060,77848,372061,135665,334614,135664,372062,842608,-1,-1,-1,-1,-1,-1,-1,-1,-1,-1,-1,-1,-1,-1,-1,-1,-1</v>
      </c>
      <c r="AA120" s="2" t="str">
        <f t="shared" si="76"/>
        <v>372060,77848,372061,135665,334614,135664,372062,842608,-1,-1,-1,-1,-1,-1,-1,-1,-1,-1,-1,-1,-1,-1,-1,-1,-1,-1</v>
      </c>
      <c r="AB120" s="2" t="str">
        <f t="shared" si="76"/>
        <v>372060,77848,372061,135665,334614,135664,372062,842608,-1,-1,-1,-1,-1,-1,-1,-1,-1,-1,-1,-1,-1,-1,-1,-1,-1,-1,-1</v>
      </c>
      <c r="AC120" s="2" t="str">
        <f t="shared" si="76"/>
        <v>372060,77848,372061,135665,334614,135664,372062,842608,-1,-1,-1,-1,-1,-1,-1,-1,-1,-1,-1,-1,-1,-1,-1,-1,-1,-1,-1,-1</v>
      </c>
      <c r="AD120" s="2" t="str">
        <f t="shared" ref="AD120:AG120" si="77">AC120&amp;","&amp;AD83</f>
        <v>372060,77848,372061,135665,334614,135664,372062,842608,-1,-1,-1,-1,-1,-1,-1,-1,-1,-1,-1,-1,-1,-1,-1,-1,-1,-1,-1,-1,-1</v>
      </c>
      <c r="AE120" s="2" t="str">
        <f t="shared" si="77"/>
        <v>372060,77848,372061,135665,334614,135664,372062,842608,-1,-1,-1,-1,-1,-1,-1,-1,-1,-1,-1,-1,-1,-1,-1,-1,-1,-1,-1,-1,-1,-1</v>
      </c>
      <c r="AF120" s="2" t="str">
        <f t="shared" si="77"/>
        <v>372060,77848,372061,135665,334614,135664,372062,842608,-1,-1,-1,-1,-1,-1,-1,-1,-1,-1,-1,-1,-1,-1,-1,-1,-1,-1,-1,-1,-1,-1,-1</v>
      </c>
      <c r="AG120" s="2" t="str">
        <f t="shared" si="77"/>
        <v>372060,77848,372061,135665,334614,135664,372062,842608,-1,-1,-1,-1,-1,-1,-1,-1,-1,-1,-1,-1,-1,-1,-1,-1,-1,-1,-1,-1,-1,-1,-1,-1</v>
      </c>
    </row>
    <row r="121" spans="1:34" x14ac:dyDescent="0.2">
      <c r="A121" s="5" t="str">
        <f t="shared" si="3"/>
        <v>Ash</v>
      </c>
      <c r="C121" s="2" t="str">
        <f t="shared" si="73"/>
        <v>67227126,67204913</v>
      </c>
      <c r="D121" s="2" t="str">
        <f t="shared" ref="D121:AC121" si="78">C121&amp;","&amp;D84</f>
        <v>67227126,67204913,67205039</v>
      </c>
      <c r="E121" s="2" t="str">
        <f t="shared" si="78"/>
        <v>67227126,67204913,67205039,67204994</v>
      </c>
      <c r="F121" s="2" t="str">
        <f t="shared" si="78"/>
        <v>67227126,67204913,67205039,67204994,-1</v>
      </c>
      <c r="G121" s="2" t="str">
        <f t="shared" si="78"/>
        <v>67227126,67204913,67205039,67204994,-1,-1</v>
      </c>
      <c r="H121" s="2" t="str">
        <f t="shared" si="78"/>
        <v>67227126,67204913,67205039,67204994,-1,-1,-1</v>
      </c>
      <c r="I121" s="2" t="str">
        <f t="shared" si="78"/>
        <v>67227126,67204913,67205039,67204994,-1,-1,-1,-1</v>
      </c>
      <c r="J121" s="2" t="str">
        <f t="shared" si="78"/>
        <v>67227126,67204913,67205039,67204994,-1,-1,-1,-1,-1</v>
      </c>
      <c r="K121" s="2" t="str">
        <f t="shared" si="78"/>
        <v>67227126,67204913,67205039,67204994,-1,-1,-1,-1,-1,-1</v>
      </c>
      <c r="L121" s="2" t="str">
        <f t="shared" si="78"/>
        <v>67227126,67204913,67205039,67204994,-1,-1,-1,-1,-1,-1,-1</v>
      </c>
      <c r="M121" s="2" t="str">
        <f t="shared" si="78"/>
        <v>67227126,67204913,67205039,67204994,-1,-1,-1,-1,-1,-1,-1,-1</v>
      </c>
      <c r="N121" s="2" t="str">
        <f t="shared" si="78"/>
        <v>67227126,67204913,67205039,67204994,-1,-1,-1,-1,-1,-1,-1,-1,-1</v>
      </c>
      <c r="O121" s="2" t="str">
        <f t="shared" si="78"/>
        <v>67227126,67204913,67205039,67204994,-1,-1,-1,-1,-1,-1,-1,-1,-1,-1</v>
      </c>
      <c r="P121" s="2" t="str">
        <f t="shared" si="78"/>
        <v>67227126,67204913,67205039,67204994,-1,-1,-1,-1,-1,-1,-1,-1,-1,-1,-1</v>
      </c>
      <c r="Q121" s="2" t="str">
        <f t="shared" si="78"/>
        <v>67227126,67204913,67205039,67204994,-1,-1,-1,-1,-1,-1,-1,-1,-1,-1,-1,-1</v>
      </c>
      <c r="R121" s="2" t="str">
        <f t="shared" si="78"/>
        <v>67227126,67204913,67205039,67204994,-1,-1,-1,-1,-1,-1,-1,-1,-1,-1,-1,-1,-1</v>
      </c>
      <c r="S121" s="2" t="str">
        <f t="shared" si="78"/>
        <v>67227126,67204913,67205039,67204994,-1,-1,-1,-1,-1,-1,-1,-1,-1,-1,-1,-1,-1,-1</v>
      </c>
      <c r="T121" s="2" t="str">
        <f t="shared" si="78"/>
        <v>67227126,67204913,67205039,67204994,-1,-1,-1,-1,-1,-1,-1,-1,-1,-1,-1,-1,-1,-1,-1</v>
      </c>
      <c r="U121" s="2" t="str">
        <f t="shared" si="78"/>
        <v>67227126,67204913,67205039,67204994,-1,-1,-1,-1,-1,-1,-1,-1,-1,-1,-1,-1,-1,-1,-1,-1</v>
      </c>
      <c r="V121" s="2" t="str">
        <f t="shared" si="78"/>
        <v>67227126,67204913,67205039,67204994,-1,-1,-1,-1,-1,-1,-1,-1,-1,-1,-1,-1,-1,-1,-1,-1,-1</v>
      </c>
      <c r="W121" s="2" t="str">
        <f t="shared" si="78"/>
        <v>67227126,67204913,67205039,67204994,-1,-1,-1,-1,-1,-1,-1,-1,-1,-1,-1,-1,-1,-1,-1,-1,-1,-1</v>
      </c>
      <c r="X121" s="2" t="str">
        <f t="shared" si="78"/>
        <v>67227126,67204913,67205039,67204994,-1,-1,-1,-1,-1,-1,-1,-1,-1,-1,-1,-1,-1,-1,-1,-1,-1,-1,-1</v>
      </c>
      <c r="Y121" s="2" t="str">
        <f t="shared" si="78"/>
        <v>67227126,67204913,67205039,67204994,-1,-1,-1,-1,-1,-1,-1,-1,-1,-1,-1,-1,-1,-1,-1,-1,-1,-1,-1,-1</v>
      </c>
      <c r="Z121" s="2" t="str">
        <f t="shared" si="78"/>
        <v>67227126,67204913,67205039,67204994,-1,-1,-1,-1,-1,-1,-1,-1,-1,-1,-1,-1,-1,-1,-1,-1,-1,-1,-1,-1,-1</v>
      </c>
      <c r="AA121" s="2" t="str">
        <f t="shared" si="78"/>
        <v>67227126,67204913,67205039,67204994,-1,-1,-1,-1,-1,-1,-1,-1,-1,-1,-1,-1,-1,-1,-1,-1,-1,-1,-1,-1,-1,-1</v>
      </c>
      <c r="AB121" s="2" t="str">
        <f t="shared" si="78"/>
        <v>67227126,67204913,67205039,67204994,-1,-1,-1,-1,-1,-1,-1,-1,-1,-1,-1,-1,-1,-1,-1,-1,-1,-1,-1,-1,-1,-1,-1</v>
      </c>
      <c r="AC121" s="2" t="str">
        <f t="shared" si="78"/>
        <v>67227126,67204913,67205039,67204994,-1,-1,-1,-1,-1,-1,-1,-1,-1,-1,-1,-1,-1,-1,-1,-1,-1,-1,-1,-1,-1,-1,-1,-1</v>
      </c>
      <c r="AD121" s="2" t="str">
        <f t="shared" ref="AD121:AG121" si="79">AC121&amp;","&amp;AD84</f>
        <v>67227126,67204913,67205039,67204994,-1,-1,-1,-1,-1,-1,-1,-1,-1,-1,-1,-1,-1,-1,-1,-1,-1,-1,-1,-1,-1,-1,-1,-1,-1</v>
      </c>
      <c r="AE121" s="2" t="str">
        <f t="shared" si="79"/>
        <v>67227126,67204913,67205039,67204994,-1,-1,-1,-1,-1,-1,-1,-1,-1,-1,-1,-1,-1,-1,-1,-1,-1,-1,-1,-1,-1,-1,-1,-1,-1,-1</v>
      </c>
      <c r="AF121" s="2" t="str">
        <f t="shared" si="79"/>
        <v>67227126,67204913,67205039,67204994,-1,-1,-1,-1,-1,-1,-1,-1,-1,-1,-1,-1,-1,-1,-1,-1,-1,-1,-1,-1,-1,-1,-1,-1,-1,-1,-1</v>
      </c>
      <c r="AG121" s="2" t="str">
        <f t="shared" si="79"/>
        <v>67227126,67204913,67205039,67204994,-1,-1,-1,-1,-1,-1,-1,-1,-1,-1,-1,-1,-1,-1,-1,-1,-1,-1,-1,-1,-1,-1,-1,-1,-1,-1,-1,-1</v>
      </c>
    </row>
    <row r="122" spans="1:34" x14ac:dyDescent="0.2">
      <c r="A122" s="5" t="str">
        <f t="shared" si="3"/>
        <v>Cloak</v>
      </c>
      <c r="C122" s="2" t="str">
        <f t="shared" si="73"/>
        <v>241311,241314</v>
      </c>
      <c r="D122" s="2" t="str">
        <f t="shared" ref="D122:AC122" si="80">C122&amp;","&amp;D85</f>
        <v>241311,241314,241315</v>
      </c>
      <c r="E122" s="2" t="str">
        <f t="shared" si="80"/>
        <v>241311,241314,241315,67204909</v>
      </c>
      <c r="F122" s="2" t="str">
        <f t="shared" si="80"/>
        <v>241311,241314,241315,67204909,-1</v>
      </c>
      <c r="G122" s="2" t="str">
        <f t="shared" si="80"/>
        <v>241311,241314,241315,67204909,-1,-1</v>
      </c>
      <c r="H122" s="2" t="str">
        <f t="shared" si="80"/>
        <v>241311,241314,241315,67204909,-1,-1,-1</v>
      </c>
      <c r="I122" s="2" t="str">
        <f t="shared" si="80"/>
        <v>241311,241314,241315,67204909,-1,-1,-1,-1</v>
      </c>
      <c r="J122" s="2" t="str">
        <f t="shared" si="80"/>
        <v>241311,241314,241315,67204909,-1,-1,-1,-1,-1</v>
      </c>
      <c r="K122" s="2" t="str">
        <f t="shared" si="80"/>
        <v>241311,241314,241315,67204909,-1,-1,-1,-1,-1,-1</v>
      </c>
      <c r="L122" s="2" t="str">
        <f t="shared" si="80"/>
        <v>241311,241314,241315,67204909,-1,-1,-1,-1,-1,-1,-1</v>
      </c>
      <c r="M122" s="2" t="str">
        <f t="shared" si="80"/>
        <v>241311,241314,241315,67204909,-1,-1,-1,-1,-1,-1,-1,-1</v>
      </c>
      <c r="N122" s="2" t="str">
        <f t="shared" si="80"/>
        <v>241311,241314,241315,67204909,-1,-1,-1,-1,-1,-1,-1,-1,-1</v>
      </c>
      <c r="O122" s="2" t="str">
        <f t="shared" si="80"/>
        <v>241311,241314,241315,67204909,-1,-1,-1,-1,-1,-1,-1,-1,-1,-1</v>
      </c>
      <c r="P122" s="2" t="str">
        <f t="shared" si="80"/>
        <v>241311,241314,241315,67204909,-1,-1,-1,-1,-1,-1,-1,-1,-1,-1,-1</v>
      </c>
      <c r="Q122" s="2" t="str">
        <f t="shared" si="80"/>
        <v>241311,241314,241315,67204909,-1,-1,-1,-1,-1,-1,-1,-1,-1,-1,-1,-1</v>
      </c>
      <c r="R122" s="2" t="str">
        <f t="shared" si="80"/>
        <v>241311,241314,241315,67204909,-1,-1,-1,-1,-1,-1,-1,-1,-1,-1,-1,-1,-1</v>
      </c>
      <c r="S122" s="2" t="str">
        <f t="shared" si="80"/>
        <v>241311,241314,241315,67204909,-1,-1,-1,-1,-1,-1,-1,-1,-1,-1,-1,-1,-1,-1</v>
      </c>
      <c r="T122" s="2" t="str">
        <f t="shared" si="80"/>
        <v>241311,241314,241315,67204909,-1,-1,-1,-1,-1,-1,-1,-1,-1,-1,-1,-1,-1,-1,-1</v>
      </c>
      <c r="U122" s="2" t="str">
        <f t="shared" si="80"/>
        <v>241311,241314,241315,67204909,-1,-1,-1,-1,-1,-1,-1,-1,-1,-1,-1,-1,-1,-1,-1,-1</v>
      </c>
      <c r="V122" s="2" t="str">
        <f t="shared" si="80"/>
        <v>241311,241314,241315,67204909,-1,-1,-1,-1,-1,-1,-1,-1,-1,-1,-1,-1,-1,-1,-1,-1,-1</v>
      </c>
      <c r="W122" s="2" t="str">
        <f t="shared" si="80"/>
        <v>241311,241314,241315,67204909,-1,-1,-1,-1,-1,-1,-1,-1,-1,-1,-1,-1,-1,-1,-1,-1,-1,-1</v>
      </c>
      <c r="X122" s="2" t="str">
        <f t="shared" si="80"/>
        <v>241311,241314,241315,67204909,-1,-1,-1,-1,-1,-1,-1,-1,-1,-1,-1,-1,-1,-1,-1,-1,-1,-1,-1</v>
      </c>
      <c r="Y122" s="2" t="str">
        <f t="shared" si="80"/>
        <v>241311,241314,241315,67204909,-1,-1,-1,-1,-1,-1,-1,-1,-1,-1,-1,-1,-1,-1,-1,-1,-1,-1,-1,-1</v>
      </c>
      <c r="Z122" s="2" t="str">
        <f t="shared" si="80"/>
        <v>241311,241314,241315,67204909,-1,-1,-1,-1,-1,-1,-1,-1,-1,-1,-1,-1,-1,-1,-1,-1,-1,-1,-1,-1,-1</v>
      </c>
      <c r="AA122" s="2" t="str">
        <f t="shared" si="80"/>
        <v>241311,241314,241315,67204909,-1,-1,-1,-1,-1,-1,-1,-1,-1,-1,-1,-1,-1,-1,-1,-1,-1,-1,-1,-1,-1,-1</v>
      </c>
      <c r="AB122" s="2" t="str">
        <f t="shared" si="80"/>
        <v>241311,241314,241315,67204909,-1,-1,-1,-1,-1,-1,-1,-1,-1,-1,-1,-1,-1,-1,-1,-1,-1,-1,-1,-1,-1,-1,-1</v>
      </c>
      <c r="AC122" s="2" t="str">
        <f t="shared" si="80"/>
        <v>241311,241314,241315,67204909,-1,-1,-1,-1,-1,-1,-1,-1,-1,-1,-1,-1,-1,-1,-1,-1,-1,-1,-1,-1,-1,-1,-1,-1</v>
      </c>
      <c r="AD122" s="2" t="str">
        <f t="shared" ref="AD122:AG122" si="81">AC122&amp;","&amp;AD85</f>
        <v>241311,241314,241315,67204909,-1,-1,-1,-1,-1,-1,-1,-1,-1,-1,-1,-1,-1,-1,-1,-1,-1,-1,-1,-1,-1,-1,-1,-1,-1</v>
      </c>
      <c r="AE122" s="2" t="str">
        <f t="shared" si="81"/>
        <v>241311,241314,241315,67204909,-1,-1,-1,-1,-1,-1,-1,-1,-1,-1,-1,-1,-1,-1,-1,-1,-1,-1,-1,-1,-1,-1,-1,-1,-1,-1</v>
      </c>
      <c r="AF122" s="2" t="str">
        <f t="shared" si="81"/>
        <v>241311,241314,241315,67204909,-1,-1,-1,-1,-1,-1,-1,-1,-1,-1,-1,-1,-1,-1,-1,-1,-1,-1,-1,-1,-1,-1,-1,-1,-1,-1,-1</v>
      </c>
      <c r="AG122" s="2" t="str">
        <f t="shared" si="81"/>
        <v>241311,241314,241315,67204909,-1,-1,-1,-1,-1,-1,-1,-1,-1,-1,-1,-1,-1,-1,-1,-1,-1,-1,-1,-1,-1,-1,-1,-1,-1,-1,-1,-1</v>
      </c>
    </row>
    <row r="123" spans="1:34" x14ac:dyDescent="0.2">
      <c r="A123" s="5" t="str">
        <f t="shared" si="3"/>
        <v>Damage</v>
      </c>
      <c r="C123" s="2" t="str">
        <f t="shared" si="73"/>
        <v>-1,-1</v>
      </c>
      <c r="D123" s="2" t="str">
        <f t="shared" ref="D123:AC123" si="82">C123&amp;","&amp;D86</f>
        <v>-1,-1,-1</v>
      </c>
      <c r="E123" s="2" t="str">
        <f t="shared" si="82"/>
        <v>-1,-1,-1,-1</v>
      </c>
      <c r="F123" s="2" t="str">
        <f t="shared" si="82"/>
        <v>-1,-1,-1,-1,-1</v>
      </c>
      <c r="G123" s="2" t="str">
        <f t="shared" si="82"/>
        <v>-1,-1,-1,-1,-1,-1</v>
      </c>
      <c r="H123" s="2" t="str">
        <f t="shared" si="82"/>
        <v>-1,-1,-1,-1,-1,-1,-1</v>
      </c>
      <c r="I123" s="2" t="str">
        <f t="shared" si="82"/>
        <v>-1,-1,-1,-1,-1,-1,-1,-1</v>
      </c>
      <c r="J123" s="2" t="str">
        <f t="shared" si="82"/>
        <v>-1,-1,-1,-1,-1,-1,-1,-1,-1</v>
      </c>
      <c r="K123" s="2" t="str">
        <f t="shared" si="82"/>
        <v>-1,-1,-1,-1,-1,-1,-1,-1,-1,-1</v>
      </c>
      <c r="L123" s="2" t="str">
        <f t="shared" si="82"/>
        <v>-1,-1,-1,-1,-1,-1,-1,-1,-1,-1,-1</v>
      </c>
      <c r="M123" s="2" t="str">
        <f t="shared" si="82"/>
        <v>-1,-1,-1,-1,-1,-1,-1,-1,-1,-1,-1,-1</v>
      </c>
      <c r="N123" s="2" t="str">
        <f t="shared" si="82"/>
        <v>-1,-1,-1,-1,-1,-1,-1,-1,-1,-1,-1,-1,-1</v>
      </c>
      <c r="O123" s="2" t="str">
        <f t="shared" si="82"/>
        <v>-1,-1,-1,-1,-1,-1,-1,-1,-1,-1,-1,-1,-1,-1</v>
      </c>
      <c r="P123" s="2" t="str">
        <f t="shared" si="82"/>
        <v>-1,-1,-1,-1,-1,-1,-1,-1,-1,-1,-1,-1,-1,-1,-1</v>
      </c>
      <c r="Q123" s="2" t="str">
        <f t="shared" si="82"/>
        <v>-1,-1,-1,-1,-1,-1,-1,-1,-1,-1,-1,-1,-1,-1,-1,-1</v>
      </c>
      <c r="R123" s="2" t="str">
        <f t="shared" si="82"/>
        <v>-1,-1,-1,-1,-1,-1,-1,-1,-1,-1,-1,-1,-1,-1,-1,-1,-1</v>
      </c>
      <c r="S123" s="2" t="str">
        <f t="shared" si="82"/>
        <v>-1,-1,-1,-1,-1,-1,-1,-1,-1,-1,-1,-1,-1,-1,-1,-1,-1,-1</v>
      </c>
      <c r="T123" s="2" t="str">
        <f t="shared" si="82"/>
        <v>-1,-1,-1,-1,-1,-1,-1,-1,-1,-1,-1,-1,-1,-1,-1,-1,-1,-1,-1</v>
      </c>
      <c r="U123" s="2" t="str">
        <f t="shared" si="82"/>
        <v>-1,-1,-1,-1,-1,-1,-1,-1,-1,-1,-1,-1,-1,-1,-1,-1,-1,-1,-1,-1</v>
      </c>
      <c r="V123" s="2" t="str">
        <f t="shared" si="82"/>
        <v>-1,-1,-1,-1,-1,-1,-1,-1,-1,-1,-1,-1,-1,-1,-1,-1,-1,-1,-1,-1,-1</v>
      </c>
      <c r="W123" s="2" t="str">
        <f t="shared" si="82"/>
        <v>-1,-1,-1,-1,-1,-1,-1,-1,-1,-1,-1,-1,-1,-1,-1,-1,-1,-1,-1,-1,-1,-1</v>
      </c>
      <c r="X123" s="2" t="str">
        <f t="shared" si="82"/>
        <v>-1,-1,-1,-1,-1,-1,-1,-1,-1,-1,-1,-1,-1,-1,-1,-1,-1,-1,-1,-1,-1,-1,-1</v>
      </c>
      <c r="Y123" s="2" t="str">
        <f t="shared" si="82"/>
        <v>-1,-1,-1,-1,-1,-1,-1,-1,-1,-1,-1,-1,-1,-1,-1,-1,-1,-1,-1,-1,-1,-1,-1,-1</v>
      </c>
      <c r="Z123" s="2" t="str">
        <f t="shared" si="82"/>
        <v>-1,-1,-1,-1,-1,-1,-1,-1,-1,-1,-1,-1,-1,-1,-1,-1,-1,-1,-1,-1,-1,-1,-1,-1,-1</v>
      </c>
      <c r="AA123" s="2" t="str">
        <f t="shared" si="82"/>
        <v>-1,-1,-1,-1,-1,-1,-1,-1,-1,-1,-1,-1,-1,-1,-1,-1,-1,-1,-1,-1,-1,-1,-1,-1,-1,-1</v>
      </c>
      <c r="AB123" s="2" t="str">
        <f t="shared" si="82"/>
        <v>-1,-1,-1,-1,-1,-1,-1,-1,-1,-1,-1,-1,-1,-1,-1,-1,-1,-1,-1,-1,-1,-1,-1,-1,-1,-1,-1</v>
      </c>
      <c r="AC123" s="2" t="str">
        <f t="shared" si="82"/>
        <v>-1,-1,-1,-1,-1,-1,-1,-1,-1,-1,-1,-1,-1,-1,-1,-1,-1,-1,-1,-1,-1,-1,-1,-1,-1,-1,-1,-1</v>
      </c>
      <c r="AD123" s="2" t="str">
        <f t="shared" ref="AD123:AG123" si="83">AC123&amp;","&amp;AD86</f>
        <v>-1,-1,-1,-1,-1,-1,-1,-1,-1,-1,-1,-1,-1,-1,-1,-1,-1,-1,-1,-1,-1,-1,-1,-1,-1,-1,-1,-1,-1</v>
      </c>
      <c r="AE123" s="2" t="str">
        <f t="shared" si="83"/>
        <v>-1,-1,-1,-1,-1,-1,-1,-1,-1,-1,-1,-1,-1,-1,-1,-1,-1,-1,-1,-1,-1,-1,-1,-1,-1,-1,-1,-1,-1,-1</v>
      </c>
      <c r="AF123" s="2" t="str">
        <f t="shared" si="83"/>
        <v>-1,-1,-1,-1,-1,-1,-1,-1,-1,-1,-1,-1,-1,-1,-1,-1,-1,-1,-1,-1,-1,-1,-1,-1,-1,-1,-1,-1,-1,-1,-1</v>
      </c>
      <c r="AG123" s="2" t="str">
        <f t="shared" si="83"/>
        <v>-1,-1,-1,-1,-1,-1,-1,-1,-1,-1,-1,-1,-1,-1,-1,-1,-1,-1,-1,-1,-1,-1,-1,-1,-1,-1,-1,-1,-1,-1,-1,-1</v>
      </c>
    </row>
    <row r="124" spans="1:34" x14ac:dyDescent="0.2">
      <c r="A124" s="5" t="str">
        <f t="shared" si="3"/>
        <v>Death</v>
      </c>
      <c r="C124" s="2" t="str">
        <f t="shared" si="73"/>
        <v>518369,33572282</v>
      </c>
      <c r="D124" s="2" t="str">
        <f t="shared" ref="D124:AC124" si="84">C124&amp;","&amp;D87</f>
        <v>518369,33572282,416727</v>
      </c>
      <c r="E124" s="2" t="str">
        <f t="shared" si="84"/>
        <v>518369,33572282,416727,33614034</v>
      </c>
      <c r="F124" s="2" t="str">
        <f t="shared" si="84"/>
        <v>518369,33572282,416727,33614034,307526</v>
      </c>
      <c r="G124" s="2" t="str">
        <f t="shared" si="84"/>
        <v>518369,33572282,416727,33614034,307526,33572280</v>
      </c>
      <c r="H124" s="2" t="str">
        <f t="shared" si="84"/>
        <v>518369,33572282,416727,33614034,307526,33572280,617876</v>
      </c>
      <c r="I124" s="2" t="str">
        <f t="shared" si="84"/>
        <v>518369,33572282,416727,33614034,307526,33572280,617876,33614036</v>
      </c>
      <c r="J124" s="2" t="str">
        <f t="shared" si="84"/>
        <v>518369,33572282,416727,33614034,307526,33572280,617876,33614036,316408</v>
      </c>
      <c r="K124" s="2" t="str">
        <f t="shared" si="84"/>
        <v>518369,33572282,416727,33614034,307526,33572280,617876,33614036,316408,384349</v>
      </c>
      <c r="L124" s="2" t="str">
        <f t="shared" si="84"/>
        <v>518369,33572282,416727,33614034,307526,33572280,617876,33614036,316408,384349,135663</v>
      </c>
      <c r="M124" s="2" t="str">
        <f t="shared" si="84"/>
        <v>518369,33572282,416727,33614034,307526,33572280,617876,33614036,316408,384349,135663,33572275</v>
      </c>
      <c r="N124" s="2" t="str">
        <f t="shared" si="84"/>
        <v>518369,33572282,416727,33614034,307526,33572280,617876,33614036,316408,384349,135663,33572275,617877</v>
      </c>
      <c r="O124" s="2" t="str">
        <f t="shared" si="84"/>
        <v>518369,33572282,416727,33614034,307526,33572280,617876,33614036,316408,384349,135663,33572275,617877,340269</v>
      </c>
      <c r="P124" s="2" t="str">
        <f t="shared" si="84"/>
        <v>518369,33572282,416727,33614034,307526,33572280,617876,33614036,316408,384349,135663,33572275,617877,340269,384352</v>
      </c>
      <c r="Q124" s="2" t="str">
        <f t="shared" si="84"/>
        <v>518369,33572282,416727,33614034,307526,33572280,617876,33614036,316408,384349,135663,33572275,617877,340269,384352,384350</v>
      </c>
      <c r="R124" s="2" t="str">
        <f t="shared" si="84"/>
        <v>518369,33572282,416727,33614034,307526,33572280,617876,33614036,316408,384349,135663,33572275,617877,340269,384352,384350,518367</v>
      </c>
      <c r="S124" s="2" t="str">
        <f t="shared" si="84"/>
        <v>518369,33572282,416727,33614034,307526,33572280,617876,33614036,316408,384349,135663,33572275,617877,340269,384352,384350,518367,573867</v>
      </c>
      <c r="T124" s="2" t="str">
        <f t="shared" si="84"/>
        <v>518369,33572282,416727,33614034,307526,33572280,617876,33614036,316408,384349,135663,33572275,617877,340269,384352,384350,518367,573867,920783</v>
      </c>
      <c r="U124" s="2" t="str">
        <f t="shared" si="84"/>
        <v>518369,33572282,416727,33614034,307526,33572280,617876,33614036,316408,384349,135663,33572275,617877,340269,384352,384350,518367,573867,920783,-1</v>
      </c>
      <c r="V124" s="2" t="str">
        <f t="shared" si="84"/>
        <v>518369,33572282,416727,33614034,307526,33572280,617876,33614036,316408,384349,135663,33572275,617877,340269,384352,384350,518367,573867,920783,-1,-1</v>
      </c>
      <c r="W124" s="2" t="str">
        <f t="shared" si="84"/>
        <v>518369,33572282,416727,33614034,307526,33572280,617876,33614036,316408,384349,135663,33572275,617877,340269,384352,384350,518367,573867,920783,-1,-1,-1</v>
      </c>
      <c r="X124" s="2" t="str">
        <f t="shared" si="84"/>
        <v>518369,33572282,416727,33614034,307526,33572280,617876,33614036,316408,384349,135663,33572275,617877,340269,384352,384350,518367,573867,920783,-1,-1,-1,-1</v>
      </c>
      <c r="Y124" s="2" t="str">
        <f t="shared" si="84"/>
        <v>518369,33572282,416727,33614034,307526,33572280,617876,33614036,316408,384349,135663,33572275,617877,340269,384352,384350,518367,573867,920783,-1,-1,-1,-1,-1</v>
      </c>
      <c r="Z124" s="2" t="str">
        <f t="shared" si="84"/>
        <v>518369,33572282,416727,33614034,307526,33572280,617876,33614036,316408,384349,135663,33572275,617877,340269,384352,384350,518367,573867,920783,-1,-1,-1,-1,-1,-1</v>
      </c>
      <c r="AA124" s="2" t="str">
        <f t="shared" si="84"/>
        <v>518369,33572282,416727,33614034,307526,33572280,617876,33614036,316408,384349,135663,33572275,617877,340269,384352,384350,518367,573867,920783,-1,-1,-1,-1,-1,-1,-1</v>
      </c>
      <c r="AB124" s="2" t="str">
        <f t="shared" si="84"/>
        <v>518369,33572282,416727,33614034,307526,33572280,617876,33614036,316408,384349,135663,33572275,617877,340269,384352,384350,518367,573867,920783,-1,-1,-1,-1,-1,-1,-1,-1</v>
      </c>
      <c r="AC124" s="2" t="str">
        <f t="shared" si="84"/>
        <v>518369,33572282,416727,33614034,307526,33572280,617876,33614036,316408,384349,135663,33572275,617877,340269,384352,384350,518367,573867,920783,-1,-1,-1,-1,-1,-1,-1,-1,-1</v>
      </c>
      <c r="AD124" s="2" t="str">
        <f t="shared" ref="AD124:AG124" si="85">AC124&amp;","&amp;AD87</f>
        <v>518369,33572282,416727,33614034,307526,33572280,617876,33614036,316408,384349,135663,33572275,617877,340269,384352,384350,518367,573867,920783,-1,-1,-1,-1,-1,-1,-1,-1,-1,-1</v>
      </c>
      <c r="AE124" s="2" t="str">
        <f t="shared" si="85"/>
        <v>518369,33572282,416727,33614034,307526,33572280,617876,33614036,316408,384349,135663,33572275,617877,340269,384352,384350,518367,573867,920783,-1,-1,-1,-1,-1,-1,-1,-1,-1,-1,-1</v>
      </c>
      <c r="AF124" s="2" t="str">
        <f t="shared" si="85"/>
        <v>518369,33572282,416727,33614034,307526,33572280,617876,33614036,316408,384349,135663,33572275,617877,340269,384352,384350,518367,573867,920783,-1,-1,-1,-1,-1,-1,-1,-1,-1,-1,-1,-1</v>
      </c>
      <c r="AG124" s="2" t="str">
        <f t="shared" si="85"/>
        <v>518369,33572282,416727,33614034,307526,33572280,617876,33614036,316408,384349,135663,33572275,617877,340269,384352,384350,518367,573867,920783,-1,-1,-1,-1,-1,-1,-1,-1,-1,-1,-1,-1,-1</v>
      </c>
    </row>
    <row r="125" spans="1:34" x14ac:dyDescent="0.2">
      <c r="A125" s="5" t="str">
        <f t="shared" si="3"/>
        <v>Disease</v>
      </c>
      <c r="C125" s="2" t="str">
        <f t="shared" si="73"/>
        <v>-1,-1</v>
      </c>
      <c r="D125" s="2" t="str">
        <f t="shared" ref="D125:AC125" si="86">C125&amp;","&amp;D88</f>
        <v>-1,-1,-1</v>
      </c>
      <c r="E125" s="2" t="str">
        <f t="shared" si="86"/>
        <v>-1,-1,-1,-1</v>
      </c>
      <c r="F125" s="2" t="str">
        <f t="shared" si="86"/>
        <v>-1,-1,-1,-1,-1</v>
      </c>
      <c r="G125" s="2" t="str">
        <f t="shared" si="86"/>
        <v>-1,-1,-1,-1,-1,-1</v>
      </c>
      <c r="H125" s="2" t="str">
        <f t="shared" si="86"/>
        <v>-1,-1,-1,-1,-1,-1,-1</v>
      </c>
      <c r="I125" s="2" t="str">
        <f t="shared" si="86"/>
        <v>-1,-1,-1,-1,-1,-1,-1,-1</v>
      </c>
      <c r="J125" s="2" t="str">
        <f t="shared" si="86"/>
        <v>-1,-1,-1,-1,-1,-1,-1,-1,-1</v>
      </c>
      <c r="K125" s="2" t="str">
        <f t="shared" si="86"/>
        <v>-1,-1,-1,-1,-1,-1,-1,-1,-1,-1</v>
      </c>
      <c r="L125" s="2" t="str">
        <f t="shared" si="86"/>
        <v>-1,-1,-1,-1,-1,-1,-1,-1,-1,-1,-1</v>
      </c>
      <c r="M125" s="2" t="str">
        <f t="shared" si="86"/>
        <v>-1,-1,-1,-1,-1,-1,-1,-1,-1,-1,-1,-1</v>
      </c>
      <c r="N125" s="2" t="str">
        <f t="shared" si="86"/>
        <v>-1,-1,-1,-1,-1,-1,-1,-1,-1,-1,-1,-1,-1</v>
      </c>
      <c r="O125" s="2" t="str">
        <f t="shared" si="86"/>
        <v>-1,-1,-1,-1,-1,-1,-1,-1,-1,-1,-1,-1,-1,-1</v>
      </c>
      <c r="P125" s="2" t="str">
        <f t="shared" si="86"/>
        <v>-1,-1,-1,-1,-1,-1,-1,-1,-1,-1,-1,-1,-1,-1,-1</v>
      </c>
      <c r="Q125" s="2" t="str">
        <f t="shared" si="86"/>
        <v>-1,-1,-1,-1,-1,-1,-1,-1,-1,-1,-1,-1,-1,-1,-1,-1</v>
      </c>
      <c r="R125" s="2" t="str">
        <f t="shared" si="86"/>
        <v>-1,-1,-1,-1,-1,-1,-1,-1,-1,-1,-1,-1,-1,-1,-1,-1,-1</v>
      </c>
      <c r="S125" s="2" t="str">
        <f t="shared" si="86"/>
        <v>-1,-1,-1,-1,-1,-1,-1,-1,-1,-1,-1,-1,-1,-1,-1,-1,-1,-1</v>
      </c>
      <c r="T125" s="2" t="str">
        <f t="shared" si="86"/>
        <v>-1,-1,-1,-1,-1,-1,-1,-1,-1,-1,-1,-1,-1,-1,-1,-1,-1,-1,-1</v>
      </c>
      <c r="U125" s="2" t="str">
        <f t="shared" si="86"/>
        <v>-1,-1,-1,-1,-1,-1,-1,-1,-1,-1,-1,-1,-1,-1,-1,-1,-1,-1,-1,-1</v>
      </c>
      <c r="V125" s="2" t="str">
        <f t="shared" si="86"/>
        <v>-1,-1,-1,-1,-1,-1,-1,-1,-1,-1,-1,-1,-1,-1,-1,-1,-1,-1,-1,-1,-1</v>
      </c>
      <c r="W125" s="2" t="str">
        <f t="shared" si="86"/>
        <v>-1,-1,-1,-1,-1,-1,-1,-1,-1,-1,-1,-1,-1,-1,-1,-1,-1,-1,-1,-1,-1,-1</v>
      </c>
      <c r="X125" s="2" t="str">
        <f t="shared" si="86"/>
        <v>-1,-1,-1,-1,-1,-1,-1,-1,-1,-1,-1,-1,-1,-1,-1,-1,-1,-1,-1,-1,-1,-1,-1</v>
      </c>
      <c r="Y125" s="2" t="str">
        <f t="shared" si="86"/>
        <v>-1,-1,-1,-1,-1,-1,-1,-1,-1,-1,-1,-1,-1,-1,-1,-1,-1,-1,-1,-1,-1,-1,-1,-1</v>
      </c>
      <c r="Z125" s="2" t="str">
        <f t="shared" si="86"/>
        <v>-1,-1,-1,-1,-1,-1,-1,-1,-1,-1,-1,-1,-1,-1,-1,-1,-1,-1,-1,-1,-1,-1,-1,-1,-1</v>
      </c>
      <c r="AA125" s="2" t="str">
        <f t="shared" si="86"/>
        <v>-1,-1,-1,-1,-1,-1,-1,-1,-1,-1,-1,-1,-1,-1,-1,-1,-1,-1,-1,-1,-1,-1,-1,-1,-1,-1</v>
      </c>
      <c r="AB125" s="2" t="str">
        <f t="shared" si="86"/>
        <v>-1,-1,-1,-1,-1,-1,-1,-1,-1,-1,-1,-1,-1,-1,-1,-1,-1,-1,-1,-1,-1,-1,-1,-1,-1,-1,-1</v>
      </c>
      <c r="AC125" s="2" t="str">
        <f t="shared" si="86"/>
        <v>-1,-1,-1,-1,-1,-1,-1,-1,-1,-1,-1,-1,-1,-1,-1,-1,-1,-1,-1,-1,-1,-1,-1,-1,-1,-1,-1,-1</v>
      </c>
      <c r="AD125" s="2" t="str">
        <f t="shared" ref="AD125:AG125" si="87">AC125&amp;","&amp;AD88</f>
        <v>-1,-1,-1,-1,-1,-1,-1,-1,-1,-1,-1,-1,-1,-1,-1,-1,-1,-1,-1,-1,-1,-1,-1,-1,-1,-1,-1,-1,-1</v>
      </c>
      <c r="AE125" s="2" t="str">
        <f t="shared" si="87"/>
        <v>-1,-1,-1,-1,-1,-1,-1,-1,-1,-1,-1,-1,-1,-1,-1,-1,-1,-1,-1,-1,-1,-1,-1,-1,-1,-1,-1,-1,-1,-1</v>
      </c>
      <c r="AF125" s="2" t="str">
        <f t="shared" si="87"/>
        <v>-1,-1,-1,-1,-1,-1,-1,-1,-1,-1,-1,-1,-1,-1,-1,-1,-1,-1,-1,-1,-1,-1,-1,-1,-1,-1,-1,-1,-1,-1,-1</v>
      </c>
      <c r="AG125" s="2" t="str">
        <f t="shared" si="87"/>
        <v>-1,-1,-1,-1,-1,-1,-1,-1,-1,-1,-1,-1,-1,-1,-1,-1,-1,-1,-1,-1,-1,-1,-1,-1,-1,-1,-1,-1,-1,-1,-1,-1</v>
      </c>
    </row>
    <row r="126" spans="1:34" x14ac:dyDescent="0.2">
      <c r="A126" s="5" t="str">
        <f t="shared" si="3"/>
        <v>Earth</v>
      </c>
      <c r="C126" s="2" t="str">
        <f t="shared" si="73"/>
        <v>1085713,-1</v>
      </c>
      <c r="D126" s="2" t="str">
        <f t="shared" ref="D126:AC126" si="88">C126&amp;","&amp;D89</f>
        <v>1085713,-1,-1</v>
      </c>
      <c r="E126" s="2" t="str">
        <f t="shared" si="88"/>
        <v>1085713,-1,-1,-1</v>
      </c>
      <c r="F126" s="2" t="str">
        <f t="shared" si="88"/>
        <v>1085713,-1,-1,-1,-1</v>
      </c>
      <c r="G126" s="2" t="str">
        <f t="shared" si="88"/>
        <v>1085713,-1,-1,-1,-1,-1</v>
      </c>
      <c r="H126" s="2" t="str">
        <f t="shared" si="88"/>
        <v>1085713,-1,-1,-1,-1,-1,-1</v>
      </c>
      <c r="I126" s="2" t="str">
        <f t="shared" si="88"/>
        <v>1085713,-1,-1,-1,-1,-1,-1,-1</v>
      </c>
      <c r="J126" s="2" t="str">
        <f t="shared" si="88"/>
        <v>1085713,-1,-1,-1,-1,-1,-1,-1,-1</v>
      </c>
      <c r="K126" s="2" t="str">
        <f t="shared" si="88"/>
        <v>1085713,-1,-1,-1,-1,-1,-1,-1,-1,-1</v>
      </c>
      <c r="L126" s="2" t="str">
        <f t="shared" si="88"/>
        <v>1085713,-1,-1,-1,-1,-1,-1,-1,-1,-1,-1</v>
      </c>
      <c r="M126" s="2" t="str">
        <f t="shared" si="88"/>
        <v>1085713,-1,-1,-1,-1,-1,-1,-1,-1,-1,-1,-1</v>
      </c>
      <c r="N126" s="2" t="str">
        <f t="shared" si="88"/>
        <v>1085713,-1,-1,-1,-1,-1,-1,-1,-1,-1,-1,-1,-1</v>
      </c>
      <c r="O126" s="2" t="str">
        <f t="shared" si="88"/>
        <v>1085713,-1,-1,-1,-1,-1,-1,-1,-1,-1,-1,-1,-1,-1</v>
      </c>
      <c r="P126" s="2" t="str">
        <f t="shared" si="88"/>
        <v>1085713,-1,-1,-1,-1,-1,-1,-1,-1,-1,-1,-1,-1,-1,-1</v>
      </c>
      <c r="Q126" s="2" t="str">
        <f t="shared" si="88"/>
        <v>1085713,-1,-1,-1,-1,-1,-1,-1,-1,-1,-1,-1,-1,-1,-1,-1</v>
      </c>
      <c r="R126" s="2" t="str">
        <f t="shared" si="88"/>
        <v>1085713,-1,-1,-1,-1,-1,-1,-1,-1,-1,-1,-1,-1,-1,-1,-1,-1</v>
      </c>
      <c r="S126" s="2" t="str">
        <f t="shared" si="88"/>
        <v>1085713,-1,-1,-1,-1,-1,-1,-1,-1,-1,-1,-1,-1,-1,-1,-1,-1,-1</v>
      </c>
      <c r="T126" s="2" t="str">
        <f t="shared" si="88"/>
        <v>1085713,-1,-1,-1,-1,-1,-1,-1,-1,-1,-1,-1,-1,-1,-1,-1,-1,-1,-1</v>
      </c>
      <c r="U126" s="2" t="str">
        <f t="shared" si="88"/>
        <v>1085713,-1,-1,-1,-1,-1,-1,-1,-1,-1,-1,-1,-1,-1,-1,-1,-1,-1,-1,-1</v>
      </c>
      <c r="V126" s="2" t="str">
        <f t="shared" si="88"/>
        <v>1085713,-1,-1,-1,-1,-1,-1,-1,-1,-1,-1,-1,-1,-1,-1,-1,-1,-1,-1,-1,-1</v>
      </c>
      <c r="W126" s="2" t="str">
        <f t="shared" si="88"/>
        <v>1085713,-1,-1,-1,-1,-1,-1,-1,-1,-1,-1,-1,-1,-1,-1,-1,-1,-1,-1,-1,-1,-1</v>
      </c>
      <c r="X126" s="2" t="str">
        <f t="shared" si="88"/>
        <v>1085713,-1,-1,-1,-1,-1,-1,-1,-1,-1,-1,-1,-1,-1,-1,-1,-1,-1,-1,-1,-1,-1,-1</v>
      </c>
      <c r="Y126" s="2" t="str">
        <f t="shared" si="88"/>
        <v>1085713,-1,-1,-1,-1,-1,-1,-1,-1,-1,-1,-1,-1,-1,-1,-1,-1,-1,-1,-1,-1,-1,-1,-1</v>
      </c>
      <c r="Z126" s="2" t="str">
        <f t="shared" si="88"/>
        <v>1085713,-1,-1,-1,-1,-1,-1,-1,-1,-1,-1,-1,-1,-1,-1,-1,-1,-1,-1,-1,-1,-1,-1,-1,-1</v>
      </c>
      <c r="AA126" s="2" t="str">
        <f t="shared" si="88"/>
        <v>1085713,-1,-1,-1,-1,-1,-1,-1,-1,-1,-1,-1,-1,-1,-1,-1,-1,-1,-1,-1,-1,-1,-1,-1,-1,-1</v>
      </c>
      <c r="AB126" s="2" t="str">
        <f t="shared" si="88"/>
        <v>1085713,-1,-1,-1,-1,-1,-1,-1,-1,-1,-1,-1,-1,-1,-1,-1,-1,-1,-1,-1,-1,-1,-1,-1,-1,-1,-1</v>
      </c>
      <c r="AC126" s="2" t="str">
        <f t="shared" si="88"/>
        <v>1085713,-1,-1,-1,-1,-1,-1,-1,-1,-1,-1,-1,-1,-1,-1,-1,-1,-1,-1,-1,-1,-1,-1,-1,-1,-1,-1,-1</v>
      </c>
      <c r="AD126" s="2" t="str">
        <f t="shared" ref="AD126:AG126" si="89">AC126&amp;","&amp;AD89</f>
        <v>1085713,-1,-1,-1,-1,-1,-1,-1,-1,-1,-1,-1,-1,-1,-1,-1,-1,-1,-1,-1,-1,-1,-1,-1,-1,-1,-1,-1,-1</v>
      </c>
      <c r="AE126" s="2" t="str">
        <f t="shared" si="89"/>
        <v>1085713,-1,-1,-1,-1,-1,-1,-1,-1,-1,-1,-1,-1,-1,-1,-1,-1,-1,-1,-1,-1,-1,-1,-1,-1,-1,-1,-1,-1,-1</v>
      </c>
      <c r="AF126" s="2" t="str">
        <f t="shared" si="89"/>
        <v>1085713,-1,-1,-1,-1,-1,-1,-1,-1,-1,-1,-1,-1,-1,-1,-1,-1,-1,-1,-1,-1,-1,-1,-1,-1,-1,-1,-1,-1,-1,-1</v>
      </c>
      <c r="AG126" s="2" t="str">
        <f t="shared" si="89"/>
        <v>1085713,-1,-1,-1,-1,-1,-1,-1,-1,-1,-1,-1,-1,-1,-1,-1,-1,-1,-1,-1,-1,-1,-1,-1,-1,-1,-1,-1,-1,-1,-1,-1</v>
      </c>
    </row>
    <row r="127" spans="1:34" x14ac:dyDescent="0.2">
      <c r="A127" s="5" t="str">
        <f t="shared" si="3"/>
        <v>Enhance</v>
      </c>
      <c r="C127" s="2" t="str">
        <f t="shared" si="73"/>
        <v>372060,319208</v>
      </c>
      <c r="D127" s="2" t="str">
        <f t="shared" ref="D127:AC127" si="90">C127&amp;","&amp;D90</f>
        <v>372060,319208,372061</v>
      </c>
      <c r="E127" s="2" t="str">
        <f t="shared" si="90"/>
        <v>372060,319208,372061,334614</v>
      </c>
      <c r="F127" s="2" t="str">
        <f t="shared" si="90"/>
        <v>372060,319208,372061,334614,319212</v>
      </c>
      <c r="G127" s="2" t="str">
        <f t="shared" si="90"/>
        <v>372060,319208,372061,334614,319212,372062</v>
      </c>
      <c r="H127" s="2" t="str">
        <f t="shared" si="90"/>
        <v>372060,319208,372061,334614,319212,372062,842608</v>
      </c>
      <c r="I127" s="2" t="str">
        <f t="shared" si="90"/>
        <v>372060,319208,372061,334614,319212,372062,842608,518365</v>
      </c>
      <c r="J127" s="2" t="str">
        <f t="shared" si="90"/>
        <v>372060,319208,372061,334614,319212,372062,842608,518365,-1</v>
      </c>
      <c r="K127" s="2" t="str">
        <f t="shared" si="90"/>
        <v>372060,319208,372061,334614,319212,372062,842608,518365,-1,-1</v>
      </c>
      <c r="L127" s="2" t="str">
        <f t="shared" si="90"/>
        <v>372060,319208,372061,334614,319212,372062,842608,518365,-1,-1,-1</v>
      </c>
      <c r="M127" s="2" t="str">
        <f t="shared" si="90"/>
        <v>372060,319208,372061,334614,319212,372062,842608,518365,-1,-1,-1,-1</v>
      </c>
      <c r="N127" s="2" t="str">
        <f t="shared" si="90"/>
        <v>372060,319208,372061,334614,319212,372062,842608,518365,-1,-1,-1,-1,-1</v>
      </c>
      <c r="O127" s="2" t="str">
        <f t="shared" si="90"/>
        <v>372060,319208,372061,334614,319212,372062,842608,518365,-1,-1,-1,-1,-1,-1</v>
      </c>
      <c r="P127" s="2" t="str">
        <f t="shared" si="90"/>
        <v>372060,319208,372061,334614,319212,372062,842608,518365,-1,-1,-1,-1,-1,-1,-1</v>
      </c>
      <c r="Q127" s="2" t="str">
        <f t="shared" si="90"/>
        <v>372060,319208,372061,334614,319212,372062,842608,518365,-1,-1,-1,-1,-1,-1,-1,-1</v>
      </c>
      <c r="R127" s="2" t="str">
        <f t="shared" si="90"/>
        <v>372060,319208,372061,334614,319212,372062,842608,518365,-1,-1,-1,-1,-1,-1,-1,-1,-1</v>
      </c>
      <c r="S127" s="2" t="str">
        <f t="shared" si="90"/>
        <v>372060,319208,372061,334614,319212,372062,842608,518365,-1,-1,-1,-1,-1,-1,-1,-1,-1,-1</v>
      </c>
      <c r="T127" s="2" t="str">
        <f t="shared" si="90"/>
        <v>372060,319208,372061,334614,319212,372062,842608,518365,-1,-1,-1,-1,-1,-1,-1,-1,-1,-1,-1</v>
      </c>
      <c r="U127" s="2" t="str">
        <f t="shared" si="90"/>
        <v>372060,319208,372061,334614,319212,372062,842608,518365,-1,-1,-1,-1,-1,-1,-1,-1,-1,-1,-1,-1</v>
      </c>
      <c r="V127" s="2" t="str">
        <f t="shared" si="90"/>
        <v>372060,319208,372061,334614,319212,372062,842608,518365,-1,-1,-1,-1,-1,-1,-1,-1,-1,-1,-1,-1,-1</v>
      </c>
      <c r="W127" s="2" t="str">
        <f t="shared" si="90"/>
        <v>372060,319208,372061,334614,319212,372062,842608,518365,-1,-1,-1,-1,-1,-1,-1,-1,-1,-1,-1,-1,-1,-1</v>
      </c>
      <c r="X127" s="2" t="str">
        <f t="shared" si="90"/>
        <v>372060,319208,372061,334614,319212,372062,842608,518365,-1,-1,-1,-1,-1,-1,-1,-1,-1,-1,-1,-1,-1,-1,-1</v>
      </c>
      <c r="Y127" s="2" t="str">
        <f t="shared" si="90"/>
        <v>372060,319208,372061,334614,319212,372062,842608,518365,-1,-1,-1,-1,-1,-1,-1,-1,-1,-1,-1,-1,-1,-1,-1,-1</v>
      </c>
      <c r="Z127" s="2" t="str">
        <f t="shared" si="90"/>
        <v>372060,319208,372061,334614,319212,372062,842608,518365,-1,-1,-1,-1,-1,-1,-1,-1,-1,-1,-1,-1,-1,-1,-1,-1,-1</v>
      </c>
      <c r="AA127" s="2" t="str">
        <f t="shared" si="90"/>
        <v>372060,319208,372061,334614,319212,372062,842608,518365,-1,-1,-1,-1,-1,-1,-1,-1,-1,-1,-1,-1,-1,-1,-1,-1,-1,-1</v>
      </c>
      <c r="AB127" s="2" t="str">
        <f t="shared" si="90"/>
        <v>372060,319208,372061,334614,319212,372062,842608,518365,-1,-1,-1,-1,-1,-1,-1,-1,-1,-1,-1,-1,-1,-1,-1,-1,-1,-1,-1</v>
      </c>
      <c r="AC127" s="2" t="str">
        <f t="shared" si="90"/>
        <v>372060,319208,372061,334614,319212,372062,842608,518365,-1,-1,-1,-1,-1,-1,-1,-1,-1,-1,-1,-1,-1,-1,-1,-1,-1,-1,-1,-1</v>
      </c>
      <c r="AD127" s="2" t="str">
        <f t="shared" ref="AD127:AG127" si="91">AC127&amp;","&amp;AD90</f>
        <v>372060,319208,372061,334614,319212,372062,842608,518365,-1,-1,-1,-1,-1,-1,-1,-1,-1,-1,-1,-1,-1,-1,-1,-1,-1,-1,-1,-1,-1</v>
      </c>
      <c r="AE127" s="2" t="str">
        <f t="shared" si="91"/>
        <v>372060,319208,372061,334614,319212,372062,842608,518365,-1,-1,-1,-1,-1,-1,-1,-1,-1,-1,-1,-1,-1,-1,-1,-1,-1,-1,-1,-1,-1,-1</v>
      </c>
      <c r="AF127" s="2" t="str">
        <f t="shared" si="91"/>
        <v>372060,319208,372061,334614,319212,372062,842608,518365,-1,-1,-1,-1,-1,-1,-1,-1,-1,-1,-1,-1,-1,-1,-1,-1,-1,-1,-1,-1,-1,-1,-1</v>
      </c>
      <c r="AG127" s="2" t="str">
        <f t="shared" si="91"/>
        <v>372060,319208,372061,334614,319212,372062,842608,518365,-1,-1,-1,-1,-1,-1,-1,-1,-1,-1,-1,-1,-1,-1,-1,-1,-1,-1,-1,-1,-1,-1,-1,-1</v>
      </c>
    </row>
    <row r="128" spans="1:34" x14ac:dyDescent="0.2">
      <c r="A128" s="5" t="str">
        <f t="shared" si="3"/>
        <v>Fabricate</v>
      </c>
      <c r="C128" s="2" t="str">
        <f t="shared" si="73"/>
        <v>518369,416727</v>
      </c>
      <c r="D128" s="2" t="str">
        <f t="shared" ref="D128:AC128" si="92">C128&amp;","&amp;D91</f>
        <v>518369,416727,617876</v>
      </c>
      <c r="E128" s="2" t="str">
        <f t="shared" si="92"/>
        <v>518369,416727,617876,617877</v>
      </c>
      <c r="F128" s="2" t="str">
        <f t="shared" si="92"/>
        <v>518369,416727,617876,617877,518367</v>
      </c>
      <c r="G128" s="2" t="str">
        <f t="shared" si="92"/>
        <v>518369,416727,617876,617877,518367,-1</v>
      </c>
      <c r="H128" s="2" t="str">
        <f t="shared" si="92"/>
        <v>518369,416727,617876,617877,518367,-1,-1</v>
      </c>
      <c r="I128" s="2" t="str">
        <f t="shared" si="92"/>
        <v>518369,416727,617876,617877,518367,-1,-1,-1</v>
      </c>
      <c r="J128" s="2" t="str">
        <f t="shared" si="92"/>
        <v>518369,416727,617876,617877,518367,-1,-1,-1,-1</v>
      </c>
      <c r="K128" s="2" t="str">
        <f t="shared" si="92"/>
        <v>518369,416727,617876,617877,518367,-1,-1,-1,-1,-1</v>
      </c>
      <c r="L128" s="2" t="str">
        <f t="shared" si="92"/>
        <v>518369,416727,617876,617877,518367,-1,-1,-1,-1,-1,-1</v>
      </c>
      <c r="M128" s="2" t="str">
        <f t="shared" si="92"/>
        <v>518369,416727,617876,617877,518367,-1,-1,-1,-1,-1,-1,-1</v>
      </c>
      <c r="N128" s="2" t="str">
        <f t="shared" si="92"/>
        <v>518369,416727,617876,617877,518367,-1,-1,-1,-1,-1,-1,-1,-1</v>
      </c>
      <c r="O128" s="2" t="str">
        <f t="shared" si="92"/>
        <v>518369,416727,617876,617877,518367,-1,-1,-1,-1,-1,-1,-1,-1,-1</v>
      </c>
      <c r="P128" s="2" t="str">
        <f t="shared" si="92"/>
        <v>518369,416727,617876,617877,518367,-1,-1,-1,-1,-1,-1,-1,-1,-1,-1</v>
      </c>
      <c r="Q128" s="2" t="str">
        <f t="shared" si="92"/>
        <v>518369,416727,617876,617877,518367,-1,-1,-1,-1,-1,-1,-1,-1,-1,-1,-1</v>
      </c>
      <c r="R128" s="2" t="str">
        <f t="shared" si="92"/>
        <v>518369,416727,617876,617877,518367,-1,-1,-1,-1,-1,-1,-1,-1,-1,-1,-1,-1</v>
      </c>
      <c r="S128" s="2" t="str">
        <f t="shared" si="92"/>
        <v>518369,416727,617876,617877,518367,-1,-1,-1,-1,-1,-1,-1,-1,-1,-1,-1,-1,-1</v>
      </c>
      <c r="T128" s="2" t="str">
        <f t="shared" si="92"/>
        <v>518369,416727,617876,617877,518367,-1,-1,-1,-1,-1,-1,-1,-1,-1,-1,-1,-1,-1,-1</v>
      </c>
      <c r="U128" s="2" t="str">
        <f t="shared" si="92"/>
        <v>518369,416727,617876,617877,518367,-1,-1,-1,-1,-1,-1,-1,-1,-1,-1,-1,-1,-1,-1,-1</v>
      </c>
      <c r="V128" s="2" t="str">
        <f t="shared" si="92"/>
        <v>518369,416727,617876,617877,518367,-1,-1,-1,-1,-1,-1,-1,-1,-1,-1,-1,-1,-1,-1,-1,-1</v>
      </c>
      <c r="W128" s="2" t="str">
        <f t="shared" si="92"/>
        <v>518369,416727,617876,617877,518367,-1,-1,-1,-1,-1,-1,-1,-1,-1,-1,-1,-1,-1,-1,-1,-1,-1</v>
      </c>
      <c r="X128" s="2" t="str">
        <f t="shared" si="92"/>
        <v>518369,416727,617876,617877,518367,-1,-1,-1,-1,-1,-1,-1,-1,-1,-1,-1,-1,-1,-1,-1,-1,-1,-1</v>
      </c>
      <c r="Y128" s="2" t="str">
        <f t="shared" si="92"/>
        <v>518369,416727,617876,617877,518367,-1,-1,-1,-1,-1,-1,-1,-1,-1,-1,-1,-1,-1,-1,-1,-1,-1,-1,-1</v>
      </c>
      <c r="Z128" s="2" t="str">
        <f t="shared" si="92"/>
        <v>518369,416727,617876,617877,518367,-1,-1,-1,-1,-1,-1,-1,-1,-1,-1,-1,-1,-1,-1,-1,-1,-1,-1,-1,-1</v>
      </c>
      <c r="AA128" s="2" t="str">
        <f t="shared" si="92"/>
        <v>518369,416727,617876,617877,518367,-1,-1,-1,-1,-1,-1,-1,-1,-1,-1,-1,-1,-1,-1,-1,-1,-1,-1,-1,-1,-1</v>
      </c>
      <c r="AB128" s="2" t="str">
        <f t="shared" si="92"/>
        <v>518369,416727,617876,617877,518367,-1,-1,-1,-1,-1,-1,-1,-1,-1,-1,-1,-1,-1,-1,-1,-1,-1,-1,-1,-1,-1,-1</v>
      </c>
      <c r="AC128" s="2" t="str">
        <f t="shared" si="92"/>
        <v>518369,416727,617876,617877,518367,-1,-1,-1,-1,-1,-1,-1,-1,-1,-1,-1,-1,-1,-1,-1,-1,-1,-1,-1,-1,-1,-1,-1</v>
      </c>
      <c r="AD128" s="2" t="str">
        <f t="shared" ref="AD128:AG128" si="93">AC128&amp;","&amp;AD91</f>
        <v>518369,416727,617876,617877,518367,-1,-1,-1,-1,-1,-1,-1,-1,-1,-1,-1,-1,-1,-1,-1,-1,-1,-1,-1,-1,-1,-1,-1,-1</v>
      </c>
      <c r="AE128" s="2" t="str">
        <f t="shared" si="93"/>
        <v>518369,416727,617876,617877,518367,-1,-1,-1,-1,-1,-1,-1,-1,-1,-1,-1,-1,-1,-1,-1,-1,-1,-1,-1,-1,-1,-1,-1,-1,-1</v>
      </c>
      <c r="AF128" s="2" t="str">
        <f t="shared" si="93"/>
        <v>518369,416727,617876,617877,518367,-1,-1,-1,-1,-1,-1,-1,-1,-1,-1,-1,-1,-1,-1,-1,-1,-1,-1,-1,-1,-1,-1,-1,-1,-1,-1</v>
      </c>
      <c r="AG128" s="2" t="str">
        <f t="shared" si="93"/>
        <v>518369,416727,617876,617877,518367,-1,-1,-1,-1,-1,-1,-1,-1,-1,-1,-1,-1,-1,-1,-1,-1,-1,-1,-1,-1,-1,-1,-1,-1,-1,-1,-1</v>
      </c>
    </row>
    <row r="129" spans="1:33" x14ac:dyDescent="0.2">
      <c r="A129" s="5" t="str">
        <f t="shared" si="3"/>
        <v>Fire</v>
      </c>
      <c r="C129" s="2" t="str">
        <f t="shared" si="73"/>
        <v>77773,77776</v>
      </c>
      <c r="D129" s="2" t="str">
        <f t="shared" ref="D129:AC129" si="94">C129&amp;","&amp;D92</f>
        <v>77773,77776,642598</v>
      </c>
      <c r="E129" s="2" t="str">
        <f t="shared" si="94"/>
        <v>77773,77776,642598,383888</v>
      </c>
      <c r="F129" s="2" t="str">
        <f t="shared" si="94"/>
        <v>77773,77776,642598,383888,132291</v>
      </c>
      <c r="G129" s="2" t="str">
        <f t="shared" si="94"/>
        <v>77773,77776,642598,383888,132291,116617</v>
      </c>
      <c r="H129" s="2" t="str">
        <f t="shared" si="94"/>
        <v>77773,77776,642598,383888,132291,116617,241311</v>
      </c>
      <c r="I129" s="2" t="str">
        <f t="shared" si="94"/>
        <v>77773,77776,642598,383888,132291,116617,241311,1112045</v>
      </c>
      <c r="J129" s="2" t="str">
        <f t="shared" si="94"/>
        <v>77773,77776,642598,383888,132291,116617,241311,1112045,220543</v>
      </c>
      <c r="K129" s="2" t="str">
        <f t="shared" si="94"/>
        <v>77773,77776,642598,383888,132291,116617,241311,1112045,220543,517589</v>
      </c>
      <c r="L129" s="2" t="str">
        <f t="shared" si="94"/>
        <v>77773,77776,642598,383888,132291,116617,241311,1112045,220543,517589,501803</v>
      </c>
      <c r="M129" s="2" t="str">
        <f t="shared" si="94"/>
        <v>77773,77776,642598,383888,132291,116617,241311,1112045,220543,517589,501803,-1</v>
      </c>
      <c r="N129" s="2" t="str">
        <f t="shared" si="94"/>
        <v>77773,77776,642598,383888,132291,116617,241311,1112045,220543,517589,501803,-1,-1</v>
      </c>
      <c r="O129" s="2" t="str">
        <f t="shared" si="94"/>
        <v>77773,77776,642598,383888,132291,116617,241311,1112045,220543,517589,501803,-1,-1,-1</v>
      </c>
      <c r="P129" s="2" t="str">
        <f t="shared" si="94"/>
        <v>77773,77776,642598,383888,132291,116617,241311,1112045,220543,517589,501803,-1,-1,-1,-1</v>
      </c>
      <c r="Q129" s="2" t="str">
        <f t="shared" si="94"/>
        <v>77773,77776,642598,383888,132291,116617,241311,1112045,220543,517589,501803,-1,-1,-1,-1,-1</v>
      </c>
      <c r="R129" s="2" t="str">
        <f t="shared" si="94"/>
        <v>77773,77776,642598,383888,132291,116617,241311,1112045,220543,517589,501803,-1,-1,-1,-1,-1,-1</v>
      </c>
      <c r="S129" s="2" t="str">
        <f t="shared" si="94"/>
        <v>77773,77776,642598,383888,132291,116617,241311,1112045,220543,517589,501803,-1,-1,-1,-1,-1,-1,-1</v>
      </c>
      <c r="T129" s="2" t="str">
        <f t="shared" si="94"/>
        <v>77773,77776,642598,383888,132291,116617,241311,1112045,220543,517589,501803,-1,-1,-1,-1,-1,-1,-1,-1</v>
      </c>
      <c r="U129" s="2" t="str">
        <f t="shared" si="94"/>
        <v>77773,77776,642598,383888,132291,116617,241311,1112045,220543,517589,501803,-1,-1,-1,-1,-1,-1,-1,-1,-1</v>
      </c>
      <c r="V129" s="2" t="str">
        <f t="shared" si="94"/>
        <v>77773,77776,642598,383888,132291,116617,241311,1112045,220543,517589,501803,-1,-1,-1,-1,-1,-1,-1,-1,-1,-1</v>
      </c>
      <c r="W129" s="2" t="str">
        <f t="shared" si="94"/>
        <v>77773,77776,642598,383888,132291,116617,241311,1112045,220543,517589,501803,-1,-1,-1,-1,-1,-1,-1,-1,-1,-1,-1</v>
      </c>
      <c r="X129" s="2" t="str">
        <f t="shared" si="94"/>
        <v>77773,77776,642598,383888,132291,116617,241311,1112045,220543,517589,501803,-1,-1,-1,-1,-1,-1,-1,-1,-1,-1,-1,-1</v>
      </c>
      <c r="Y129" s="2" t="str">
        <f t="shared" si="94"/>
        <v>77773,77776,642598,383888,132291,116617,241311,1112045,220543,517589,501803,-1,-1,-1,-1,-1,-1,-1,-1,-1,-1,-1,-1,-1</v>
      </c>
      <c r="Z129" s="2" t="str">
        <f t="shared" si="94"/>
        <v>77773,77776,642598,383888,132291,116617,241311,1112045,220543,517589,501803,-1,-1,-1,-1,-1,-1,-1,-1,-1,-1,-1,-1,-1,-1</v>
      </c>
      <c r="AA129" s="2" t="str">
        <f t="shared" si="94"/>
        <v>77773,77776,642598,383888,132291,116617,241311,1112045,220543,517589,501803,-1,-1,-1,-1,-1,-1,-1,-1,-1,-1,-1,-1,-1,-1,-1</v>
      </c>
      <c r="AB129" s="2" t="str">
        <f t="shared" si="94"/>
        <v>77773,77776,642598,383888,132291,116617,241311,1112045,220543,517589,501803,-1,-1,-1,-1,-1,-1,-1,-1,-1,-1,-1,-1,-1,-1,-1,-1</v>
      </c>
      <c r="AC129" s="2" t="str">
        <f t="shared" si="94"/>
        <v>77773,77776,642598,383888,132291,116617,241311,1112045,220543,517589,501803,-1,-1,-1,-1,-1,-1,-1,-1,-1,-1,-1,-1,-1,-1,-1,-1,-1</v>
      </c>
      <c r="AD129" s="2" t="str">
        <f t="shared" ref="AD129:AG129" si="95">AC129&amp;","&amp;AD92</f>
        <v>77773,77776,642598,383888,132291,116617,241311,1112045,220543,517589,501803,-1,-1,-1,-1,-1,-1,-1,-1,-1,-1,-1,-1,-1,-1,-1,-1,-1,-1</v>
      </c>
      <c r="AE129" s="2" t="str">
        <f t="shared" si="95"/>
        <v>77773,77776,642598,383888,132291,116617,241311,1112045,220543,517589,501803,-1,-1,-1,-1,-1,-1,-1,-1,-1,-1,-1,-1,-1,-1,-1,-1,-1,-1,-1</v>
      </c>
      <c r="AF129" s="2" t="str">
        <f t="shared" si="95"/>
        <v>77773,77776,642598,383888,132291,116617,241311,1112045,220543,517589,501803,-1,-1,-1,-1,-1,-1,-1,-1,-1,-1,-1,-1,-1,-1,-1,-1,-1,-1,-1,-1</v>
      </c>
      <c r="AG129" s="2" t="str">
        <f t="shared" si="95"/>
        <v>77773,77776,642598,383888,132291,116617,241311,1112045,220543,517589,501803,-1,-1,-1,-1,-1,-1,-1,-1,-1,-1,-1,-1,-1,-1,-1,-1,-1,-1,-1,-1,-1</v>
      </c>
    </row>
    <row r="130" spans="1:33" x14ac:dyDescent="0.2">
      <c r="A130" s="5" t="str">
        <f t="shared" si="3"/>
        <v>Force</v>
      </c>
      <c r="C130" s="2" t="str">
        <f t="shared" si="73"/>
        <v>107724,316408</v>
      </c>
      <c r="D130" s="2" t="str">
        <f t="shared" ref="D130:AC130" si="96">C130&amp;","&amp;D93</f>
        <v>107724,316408,67204909</v>
      </c>
      <c r="E130" s="2" t="str">
        <f t="shared" si="96"/>
        <v>107724,316408,67204909,67204913</v>
      </c>
      <c r="F130" s="2" t="str">
        <f t="shared" si="96"/>
        <v>107724,316408,67204909,67204913,67205039</v>
      </c>
      <c r="G130" s="2" t="str">
        <f t="shared" si="96"/>
        <v>107724,316408,67204909,67204913,67205039,372063</v>
      </c>
      <c r="H130" s="2" t="str">
        <f t="shared" si="96"/>
        <v>107724,316408,67204909,67204913,67205039,372063,340269</v>
      </c>
      <c r="I130" s="2" t="str">
        <f t="shared" si="96"/>
        <v>107724,316408,67204909,67204913,67205039,372063,340269,384352</v>
      </c>
      <c r="J130" s="2" t="str">
        <f t="shared" si="96"/>
        <v>107724,316408,67204909,67204913,67205039,372063,340269,384352,746214</v>
      </c>
      <c r="K130" s="2" t="str">
        <f t="shared" si="96"/>
        <v>107724,316408,67204909,67204913,67205039,372063,340269,384352,746214,-1</v>
      </c>
      <c r="L130" s="2" t="str">
        <f t="shared" si="96"/>
        <v>107724,316408,67204909,67204913,67205039,372063,340269,384352,746214,-1,-1</v>
      </c>
      <c r="M130" s="2" t="str">
        <f t="shared" si="96"/>
        <v>107724,316408,67204909,67204913,67205039,372063,340269,384352,746214,-1,-1,-1</v>
      </c>
      <c r="N130" s="2" t="str">
        <f t="shared" si="96"/>
        <v>107724,316408,67204909,67204913,67205039,372063,340269,384352,746214,-1,-1,-1,-1</v>
      </c>
      <c r="O130" s="2" t="str">
        <f t="shared" si="96"/>
        <v>107724,316408,67204909,67204913,67205039,372063,340269,384352,746214,-1,-1,-1,-1,-1</v>
      </c>
      <c r="P130" s="2" t="str">
        <f t="shared" si="96"/>
        <v>107724,316408,67204909,67204913,67205039,372063,340269,384352,746214,-1,-1,-1,-1,-1,-1</v>
      </c>
      <c r="Q130" s="2" t="str">
        <f t="shared" si="96"/>
        <v>107724,316408,67204909,67204913,67205039,372063,340269,384352,746214,-1,-1,-1,-1,-1,-1,-1</v>
      </c>
      <c r="R130" s="2" t="str">
        <f t="shared" si="96"/>
        <v>107724,316408,67204909,67204913,67205039,372063,340269,384352,746214,-1,-1,-1,-1,-1,-1,-1,-1</v>
      </c>
      <c r="S130" s="2" t="str">
        <f t="shared" si="96"/>
        <v>107724,316408,67204909,67204913,67205039,372063,340269,384352,746214,-1,-1,-1,-1,-1,-1,-1,-1,-1</v>
      </c>
      <c r="T130" s="2" t="str">
        <f t="shared" si="96"/>
        <v>107724,316408,67204909,67204913,67205039,372063,340269,384352,746214,-1,-1,-1,-1,-1,-1,-1,-1,-1,-1</v>
      </c>
      <c r="U130" s="2" t="str">
        <f t="shared" si="96"/>
        <v>107724,316408,67204909,67204913,67205039,372063,340269,384352,746214,-1,-1,-1,-1,-1,-1,-1,-1,-1,-1,-1</v>
      </c>
      <c r="V130" s="2" t="str">
        <f t="shared" si="96"/>
        <v>107724,316408,67204909,67204913,67205039,372063,340269,384352,746214,-1,-1,-1,-1,-1,-1,-1,-1,-1,-1,-1,-1</v>
      </c>
      <c r="W130" s="2" t="str">
        <f t="shared" si="96"/>
        <v>107724,316408,67204909,67204913,67205039,372063,340269,384352,746214,-1,-1,-1,-1,-1,-1,-1,-1,-1,-1,-1,-1,-1</v>
      </c>
      <c r="X130" s="2" t="str">
        <f t="shared" si="96"/>
        <v>107724,316408,67204909,67204913,67205039,372063,340269,384352,746214,-1,-1,-1,-1,-1,-1,-1,-1,-1,-1,-1,-1,-1,-1</v>
      </c>
      <c r="Y130" s="2" t="str">
        <f t="shared" si="96"/>
        <v>107724,316408,67204909,67204913,67205039,372063,340269,384352,746214,-1,-1,-1,-1,-1,-1,-1,-1,-1,-1,-1,-1,-1,-1,-1</v>
      </c>
      <c r="Z130" s="2" t="str">
        <f t="shared" si="96"/>
        <v>107724,316408,67204909,67204913,67205039,372063,340269,384352,746214,-1,-1,-1,-1,-1,-1,-1,-1,-1,-1,-1,-1,-1,-1,-1,-1</v>
      </c>
      <c r="AA130" s="2" t="str">
        <f t="shared" si="96"/>
        <v>107724,316408,67204909,67204913,67205039,372063,340269,384352,746214,-1,-1,-1,-1,-1,-1,-1,-1,-1,-1,-1,-1,-1,-1,-1,-1,-1</v>
      </c>
      <c r="AB130" s="2" t="str">
        <f t="shared" si="96"/>
        <v>107724,316408,67204909,67204913,67205039,372063,340269,384352,746214,-1,-1,-1,-1,-1,-1,-1,-1,-1,-1,-1,-1,-1,-1,-1,-1,-1,-1</v>
      </c>
      <c r="AC130" s="2" t="str">
        <f t="shared" si="96"/>
        <v>107724,316408,67204909,67204913,67205039,372063,340269,384352,746214,-1,-1,-1,-1,-1,-1,-1,-1,-1,-1,-1,-1,-1,-1,-1,-1,-1,-1,-1</v>
      </c>
      <c r="AD130" s="2" t="str">
        <f t="shared" ref="AD130:AG130" si="97">AC130&amp;","&amp;AD93</f>
        <v>107724,316408,67204909,67204913,67205039,372063,340269,384352,746214,-1,-1,-1,-1,-1,-1,-1,-1,-1,-1,-1,-1,-1,-1,-1,-1,-1,-1,-1,-1</v>
      </c>
      <c r="AE130" s="2" t="str">
        <f t="shared" si="97"/>
        <v>107724,316408,67204909,67204913,67205039,372063,340269,384352,746214,-1,-1,-1,-1,-1,-1,-1,-1,-1,-1,-1,-1,-1,-1,-1,-1,-1,-1,-1,-1,-1</v>
      </c>
      <c r="AF130" s="2" t="str">
        <f t="shared" si="97"/>
        <v>107724,316408,67204909,67204913,67205039,372063,340269,384352,746214,-1,-1,-1,-1,-1,-1,-1,-1,-1,-1,-1,-1,-1,-1,-1,-1,-1,-1,-1,-1,-1,-1</v>
      </c>
      <c r="AG130" s="2" t="str">
        <f t="shared" si="97"/>
        <v>107724,316408,67204909,67204913,67205039,372063,340269,384352,746214,-1,-1,-1,-1,-1,-1,-1,-1,-1,-1,-1,-1,-1,-1,-1,-1,-1,-1,-1,-1,-1,-1,-1</v>
      </c>
    </row>
    <row r="131" spans="1:33" x14ac:dyDescent="0.2">
      <c r="A131" s="5" t="str">
        <f t="shared" si="3"/>
        <v>Frost</v>
      </c>
      <c r="C131" s="2" t="str">
        <f t="shared" si="73"/>
        <v>178539,424303</v>
      </c>
      <c r="D131" s="2" t="str">
        <f t="shared" ref="D131:AC131" si="98">C131&amp;","&amp;D94</f>
        <v>178539,424303,178540</v>
      </c>
      <c r="E131" s="2" t="str">
        <f t="shared" si="98"/>
        <v>178539,424303,178540,241314</v>
      </c>
      <c r="F131" s="2" t="str">
        <f t="shared" si="98"/>
        <v>178539,424303,178540,241314,286620</v>
      </c>
      <c r="G131" s="2" t="str">
        <f t="shared" si="98"/>
        <v>178539,424303,178540,241314,286620,132292</v>
      </c>
      <c r="H131" s="2" t="str">
        <f t="shared" si="98"/>
        <v>178539,424303,178540,241314,286620,132292,220544</v>
      </c>
      <c r="I131" s="2" t="str">
        <f t="shared" si="98"/>
        <v>178539,424303,178540,241314,286620,132292,220544,1112044</v>
      </c>
      <c r="J131" s="2" t="str">
        <f t="shared" si="98"/>
        <v>178539,424303,178540,241314,286620,132292,220544,1112044,517590</v>
      </c>
      <c r="K131" s="2" t="str">
        <f t="shared" si="98"/>
        <v>178539,424303,178540,241314,286620,132292,220544,1112044,517590,518372</v>
      </c>
      <c r="L131" s="2" t="str">
        <f t="shared" si="98"/>
        <v>178539,424303,178540,241314,286620,132292,220544,1112044,517590,518372,-1</v>
      </c>
      <c r="M131" s="2" t="str">
        <f t="shared" si="98"/>
        <v>178539,424303,178540,241314,286620,132292,220544,1112044,517590,518372,-1,-1</v>
      </c>
      <c r="N131" s="2" t="str">
        <f t="shared" si="98"/>
        <v>178539,424303,178540,241314,286620,132292,220544,1112044,517590,518372,-1,-1,-1</v>
      </c>
      <c r="O131" s="2" t="str">
        <f t="shared" si="98"/>
        <v>178539,424303,178540,241314,286620,132292,220544,1112044,517590,518372,-1,-1,-1,-1</v>
      </c>
      <c r="P131" s="2" t="str">
        <f t="shared" si="98"/>
        <v>178539,424303,178540,241314,286620,132292,220544,1112044,517590,518372,-1,-1,-1,-1,-1</v>
      </c>
      <c r="Q131" s="2" t="str">
        <f t="shared" si="98"/>
        <v>178539,424303,178540,241314,286620,132292,220544,1112044,517590,518372,-1,-1,-1,-1,-1,-1</v>
      </c>
      <c r="R131" s="2" t="str">
        <f t="shared" si="98"/>
        <v>178539,424303,178540,241314,286620,132292,220544,1112044,517590,518372,-1,-1,-1,-1,-1,-1,-1</v>
      </c>
      <c r="S131" s="2" t="str">
        <f t="shared" si="98"/>
        <v>178539,424303,178540,241314,286620,132292,220544,1112044,517590,518372,-1,-1,-1,-1,-1,-1,-1,-1</v>
      </c>
      <c r="T131" s="2" t="str">
        <f t="shared" si="98"/>
        <v>178539,424303,178540,241314,286620,132292,220544,1112044,517590,518372,-1,-1,-1,-1,-1,-1,-1,-1,-1</v>
      </c>
      <c r="U131" s="2" t="str">
        <f t="shared" si="98"/>
        <v>178539,424303,178540,241314,286620,132292,220544,1112044,517590,518372,-1,-1,-1,-1,-1,-1,-1,-1,-1,-1</v>
      </c>
      <c r="V131" s="2" t="str">
        <f t="shared" si="98"/>
        <v>178539,424303,178540,241314,286620,132292,220544,1112044,517590,518372,-1,-1,-1,-1,-1,-1,-1,-1,-1,-1,-1</v>
      </c>
      <c r="W131" s="2" t="str">
        <f t="shared" si="98"/>
        <v>178539,424303,178540,241314,286620,132292,220544,1112044,517590,518372,-1,-1,-1,-1,-1,-1,-1,-1,-1,-1,-1,-1</v>
      </c>
      <c r="X131" s="2" t="str">
        <f t="shared" si="98"/>
        <v>178539,424303,178540,241314,286620,132292,220544,1112044,517590,518372,-1,-1,-1,-1,-1,-1,-1,-1,-1,-1,-1,-1,-1</v>
      </c>
      <c r="Y131" s="2" t="str">
        <f t="shared" si="98"/>
        <v>178539,424303,178540,241314,286620,132292,220544,1112044,517590,518372,-1,-1,-1,-1,-1,-1,-1,-1,-1,-1,-1,-1,-1,-1</v>
      </c>
      <c r="Z131" s="2" t="str">
        <f t="shared" si="98"/>
        <v>178539,424303,178540,241314,286620,132292,220544,1112044,517590,518372,-1,-1,-1,-1,-1,-1,-1,-1,-1,-1,-1,-1,-1,-1,-1</v>
      </c>
      <c r="AA131" s="2" t="str">
        <f t="shared" si="98"/>
        <v>178539,424303,178540,241314,286620,132292,220544,1112044,517590,518372,-1,-1,-1,-1,-1,-1,-1,-1,-1,-1,-1,-1,-1,-1,-1,-1</v>
      </c>
      <c r="AB131" s="2" t="str">
        <f t="shared" si="98"/>
        <v>178539,424303,178540,241314,286620,132292,220544,1112044,517590,518372,-1,-1,-1,-1,-1,-1,-1,-1,-1,-1,-1,-1,-1,-1,-1,-1,-1</v>
      </c>
      <c r="AC131" s="2" t="str">
        <f t="shared" si="98"/>
        <v>178539,424303,178540,241314,286620,132292,220544,1112044,517590,518372,-1,-1,-1,-1,-1,-1,-1,-1,-1,-1,-1,-1,-1,-1,-1,-1,-1,-1</v>
      </c>
      <c r="AD131" s="2" t="str">
        <f t="shared" ref="AD131:AG131" si="99">AC131&amp;","&amp;AD94</f>
        <v>178539,424303,178540,241314,286620,132292,220544,1112044,517590,518372,-1,-1,-1,-1,-1,-1,-1,-1,-1,-1,-1,-1,-1,-1,-1,-1,-1,-1,-1</v>
      </c>
      <c r="AE131" s="2" t="str">
        <f t="shared" si="99"/>
        <v>178539,424303,178540,241314,286620,132292,220544,1112044,517590,518372,-1,-1,-1,-1,-1,-1,-1,-1,-1,-1,-1,-1,-1,-1,-1,-1,-1,-1,-1,-1</v>
      </c>
      <c r="AF131" s="2" t="str">
        <f t="shared" si="99"/>
        <v>178539,424303,178540,241314,286620,132292,220544,1112044,517590,518372,-1,-1,-1,-1,-1,-1,-1,-1,-1,-1,-1,-1,-1,-1,-1,-1,-1,-1,-1,-1,-1</v>
      </c>
      <c r="AG131" s="2" t="str">
        <f t="shared" si="99"/>
        <v>178539,424303,178540,241314,286620,132292,220544,1112044,517590,518372,-1,-1,-1,-1,-1,-1,-1,-1,-1,-1,-1,-1,-1,-1,-1,-1,-1,-1,-1,-1,-1,-1</v>
      </c>
    </row>
    <row r="132" spans="1:33" x14ac:dyDescent="0.2">
      <c r="A132" s="5" t="str">
        <f t="shared" si="3"/>
        <v>Impair</v>
      </c>
      <c r="C132" s="2" t="str">
        <f t="shared" si="73"/>
        <v>319211,319209</v>
      </c>
      <c r="D132" s="2" t="str">
        <f t="shared" ref="D132:AC132" si="100">C132&amp;","&amp;D95</f>
        <v>319211,319209,319210</v>
      </c>
      <c r="E132" s="2" t="str">
        <f t="shared" si="100"/>
        <v>319211,319209,319210,586731</v>
      </c>
      <c r="F132" s="2" t="str">
        <f t="shared" si="100"/>
        <v>319211,319209,319210,586731,307526</v>
      </c>
      <c r="G132" s="2" t="str">
        <f t="shared" si="100"/>
        <v>319211,319209,319210,586731,307526,319214</v>
      </c>
      <c r="H132" s="2" t="str">
        <f t="shared" si="100"/>
        <v>319211,319209,319210,586731,307526,319214,67205047</v>
      </c>
      <c r="I132" s="2" t="str">
        <f t="shared" si="100"/>
        <v>319211,319209,319210,586731,307526,319214,67205047,384349</v>
      </c>
      <c r="J132" s="2" t="str">
        <f t="shared" si="100"/>
        <v>319211,319209,319210,586731,307526,319214,67205047,384349,372063</v>
      </c>
      <c r="K132" s="2" t="str">
        <f t="shared" si="100"/>
        <v>319211,319209,319210,586731,307526,319214,67205047,384349,372063,319213</v>
      </c>
      <c r="L132" s="2" t="str">
        <f t="shared" si="100"/>
        <v>319211,319209,319210,586731,307526,319214,67205047,384349,372063,319213,319215</v>
      </c>
      <c r="M132" s="2" t="str">
        <f t="shared" si="100"/>
        <v>319211,319209,319210,586731,307526,319214,67205047,384349,372063,319213,319215,384350</v>
      </c>
      <c r="N132" s="2" t="str">
        <f t="shared" si="100"/>
        <v>319211,319209,319210,586731,307526,319214,67205047,384349,372063,319213,319215,384350,163510</v>
      </c>
      <c r="O132" s="2" t="str">
        <f t="shared" si="100"/>
        <v>319211,319209,319210,586731,307526,319214,67205047,384349,372063,319213,319215,384350,163510,746214</v>
      </c>
      <c r="P132" s="2" t="str">
        <f t="shared" si="100"/>
        <v>319211,319209,319210,586731,307526,319214,67205047,384349,372063,319213,319215,384350,163510,746214,518363</v>
      </c>
      <c r="Q132" s="2" t="str">
        <f t="shared" si="100"/>
        <v>319211,319209,319210,586731,307526,319214,67205047,384349,372063,319213,319215,384350,163510,746214,518363,518366</v>
      </c>
      <c r="R132" s="2" t="str">
        <f t="shared" si="100"/>
        <v>319211,319209,319210,586731,307526,319214,67205047,384349,372063,319213,319215,384350,163510,746214,518363,518366,518362</v>
      </c>
      <c r="S132" s="2" t="str">
        <f t="shared" si="100"/>
        <v>319211,319209,319210,586731,307526,319214,67205047,384349,372063,319213,319215,384350,163510,746214,518363,518366,518362,573867</v>
      </c>
      <c r="T132" s="2" t="str">
        <f t="shared" si="100"/>
        <v>319211,319209,319210,586731,307526,319214,67205047,384349,372063,319213,319215,384350,163510,746214,518363,518366,518362,573867,-1</v>
      </c>
      <c r="U132" s="2" t="str">
        <f t="shared" si="100"/>
        <v>319211,319209,319210,586731,307526,319214,67205047,384349,372063,319213,319215,384350,163510,746214,518363,518366,518362,573867,-1,-1</v>
      </c>
      <c r="V132" s="2" t="str">
        <f t="shared" si="100"/>
        <v>319211,319209,319210,586731,307526,319214,67205047,384349,372063,319213,319215,384350,163510,746214,518363,518366,518362,573867,-1,-1,-1</v>
      </c>
      <c r="W132" s="2" t="str">
        <f t="shared" si="100"/>
        <v>319211,319209,319210,586731,307526,319214,67205047,384349,372063,319213,319215,384350,163510,746214,518363,518366,518362,573867,-1,-1,-1,-1</v>
      </c>
      <c r="X132" s="2" t="str">
        <f t="shared" si="100"/>
        <v>319211,319209,319210,586731,307526,319214,67205047,384349,372063,319213,319215,384350,163510,746214,518363,518366,518362,573867,-1,-1,-1,-1,-1</v>
      </c>
      <c r="Y132" s="2" t="str">
        <f t="shared" si="100"/>
        <v>319211,319209,319210,586731,307526,319214,67205047,384349,372063,319213,319215,384350,163510,746214,518363,518366,518362,573867,-1,-1,-1,-1,-1,-1</v>
      </c>
      <c r="Z132" s="2" t="str">
        <f t="shared" si="100"/>
        <v>319211,319209,319210,586731,307526,319214,67205047,384349,372063,319213,319215,384350,163510,746214,518363,518366,518362,573867,-1,-1,-1,-1,-1,-1,-1</v>
      </c>
      <c r="AA132" s="2" t="str">
        <f t="shared" si="100"/>
        <v>319211,319209,319210,586731,307526,319214,67205047,384349,372063,319213,319215,384350,163510,746214,518363,518366,518362,573867,-1,-1,-1,-1,-1,-1,-1,-1</v>
      </c>
      <c r="AB132" s="2" t="str">
        <f t="shared" si="100"/>
        <v>319211,319209,319210,586731,307526,319214,67205047,384349,372063,319213,319215,384350,163510,746214,518363,518366,518362,573867,-1,-1,-1,-1,-1,-1,-1,-1,-1</v>
      </c>
      <c r="AC132" s="2" t="str">
        <f t="shared" si="100"/>
        <v>319211,319209,319210,586731,307526,319214,67205047,384349,372063,319213,319215,384350,163510,746214,518363,518366,518362,573867,-1,-1,-1,-1,-1,-1,-1,-1,-1,-1</v>
      </c>
      <c r="AD132" s="2" t="str">
        <f t="shared" ref="AD132:AG132" si="101">AC132&amp;","&amp;AD95</f>
        <v>319211,319209,319210,586731,307526,319214,67205047,384349,372063,319213,319215,384350,163510,746214,518363,518366,518362,573867,-1,-1,-1,-1,-1,-1,-1,-1,-1,-1,-1</v>
      </c>
      <c r="AE132" s="2" t="str">
        <f t="shared" si="101"/>
        <v>319211,319209,319210,586731,307526,319214,67205047,384349,372063,319213,319215,384350,163510,746214,518363,518366,518362,573867,-1,-1,-1,-1,-1,-1,-1,-1,-1,-1,-1,-1</v>
      </c>
      <c r="AF132" s="2" t="str">
        <f t="shared" si="101"/>
        <v>319211,319209,319210,586731,307526,319214,67205047,384349,372063,319213,319215,384350,163510,746214,518363,518366,518362,573867,-1,-1,-1,-1,-1,-1,-1,-1,-1,-1,-1,-1,-1</v>
      </c>
      <c r="AG132" s="2" t="str">
        <f t="shared" si="101"/>
        <v>319211,319209,319210,586731,307526,319214,67205047,384349,372063,319213,319215,384350,163510,746214,518363,518366,518362,573867,-1,-1,-1,-1,-1,-1,-1,-1,-1,-1,-1,-1,-1,-1</v>
      </c>
    </row>
    <row r="133" spans="1:33" x14ac:dyDescent="0.2">
      <c r="A133" s="5" t="str">
        <f t="shared" si="3"/>
        <v>Life</v>
      </c>
      <c r="C133" s="2" t="str">
        <f t="shared" si="73"/>
        <v>77772,193464</v>
      </c>
      <c r="D133" s="2" t="str">
        <f t="shared" ref="D133:AC133" si="102">C133&amp;","&amp;D96</f>
        <v>77772,193464,316402</v>
      </c>
      <c r="E133" s="2" t="str">
        <f t="shared" si="102"/>
        <v>77772,193464,316402,894790</v>
      </c>
      <c r="F133" s="2" t="str">
        <f t="shared" si="102"/>
        <v>77772,193464,316402,894790,135662</v>
      </c>
      <c r="G133" s="2" t="str">
        <f t="shared" si="102"/>
        <v>77772,193464,316402,894790,135662,746223</v>
      </c>
      <c r="H133" s="2" t="str">
        <f t="shared" si="102"/>
        <v>77772,193464,316402,894790,135662,746223,77778</v>
      </c>
      <c r="I133" s="2" t="str">
        <f t="shared" si="102"/>
        <v>77772,193464,316402,894790,135662,746223,77778,746222</v>
      </c>
      <c r="J133" s="2" t="str">
        <f t="shared" si="102"/>
        <v>77772,193464,316402,894790,135662,746223,77778,746222,920783</v>
      </c>
      <c r="K133" s="2" t="str">
        <f t="shared" si="102"/>
        <v>77772,193464,316402,894790,135662,746223,77778,746222,920783,-1</v>
      </c>
      <c r="L133" s="2" t="str">
        <f t="shared" si="102"/>
        <v>77772,193464,316402,894790,135662,746223,77778,746222,920783,-1,-1</v>
      </c>
      <c r="M133" s="2" t="str">
        <f t="shared" si="102"/>
        <v>77772,193464,316402,894790,135662,746223,77778,746222,920783,-1,-1,-1</v>
      </c>
      <c r="N133" s="2" t="str">
        <f t="shared" si="102"/>
        <v>77772,193464,316402,894790,135662,746223,77778,746222,920783,-1,-1,-1,-1</v>
      </c>
      <c r="O133" s="2" t="str">
        <f t="shared" si="102"/>
        <v>77772,193464,316402,894790,135662,746223,77778,746222,920783,-1,-1,-1,-1,-1</v>
      </c>
      <c r="P133" s="2" t="str">
        <f t="shared" si="102"/>
        <v>77772,193464,316402,894790,135662,746223,77778,746222,920783,-1,-1,-1,-1,-1,-1</v>
      </c>
      <c r="Q133" s="2" t="str">
        <f t="shared" si="102"/>
        <v>77772,193464,316402,894790,135662,746223,77778,746222,920783,-1,-1,-1,-1,-1,-1,-1</v>
      </c>
      <c r="R133" s="2" t="str">
        <f t="shared" si="102"/>
        <v>77772,193464,316402,894790,135662,746223,77778,746222,920783,-1,-1,-1,-1,-1,-1,-1,-1</v>
      </c>
      <c r="S133" s="2" t="str">
        <f t="shared" si="102"/>
        <v>77772,193464,316402,894790,135662,746223,77778,746222,920783,-1,-1,-1,-1,-1,-1,-1,-1,-1</v>
      </c>
      <c r="T133" s="2" t="str">
        <f t="shared" si="102"/>
        <v>77772,193464,316402,894790,135662,746223,77778,746222,920783,-1,-1,-1,-1,-1,-1,-1,-1,-1,-1</v>
      </c>
      <c r="U133" s="2" t="str">
        <f t="shared" si="102"/>
        <v>77772,193464,316402,894790,135662,746223,77778,746222,920783,-1,-1,-1,-1,-1,-1,-1,-1,-1,-1,-1</v>
      </c>
      <c r="V133" s="2" t="str">
        <f t="shared" si="102"/>
        <v>77772,193464,316402,894790,135662,746223,77778,746222,920783,-1,-1,-1,-1,-1,-1,-1,-1,-1,-1,-1,-1</v>
      </c>
      <c r="W133" s="2" t="str">
        <f t="shared" si="102"/>
        <v>77772,193464,316402,894790,135662,746223,77778,746222,920783,-1,-1,-1,-1,-1,-1,-1,-1,-1,-1,-1,-1,-1</v>
      </c>
      <c r="X133" s="2" t="str">
        <f t="shared" si="102"/>
        <v>77772,193464,316402,894790,135662,746223,77778,746222,920783,-1,-1,-1,-1,-1,-1,-1,-1,-1,-1,-1,-1,-1,-1</v>
      </c>
      <c r="Y133" s="2" t="str">
        <f t="shared" si="102"/>
        <v>77772,193464,316402,894790,135662,746223,77778,746222,920783,-1,-1,-1,-1,-1,-1,-1,-1,-1,-1,-1,-1,-1,-1,-1</v>
      </c>
      <c r="Z133" s="2" t="str">
        <f t="shared" si="102"/>
        <v>77772,193464,316402,894790,135662,746223,77778,746222,920783,-1,-1,-1,-1,-1,-1,-1,-1,-1,-1,-1,-1,-1,-1,-1,-1</v>
      </c>
      <c r="AA133" s="2" t="str">
        <f t="shared" si="102"/>
        <v>77772,193464,316402,894790,135662,746223,77778,746222,920783,-1,-1,-1,-1,-1,-1,-1,-1,-1,-1,-1,-1,-1,-1,-1,-1,-1</v>
      </c>
      <c r="AB133" s="2" t="str">
        <f t="shared" si="102"/>
        <v>77772,193464,316402,894790,135662,746223,77778,746222,920783,-1,-1,-1,-1,-1,-1,-1,-1,-1,-1,-1,-1,-1,-1,-1,-1,-1,-1</v>
      </c>
      <c r="AC133" s="2" t="str">
        <f t="shared" si="102"/>
        <v>77772,193464,316402,894790,135662,746223,77778,746222,920783,-1,-1,-1,-1,-1,-1,-1,-1,-1,-1,-1,-1,-1,-1,-1,-1,-1,-1,-1</v>
      </c>
      <c r="AD133" s="2" t="str">
        <f t="shared" ref="AD133:AG133" si="103">AC133&amp;","&amp;AD96</f>
        <v>77772,193464,316402,894790,135662,746223,77778,746222,920783,-1,-1,-1,-1,-1,-1,-1,-1,-1,-1,-1,-1,-1,-1,-1,-1,-1,-1,-1,-1</v>
      </c>
      <c r="AE133" s="2" t="str">
        <f t="shared" si="103"/>
        <v>77772,193464,316402,894790,135662,746223,77778,746222,920783,-1,-1,-1,-1,-1,-1,-1,-1,-1,-1,-1,-1,-1,-1,-1,-1,-1,-1,-1,-1,-1</v>
      </c>
      <c r="AF133" s="2" t="str">
        <f t="shared" si="103"/>
        <v>77772,193464,316402,894790,135662,746223,77778,746222,920783,-1,-1,-1,-1,-1,-1,-1,-1,-1,-1,-1,-1,-1,-1,-1,-1,-1,-1,-1,-1,-1,-1</v>
      </c>
      <c r="AG133" s="2" t="str">
        <f t="shared" si="103"/>
        <v>77772,193464,316402,894790,135662,746223,77778,746222,920783,-1,-1,-1,-1,-1,-1,-1,-1,-1,-1,-1,-1,-1,-1,-1,-1,-1,-1,-1,-1,-1,-1,-1</v>
      </c>
    </row>
    <row r="134" spans="1:33" x14ac:dyDescent="0.2">
      <c r="A134" s="5" t="str">
        <f t="shared" si="3"/>
        <v>Mental</v>
      </c>
      <c r="C134" s="2" t="str">
        <f t="shared" si="73"/>
        <v>319208,319211</v>
      </c>
      <c r="D134" s="2" t="str">
        <f t="shared" ref="D134:AC134" si="104">C134&amp;","&amp;D97</f>
        <v>319208,319211,319209</v>
      </c>
      <c r="E134" s="2" t="str">
        <f t="shared" si="104"/>
        <v>319208,319211,319209,319210</v>
      </c>
      <c r="F134" s="2" t="str">
        <f t="shared" si="104"/>
        <v>319208,319211,319209,319210,319214</v>
      </c>
      <c r="G134" s="2" t="str">
        <f t="shared" si="104"/>
        <v>319208,319211,319209,319210,319214,67205047</v>
      </c>
      <c r="H134" s="2" t="str">
        <f t="shared" si="104"/>
        <v>319208,319211,319209,319210,319214,67205047,319212</v>
      </c>
      <c r="I134" s="2" t="str">
        <f t="shared" si="104"/>
        <v>319208,319211,319209,319210,319214,67205047,319212,319213</v>
      </c>
      <c r="J134" s="2" t="str">
        <f t="shared" si="104"/>
        <v>319208,319211,319209,319210,319214,67205047,319212,319213,319215</v>
      </c>
      <c r="K134" s="2" t="str">
        <f t="shared" si="104"/>
        <v>319208,319211,319209,319210,319214,67205047,319212,319213,319215,457043</v>
      </c>
      <c r="L134" s="2" t="str">
        <f t="shared" si="104"/>
        <v>319208,319211,319209,319210,319214,67205047,319212,319213,319215,457043,518365</v>
      </c>
      <c r="M134" s="2" t="str">
        <f t="shared" si="104"/>
        <v>319208,319211,319209,319210,319214,67205047,319212,319213,319215,457043,518365,518363</v>
      </c>
      <c r="N134" s="2" t="str">
        <f t="shared" si="104"/>
        <v>319208,319211,319209,319210,319214,67205047,319212,319213,319215,457043,518365,518363,518366</v>
      </c>
      <c r="O134" s="2" t="str">
        <f t="shared" si="104"/>
        <v>319208,319211,319209,319210,319214,67205047,319212,319213,319215,457043,518365,518363,518366,518362</v>
      </c>
      <c r="P134" s="2" t="str">
        <f t="shared" si="104"/>
        <v>319208,319211,319209,319210,319214,67205047,319212,319213,319215,457043,518365,518363,518366,518362,-1</v>
      </c>
      <c r="Q134" s="2" t="str">
        <f t="shared" si="104"/>
        <v>319208,319211,319209,319210,319214,67205047,319212,319213,319215,457043,518365,518363,518366,518362,-1,-1</v>
      </c>
      <c r="R134" s="2" t="str">
        <f t="shared" si="104"/>
        <v>319208,319211,319209,319210,319214,67205047,319212,319213,319215,457043,518365,518363,518366,518362,-1,-1,-1</v>
      </c>
      <c r="S134" s="2" t="str">
        <f t="shared" si="104"/>
        <v>319208,319211,319209,319210,319214,67205047,319212,319213,319215,457043,518365,518363,518366,518362,-1,-1,-1,-1</v>
      </c>
      <c r="T134" s="2" t="str">
        <f t="shared" si="104"/>
        <v>319208,319211,319209,319210,319214,67205047,319212,319213,319215,457043,518365,518363,518366,518362,-1,-1,-1,-1,-1</v>
      </c>
      <c r="U134" s="2" t="str">
        <f t="shared" si="104"/>
        <v>319208,319211,319209,319210,319214,67205047,319212,319213,319215,457043,518365,518363,518366,518362,-1,-1,-1,-1,-1,-1</v>
      </c>
      <c r="V134" s="2" t="str">
        <f t="shared" si="104"/>
        <v>319208,319211,319209,319210,319214,67205047,319212,319213,319215,457043,518365,518363,518366,518362,-1,-1,-1,-1,-1,-1,-1</v>
      </c>
      <c r="W134" s="2" t="str">
        <f t="shared" si="104"/>
        <v>319208,319211,319209,319210,319214,67205047,319212,319213,319215,457043,518365,518363,518366,518362,-1,-1,-1,-1,-1,-1,-1,-1</v>
      </c>
      <c r="X134" s="2" t="str">
        <f t="shared" si="104"/>
        <v>319208,319211,319209,319210,319214,67205047,319212,319213,319215,457043,518365,518363,518366,518362,-1,-1,-1,-1,-1,-1,-1,-1,-1</v>
      </c>
      <c r="Y134" s="2" t="str">
        <f t="shared" si="104"/>
        <v>319208,319211,319209,319210,319214,67205047,319212,319213,319215,457043,518365,518363,518366,518362,-1,-1,-1,-1,-1,-1,-1,-1,-1,-1</v>
      </c>
      <c r="Z134" s="2" t="str">
        <f t="shared" si="104"/>
        <v>319208,319211,319209,319210,319214,67205047,319212,319213,319215,457043,518365,518363,518366,518362,-1,-1,-1,-1,-1,-1,-1,-1,-1,-1,-1</v>
      </c>
      <c r="AA134" s="2" t="str">
        <f t="shared" si="104"/>
        <v>319208,319211,319209,319210,319214,67205047,319212,319213,319215,457043,518365,518363,518366,518362,-1,-1,-1,-1,-1,-1,-1,-1,-1,-1,-1,-1</v>
      </c>
      <c r="AB134" s="2" t="str">
        <f t="shared" si="104"/>
        <v>319208,319211,319209,319210,319214,67205047,319212,319213,319215,457043,518365,518363,518366,518362,-1,-1,-1,-1,-1,-1,-1,-1,-1,-1,-1,-1,-1</v>
      </c>
      <c r="AC134" s="2" t="str">
        <f t="shared" si="104"/>
        <v>319208,319211,319209,319210,319214,67205047,319212,319213,319215,457043,518365,518363,518366,518362,-1,-1,-1,-1,-1,-1,-1,-1,-1,-1,-1,-1,-1,-1</v>
      </c>
      <c r="AD134" s="2" t="str">
        <f t="shared" ref="AD134:AG134" si="105">AC134&amp;","&amp;AD97</f>
        <v>319208,319211,319209,319210,319214,67205047,319212,319213,319215,457043,518365,518363,518366,518362,-1,-1,-1,-1,-1,-1,-1,-1,-1,-1,-1,-1,-1,-1,-1</v>
      </c>
      <c r="AE134" s="2" t="str">
        <f t="shared" si="105"/>
        <v>319208,319211,319209,319210,319214,67205047,319212,319213,319215,457043,518365,518363,518366,518362,-1,-1,-1,-1,-1,-1,-1,-1,-1,-1,-1,-1,-1,-1,-1,-1</v>
      </c>
      <c r="AF134" s="2" t="str">
        <f t="shared" si="105"/>
        <v>319208,319211,319209,319210,319214,67205047,319212,319213,319215,457043,518365,518363,518366,518362,-1,-1,-1,-1,-1,-1,-1,-1,-1,-1,-1,-1,-1,-1,-1,-1,-1</v>
      </c>
      <c r="AG134" s="2" t="str">
        <f t="shared" si="105"/>
        <v>319208,319211,319209,319210,319214,67205047,319212,319213,319215,457043,518365,518363,518366,518362,-1,-1,-1,-1,-1,-1,-1,-1,-1,-1,-1,-1,-1,-1,-1,-1,-1,-1</v>
      </c>
    </row>
    <row r="135" spans="1:33" x14ac:dyDescent="0.2">
      <c r="A135" s="5" t="str">
        <f t="shared" si="3"/>
        <v>Metamagic</v>
      </c>
      <c r="C135" s="2" t="str">
        <f t="shared" si="73"/>
        <v>-1,-1</v>
      </c>
      <c r="D135" s="2" t="str">
        <f t="shared" ref="D135:AC135" si="106">C135&amp;","&amp;D98</f>
        <v>-1,-1,-1</v>
      </c>
      <c r="E135" s="2" t="str">
        <f t="shared" si="106"/>
        <v>-1,-1,-1,-1</v>
      </c>
      <c r="F135" s="2" t="str">
        <f t="shared" si="106"/>
        <v>-1,-1,-1,-1,-1</v>
      </c>
      <c r="G135" s="2" t="str">
        <f t="shared" si="106"/>
        <v>-1,-1,-1,-1,-1,-1</v>
      </c>
      <c r="H135" s="2" t="str">
        <f t="shared" si="106"/>
        <v>-1,-1,-1,-1,-1,-1,-1</v>
      </c>
      <c r="I135" s="2" t="str">
        <f t="shared" si="106"/>
        <v>-1,-1,-1,-1,-1,-1,-1,-1</v>
      </c>
      <c r="J135" s="2" t="str">
        <f t="shared" si="106"/>
        <v>-1,-1,-1,-1,-1,-1,-1,-1,-1</v>
      </c>
      <c r="K135" s="2" t="str">
        <f t="shared" si="106"/>
        <v>-1,-1,-1,-1,-1,-1,-1,-1,-1,-1</v>
      </c>
      <c r="L135" s="2" t="str">
        <f t="shared" si="106"/>
        <v>-1,-1,-1,-1,-1,-1,-1,-1,-1,-1,-1</v>
      </c>
      <c r="M135" s="2" t="str">
        <f t="shared" si="106"/>
        <v>-1,-1,-1,-1,-1,-1,-1,-1,-1,-1,-1,-1</v>
      </c>
      <c r="N135" s="2" t="str">
        <f t="shared" si="106"/>
        <v>-1,-1,-1,-1,-1,-1,-1,-1,-1,-1,-1,-1,-1</v>
      </c>
      <c r="O135" s="2" t="str">
        <f t="shared" si="106"/>
        <v>-1,-1,-1,-1,-1,-1,-1,-1,-1,-1,-1,-1,-1,-1</v>
      </c>
      <c r="P135" s="2" t="str">
        <f t="shared" si="106"/>
        <v>-1,-1,-1,-1,-1,-1,-1,-1,-1,-1,-1,-1,-1,-1,-1</v>
      </c>
      <c r="Q135" s="2" t="str">
        <f t="shared" si="106"/>
        <v>-1,-1,-1,-1,-1,-1,-1,-1,-1,-1,-1,-1,-1,-1,-1,-1</v>
      </c>
      <c r="R135" s="2" t="str">
        <f t="shared" si="106"/>
        <v>-1,-1,-1,-1,-1,-1,-1,-1,-1,-1,-1,-1,-1,-1,-1,-1,-1</v>
      </c>
      <c r="S135" s="2" t="str">
        <f t="shared" si="106"/>
        <v>-1,-1,-1,-1,-1,-1,-1,-1,-1,-1,-1,-1,-1,-1,-1,-1,-1,-1</v>
      </c>
      <c r="T135" s="2" t="str">
        <f t="shared" si="106"/>
        <v>-1,-1,-1,-1,-1,-1,-1,-1,-1,-1,-1,-1,-1,-1,-1,-1,-1,-1,-1</v>
      </c>
      <c r="U135" s="2" t="str">
        <f t="shared" si="106"/>
        <v>-1,-1,-1,-1,-1,-1,-1,-1,-1,-1,-1,-1,-1,-1,-1,-1,-1,-1,-1,-1</v>
      </c>
      <c r="V135" s="2" t="str">
        <f t="shared" si="106"/>
        <v>-1,-1,-1,-1,-1,-1,-1,-1,-1,-1,-1,-1,-1,-1,-1,-1,-1,-1,-1,-1,-1</v>
      </c>
      <c r="W135" s="2" t="str">
        <f t="shared" si="106"/>
        <v>-1,-1,-1,-1,-1,-1,-1,-1,-1,-1,-1,-1,-1,-1,-1,-1,-1,-1,-1,-1,-1,-1</v>
      </c>
      <c r="X135" s="2" t="str">
        <f t="shared" si="106"/>
        <v>-1,-1,-1,-1,-1,-1,-1,-1,-1,-1,-1,-1,-1,-1,-1,-1,-1,-1,-1,-1,-1,-1,-1</v>
      </c>
      <c r="Y135" s="2" t="str">
        <f t="shared" si="106"/>
        <v>-1,-1,-1,-1,-1,-1,-1,-1,-1,-1,-1,-1,-1,-1,-1,-1,-1,-1,-1,-1,-1,-1,-1,-1</v>
      </c>
      <c r="Z135" s="2" t="str">
        <f t="shared" si="106"/>
        <v>-1,-1,-1,-1,-1,-1,-1,-1,-1,-1,-1,-1,-1,-1,-1,-1,-1,-1,-1,-1,-1,-1,-1,-1,-1</v>
      </c>
      <c r="AA135" s="2" t="str">
        <f t="shared" si="106"/>
        <v>-1,-1,-1,-1,-1,-1,-1,-1,-1,-1,-1,-1,-1,-1,-1,-1,-1,-1,-1,-1,-1,-1,-1,-1,-1,-1</v>
      </c>
      <c r="AB135" s="2" t="str">
        <f t="shared" si="106"/>
        <v>-1,-1,-1,-1,-1,-1,-1,-1,-1,-1,-1,-1,-1,-1,-1,-1,-1,-1,-1,-1,-1,-1,-1,-1,-1,-1,-1</v>
      </c>
      <c r="AC135" s="2" t="str">
        <f t="shared" si="106"/>
        <v>-1,-1,-1,-1,-1,-1,-1,-1,-1,-1,-1,-1,-1,-1,-1,-1,-1,-1,-1,-1,-1,-1,-1,-1,-1,-1,-1,-1</v>
      </c>
      <c r="AD135" s="2" t="str">
        <f t="shared" ref="AD135:AG135" si="107">AC135&amp;","&amp;AD98</f>
        <v>-1,-1,-1,-1,-1,-1,-1,-1,-1,-1,-1,-1,-1,-1,-1,-1,-1,-1,-1,-1,-1,-1,-1,-1,-1,-1,-1,-1,-1</v>
      </c>
      <c r="AE135" s="2" t="str">
        <f t="shared" si="107"/>
        <v>-1,-1,-1,-1,-1,-1,-1,-1,-1,-1,-1,-1,-1,-1,-1,-1,-1,-1,-1,-1,-1,-1,-1,-1,-1,-1,-1,-1,-1,-1</v>
      </c>
      <c r="AF135" s="2" t="str">
        <f t="shared" si="107"/>
        <v>-1,-1,-1,-1,-1,-1,-1,-1,-1,-1,-1,-1,-1,-1,-1,-1,-1,-1,-1,-1,-1,-1,-1,-1,-1,-1,-1,-1,-1,-1,-1</v>
      </c>
      <c r="AG135" s="2" t="str">
        <f t="shared" si="107"/>
        <v>-1,-1,-1,-1,-1,-1,-1,-1,-1,-1,-1,-1,-1,-1,-1,-1,-1,-1,-1,-1,-1,-1,-1,-1,-1,-1,-1,-1,-1,-1,-1,-1</v>
      </c>
    </row>
    <row r="136" spans="1:33" x14ac:dyDescent="0.2">
      <c r="A136" s="5" t="str">
        <f t="shared" si="3"/>
        <v>Oblivion</v>
      </c>
      <c r="C136" s="2" t="str">
        <f t="shared" si="73"/>
        <v>67227142,135659</v>
      </c>
      <c r="D136" s="2" t="str">
        <f t="shared" ref="D136:AC136" si="108">C136&amp;","&amp;D99</f>
        <v>67227142,135659,135660</v>
      </c>
      <c r="E136" s="2" t="str">
        <f t="shared" si="108"/>
        <v>67227142,135659,135660,132291</v>
      </c>
      <c r="F136" s="2" t="str">
        <f t="shared" si="108"/>
        <v>67227142,135659,135660,132291,135661</v>
      </c>
      <c r="G136" s="2" t="str">
        <f t="shared" si="108"/>
        <v>67227142,135659,135660,132291,135661,67320934</v>
      </c>
      <c r="H136" s="2" t="str">
        <f t="shared" si="108"/>
        <v>67227142,135659,135660,132291,135661,67320934,447020</v>
      </c>
      <c r="I136" s="2" t="str">
        <f t="shared" si="108"/>
        <v>67227142,135659,135660,132291,135661,67320934,447020,132292</v>
      </c>
      <c r="J136" s="2" t="str">
        <f t="shared" si="108"/>
        <v>67227142,135659,135660,132291,135661,67320934,447020,132292,1105388</v>
      </c>
      <c r="K136" s="2" t="str">
        <f t="shared" si="108"/>
        <v>67227142,135659,135660,132291,135661,67320934,447020,132292,1105388,132293</v>
      </c>
      <c r="L136" s="2" t="str">
        <f t="shared" si="108"/>
        <v>67227142,135659,135660,132291,135661,67320934,447020,132292,1105388,132293,457042</v>
      </c>
      <c r="M136" s="2" t="str">
        <f t="shared" si="108"/>
        <v>67227142,135659,135660,132291,135661,67320934,447020,132292,1105388,132293,457042,457043</v>
      </c>
      <c r="N136" s="2" t="str">
        <f t="shared" si="108"/>
        <v>67227142,135659,135660,132291,135661,67320934,447020,132292,1105388,132293,457042,457043,517589</v>
      </c>
      <c r="O136" s="2" t="str">
        <f t="shared" si="108"/>
        <v>67227142,135659,135660,132291,135661,67320934,447020,132292,1105388,132293,457042,457043,517589,517590</v>
      </c>
      <c r="P136" s="2" t="str">
        <f t="shared" si="108"/>
        <v>67227142,135659,135660,132291,135661,67320934,447020,132292,1105388,132293,457042,457043,517589,517590,517591</v>
      </c>
      <c r="Q136" s="2" t="str">
        <f t="shared" si="108"/>
        <v>67227142,135659,135660,132291,135661,67320934,447020,132292,1105388,132293,457042,457043,517589,517590,517591,-1</v>
      </c>
      <c r="R136" s="2" t="str">
        <f t="shared" si="108"/>
        <v>67227142,135659,135660,132291,135661,67320934,447020,132292,1105388,132293,457042,457043,517589,517590,517591,-1,-1</v>
      </c>
      <c r="S136" s="2" t="str">
        <f t="shared" si="108"/>
        <v>67227142,135659,135660,132291,135661,67320934,447020,132292,1105388,132293,457042,457043,517589,517590,517591,-1,-1,-1</v>
      </c>
      <c r="T136" s="2" t="str">
        <f t="shared" si="108"/>
        <v>67227142,135659,135660,132291,135661,67320934,447020,132292,1105388,132293,457042,457043,517589,517590,517591,-1,-1,-1,-1</v>
      </c>
      <c r="U136" s="2" t="str">
        <f t="shared" si="108"/>
        <v>67227142,135659,135660,132291,135661,67320934,447020,132292,1105388,132293,457042,457043,517589,517590,517591,-1,-1,-1,-1,-1</v>
      </c>
      <c r="V136" s="2" t="str">
        <f t="shared" si="108"/>
        <v>67227142,135659,135660,132291,135661,67320934,447020,132292,1105388,132293,457042,457043,517589,517590,517591,-1,-1,-1,-1,-1,-1</v>
      </c>
      <c r="W136" s="2" t="str">
        <f t="shared" si="108"/>
        <v>67227142,135659,135660,132291,135661,67320934,447020,132292,1105388,132293,457042,457043,517589,517590,517591,-1,-1,-1,-1,-1,-1,-1</v>
      </c>
      <c r="X136" s="2" t="str">
        <f t="shared" si="108"/>
        <v>67227142,135659,135660,132291,135661,67320934,447020,132292,1105388,132293,457042,457043,517589,517590,517591,-1,-1,-1,-1,-1,-1,-1,-1</v>
      </c>
      <c r="Y136" s="2" t="str">
        <f t="shared" si="108"/>
        <v>67227142,135659,135660,132291,135661,67320934,447020,132292,1105388,132293,457042,457043,517589,517590,517591,-1,-1,-1,-1,-1,-1,-1,-1,-1</v>
      </c>
      <c r="Z136" s="2" t="str">
        <f t="shared" si="108"/>
        <v>67227142,135659,135660,132291,135661,67320934,447020,132292,1105388,132293,457042,457043,517589,517590,517591,-1,-1,-1,-1,-1,-1,-1,-1,-1,-1</v>
      </c>
      <c r="AA136" s="2" t="str">
        <f t="shared" si="108"/>
        <v>67227142,135659,135660,132291,135661,67320934,447020,132292,1105388,132293,457042,457043,517589,517590,517591,-1,-1,-1,-1,-1,-1,-1,-1,-1,-1,-1</v>
      </c>
      <c r="AB136" s="2" t="str">
        <f t="shared" si="108"/>
        <v>67227142,135659,135660,132291,135661,67320934,447020,132292,1105388,132293,457042,457043,517589,517590,517591,-1,-1,-1,-1,-1,-1,-1,-1,-1,-1,-1,-1</v>
      </c>
      <c r="AC136" s="2" t="str">
        <f t="shared" si="108"/>
        <v>67227142,135659,135660,132291,135661,67320934,447020,132292,1105388,132293,457042,457043,517589,517590,517591,-1,-1,-1,-1,-1,-1,-1,-1,-1,-1,-1,-1,-1</v>
      </c>
      <c r="AD136" s="2" t="str">
        <f t="shared" ref="AD136:AG136" si="109">AC136&amp;","&amp;AD99</f>
        <v>67227142,135659,135660,132291,135661,67320934,447020,132292,1105388,132293,457042,457043,517589,517590,517591,-1,-1,-1,-1,-1,-1,-1,-1,-1,-1,-1,-1,-1,-1</v>
      </c>
      <c r="AE136" s="2" t="str">
        <f t="shared" si="109"/>
        <v>67227142,135659,135660,132291,135661,67320934,447020,132292,1105388,132293,457042,457043,517589,517590,517591,-1,-1,-1,-1,-1,-1,-1,-1,-1,-1,-1,-1,-1,-1,-1</v>
      </c>
      <c r="AF136" s="2" t="str">
        <f t="shared" si="109"/>
        <v>67227142,135659,135660,132291,135661,67320934,447020,132292,1105388,132293,457042,457043,517589,517590,517591,-1,-1,-1,-1,-1,-1,-1,-1,-1,-1,-1,-1,-1,-1,-1,-1</v>
      </c>
      <c r="AG136" s="2" t="str">
        <f t="shared" si="109"/>
        <v>67227142,135659,135660,132291,135661,67320934,447020,132292,1105388,132293,457042,457043,517589,517590,517591,-1,-1,-1,-1,-1,-1,-1,-1,-1,-1,-1,-1,-1,-1,-1,-1,-1</v>
      </c>
    </row>
    <row r="137" spans="1:33" x14ac:dyDescent="0.2">
      <c r="A137" s="5" t="str">
        <f t="shared" si="3"/>
        <v>Poison</v>
      </c>
      <c r="C137" s="2" t="str">
        <f t="shared" si="73"/>
        <v>67229515,-1</v>
      </c>
      <c r="D137" s="2" t="str">
        <f t="shared" ref="D137:AC137" si="110">C137&amp;","&amp;D100</f>
        <v>67229515,-1,-1</v>
      </c>
      <c r="E137" s="2" t="str">
        <f t="shared" si="110"/>
        <v>67229515,-1,-1,-1</v>
      </c>
      <c r="F137" s="2" t="str">
        <f t="shared" si="110"/>
        <v>67229515,-1,-1,-1,-1</v>
      </c>
      <c r="G137" s="2" t="str">
        <f t="shared" si="110"/>
        <v>67229515,-1,-1,-1,-1,-1</v>
      </c>
      <c r="H137" s="2" t="str">
        <f t="shared" si="110"/>
        <v>67229515,-1,-1,-1,-1,-1,-1</v>
      </c>
      <c r="I137" s="2" t="str">
        <f t="shared" si="110"/>
        <v>67229515,-1,-1,-1,-1,-1,-1,-1</v>
      </c>
      <c r="J137" s="2" t="str">
        <f t="shared" si="110"/>
        <v>67229515,-1,-1,-1,-1,-1,-1,-1,-1</v>
      </c>
      <c r="K137" s="2" t="str">
        <f t="shared" si="110"/>
        <v>67229515,-1,-1,-1,-1,-1,-1,-1,-1,-1</v>
      </c>
      <c r="L137" s="2" t="str">
        <f t="shared" si="110"/>
        <v>67229515,-1,-1,-1,-1,-1,-1,-1,-1,-1,-1</v>
      </c>
      <c r="M137" s="2" t="str">
        <f t="shared" si="110"/>
        <v>67229515,-1,-1,-1,-1,-1,-1,-1,-1,-1,-1,-1</v>
      </c>
      <c r="N137" s="2" t="str">
        <f t="shared" si="110"/>
        <v>67229515,-1,-1,-1,-1,-1,-1,-1,-1,-1,-1,-1,-1</v>
      </c>
      <c r="O137" s="2" t="str">
        <f t="shared" si="110"/>
        <v>67229515,-1,-1,-1,-1,-1,-1,-1,-1,-1,-1,-1,-1,-1</v>
      </c>
      <c r="P137" s="2" t="str">
        <f t="shared" si="110"/>
        <v>67229515,-1,-1,-1,-1,-1,-1,-1,-1,-1,-1,-1,-1,-1,-1</v>
      </c>
      <c r="Q137" s="2" t="str">
        <f t="shared" si="110"/>
        <v>67229515,-1,-1,-1,-1,-1,-1,-1,-1,-1,-1,-1,-1,-1,-1,-1</v>
      </c>
      <c r="R137" s="2" t="str">
        <f t="shared" si="110"/>
        <v>67229515,-1,-1,-1,-1,-1,-1,-1,-1,-1,-1,-1,-1,-1,-1,-1,-1</v>
      </c>
      <c r="S137" s="2" t="str">
        <f t="shared" si="110"/>
        <v>67229515,-1,-1,-1,-1,-1,-1,-1,-1,-1,-1,-1,-1,-1,-1,-1,-1,-1</v>
      </c>
      <c r="T137" s="2" t="str">
        <f t="shared" si="110"/>
        <v>67229515,-1,-1,-1,-1,-1,-1,-1,-1,-1,-1,-1,-1,-1,-1,-1,-1,-1,-1</v>
      </c>
      <c r="U137" s="2" t="str">
        <f t="shared" si="110"/>
        <v>67229515,-1,-1,-1,-1,-1,-1,-1,-1,-1,-1,-1,-1,-1,-1,-1,-1,-1,-1,-1</v>
      </c>
      <c r="V137" s="2" t="str">
        <f t="shared" si="110"/>
        <v>67229515,-1,-1,-1,-1,-1,-1,-1,-1,-1,-1,-1,-1,-1,-1,-1,-1,-1,-1,-1,-1</v>
      </c>
      <c r="W137" s="2" t="str">
        <f t="shared" si="110"/>
        <v>67229515,-1,-1,-1,-1,-1,-1,-1,-1,-1,-1,-1,-1,-1,-1,-1,-1,-1,-1,-1,-1,-1</v>
      </c>
      <c r="X137" s="2" t="str">
        <f t="shared" si="110"/>
        <v>67229515,-1,-1,-1,-1,-1,-1,-1,-1,-1,-1,-1,-1,-1,-1,-1,-1,-1,-1,-1,-1,-1,-1</v>
      </c>
      <c r="Y137" s="2" t="str">
        <f t="shared" si="110"/>
        <v>67229515,-1,-1,-1,-1,-1,-1,-1,-1,-1,-1,-1,-1,-1,-1,-1,-1,-1,-1,-1,-1,-1,-1,-1</v>
      </c>
      <c r="Z137" s="2" t="str">
        <f t="shared" si="110"/>
        <v>67229515,-1,-1,-1,-1,-1,-1,-1,-1,-1,-1,-1,-1,-1,-1,-1,-1,-1,-1,-1,-1,-1,-1,-1,-1</v>
      </c>
      <c r="AA137" s="2" t="str">
        <f t="shared" si="110"/>
        <v>67229515,-1,-1,-1,-1,-1,-1,-1,-1,-1,-1,-1,-1,-1,-1,-1,-1,-1,-1,-1,-1,-1,-1,-1,-1,-1</v>
      </c>
      <c r="AB137" s="2" t="str">
        <f t="shared" si="110"/>
        <v>67229515,-1,-1,-1,-1,-1,-1,-1,-1,-1,-1,-1,-1,-1,-1,-1,-1,-1,-1,-1,-1,-1,-1,-1,-1,-1,-1</v>
      </c>
      <c r="AC137" s="2" t="str">
        <f t="shared" si="110"/>
        <v>67229515,-1,-1,-1,-1,-1,-1,-1,-1,-1,-1,-1,-1,-1,-1,-1,-1,-1,-1,-1,-1,-1,-1,-1,-1,-1,-1,-1</v>
      </c>
      <c r="AD137" s="2" t="str">
        <f t="shared" ref="AD137:AG137" si="111">AC137&amp;","&amp;AD100</f>
        <v>67229515,-1,-1,-1,-1,-1,-1,-1,-1,-1,-1,-1,-1,-1,-1,-1,-1,-1,-1,-1,-1,-1,-1,-1,-1,-1,-1,-1,-1</v>
      </c>
      <c r="AE137" s="2" t="str">
        <f t="shared" si="111"/>
        <v>67229515,-1,-1,-1,-1,-1,-1,-1,-1,-1,-1,-1,-1,-1,-1,-1,-1,-1,-1,-1,-1,-1,-1,-1,-1,-1,-1,-1,-1,-1</v>
      </c>
      <c r="AF137" s="2" t="str">
        <f t="shared" si="111"/>
        <v>67229515,-1,-1,-1,-1,-1,-1,-1,-1,-1,-1,-1,-1,-1,-1,-1,-1,-1,-1,-1,-1,-1,-1,-1,-1,-1,-1,-1,-1,-1,-1</v>
      </c>
      <c r="AG137" s="2" t="str">
        <f t="shared" si="111"/>
        <v>67229515,-1,-1,-1,-1,-1,-1,-1,-1,-1,-1,-1,-1,-1,-1,-1,-1,-1,-1,-1,-1,-1,-1,-1,-1,-1,-1,-1,-1,-1,-1,-1</v>
      </c>
    </row>
    <row r="138" spans="1:33" x14ac:dyDescent="0.2">
      <c r="A138" s="5" t="str">
        <f t="shared" si="3"/>
        <v>Projectile</v>
      </c>
      <c r="C138" s="2" t="str">
        <f t="shared" si="73"/>
        <v>275235,77776</v>
      </c>
      <c r="D138" s="2" t="str">
        <f t="shared" ref="D138:AC138" si="112">C138&amp;","&amp;D101</f>
        <v>275235,77776,178540</v>
      </c>
      <c r="E138" s="2" t="str">
        <f t="shared" si="112"/>
        <v>275235,77776,178540,187689</v>
      </c>
      <c r="F138" s="2" t="str">
        <f t="shared" si="112"/>
        <v>275235,77776,178540,187689,107724</v>
      </c>
      <c r="G138" s="2" t="str">
        <f t="shared" si="112"/>
        <v>275235,77776,178540,187689,107724,116617</v>
      </c>
      <c r="H138" s="2" t="str">
        <f t="shared" si="112"/>
        <v>275235,77776,178540,187689,107724,116617,286620</v>
      </c>
      <c r="I138" s="2" t="str">
        <f t="shared" si="112"/>
        <v>275235,77776,178540,187689,107724,116617,286620,286621</v>
      </c>
      <c r="J138" s="2" t="str">
        <f t="shared" si="112"/>
        <v>275235,77776,178540,187689,107724,116617,286620,286621,1112045</v>
      </c>
      <c r="K138" s="2" t="str">
        <f t="shared" si="112"/>
        <v>275235,77776,178540,187689,107724,116617,286620,286621,1112045,1112044</v>
      </c>
      <c r="L138" s="2" t="str">
        <f t="shared" si="112"/>
        <v>275235,77776,178540,187689,107724,116617,286620,286621,1112045,1112044,1112046</v>
      </c>
      <c r="M138" s="2" t="str">
        <f t="shared" si="112"/>
        <v>275235,77776,178540,187689,107724,116617,286620,286621,1112045,1112044,1112046,-1</v>
      </c>
      <c r="N138" s="2" t="str">
        <f t="shared" si="112"/>
        <v>275235,77776,178540,187689,107724,116617,286620,286621,1112045,1112044,1112046,-1,-1</v>
      </c>
      <c r="O138" s="2" t="str">
        <f t="shared" si="112"/>
        <v>275235,77776,178540,187689,107724,116617,286620,286621,1112045,1112044,1112046,-1,-1,-1</v>
      </c>
      <c r="P138" s="2" t="str">
        <f t="shared" si="112"/>
        <v>275235,77776,178540,187689,107724,116617,286620,286621,1112045,1112044,1112046,-1,-1,-1,-1</v>
      </c>
      <c r="Q138" s="2" t="str">
        <f t="shared" si="112"/>
        <v>275235,77776,178540,187689,107724,116617,286620,286621,1112045,1112044,1112046,-1,-1,-1,-1,-1</v>
      </c>
      <c r="R138" s="2" t="str">
        <f t="shared" si="112"/>
        <v>275235,77776,178540,187689,107724,116617,286620,286621,1112045,1112044,1112046,-1,-1,-1,-1,-1,-1</v>
      </c>
      <c r="S138" s="2" t="str">
        <f t="shared" si="112"/>
        <v>275235,77776,178540,187689,107724,116617,286620,286621,1112045,1112044,1112046,-1,-1,-1,-1,-1,-1,-1</v>
      </c>
      <c r="T138" s="2" t="str">
        <f t="shared" si="112"/>
        <v>275235,77776,178540,187689,107724,116617,286620,286621,1112045,1112044,1112046,-1,-1,-1,-1,-1,-1,-1,-1</v>
      </c>
      <c r="U138" s="2" t="str">
        <f t="shared" si="112"/>
        <v>275235,77776,178540,187689,107724,116617,286620,286621,1112045,1112044,1112046,-1,-1,-1,-1,-1,-1,-1,-1,-1</v>
      </c>
      <c r="V138" s="2" t="str">
        <f t="shared" si="112"/>
        <v>275235,77776,178540,187689,107724,116617,286620,286621,1112045,1112044,1112046,-1,-1,-1,-1,-1,-1,-1,-1,-1,-1</v>
      </c>
      <c r="W138" s="2" t="str">
        <f t="shared" si="112"/>
        <v>275235,77776,178540,187689,107724,116617,286620,286621,1112045,1112044,1112046,-1,-1,-1,-1,-1,-1,-1,-1,-1,-1,-1</v>
      </c>
      <c r="X138" s="2" t="str">
        <f t="shared" si="112"/>
        <v>275235,77776,178540,187689,107724,116617,286620,286621,1112045,1112044,1112046,-1,-1,-1,-1,-1,-1,-1,-1,-1,-1,-1,-1</v>
      </c>
      <c r="Y138" s="2" t="str">
        <f t="shared" si="112"/>
        <v>275235,77776,178540,187689,107724,116617,286620,286621,1112045,1112044,1112046,-1,-1,-1,-1,-1,-1,-1,-1,-1,-1,-1,-1,-1</v>
      </c>
      <c r="Z138" s="2" t="str">
        <f t="shared" si="112"/>
        <v>275235,77776,178540,187689,107724,116617,286620,286621,1112045,1112044,1112046,-1,-1,-1,-1,-1,-1,-1,-1,-1,-1,-1,-1,-1,-1</v>
      </c>
      <c r="AA138" s="2" t="str">
        <f t="shared" si="112"/>
        <v>275235,77776,178540,187689,107724,116617,286620,286621,1112045,1112044,1112046,-1,-1,-1,-1,-1,-1,-1,-1,-1,-1,-1,-1,-1,-1,-1</v>
      </c>
      <c r="AB138" s="2" t="str">
        <f t="shared" si="112"/>
        <v>275235,77776,178540,187689,107724,116617,286620,286621,1112045,1112044,1112046,-1,-1,-1,-1,-1,-1,-1,-1,-1,-1,-1,-1,-1,-1,-1,-1</v>
      </c>
      <c r="AC138" s="2" t="str">
        <f t="shared" si="112"/>
        <v>275235,77776,178540,187689,107724,116617,286620,286621,1112045,1112044,1112046,-1,-1,-1,-1,-1,-1,-1,-1,-1,-1,-1,-1,-1,-1,-1,-1,-1</v>
      </c>
      <c r="AD138" s="2" t="str">
        <f t="shared" ref="AD138:AG138" si="113">AC138&amp;","&amp;AD101</f>
        <v>275235,77776,178540,187689,107724,116617,286620,286621,1112045,1112044,1112046,-1,-1,-1,-1,-1,-1,-1,-1,-1,-1,-1,-1,-1,-1,-1,-1,-1,-1</v>
      </c>
      <c r="AE138" s="2" t="str">
        <f t="shared" si="113"/>
        <v>275235,77776,178540,187689,107724,116617,286620,286621,1112045,1112044,1112046,-1,-1,-1,-1,-1,-1,-1,-1,-1,-1,-1,-1,-1,-1,-1,-1,-1,-1,-1</v>
      </c>
      <c r="AF138" s="2" t="str">
        <f t="shared" si="113"/>
        <v>275235,77776,178540,187689,107724,116617,286620,286621,1112045,1112044,1112046,-1,-1,-1,-1,-1,-1,-1,-1,-1,-1,-1,-1,-1,-1,-1,-1,-1,-1,-1,-1</v>
      </c>
      <c r="AG138" s="2" t="str">
        <f t="shared" si="113"/>
        <v>275235,77776,178540,187689,107724,116617,286620,286621,1112045,1112044,1112046,-1,-1,-1,-1,-1,-1,-1,-1,-1,-1,-1,-1,-1,-1,-1,-1,-1,-1,-1,-1,-1</v>
      </c>
    </row>
    <row r="139" spans="1:33" x14ac:dyDescent="0.2">
      <c r="A139" s="5" t="str">
        <f t="shared" si="3"/>
        <v>Recover</v>
      </c>
      <c r="C139" s="2" t="str">
        <f t="shared" si="73"/>
        <v>77772,193464</v>
      </c>
      <c r="D139" s="2" t="str">
        <f t="shared" ref="D139:AC139" si="114">C139&amp;","&amp;D102</f>
        <v>77772,193464,316402</v>
      </c>
      <c r="E139" s="2" t="str">
        <f t="shared" si="114"/>
        <v>77772,193464,316402,33614034</v>
      </c>
      <c r="F139" s="2" t="str">
        <f t="shared" si="114"/>
        <v>77772,193464,316402,33614034,746223</v>
      </c>
      <c r="G139" s="2" t="str">
        <f t="shared" si="114"/>
        <v>77772,193464,316402,33614034,746223,77778</v>
      </c>
      <c r="H139" s="2" t="str">
        <f t="shared" si="114"/>
        <v>77772,193464,316402,33614034,746223,77778,33614036</v>
      </c>
      <c r="I139" s="2" t="str">
        <f t="shared" si="114"/>
        <v>77772,193464,316402,33614034,746223,77778,33614036,746222</v>
      </c>
      <c r="J139" s="2" t="str">
        <f t="shared" si="114"/>
        <v>77772,193464,316402,33614034,746223,77778,33614036,746222,920783</v>
      </c>
      <c r="K139" s="2" t="str">
        <f t="shared" si="114"/>
        <v>77772,193464,316402,33614034,746223,77778,33614036,746222,920783,-1</v>
      </c>
      <c r="L139" s="2" t="str">
        <f t="shared" si="114"/>
        <v>77772,193464,316402,33614034,746223,77778,33614036,746222,920783,-1,-1</v>
      </c>
      <c r="M139" s="2" t="str">
        <f t="shared" si="114"/>
        <v>77772,193464,316402,33614034,746223,77778,33614036,746222,920783,-1,-1,-1</v>
      </c>
      <c r="N139" s="2" t="str">
        <f t="shared" si="114"/>
        <v>77772,193464,316402,33614034,746223,77778,33614036,746222,920783,-1,-1,-1,-1</v>
      </c>
      <c r="O139" s="2" t="str">
        <f t="shared" si="114"/>
        <v>77772,193464,316402,33614034,746223,77778,33614036,746222,920783,-1,-1,-1,-1,-1</v>
      </c>
      <c r="P139" s="2" t="str">
        <f t="shared" si="114"/>
        <v>77772,193464,316402,33614034,746223,77778,33614036,746222,920783,-1,-1,-1,-1,-1,-1</v>
      </c>
      <c r="Q139" s="2" t="str">
        <f t="shared" si="114"/>
        <v>77772,193464,316402,33614034,746223,77778,33614036,746222,920783,-1,-1,-1,-1,-1,-1,-1</v>
      </c>
      <c r="R139" s="2" t="str">
        <f t="shared" si="114"/>
        <v>77772,193464,316402,33614034,746223,77778,33614036,746222,920783,-1,-1,-1,-1,-1,-1,-1,-1</v>
      </c>
      <c r="S139" s="2" t="str">
        <f t="shared" si="114"/>
        <v>77772,193464,316402,33614034,746223,77778,33614036,746222,920783,-1,-1,-1,-1,-1,-1,-1,-1,-1</v>
      </c>
      <c r="T139" s="2" t="str">
        <f t="shared" si="114"/>
        <v>77772,193464,316402,33614034,746223,77778,33614036,746222,920783,-1,-1,-1,-1,-1,-1,-1,-1,-1,-1</v>
      </c>
      <c r="U139" s="2" t="str">
        <f t="shared" si="114"/>
        <v>77772,193464,316402,33614034,746223,77778,33614036,746222,920783,-1,-1,-1,-1,-1,-1,-1,-1,-1,-1,-1</v>
      </c>
      <c r="V139" s="2" t="str">
        <f t="shared" si="114"/>
        <v>77772,193464,316402,33614034,746223,77778,33614036,746222,920783,-1,-1,-1,-1,-1,-1,-1,-1,-1,-1,-1,-1</v>
      </c>
      <c r="W139" s="2" t="str">
        <f t="shared" si="114"/>
        <v>77772,193464,316402,33614034,746223,77778,33614036,746222,920783,-1,-1,-1,-1,-1,-1,-1,-1,-1,-1,-1,-1,-1</v>
      </c>
      <c r="X139" s="2" t="str">
        <f t="shared" si="114"/>
        <v>77772,193464,316402,33614034,746223,77778,33614036,746222,920783,-1,-1,-1,-1,-1,-1,-1,-1,-1,-1,-1,-1,-1,-1</v>
      </c>
      <c r="Y139" s="2" t="str">
        <f t="shared" si="114"/>
        <v>77772,193464,316402,33614034,746223,77778,33614036,746222,920783,-1,-1,-1,-1,-1,-1,-1,-1,-1,-1,-1,-1,-1,-1,-1</v>
      </c>
      <c r="Z139" s="2" t="str">
        <f t="shared" si="114"/>
        <v>77772,193464,316402,33614034,746223,77778,33614036,746222,920783,-1,-1,-1,-1,-1,-1,-1,-1,-1,-1,-1,-1,-1,-1,-1,-1</v>
      </c>
      <c r="AA139" s="2" t="str">
        <f t="shared" si="114"/>
        <v>77772,193464,316402,33614034,746223,77778,33614036,746222,920783,-1,-1,-1,-1,-1,-1,-1,-1,-1,-1,-1,-1,-1,-1,-1,-1,-1</v>
      </c>
      <c r="AB139" s="2" t="str">
        <f t="shared" si="114"/>
        <v>77772,193464,316402,33614034,746223,77778,33614036,746222,920783,-1,-1,-1,-1,-1,-1,-1,-1,-1,-1,-1,-1,-1,-1,-1,-1,-1,-1</v>
      </c>
      <c r="AC139" s="2" t="str">
        <f t="shared" si="114"/>
        <v>77772,193464,316402,33614034,746223,77778,33614036,746222,920783,-1,-1,-1,-1,-1,-1,-1,-1,-1,-1,-1,-1,-1,-1,-1,-1,-1,-1,-1</v>
      </c>
      <c r="AD139" s="2" t="str">
        <f t="shared" ref="AD139:AG139" si="115">AC139&amp;","&amp;AD102</f>
        <v>77772,193464,316402,33614034,746223,77778,33614036,746222,920783,-1,-1,-1,-1,-1,-1,-1,-1,-1,-1,-1,-1,-1,-1,-1,-1,-1,-1,-1,-1</v>
      </c>
      <c r="AE139" s="2" t="str">
        <f t="shared" si="115"/>
        <v>77772,193464,316402,33614034,746223,77778,33614036,746222,920783,-1,-1,-1,-1,-1,-1,-1,-1,-1,-1,-1,-1,-1,-1,-1,-1,-1,-1,-1,-1,-1</v>
      </c>
      <c r="AF139" s="2" t="str">
        <f t="shared" si="115"/>
        <v>77772,193464,316402,33614034,746223,77778,33614036,746222,920783,-1,-1,-1,-1,-1,-1,-1,-1,-1,-1,-1,-1,-1,-1,-1,-1,-1,-1,-1,-1,-1,-1</v>
      </c>
      <c r="AG139" s="2" t="str">
        <f t="shared" si="115"/>
        <v>77772,193464,316402,33614034,746223,77778,33614036,746222,920783,-1,-1,-1,-1,-1,-1,-1,-1,-1,-1,-1,-1,-1,-1,-1,-1,-1,-1,-1,-1,-1,-1,-1</v>
      </c>
    </row>
    <row r="140" spans="1:33" x14ac:dyDescent="0.2">
      <c r="A140" s="5" t="str">
        <f t="shared" si="3"/>
        <v>Rune</v>
      </c>
      <c r="C140" s="2" t="str">
        <f t="shared" si="73"/>
        <v>383888,424303</v>
      </c>
      <c r="D140" s="2" t="str">
        <f t="shared" ref="D140:AC140" si="116">C140&amp;","&amp;D103</f>
        <v>383888,424303,424304</v>
      </c>
      <c r="E140" s="2" t="str">
        <f t="shared" si="116"/>
        <v>383888,424303,424304,67205047</v>
      </c>
      <c r="F140" s="2" t="str">
        <f t="shared" si="116"/>
        <v>383888,424303,424304,67205047,67229515</v>
      </c>
      <c r="G140" s="2" t="str">
        <f t="shared" si="116"/>
        <v>383888,424303,424304,67205047,67229515,67205039</v>
      </c>
      <c r="H140" s="2" t="str">
        <f t="shared" si="116"/>
        <v>383888,424303,424304,67205047,67229515,67205039,-1</v>
      </c>
      <c r="I140" s="2" t="str">
        <f t="shared" si="116"/>
        <v>383888,424303,424304,67205047,67229515,67205039,-1,-1</v>
      </c>
      <c r="J140" s="2" t="str">
        <f t="shared" si="116"/>
        <v>383888,424303,424304,67205047,67229515,67205039,-1,-1,-1</v>
      </c>
      <c r="K140" s="2" t="str">
        <f t="shared" si="116"/>
        <v>383888,424303,424304,67205047,67229515,67205039,-1,-1,-1,-1</v>
      </c>
      <c r="L140" s="2" t="str">
        <f t="shared" si="116"/>
        <v>383888,424303,424304,67205047,67229515,67205039,-1,-1,-1,-1,-1</v>
      </c>
      <c r="M140" s="2" t="str">
        <f t="shared" si="116"/>
        <v>383888,424303,424304,67205047,67229515,67205039,-1,-1,-1,-1,-1,-1</v>
      </c>
      <c r="N140" s="2" t="str">
        <f t="shared" si="116"/>
        <v>383888,424303,424304,67205047,67229515,67205039,-1,-1,-1,-1,-1,-1,-1</v>
      </c>
      <c r="O140" s="2" t="str">
        <f t="shared" si="116"/>
        <v>383888,424303,424304,67205047,67229515,67205039,-1,-1,-1,-1,-1,-1,-1,-1</v>
      </c>
      <c r="P140" s="2" t="str">
        <f t="shared" si="116"/>
        <v>383888,424303,424304,67205047,67229515,67205039,-1,-1,-1,-1,-1,-1,-1,-1,-1</v>
      </c>
      <c r="Q140" s="2" t="str">
        <f t="shared" si="116"/>
        <v>383888,424303,424304,67205047,67229515,67205039,-1,-1,-1,-1,-1,-1,-1,-1,-1,-1</v>
      </c>
      <c r="R140" s="2" t="str">
        <f t="shared" si="116"/>
        <v>383888,424303,424304,67205047,67229515,67205039,-1,-1,-1,-1,-1,-1,-1,-1,-1,-1,-1</v>
      </c>
      <c r="S140" s="2" t="str">
        <f t="shared" si="116"/>
        <v>383888,424303,424304,67205047,67229515,67205039,-1,-1,-1,-1,-1,-1,-1,-1,-1,-1,-1,-1</v>
      </c>
      <c r="T140" s="2" t="str">
        <f t="shared" si="116"/>
        <v>383888,424303,424304,67205047,67229515,67205039,-1,-1,-1,-1,-1,-1,-1,-1,-1,-1,-1,-1,-1</v>
      </c>
      <c r="U140" s="2" t="str">
        <f t="shared" si="116"/>
        <v>383888,424303,424304,67205047,67229515,67205039,-1,-1,-1,-1,-1,-1,-1,-1,-1,-1,-1,-1,-1,-1</v>
      </c>
      <c r="V140" s="2" t="str">
        <f t="shared" si="116"/>
        <v>383888,424303,424304,67205047,67229515,67205039,-1,-1,-1,-1,-1,-1,-1,-1,-1,-1,-1,-1,-1,-1,-1</v>
      </c>
      <c r="W140" s="2" t="str">
        <f t="shared" si="116"/>
        <v>383888,424303,424304,67205047,67229515,67205039,-1,-1,-1,-1,-1,-1,-1,-1,-1,-1,-1,-1,-1,-1,-1,-1</v>
      </c>
      <c r="X140" s="2" t="str">
        <f t="shared" si="116"/>
        <v>383888,424303,424304,67205047,67229515,67205039,-1,-1,-1,-1,-1,-1,-1,-1,-1,-1,-1,-1,-1,-1,-1,-1,-1</v>
      </c>
      <c r="Y140" s="2" t="str">
        <f t="shared" si="116"/>
        <v>383888,424303,424304,67205047,67229515,67205039,-1,-1,-1,-1,-1,-1,-1,-1,-1,-1,-1,-1,-1,-1,-1,-1,-1,-1</v>
      </c>
      <c r="Z140" s="2" t="str">
        <f t="shared" si="116"/>
        <v>383888,424303,424304,67205047,67229515,67205039,-1,-1,-1,-1,-1,-1,-1,-1,-1,-1,-1,-1,-1,-1,-1,-1,-1,-1,-1</v>
      </c>
      <c r="AA140" s="2" t="str">
        <f t="shared" si="116"/>
        <v>383888,424303,424304,67205047,67229515,67205039,-1,-1,-1,-1,-1,-1,-1,-1,-1,-1,-1,-1,-1,-1,-1,-1,-1,-1,-1,-1</v>
      </c>
      <c r="AB140" s="2" t="str">
        <f t="shared" si="116"/>
        <v>383888,424303,424304,67205047,67229515,67205039,-1,-1,-1,-1,-1,-1,-1,-1,-1,-1,-1,-1,-1,-1,-1,-1,-1,-1,-1,-1,-1</v>
      </c>
      <c r="AC140" s="2" t="str">
        <f t="shared" si="116"/>
        <v>383888,424303,424304,67205047,67229515,67205039,-1,-1,-1,-1,-1,-1,-1,-1,-1,-1,-1,-1,-1,-1,-1,-1,-1,-1,-1,-1,-1,-1</v>
      </c>
      <c r="AD140" s="2" t="str">
        <f t="shared" ref="AD140:AG140" si="117">AC140&amp;","&amp;AD103</f>
        <v>383888,424303,424304,67205047,67229515,67205039,-1,-1,-1,-1,-1,-1,-1,-1,-1,-1,-1,-1,-1,-1,-1,-1,-1,-1,-1,-1,-1,-1,-1</v>
      </c>
      <c r="AE140" s="2" t="str">
        <f t="shared" si="117"/>
        <v>383888,424303,424304,67205047,67229515,67205039,-1,-1,-1,-1,-1,-1,-1,-1,-1,-1,-1,-1,-1,-1,-1,-1,-1,-1,-1,-1,-1,-1,-1,-1</v>
      </c>
      <c r="AF140" s="2" t="str">
        <f t="shared" si="117"/>
        <v>383888,424303,424304,67205047,67229515,67205039,-1,-1,-1,-1,-1,-1,-1,-1,-1,-1,-1,-1,-1,-1,-1,-1,-1,-1,-1,-1,-1,-1,-1,-1,-1</v>
      </c>
      <c r="AG140" s="2" t="str">
        <f t="shared" si="117"/>
        <v>383888,424303,424304,67205047,67229515,67205039,-1,-1,-1,-1,-1,-1,-1,-1,-1,-1,-1,-1,-1,-1,-1,-1,-1,-1,-1,-1,-1,-1,-1,-1,-1,-1</v>
      </c>
    </row>
    <row r="141" spans="1:33" x14ac:dyDescent="0.2">
      <c r="A141" s="5" t="str">
        <f t="shared" si="3"/>
        <v>Sense</v>
      </c>
      <c r="C141" s="2" t="str">
        <f t="shared" si="73"/>
        <v>135491,586731</v>
      </c>
      <c r="D141" s="2" t="str">
        <f t="shared" ref="D141:AC141" si="118">C141&amp;","&amp;D104</f>
        <v>135491,586731,135662</v>
      </c>
      <c r="E141" s="2" t="str">
        <f t="shared" si="118"/>
        <v>135491,586731,135662,135663</v>
      </c>
      <c r="F141" s="2" t="str">
        <f t="shared" si="118"/>
        <v>135491,586731,135662,135663,163510</v>
      </c>
      <c r="G141" s="2" t="str">
        <f t="shared" si="118"/>
        <v>135491,586731,135662,135663,163510,-1</v>
      </c>
      <c r="H141" s="2" t="str">
        <f t="shared" si="118"/>
        <v>135491,586731,135662,135663,163510,-1,-1</v>
      </c>
      <c r="I141" s="2" t="str">
        <f t="shared" si="118"/>
        <v>135491,586731,135662,135663,163510,-1,-1,-1</v>
      </c>
      <c r="J141" s="2" t="str">
        <f t="shared" si="118"/>
        <v>135491,586731,135662,135663,163510,-1,-1,-1,-1</v>
      </c>
      <c r="K141" s="2" t="str">
        <f t="shared" si="118"/>
        <v>135491,586731,135662,135663,163510,-1,-1,-1,-1,-1</v>
      </c>
      <c r="L141" s="2" t="str">
        <f t="shared" si="118"/>
        <v>135491,586731,135662,135663,163510,-1,-1,-1,-1,-1,-1</v>
      </c>
      <c r="M141" s="2" t="str">
        <f t="shared" si="118"/>
        <v>135491,586731,135662,135663,163510,-1,-1,-1,-1,-1,-1,-1</v>
      </c>
      <c r="N141" s="2" t="str">
        <f t="shared" si="118"/>
        <v>135491,586731,135662,135663,163510,-1,-1,-1,-1,-1,-1,-1,-1</v>
      </c>
      <c r="O141" s="2" t="str">
        <f t="shared" si="118"/>
        <v>135491,586731,135662,135663,163510,-1,-1,-1,-1,-1,-1,-1,-1,-1</v>
      </c>
      <c r="P141" s="2" t="str">
        <f t="shared" si="118"/>
        <v>135491,586731,135662,135663,163510,-1,-1,-1,-1,-1,-1,-1,-1,-1,-1</v>
      </c>
      <c r="Q141" s="2" t="str">
        <f t="shared" si="118"/>
        <v>135491,586731,135662,135663,163510,-1,-1,-1,-1,-1,-1,-1,-1,-1,-1,-1</v>
      </c>
      <c r="R141" s="2" t="str">
        <f t="shared" si="118"/>
        <v>135491,586731,135662,135663,163510,-1,-1,-1,-1,-1,-1,-1,-1,-1,-1,-1,-1</v>
      </c>
      <c r="S141" s="2" t="str">
        <f t="shared" si="118"/>
        <v>135491,586731,135662,135663,163510,-1,-1,-1,-1,-1,-1,-1,-1,-1,-1,-1,-1,-1</v>
      </c>
      <c r="T141" s="2" t="str">
        <f t="shared" si="118"/>
        <v>135491,586731,135662,135663,163510,-1,-1,-1,-1,-1,-1,-1,-1,-1,-1,-1,-1,-1,-1</v>
      </c>
      <c r="U141" s="2" t="str">
        <f t="shared" si="118"/>
        <v>135491,586731,135662,135663,163510,-1,-1,-1,-1,-1,-1,-1,-1,-1,-1,-1,-1,-1,-1,-1</v>
      </c>
      <c r="V141" s="2" t="str">
        <f t="shared" si="118"/>
        <v>135491,586731,135662,135663,163510,-1,-1,-1,-1,-1,-1,-1,-1,-1,-1,-1,-1,-1,-1,-1,-1</v>
      </c>
      <c r="W141" s="2" t="str">
        <f t="shared" si="118"/>
        <v>135491,586731,135662,135663,163510,-1,-1,-1,-1,-1,-1,-1,-1,-1,-1,-1,-1,-1,-1,-1,-1,-1</v>
      </c>
      <c r="X141" s="2" t="str">
        <f t="shared" si="118"/>
        <v>135491,586731,135662,135663,163510,-1,-1,-1,-1,-1,-1,-1,-1,-1,-1,-1,-1,-1,-1,-1,-1,-1,-1</v>
      </c>
      <c r="Y141" s="2" t="str">
        <f t="shared" si="118"/>
        <v>135491,586731,135662,135663,163510,-1,-1,-1,-1,-1,-1,-1,-1,-1,-1,-1,-1,-1,-1,-1,-1,-1,-1,-1</v>
      </c>
      <c r="Z141" s="2" t="str">
        <f t="shared" si="118"/>
        <v>135491,586731,135662,135663,163510,-1,-1,-1,-1,-1,-1,-1,-1,-1,-1,-1,-1,-1,-1,-1,-1,-1,-1,-1,-1</v>
      </c>
      <c r="AA141" s="2" t="str">
        <f t="shared" si="118"/>
        <v>135491,586731,135662,135663,163510,-1,-1,-1,-1,-1,-1,-1,-1,-1,-1,-1,-1,-1,-1,-1,-1,-1,-1,-1,-1,-1</v>
      </c>
      <c r="AB141" s="2" t="str">
        <f t="shared" si="118"/>
        <v>135491,586731,135662,135663,163510,-1,-1,-1,-1,-1,-1,-1,-1,-1,-1,-1,-1,-1,-1,-1,-1,-1,-1,-1,-1,-1,-1</v>
      </c>
      <c r="AC141" s="2" t="str">
        <f t="shared" si="118"/>
        <v>135491,586731,135662,135663,163510,-1,-1,-1,-1,-1,-1,-1,-1,-1,-1,-1,-1,-1,-1,-1,-1,-1,-1,-1,-1,-1,-1,-1</v>
      </c>
      <c r="AD141" s="2" t="str">
        <f t="shared" ref="AD141:AG141" si="119">AC141&amp;","&amp;AD104</f>
        <v>135491,586731,135662,135663,163510,-1,-1,-1,-1,-1,-1,-1,-1,-1,-1,-1,-1,-1,-1,-1,-1,-1,-1,-1,-1,-1,-1,-1,-1</v>
      </c>
      <c r="AE141" s="2" t="str">
        <f t="shared" si="119"/>
        <v>135491,586731,135662,135663,163510,-1,-1,-1,-1,-1,-1,-1,-1,-1,-1,-1,-1,-1,-1,-1,-1,-1,-1,-1,-1,-1,-1,-1,-1,-1</v>
      </c>
      <c r="AF141" s="2" t="str">
        <f t="shared" si="119"/>
        <v>135491,586731,135662,135663,163510,-1,-1,-1,-1,-1,-1,-1,-1,-1,-1,-1,-1,-1,-1,-1,-1,-1,-1,-1,-1,-1,-1,-1,-1,-1,-1</v>
      </c>
      <c r="AG141" s="2" t="str">
        <f t="shared" si="119"/>
        <v>135491,586731,135662,135663,163510,-1,-1,-1,-1,-1,-1,-1,-1,-1,-1,-1,-1,-1,-1,-1,-1,-1,-1,-1,-1,-1,-1,-1,-1,-1,-1,-1</v>
      </c>
    </row>
    <row r="142" spans="1:33" x14ac:dyDescent="0.2">
      <c r="A142" s="5" t="str">
        <f t="shared" si="3"/>
        <v>Shadow</v>
      </c>
      <c r="C142" s="2" t="str">
        <f t="shared" si="73"/>
        <v>-1,-1</v>
      </c>
      <c r="D142" s="2" t="str">
        <f t="shared" ref="D142:AC142" si="120">C142&amp;","&amp;D105</f>
        <v>-1,-1,-1</v>
      </c>
      <c r="E142" s="2" t="str">
        <f t="shared" si="120"/>
        <v>-1,-1,-1,-1</v>
      </c>
      <c r="F142" s="2" t="str">
        <f t="shared" si="120"/>
        <v>-1,-1,-1,-1,-1</v>
      </c>
      <c r="G142" s="2" t="str">
        <f t="shared" si="120"/>
        <v>-1,-1,-1,-1,-1,-1</v>
      </c>
      <c r="H142" s="2" t="str">
        <f t="shared" si="120"/>
        <v>-1,-1,-1,-1,-1,-1,-1</v>
      </c>
      <c r="I142" s="2" t="str">
        <f t="shared" si="120"/>
        <v>-1,-1,-1,-1,-1,-1,-1,-1</v>
      </c>
      <c r="J142" s="2" t="str">
        <f t="shared" si="120"/>
        <v>-1,-1,-1,-1,-1,-1,-1,-1,-1</v>
      </c>
      <c r="K142" s="2" t="str">
        <f t="shared" si="120"/>
        <v>-1,-1,-1,-1,-1,-1,-1,-1,-1,-1</v>
      </c>
      <c r="L142" s="2" t="str">
        <f t="shared" si="120"/>
        <v>-1,-1,-1,-1,-1,-1,-1,-1,-1,-1,-1</v>
      </c>
      <c r="M142" s="2" t="str">
        <f t="shared" si="120"/>
        <v>-1,-1,-1,-1,-1,-1,-1,-1,-1,-1,-1,-1</v>
      </c>
      <c r="N142" s="2" t="str">
        <f t="shared" si="120"/>
        <v>-1,-1,-1,-1,-1,-1,-1,-1,-1,-1,-1,-1,-1</v>
      </c>
      <c r="O142" s="2" t="str">
        <f t="shared" si="120"/>
        <v>-1,-1,-1,-1,-1,-1,-1,-1,-1,-1,-1,-1,-1,-1</v>
      </c>
      <c r="P142" s="2" t="str">
        <f t="shared" si="120"/>
        <v>-1,-1,-1,-1,-1,-1,-1,-1,-1,-1,-1,-1,-1,-1,-1</v>
      </c>
      <c r="Q142" s="2" t="str">
        <f t="shared" si="120"/>
        <v>-1,-1,-1,-1,-1,-1,-1,-1,-1,-1,-1,-1,-1,-1,-1,-1</v>
      </c>
      <c r="R142" s="2" t="str">
        <f t="shared" si="120"/>
        <v>-1,-1,-1,-1,-1,-1,-1,-1,-1,-1,-1,-1,-1,-1,-1,-1,-1</v>
      </c>
      <c r="S142" s="2" t="str">
        <f t="shared" si="120"/>
        <v>-1,-1,-1,-1,-1,-1,-1,-1,-1,-1,-1,-1,-1,-1,-1,-1,-1,-1</v>
      </c>
      <c r="T142" s="2" t="str">
        <f t="shared" si="120"/>
        <v>-1,-1,-1,-1,-1,-1,-1,-1,-1,-1,-1,-1,-1,-1,-1,-1,-1,-1,-1</v>
      </c>
      <c r="U142" s="2" t="str">
        <f t="shared" si="120"/>
        <v>-1,-1,-1,-1,-1,-1,-1,-1,-1,-1,-1,-1,-1,-1,-1,-1,-1,-1,-1,-1</v>
      </c>
      <c r="V142" s="2" t="str">
        <f t="shared" si="120"/>
        <v>-1,-1,-1,-1,-1,-1,-1,-1,-1,-1,-1,-1,-1,-1,-1,-1,-1,-1,-1,-1,-1</v>
      </c>
      <c r="W142" s="2" t="str">
        <f t="shared" si="120"/>
        <v>-1,-1,-1,-1,-1,-1,-1,-1,-1,-1,-1,-1,-1,-1,-1,-1,-1,-1,-1,-1,-1,-1</v>
      </c>
      <c r="X142" s="2" t="str">
        <f t="shared" si="120"/>
        <v>-1,-1,-1,-1,-1,-1,-1,-1,-1,-1,-1,-1,-1,-1,-1,-1,-1,-1,-1,-1,-1,-1,-1</v>
      </c>
      <c r="Y142" s="2" t="str">
        <f t="shared" si="120"/>
        <v>-1,-1,-1,-1,-1,-1,-1,-1,-1,-1,-1,-1,-1,-1,-1,-1,-1,-1,-1,-1,-1,-1,-1,-1</v>
      </c>
      <c r="Z142" s="2" t="str">
        <f t="shared" si="120"/>
        <v>-1,-1,-1,-1,-1,-1,-1,-1,-1,-1,-1,-1,-1,-1,-1,-1,-1,-1,-1,-1,-1,-1,-1,-1,-1</v>
      </c>
      <c r="AA142" s="2" t="str">
        <f t="shared" si="120"/>
        <v>-1,-1,-1,-1,-1,-1,-1,-1,-1,-1,-1,-1,-1,-1,-1,-1,-1,-1,-1,-1,-1,-1,-1,-1,-1,-1</v>
      </c>
      <c r="AB142" s="2" t="str">
        <f t="shared" si="120"/>
        <v>-1,-1,-1,-1,-1,-1,-1,-1,-1,-1,-1,-1,-1,-1,-1,-1,-1,-1,-1,-1,-1,-1,-1,-1,-1,-1,-1</v>
      </c>
      <c r="AC142" s="2" t="str">
        <f t="shared" si="120"/>
        <v>-1,-1,-1,-1,-1,-1,-1,-1,-1,-1,-1,-1,-1,-1,-1,-1,-1,-1,-1,-1,-1,-1,-1,-1,-1,-1,-1,-1</v>
      </c>
      <c r="AD142" s="2" t="str">
        <f t="shared" ref="AD142:AG142" si="121">AC142&amp;","&amp;AD105</f>
        <v>-1,-1,-1,-1,-1,-1,-1,-1,-1,-1,-1,-1,-1,-1,-1,-1,-1,-1,-1,-1,-1,-1,-1,-1,-1,-1,-1,-1,-1</v>
      </c>
      <c r="AE142" s="2" t="str">
        <f t="shared" si="121"/>
        <v>-1,-1,-1,-1,-1,-1,-1,-1,-1,-1,-1,-1,-1,-1,-1,-1,-1,-1,-1,-1,-1,-1,-1,-1,-1,-1,-1,-1,-1,-1</v>
      </c>
      <c r="AF142" s="2" t="str">
        <f t="shared" si="121"/>
        <v>-1,-1,-1,-1,-1,-1,-1,-1,-1,-1,-1,-1,-1,-1,-1,-1,-1,-1,-1,-1,-1,-1,-1,-1,-1,-1,-1,-1,-1,-1,-1</v>
      </c>
      <c r="AG142" s="2" t="str">
        <f t="shared" si="121"/>
        <v>-1,-1,-1,-1,-1,-1,-1,-1,-1,-1,-1,-1,-1,-1,-1,-1,-1,-1,-1,-1,-1,-1,-1,-1,-1,-1,-1,-1,-1,-1,-1,-1</v>
      </c>
    </row>
    <row r="143" spans="1:33" x14ac:dyDescent="0.2">
      <c r="A143" s="5" t="str">
        <f t="shared" si="3"/>
        <v>Shock</v>
      </c>
      <c r="C143" s="2" t="str">
        <f t="shared" si="73"/>
        <v>187690,187689</v>
      </c>
      <c r="D143" s="2" t="str">
        <f t="shared" ref="D143:AC143" si="122">C143&amp;","&amp;D106</f>
        <v>187690,187689,424304</v>
      </c>
      <c r="E143" s="2" t="str">
        <f t="shared" si="122"/>
        <v>187690,187689,424304,241315</v>
      </c>
      <c r="F143" s="2" t="str">
        <f t="shared" si="122"/>
        <v>187690,187689,424304,241315,286621</v>
      </c>
      <c r="G143" s="2" t="str">
        <f t="shared" si="122"/>
        <v>187690,187689,424304,241315,286621,132293</v>
      </c>
      <c r="H143" s="2" t="str">
        <f t="shared" si="122"/>
        <v>187690,187689,424304,241315,286621,132293,220545</v>
      </c>
      <c r="I143" s="2" t="str">
        <f t="shared" si="122"/>
        <v>187690,187689,424304,241315,286621,132293,220545,1112046</v>
      </c>
      <c r="J143" s="2" t="str">
        <f t="shared" si="122"/>
        <v>187690,187689,424304,241315,286621,132293,220545,1112046,517591</v>
      </c>
      <c r="K143" s="2" t="str">
        <f t="shared" si="122"/>
        <v>187690,187689,424304,241315,286621,132293,220545,1112046,517591,518373</v>
      </c>
      <c r="L143" s="2" t="str">
        <f t="shared" si="122"/>
        <v>187690,187689,424304,241315,286621,132293,220545,1112046,517591,518373,-1</v>
      </c>
      <c r="M143" s="2" t="str">
        <f t="shared" si="122"/>
        <v>187690,187689,424304,241315,286621,132293,220545,1112046,517591,518373,-1,-1</v>
      </c>
      <c r="N143" s="2" t="str">
        <f t="shared" si="122"/>
        <v>187690,187689,424304,241315,286621,132293,220545,1112046,517591,518373,-1,-1,-1</v>
      </c>
      <c r="O143" s="2" t="str">
        <f t="shared" si="122"/>
        <v>187690,187689,424304,241315,286621,132293,220545,1112046,517591,518373,-1,-1,-1,-1</v>
      </c>
      <c r="P143" s="2" t="str">
        <f t="shared" si="122"/>
        <v>187690,187689,424304,241315,286621,132293,220545,1112046,517591,518373,-1,-1,-1,-1,-1</v>
      </c>
      <c r="Q143" s="2" t="str">
        <f t="shared" si="122"/>
        <v>187690,187689,424304,241315,286621,132293,220545,1112046,517591,518373,-1,-1,-1,-1,-1,-1</v>
      </c>
      <c r="R143" s="2" t="str">
        <f t="shared" si="122"/>
        <v>187690,187689,424304,241315,286621,132293,220545,1112046,517591,518373,-1,-1,-1,-1,-1,-1,-1</v>
      </c>
      <c r="S143" s="2" t="str">
        <f t="shared" si="122"/>
        <v>187690,187689,424304,241315,286621,132293,220545,1112046,517591,518373,-1,-1,-1,-1,-1,-1,-1,-1</v>
      </c>
      <c r="T143" s="2" t="str">
        <f t="shared" si="122"/>
        <v>187690,187689,424304,241315,286621,132293,220545,1112046,517591,518373,-1,-1,-1,-1,-1,-1,-1,-1,-1</v>
      </c>
      <c r="U143" s="2" t="str">
        <f t="shared" si="122"/>
        <v>187690,187689,424304,241315,286621,132293,220545,1112046,517591,518373,-1,-1,-1,-1,-1,-1,-1,-1,-1,-1</v>
      </c>
      <c r="V143" s="2" t="str">
        <f t="shared" si="122"/>
        <v>187690,187689,424304,241315,286621,132293,220545,1112046,517591,518373,-1,-1,-1,-1,-1,-1,-1,-1,-1,-1,-1</v>
      </c>
      <c r="W143" s="2" t="str">
        <f t="shared" si="122"/>
        <v>187690,187689,424304,241315,286621,132293,220545,1112046,517591,518373,-1,-1,-1,-1,-1,-1,-1,-1,-1,-1,-1,-1</v>
      </c>
      <c r="X143" s="2" t="str">
        <f t="shared" si="122"/>
        <v>187690,187689,424304,241315,286621,132293,220545,1112046,517591,518373,-1,-1,-1,-1,-1,-1,-1,-1,-1,-1,-1,-1,-1</v>
      </c>
      <c r="Y143" s="2" t="str">
        <f t="shared" si="122"/>
        <v>187690,187689,424304,241315,286621,132293,220545,1112046,517591,518373,-1,-1,-1,-1,-1,-1,-1,-1,-1,-1,-1,-1,-1,-1</v>
      </c>
      <c r="Z143" s="2" t="str">
        <f t="shared" si="122"/>
        <v>187690,187689,424304,241315,286621,132293,220545,1112046,517591,518373,-1,-1,-1,-1,-1,-1,-1,-1,-1,-1,-1,-1,-1,-1,-1</v>
      </c>
      <c r="AA143" s="2" t="str">
        <f t="shared" si="122"/>
        <v>187690,187689,424304,241315,286621,132293,220545,1112046,517591,518373,-1,-1,-1,-1,-1,-1,-1,-1,-1,-1,-1,-1,-1,-1,-1,-1</v>
      </c>
      <c r="AB143" s="2" t="str">
        <f t="shared" si="122"/>
        <v>187690,187689,424304,241315,286621,132293,220545,1112046,517591,518373,-1,-1,-1,-1,-1,-1,-1,-1,-1,-1,-1,-1,-1,-1,-1,-1,-1</v>
      </c>
      <c r="AC143" s="2" t="str">
        <f t="shared" si="122"/>
        <v>187690,187689,424304,241315,286621,132293,220545,1112046,517591,518373,-1,-1,-1,-1,-1,-1,-1,-1,-1,-1,-1,-1,-1,-1,-1,-1,-1,-1</v>
      </c>
      <c r="AD143" s="2" t="str">
        <f t="shared" ref="AD143:AG143" si="123">AC143&amp;","&amp;AD106</f>
        <v>187690,187689,424304,241315,286621,132293,220545,1112046,517591,518373,-1,-1,-1,-1,-1,-1,-1,-1,-1,-1,-1,-1,-1,-1,-1,-1,-1,-1,-1</v>
      </c>
      <c r="AE143" s="2" t="str">
        <f t="shared" si="123"/>
        <v>187690,187689,424304,241315,286621,132293,220545,1112046,517591,518373,-1,-1,-1,-1,-1,-1,-1,-1,-1,-1,-1,-1,-1,-1,-1,-1,-1,-1,-1,-1</v>
      </c>
      <c r="AF143" s="2" t="str">
        <f t="shared" si="123"/>
        <v>187690,187689,424304,241315,286621,132293,220545,1112046,517591,518373,-1,-1,-1,-1,-1,-1,-1,-1,-1,-1,-1,-1,-1,-1,-1,-1,-1,-1,-1,-1,-1</v>
      </c>
      <c r="AG143" s="2" t="str">
        <f t="shared" si="123"/>
        <v>187690,187689,424304,241315,286621,132293,220545,1112046,517591,518373,-1,-1,-1,-1,-1,-1,-1,-1,-1,-1,-1,-1,-1,-1,-1,-1,-1,-1,-1,-1,-1,-1</v>
      </c>
    </row>
    <row r="144" spans="1:33" x14ac:dyDescent="0.2">
      <c r="A144" s="5" t="str">
        <f t="shared" si="3"/>
        <v>Soul</v>
      </c>
      <c r="C144" s="2" t="str">
        <f t="shared" si="73"/>
        <v>409782,642598</v>
      </c>
      <c r="D144" s="2" t="str">
        <f t="shared" ref="D144:AC144" si="124">C144&amp;","&amp;D107</f>
        <v>409782,642598,318372</v>
      </c>
      <c r="E144" s="2" t="str">
        <f t="shared" si="124"/>
        <v>409782,642598,318372,67227126</v>
      </c>
      <c r="F144" s="2" t="str">
        <f t="shared" si="124"/>
        <v>409782,642598,318372,67227126,67204994</v>
      </c>
      <c r="G144" s="2" t="str">
        <f t="shared" si="124"/>
        <v>409782,642598,318372,67227126,67204994,-1</v>
      </c>
      <c r="H144" s="2" t="str">
        <f t="shared" si="124"/>
        <v>409782,642598,318372,67227126,67204994,-1,-1</v>
      </c>
      <c r="I144" s="2" t="str">
        <f t="shared" si="124"/>
        <v>409782,642598,318372,67227126,67204994,-1,-1,-1</v>
      </c>
      <c r="J144" s="2" t="str">
        <f t="shared" si="124"/>
        <v>409782,642598,318372,67227126,67204994,-1,-1,-1,-1</v>
      </c>
      <c r="K144" s="2" t="str">
        <f t="shared" si="124"/>
        <v>409782,642598,318372,67227126,67204994,-1,-1,-1,-1,-1</v>
      </c>
      <c r="L144" s="2" t="str">
        <f t="shared" si="124"/>
        <v>409782,642598,318372,67227126,67204994,-1,-1,-1,-1,-1,-1</v>
      </c>
      <c r="M144" s="2" t="str">
        <f t="shared" si="124"/>
        <v>409782,642598,318372,67227126,67204994,-1,-1,-1,-1,-1,-1,-1</v>
      </c>
      <c r="N144" s="2" t="str">
        <f t="shared" si="124"/>
        <v>409782,642598,318372,67227126,67204994,-1,-1,-1,-1,-1,-1,-1,-1</v>
      </c>
      <c r="O144" s="2" t="str">
        <f t="shared" si="124"/>
        <v>409782,642598,318372,67227126,67204994,-1,-1,-1,-1,-1,-1,-1,-1,-1</v>
      </c>
      <c r="P144" s="2" t="str">
        <f t="shared" si="124"/>
        <v>409782,642598,318372,67227126,67204994,-1,-1,-1,-1,-1,-1,-1,-1,-1,-1</v>
      </c>
      <c r="Q144" s="2" t="str">
        <f t="shared" si="124"/>
        <v>409782,642598,318372,67227126,67204994,-1,-1,-1,-1,-1,-1,-1,-1,-1,-1,-1</v>
      </c>
      <c r="R144" s="2" t="str">
        <f t="shared" si="124"/>
        <v>409782,642598,318372,67227126,67204994,-1,-1,-1,-1,-1,-1,-1,-1,-1,-1,-1,-1</v>
      </c>
      <c r="S144" s="2" t="str">
        <f t="shared" si="124"/>
        <v>409782,642598,318372,67227126,67204994,-1,-1,-1,-1,-1,-1,-1,-1,-1,-1,-1,-1,-1</v>
      </c>
      <c r="T144" s="2" t="str">
        <f t="shared" si="124"/>
        <v>409782,642598,318372,67227126,67204994,-1,-1,-1,-1,-1,-1,-1,-1,-1,-1,-1,-1,-1,-1</v>
      </c>
      <c r="U144" s="2" t="str">
        <f t="shared" si="124"/>
        <v>409782,642598,318372,67227126,67204994,-1,-1,-1,-1,-1,-1,-1,-1,-1,-1,-1,-1,-1,-1,-1</v>
      </c>
      <c r="V144" s="2" t="str">
        <f t="shared" si="124"/>
        <v>409782,642598,318372,67227126,67204994,-1,-1,-1,-1,-1,-1,-1,-1,-1,-1,-1,-1,-1,-1,-1,-1</v>
      </c>
      <c r="W144" s="2" t="str">
        <f t="shared" si="124"/>
        <v>409782,642598,318372,67227126,67204994,-1,-1,-1,-1,-1,-1,-1,-1,-1,-1,-1,-1,-1,-1,-1,-1,-1</v>
      </c>
      <c r="X144" s="2" t="str">
        <f t="shared" si="124"/>
        <v>409782,642598,318372,67227126,67204994,-1,-1,-1,-1,-1,-1,-1,-1,-1,-1,-1,-1,-1,-1,-1,-1,-1,-1</v>
      </c>
      <c r="Y144" s="2" t="str">
        <f t="shared" si="124"/>
        <v>409782,642598,318372,67227126,67204994,-1,-1,-1,-1,-1,-1,-1,-1,-1,-1,-1,-1,-1,-1,-1,-1,-1,-1,-1</v>
      </c>
      <c r="Z144" s="2" t="str">
        <f t="shared" si="124"/>
        <v>409782,642598,318372,67227126,67204994,-1,-1,-1,-1,-1,-1,-1,-1,-1,-1,-1,-1,-1,-1,-1,-1,-1,-1,-1,-1</v>
      </c>
      <c r="AA144" s="2" t="str">
        <f t="shared" si="124"/>
        <v>409782,642598,318372,67227126,67204994,-1,-1,-1,-1,-1,-1,-1,-1,-1,-1,-1,-1,-1,-1,-1,-1,-1,-1,-1,-1,-1</v>
      </c>
      <c r="AB144" s="2" t="str">
        <f t="shared" si="124"/>
        <v>409782,642598,318372,67227126,67204994,-1,-1,-1,-1,-1,-1,-1,-1,-1,-1,-1,-1,-1,-1,-1,-1,-1,-1,-1,-1,-1,-1</v>
      </c>
      <c r="AC144" s="2" t="str">
        <f t="shared" si="124"/>
        <v>409782,642598,318372,67227126,67204994,-1,-1,-1,-1,-1,-1,-1,-1,-1,-1,-1,-1,-1,-1,-1,-1,-1,-1,-1,-1,-1,-1,-1</v>
      </c>
      <c r="AD144" s="2" t="str">
        <f t="shared" ref="AD144:AG144" si="125">AC144&amp;","&amp;AD107</f>
        <v>409782,642598,318372,67227126,67204994,-1,-1,-1,-1,-1,-1,-1,-1,-1,-1,-1,-1,-1,-1,-1,-1,-1,-1,-1,-1,-1,-1,-1,-1</v>
      </c>
      <c r="AE144" s="2" t="str">
        <f t="shared" si="125"/>
        <v>409782,642598,318372,67227126,67204994,-1,-1,-1,-1,-1,-1,-1,-1,-1,-1,-1,-1,-1,-1,-1,-1,-1,-1,-1,-1,-1,-1,-1,-1,-1</v>
      </c>
      <c r="AF144" s="2" t="str">
        <f t="shared" si="125"/>
        <v>409782,642598,318372,67227126,67204994,-1,-1,-1,-1,-1,-1,-1,-1,-1,-1,-1,-1,-1,-1,-1,-1,-1,-1,-1,-1,-1,-1,-1,-1,-1,-1</v>
      </c>
      <c r="AG144" s="2" t="str">
        <f t="shared" si="125"/>
        <v>409782,642598,318372,67227126,67204994,-1,-1,-1,-1,-1,-1,-1,-1,-1,-1,-1,-1,-1,-1,-1,-1,-1,-1,-1,-1,-1,-1,-1,-1,-1,-1,-1</v>
      </c>
    </row>
    <row r="145" spans="1:33" x14ac:dyDescent="0.2">
      <c r="A145" s="5" t="str">
        <f t="shared" si="3"/>
        <v>Space</v>
      </c>
      <c r="C145" s="2" t="str">
        <f t="shared" si="73"/>
        <v>-1,-1</v>
      </c>
      <c r="D145" s="2" t="str">
        <f t="shared" ref="D145:AC145" si="126">C145&amp;","&amp;D108</f>
        <v>-1,-1,-1</v>
      </c>
      <c r="E145" s="2" t="str">
        <f t="shared" si="126"/>
        <v>-1,-1,-1,-1</v>
      </c>
      <c r="F145" s="2" t="str">
        <f t="shared" si="126"/>
        <v>-1,-1,-1,-1,-1</v>
      </c>
      <c r="G145" s="2" t="str">
        <f t="shared" si="126"/>
        <v>-1,-1,-1,-1,-1,-1</v>
      </c>
      <c r="H145" s="2" t="str">
        <f t="shared" si="126"/>
        <v>-1,-1,-1,-1,-1,-1,-1</v>
      </c>
      <c r="I145" s="2" t="str">
        <f t="shared" si="126"/>
        <v>-1,-1,-1,-1,-1,-1,-1,-1</v>
      </c>
      <c r="J145" s="2" t="str">
        <f t="shared" si="126"/>
        <v>-1,-1,-1,-1,-1,-1,-1,-1,-1</v>
      </c>
      <c r="K145" s="2" t="str">
        <f t="shared" si="126"/>
        <v>-1,-1,-1,-1,-1,-1,-1,-1,-1,-1</v>
      </c>
      <c r="L145" s="2" t="str">
        <f t="shared" si="126"/>
        <v>-1,-1,-1,-1,-1,-1,-1,-1,-1,-1,-1</v>
      </c>
      <c r="M145" s="2" t="str">
        <f t="shared" si="126"/>
        <v>-1,-1,-1,-1,-1,-1,-1,-1,-1,-1,-1,-1</v>
      </c>
      <c r="N145" s="2" t="str">
        <f t="shared" si="126"/>
        <v>-1,-1,-1,-1,-1,-1,-1,-1,-1,-1,-1,-1,-1</v>
      </c>
      <c r="O145" s="2" t="str">
        <f t="shared" si="126"/>
        <v>-1,-1,-1,-1,-1,-1,-1,-1,-1,-1,-1,-1,-1,-1</v>
      </c>
      <c r="P145" s="2" t="str">
        <f t="shared" si="126"/>
        <v>-1,-1,-1,-1,-1,-1,-1,-1,-1,-1,-1,-1,-1,-1,-1</v>
      </c>
      <c r="Q145" s="2" t="str">
        <f t="shared" si="126"/>
        <v>-1,-1,-1,-1,-1,-1,-1,-1,-1,-1,-1,-1,-1,-1,-1,-1</v>
      </c>
      <c r="R145" s="2" t="str">
        <f t="shared" si="126"/>
        <v>-1,-1,-1,-1,-1,-1,-1,-1,-1,-1,-1,-1,-1,-1,-1,-1,-1</v>
      </c>
      <c r="S145" s="2" t="str">
        <f t="shared" si="126"/>
        <v>-1,-1,-1,-1,-1,-1,-1,-1,-1,-1,-1,-1,-1,-1,-1,-1,-1,-1</v>
      </c>
      <c r="T145" s="2" t="str">
        <f t="shared" si="126"/>
        <v>-1,-1,-1,-1,-1,-1,-1,-1,-1,-1,-1,-1,-1,-1,-1,-1,-1,-1,-1</v>
      </c>
      <c r="U145" s="2" t="str">
        <f t="shared" si="126"/>
        <v>-1,-1,-1,-1,-1,-1,-1,-1,-1,-1,-1,-1,-1,-1,-1,-1,-1,-1,-1,-1</v>
      </c>
      <c r="V145" s="2" t="str">
        <f t="shared" si="126"/>
        <v>-1,-1,-1,-1,-1,-1,-1,-1,-1,-1,-1,-1,-1,-1,-1,-1,-1,-1,-1,-1,-1</v>
      </c>
      <c r="W145" s="2" t="str">
        <f t="shared" si="126"/>
        <v>-1,-1,-1,-1,-1,-1,-1,-1,-1,-1,-1,-1,-1,-1,-1,-1,-1,-1,-1,-1,-1,-1</v>
      </c>
      <c r="X145" s="2" t="str">
        <f t="shared" si="126"/>
        <v>-1,-1,-1,-1,-1,-1,-1,-1,-1,-1,-1,-1,-1,-1,-1,-1,-1,-1,-1,-1,-1,-1,-1</v>
      </c>
      <c r="Y145" s="2" t="str">
        <f t="shared" si="126"/>
        <v>-1,-1,-1,-1,-1,-1,-1,-1,-1,-1,-1,-1,-1,-1,-1,-1,-1,-1,-1,-1,-1,-1,-1,-1</v>
      </c>
      <c r="Z145" s="2" t="str">
        <f t="shared" si="126"/>
        <v>-1,-1,-1,-1,-1,-1,-1,-1,-1,-1,-1,-1,-1,-1,-1,-1,-1,-1,-1,-1,-1,-1,-1,-1,-1</v>
      </c>
      <c r="AA145" s="2" t="str">
        <f t="shared" si="126"/>
        <v>-1,-1,-1,-1,-1,-1,-1,-1,-1,-1,-1,-1,-1,-1,-1,-1,-1,-1,-1,-1,-1,-1,-1,-1,-1,-1</v>
      </c>
      <c r="AB145" s="2" t="str">
        <f t="shared" si="126"/>
        <v>-1,-1,-1,-1,-1,-1,-1,-1,-1,-1,-1,-1,-1,-1,-1,-1,-1,-1,-1,-1,-1,-1,-1,-1,-1,-1,-1</v>
      </c>
      <c r="AC145" s="2" t="str">
        <f t="shared" si="126"/>
        <v>-1,-1,-1,-1,-1,-1,-1,-1,-1,-1,-1,-1,-1,-1,-1,-1,-1,-1,-1,-1,-1,-1,-1,-1,-1,-1,-1,-1</v>
      </c>
      <c r="AD145" s="2" t="str">
        <f t="shared" ref="AD145:AG145" si="127">AC145&amp;","&amp;AD108</f>
        <v>-1,-1,-1,-1,-1,-1,-1,-1,-1,-1,-1,-1,-1,-1,-1,-1,-1,-1,-1,-1,-1,-1,-1,-1,-1,-1,-1,-1,-1</v>
      </c>
      <c r="AE145" s="2" t="str">
        <f t="shared" si="127"/>
        <v>-1,-1,-1,-1,-1,-1,-1,-1,-1,-1,-1,-1,-1,-1,-1,-1,-1,-1,-1,-1,-1,-1,-1,-1,-1,-1,-1,-1,-1,-1</v>
      </c>
      <c r="AF145" s="2" t="str">
        <f t="shared" si="127"/>
        <v>-1,-1,-1,-1,-1,-1,-1,-1,-1,-1,-1,-1,-1,-1,-1,-1,-1,-1,-1,-1,-1,-1,-1,-1,-1,-1,-1,-1,-1,-1,-1</v>
      </c>
      <c r="AG145" s="2" t="str">
        <f t="shared" si="127"/>
        <v>-1,-1,-1,-1,-1,-1,-1,-1,-1,-1,-1,-1,-1,-1,-1,-1,-1,-1,-1,-1,-1,-1,-1,-1,-1,-1,-1,-1,-1,-1,-1,-1</v>
      </c>
    </row>
    <row r="146" spans="1:33" x14ac:dyDescent="0.2">
      <c r="A146" s="5" t="str">
        <f t="shared" ref="A146:A153" si="128">A109</f>
        <v>Sun</v>
      </c>
      <c r="C146" s="2" t="str">
        <f t="shared" si="73"/>
        <v>275236,275235</v>
      </c>
      <c r="D146" s="2" t="str">
        <f t="shared" ref="D146:AC146" si="129">C146&amp;","&amp;D109</f>
        <v>275236,275235,33570642</v>
      </c>
      <c r="E146" s="2" t="str">
        <f t="shared" si="129"/>
        <v>275236,275235,33570642,33568949</v>
      </c>
      <c r="F146" s="2" t="str">
        <f t="shared" si="129"/>
        <v>275236,275235,33570642,33568949,33568950</v>
      </c>
      <c r="G146" s="2" t="str">
        <f t="shared" si="129"/>
        <v>275236,275235,33570642,33568949,33568950,573867</v>
      </c>
      <c r="H146" s="2" t="str">
        <f t="shared" si="129"/>
        <v>275236,275235,33570642,33568949,33568950,573867,-1</v>
      </c>
      <c r="I146" s="2" t="str">
        <f t="shared" si="129"/>
        <v>275236,275235,33570642,33568949,33568950,573867,-1,-1</v>
      </c>
      <c r="J146" s="2" t="str">
        <f t="shared" si="129"/>
        <v>275236,275235,33570642,33568949,33568950,573867,-1,-1,-1</v>
      </c>
      <c r="K146" s="2" t="str">
        <f t="shared" si="129"/>
        <v>275236,275235,33570642,33568949,33568950,573867,-1,-1,-1,-1</v>
      </c>
      <c r="L146" s="2" t="str">
        <f t="shared" si="129"/>
        <v>275236,275235,33570642,33568949,33568950,573867,-1,-1,-1,-1,-1</v>
      </c>
      <c r="M146" s="2" t="str">
        <f t="shared" si="129"/>
        <v>275236,275235,33570642,33568949,33568950,573867,-1,-1,-1,-1,-1,-1</v>
      </c>
      <c r="N146" s="2" t="str">
        <f t="shared" si="129"/>
        <v>275236,275235,33570642,33568949,33568950,573867,-1,-1,-1,-1,-1,-1,-1</v>
      </c>
      <c r="O146" s="2" t="str">
        <f t="shared" si="129"/>
        <v>275236,275235,33570642,33568949,33568950,573867,-1,-1,-1,-1,-1,-1,-1,-1</v>
      </c>
      <c r="P146" s="2" t="str">
        <f t="shared" si="129"/>
        <v>275236,275235,33570642,33568949,33568950,573867,-1,-1,-1,-1,-1,-1,-1,-1,-1</v>
      </c>
      <c r="Q146" s="2" t="str">
        <f t="shared" si="129"/>
        <v>275236,275235,33570642,33568949,33568950,573867,-1,-1,-1,-1,-1,-1,-1,-1,-1,-1</v>
      </c>
      <c r="R146" s="2" t="str">
        <f t="shared" si="129"/>
        <v>275236,275235,33570642,33568949,33568950,573867,-1,-1,-1,-1,-1,-1,-1,-1,-1,-1,-1</v>
      </c>
      <c r="S146" s="2" t="str">
        <f t="shared" si="129"/>
        <v>275236,275235,33570642,33568949,33568950,573867,-1,-1,-1,-1,-1,-1,-1,-1,-1,-1,-1,-1</v>
      </c>
      <c r="T146" s="2" t="str">
        <f t="shared" si="129"/>
        <v>275236,275235,33570642,33568949,33568950,573867,-1,-1,-1,-1,-1,-1,-1,-1,-1,-1,-1,-1,-1</v>
      </c>
      <c r="U146" s="2" t="str">
        <f t="shared" si="129"/>
        <v>275236,275235,33570642,33568949,33568950,573867,-1,-1,-1,-1,-1,-1,-1,-1,-1,-1,-1,-1,-1,-1</v>
      </c>
      <c r="V146" s="2" t="str">
        <f t="shared" si="129"/>
        <v>275236,275235,33570642,33568949,33568950,573867,-1,-1,-1,-1,-1,-1,-1,-1,-1,-1,-1,-1,-1,-1,-1</v>
      </c>
      <c r="W146" s="2" t="str">
        <f t="shared" si="129"/>
        <v>275236,275235,33570642,33568949,33568950,573867,-1,-1,-1,-1,-1,-1,-1,-1,-1,-1,-1,-1,-1,-1,-1,-1</v>
      </c>
      <c r="X146" s="2" t="str">
        <f t="shared" si="129"/>
        <v>275236,275235,33570642,33568949,33568950,573867,-1,-1,-1,-1,-1,-1,-1,-1,-1,-1,-1,-1,-1,-1,-1,-1,-1</v>
      </c>
      <c r="Y146" s="2" t="str">
        <f t="shared" si="129"/>
        <v>275236,275235,33570642,33568949,33568950,573867,-1,-1,-1,-1,-1,-1,-1,-1,-1,-1,-1,-1,-1,-1,-1,-1,-1,-1</v>
      </c>
      <c r="Z146" s="2" t="str">
        <f t="shared" si="129"/>
        <v>275236,275235,33570642,33568949,33568950,573867,-1,-1,-1,-1,-1,-1,-1,-1,-1,-1,-1,-1,-1,-1,-1,-1,-1,-1,-1</v>
      </c>
      <c r="AA146" s="2" t="str">
        <f t="shared" si="129"/>
        <v>275236,275235,33570642,33568949,33568950,573867,-1,-1,-1,-1,-1,-1,-1,-1,-1,-1,-1,-1,-1,-1,-1,-1,-1,-1,-1,-1</v>
      </c>
      <c r="AB146" s="2" t="str">
        <f t="shared" si="129"/>
        <v>275236,275235,33570642,33568949,33568950,573867,-1,-1,-1,-1,-1,-1,-1,-1,-1,-1,-1,-1,-1,-1,-1,-1,-1,-1,-1,-1,-1</v>
      </c>
      <c r="AC146" s="2" t="str">
        <f t="shared" si="129"/>
        <v>275236,275235,33570642,33568949,33568950,573867,-1,-1,-1,-1,-1,-1,-1,-1,-1,-1,-1,-1,-1,-1,-1,-1,-1,-1,-1,-1,-1,-1</v>
      </c>
      <c r="AD146" s="2" t="str">
        <f t="shared" ref="AD146:AG146" si="130">AC146&amp;","&amp;AD109</f>
        <v>275236,275235,33570642,33568949,33568950,573867,-1,-1,-1,-1,-1,-1,-1,-1,-1,-1,-1,-1,-1,-1,-1,-1,-1,-1,-1,-1,-1,-1,-1</v>
      </c>
      <c r="AE146" s="2" t="str">
        <f t="shared" si="130"/>
        <v>275236,275235,33570642,33568949,33568950,573867,-1,-1,-1,-1,-1,-1,-1,-1,-1,-1,-1,-1,-1,-1,-1,-1,-1,-1,-1,-1,-1,-1,-1,-1</v>
      </c>
      <c r="AF146" s="2" t="str">
        <f t="shared" si="130"/>
        <v>275236,275235,33570642,33568949,33568950,573867,-1,-1,-1,-1,-1,-1,-1,-1,-1,-1,-1,-1,-1,-1,-1,-1,-1,-1,-1,-1,-1,-1,-1,-1,-1</v>
      </c>
      <c r="AG146" s="2" t="str">
        <f t="shared" si="130"/>
        <v>275236,275235,33570642,33568949,33568950,573867,-1,-1,-1,-1,-1,-1,-1,-1,-1,-1,-1,-1,-1,-1,-1,-1,-1,-1,-1,-1,-1,-1,-1,-1,-1,-1</v>
      </c>
    </row>
    <row r="147" spans="1:33" x14ac:dyDescent="0.2">
      <c r="A147" s="5" t="str">
        <f t="shared" si="128"/>
        <v>Time</v>
      </c>
      <c r="C147" s="2" t="str">
        <f t="shared" si="73"/>
        <v>-1,-1</v>
      </c>
      <c r="D147" s="2" t="str">
        <f t="shared" ref="D147:AC147" si="131">C147&amp;","&amp;D110</f>
        <v>-1,-1,-1</v>
      </c>
      <c r="E147" s="2" t="str">
        <f t="shared" si="131"/>
        <v>-1,-1,-1,-1</v>
      </c>
      <c r="F147" s="2" t="str">
        <f t="shared" si="131"/>
        <v>-1,-1,-1,-1,-1</v>
      </c>
      <c r="G147" s="2" t="str">
        <f t="shared" si="131"/>
        <v>-1,-1,-1,-1,-1,-1</v>
      </c>
      <c r="H147" s="2" t="str">
        <f t="shared" si="131"/>
        <v>-1,-1,-1,-1,-1,-1,-1</v>
      </c>
      <c r="I147" s="2" t="str">
        <f t="shared" si="131"/>
        <v>-1,-1,-1,-1,-1,-1,-1,-1</v>
      </c>
      <c r="J147" s="2" t="str">
        <f t="shared" si="131"/>
        <v>-1,-1,-1,-1,-1,-1,-1,-1,-1</v>
      </c>
      <c r="K147" s="2" t="str">
        <f t="shared" si="131"/>
        <v>-1,-1,-1,-1,-1,-1,-1,-1,-1,-1</v>
      </c>
      <c r="L147" s="2" t="str">
        <f t="shared" si="131"/>
        <v>-1,-1,-1,-1,-1,-1,-1,-1,-1,-1,-1</v>
      </c>
      <c r="M147" s="2" t="str">
        <f t="shared" si="131"/>
        <v>-1,-1,-1,-1,-1,-1,-1,-1,-1,-1,-1,-1</v>
      </c>
      <c r="N147" s="2" t="str">
        <f t="shared" si="131"/>
        <v>-1,-1,-1,-1,-1,-1,-1,-1,-1,-1,-1,-1,-1</v>
      </c>
      <c r="O147" s="2" t="str">
        <f t="shared" si="131"/>
        <v>-1,-1,-1,-1,-1,-1,-1,-1,-1,-1,-1,-1,-1,-1</v>
      </c>
      <c r="P147" s="2" t="str">
        <f t="shared" si="131"/>
        <v>-1,-1,-1,-1,-1,-1,-1,-1,-1,-1,-1,-1,-1,-1,-1</v>
      </c>
      <c r="Q147" s="2" t="str">
        <f t="shared" si="131"/>
        <v>-1,-1,-1,-1,-1,-1,-1,-1,-1,-1,-1,-1,-1,-1,-1,-1</v>
      </c>
      <c r="R147" s="2" t="str">
        <f t="shared" si="131"/>
        <v>-1,-1,-1,-1,-1,-1,-1,-1,-1,-1,-1,-1,-1,-1,-1,-1,-1</v>
      </c>
      <c r="S147" s="2" t="str">
        <f t="shared" si="131"/>
        <v>-1,-1,-1,-1,-1,-1,-1,-1,-1,-1,-1,-1,-1,-1,-1,-1,-1,-1</v>
      </c>
      <c r="T147" s="2" t="str">
        <f t="shared" si="131"/>
        <v>-1,-1,-1,-1,-1,-1,-1,-1,-1,-1,-1,-1,-1,-1,-1,-1,-1,-1,-1</v>
      </c>
      <c r="U147" s="2" t="str">
        <f t="shared" si="131"/>
        <v>-1,-1,-1,-1,-1,-1,-1,-1,-1,-1,-1,-1,-1,-1,-1,-1,-1,-1,-1,-1</v>
      </c>
      <c r="V147" s="2" t="str">
        <f t="shared" si="131"/>
        <v>-1,-1,-1,-1,-1,-1,-1,-1,-1,-1,-1,-1,-1,-1,-1,-1,-1,-1,-1,-1,-1</v>
      </c>
      <c r="W147" s="2" t="str">
        <f t="shared" si="131"/>
        <v>-1,-1,-1,-1,-1,-1,-1,-1,-1,-1,-1,-1,-1,-1,-1,-1,-1,-1,-1,-1,-1,-1</v>
      </c>
      <c r="X147" s="2" t="str">
        <f t="shared" si="131"/>
        <v>-1,-1,-1,-1,-1,-1,-1,-1,-1,-1,-1,-1,-1,-1,-1,-1,-1,-1,-1,-1,-1,-1,-1</v>
      </c>
      <c r="Y147" s="2" t="str">
        <f t="shared" si="131"/>
        <v>-1,-1,-1,-1,-1,-1,-1,-1,-1,-1,-1,-1,-1,-1,-1,-1,-1,-1,-1,-1,-1,-1,-1,-1</v>
      </c>
      <c r="Z147" s="2" t="str">
        <f t="shared" si="131"/>
        <v>-1,-1,-1,-1,-1,-1,-1,-1,-1,-1,-1,-1,-1,-1,-1,-1,-1,-1,-1,-1,-1,-1,-1,-1,-1</v>
      </c>
      <c r="AA147" s="2" t="str">
        <f t="shared" si="131"/>
        <v>-1,-1,-1,-1,-1,-1,-1,-1,-1,-1,-1,-1,-1,-1,-1,-1,-1,-1,-1,-1,-1,-1,-1,-1,-1,-1</v>
      </c>
      <c r="AB147" s="2" t="str">
        <f t="shared" si="131"/>
        <v>-1,-1,-1,-1,-1,-1,-1,-1,-1,-1,-1,-1,-1,-1,-1,-1,-1,-1,-1,-1,-1,-1,-1,-1,-1,-1,-1</v>
      </c>
      <c r="AC147" s="2" t="str">
        <f t="shared" si="131"/>
        <v>-1,-1,-1,-1,-1,-1,-1,-1,-1,-1,-1,-1,-1,-1,-1,-1,-1,-1,-1,-1,-1,-1,-1,-1,-1,-1,-1,-1</v>
      </c>
      <c r="AD147" s="2" t="str">
        <f t="shared" ref="AD147:AG147" si="132">AC147&amp;","&amp;AD110</f>
        <v>-1,-1,-1,-1,-1,-1,-1,-1,-1,-1,-1,-1,-1,-1,-1,-1,-1,-1,-1,-1,-1,-1,-1,-1,-1,-1,-1,-1,-1</v>
      </c>
      <c r="AE147" s="2" t="str">
        <f t="shared" si="132"/>
        <v>-1,-1,-1,-1,-1,-1,-1,-1,-1,-1,-1,-1,-1,-1,-1,-1,-1,-1,-1,-1,-1,-1,-1,-1,-1,-1,-1,-1,-1,-1</v>
      </c>
      <c r="AF147" s="2" t="str">
        <f t="shared" si="132"/>
        <v>-1,-1,-1,-1,-1,-1,-1,-1,-1,-1,-1,-1,-1,-1,-1,-1,-1,-1,-1,-1,-1,-1,-1,-1,-1,-1,-1,-1,-1,-1,-1</v>
      </c>
      <c r="AG147" s="2" t="str">
        <f t="shared" si="132"/>
        <v>-1,-1,-1,-1,-1,-1,-1,-1,-1,-1,-1,-1,-1,-1,-1,-1,-1,-1,-1,-1,-1,-1,-1,-1,-1,-1,-1,-1,-1,-1,-1,-1</v>
      </c>
    </row>
    <row r="148" spans="1:33" x14ac:dyDescent="0.2">
      <c r="A148" s="5" t="str">
        <f t="shared" si="128"/>
        <v>Translocate</v>
      </c>
      <c r="C148" s="2" t="str">
        <f t="shared" si="73"/>
        <v>67227142,135659</v>
      </c>
      <c r="D148" s="2" t="str">
        <f t="shared" ref="D148:AC148" si="133">C148&amp;","&amp;D111</f>
        <v>67227142,135659,409782</v>
      </c>
      <c r="E148" s="2" t="str">
        <f t="shared" si="133"/>
        <v>67227142,135659,409782,642598</v>
      </c>
      <c r="F148" s="2" t="str">
        <f t="shared" si="133"/>
        <v>67227142,135659,409782,642598,135660</v>
      </c>
      <c r="G148" s="2" t="str">
        <f t="shared" si="133"/>
        <v>67227142,135659,409782,642598,135660,33572282</v>
      </c>
      <c r="H148" s="2" t="str">
        <f t="shared" si="133"/>
        <v>67227142,135659,409782,642598,135660,33572282,132291</v>
      </c>
      <c r="I148" s="2" t="str">
        <f t="shared" si="133"/>
        <v>67227142,135659,409782,642598,135660,33572282,132291,318372</v>
      </c>
      <c r="J148" s="2" t="str">
        <f t="shared" si="133"/>
        <v>67227142,135659,409782,642598,135660,33572282,132291,318372,135661</v>
      </c>
      <c r="K148" s="2" t="str">
        <f t="shared" si="133"/>
        <v>67227142,135659,409782,642598,135660,33572282,132291,318372,135661,67227126</v>
      </c>
      <c r="L148" s="2" t="str">
        <f t="shared" si="133"/>
        <v>67227142,135659,409782,642598,135660,33572282,132291,318372,135661,67227126,33572280</v>
      </c>
      <c r="M148" s="2" t="str">
        <f t="shared" si="133"/>
        <v>67227142,135659,409782,642598,135660,33572282,132291,318372,135661,67227126,33572280,67320934</v>
      </c>
      <c r="N148" s="2" t="str">
        <f t="shared" si="133"/>
        <v>67227142,135659,409782,642598,135660,33572282,132291,318372,135661,67227126,33572280,67320934,447020</v>
      </c>
      <c r="O148" s="2" t="str">
        <f t="shared" si="133"/>
        <v>67227142,135659,409782,642598,135660,33572282,132291,318372,135661,67227126,33572280,67320934,447020,132292</v>
      </c>
      <c r="P148" s="2" t="str">
        <f t="shared" si="133"/>
        <v>67227142,135659,409782,642598,135660,33572282,132291,318372,135661,67227126,33572280,67320934,447020,132292,67204994</v>
      </c>
      <c r="Q148" s="2" t="str">
        <f t="shared" si="133"/>
        <v>67227142,135659,409782,642598,135660,33572282,132291,318372,135661,67227126,33572280,67320934,447020,132292,67204994,1105388</v>
      </c>
      <c r="R148" s="2" t="str">
        <f t="shared" si="133"/>
        <v>67227142,135659,409782,642598,135660,33572282,132291,318372,135661,67227126,33572280,67320934,447020,132292,67204994,1105388,132293</v>
      </c>
      <c r="S148" s="2" t="str">
        <f t="shared" si="133"/>
        <v>67227142,135659,409782,642598,135660,33572282,132291,318372,135661,67227126,33572280,67320934,447020,132292,67204994,1105388,132293,33572275</v>
      </c>
      <c r="T148" s="2" t="str">
        <f t="shared" si="133"/>
        <v>67227142,135659,409782,642598,135660,33572282,132291,318372,135661,67227126,33572280,67320934,447020,132292,67204994,1105388,132293,33572275,457042</v>
      </c>
      <c r="U148" s="2" t="str">
        <f t="shared" si="133"/>
        <v>67227142,135659,409782,642598,135660,33572282,132291,318372,135661,67227126,33572280,67320934,447020,132292,67204994,1105388,132293,33572275,457042,517589</v>
      </c>
      <c r="V148" s="2" t="str">
        <f t="shared" si="133"/>
        <v>67227142,135659,409782,642598,135660,33572282,132291,318372,135661,67227126,33572280,67320934,447020,132292,67204994,1105388,132293,33572275,457042,517589,517590</v>
      </c>
      <c r="W148" s="2" t="str">
        <f t="shared" si="133"/>
        <v>67227142,135659,409782,642598,135660,33572282,132291,318372,135661,67227126,33572280,67320934,447020,132292,67204994,1105388,132293,33572275,457042,517589,517590,517591</v>
      </c>
      <c r="X148" s="2" t="str">
        <f t="shared" si="133"/>
        <v>67227142,135659,409782,642598,135660,33572282,132291,318372,135661,67227126,33572280,67320934,447020,132292,67204994,1105388,132293,33572275,457042,517589,517590,517591,-1</v>
      </c>
      <c r="Y148" s="2" t="str">
        <f t="shared" si="133"/>
        <v>67227142,135659,409782,642598,135660,33572282,132291,318372,135661,67227126,33572280,67320934,447020,132292,67204994,1105388,132293,33572275,457042,517589,517590,517591,-1,-1</v>
      </c>
      <c r="Z148" s="2" t="str">
        <f t="shared" si="133"/>
        <v>67227142,135659,409782,642598,135660,33572282,132291,318372,135661,67227126,33572280,67320934,447020,132292,67204994,1105388,132293,33572275,457042,517589,517590,517591,-1,-1,-1</v>
      </c>
      <c r="AA148" s="2" t="str">
        <f t="shared" si="133"/>
        <v>67227142,135659,409782,642598,135660,33572282,132291,318372,135661,67227126,33572280,67320934,447020,132292,67204994,1105388,132293,33572275,457042,517589,517590,517591,-1,-1,-1,-1</v>
      </c>
      <c r="AB148" s="2" t="str">
        <f t="shared" si="133"/>
        <v>67227142,135659,409782,642598,135660,33572282,132291,318372,135661,67227126,33572280,67320934,447020,132292,67204994,1105388,132293,33572275,457042,517589,517590,517591,-1,-1,-1,-1,-1</v>
      </c>
      <c r="AC148" s="2" t="str">
        <f t="shared" si="133"/>
        <v>67227142,135659,409782,642598,135660,33572282,132291,318372,135661,67227126,33572280,67320934,447020,132292,67204994,1105388,132293,33572275,457042,517589,517590,517591,-1,-1,-1,-1,-1,-1</v>
      </c>
      <c r="AD148" s="2" t="str">
        <f t="shared" ref="AD148:AG148" si="134">AC148&amp;","&amp;AD111</f>
        <v>67227142,135659,409782,642598,135660,33572282,132291,318372,135661,67227126,33572280,67320934,447020,132292,67204994,1105388,132293,33572275,457042,517589,517590,517591,-1,-1,-1,-1,-1,-1,-1</v>
      </c>
      <c r="AE148" s="2" t="str">
        <f t="shared" si="134"/>
        <v>67227142,135659,409782,642598,135660,33572282,132291,318372,135661,67227126,33572280,67320934,447020,132292,67204994,1105388,132293,33572275,457042,517589,517590,517591,-1,-1,-1,-1,-1,-1,-1,-1</v>
      </c>
      <c r="AF148" s="2" t="str">
        <f t="shared" si="134"/>
        <v>67227142,135659,409782,642598,135660,33572282,132291,318372,135661,67227126,33572280,67320934,447020,132292,67204994,1105388,132293,33572275,457042,517589,517590,517591,-1,-1,-1,-1,-1,-1,-1,-1,-1</v>
      </c>
      <c r="AG148" s="2" t="str">
        <f t="shared" si="134"/>
        <v>67227142,135659,409782,642598,135660,33572282,132291,318372,135661,67227126,33572280,67320934,447020,132292,67204994,1105388,132293,33572275,457042,517589,517590,517591,-1,-1,-1,-1,-1,-1,-1,-1,-1,-1</v>
      </c>
    </row>
    <row r="149" spans="1:33" x14ac:dyDescent="0.2">
      <c r="A149" s="5" t="str">
        <f t="shared" si="128"/>
        <v>Transmute</v>
      </c>
      <c r="C149" s="2" t="str">
        <f t="shared" si="73"/>
        <v>894790,1085713</v>
      </c>
      <c r="D149" s="2" t="str">
        <f t="shared" ref="D149:AC149" si="135">C149&amp;","&amp;D112</f>
        <v>894790,1085713,381301</v>
      </c>
      <c r="E149" s="2" t="str">
        <f t="shared" si="135"/>
        <v>894790,1085713,381301,-1</v>
      </c>
      <c r="F149" s="2" t="str">
        <f t="shared" si="135"/>
        <v>894790,1085713,381301,-1,-1</v>
      </c>
      <c r="G149" s="2" t="str">
        <f t="shared" si="135"/>
        <v>894790,1085713,381301,-1,-1,-1</v>
      </c>
      <c r="H149" s="2" t="str">
        <f t="shared" si="135"/>
        <v>894790,1085713,381301,-1,-1,-1,-1</v>
      </c>
      <c r="I149" s="2" t="str">
        <f t="shared" si="135"/>
        <v>894790,1085713,381301,-1,-1,-1,-1,-1</v>
      </c>
      <c r="J149" s="2" t="str">
        <f t="shared" si="135"/>
        <v>894790,1085713,381301,-1,-1,-1,-1,-1,-1</v>
      </c>
      <c r="K149" s="2" t="str">
        <f t="shared" si="135"/>
        <v>894790,1085713,381301,-1,-1,-1,-1,-1,-1,-1</v>
      </c>
      <c r="L149" s="2" t="str">
        <f t="shared" si="135"/>
        <v>894790,1085713,381301,-1,-1,-1,-1,-1,-1,-1,-1</v>
      </c>
      <c r="M149" s="2" t="str">
        <f t="shared" si="135"/>
        <v>894790,1085713,381301,-1,-1,-1,-1,-1,-1,-1,-1,-1</v>
      </c>
      <c r="N149" s="2" t="str">
        <f t="shared" si="135"/>
        <v>894790,1085713,381301,-1,-1,-1,-1,-1,-1,-1,-1,-1,-1</v>
      </c>
      <c r="O149" s="2" t="str">
        <f t="shared" si="135"/>
        <v>894790,1085713,381301,-1,-1,-1,-1,-1,-1,-1,-1,-1,-1,-1</v>
      </c>
      <c r="P149" s="2" t="str">
        <f t="shared" si="135"/>
        <v>894790,1085713,381301,-1,-1,-1,-1,-1,-1,-1,-1,-1,-1,-1,-1</v>
      </c>
      <c r="Q149" s="2" t="str">
        <f t="shared" si="135"/>
        <v>894790,1085713,381301,-1,-1,-1,-1,-1,-1,-1,-1,-1,-1,-1,-1,-1</v>
      </c>
      <c r="R149" s="2" t="str">
        <f t="shared" si="135"/>
        <v>894790,1085713,381301,-1,-1,-1,-1,-1,-1,-1,-1,-1,-1,-1,-1,-1,-1</v>
      </c>
      <c r="S149" s="2" t="str">
        <f t="shared" si="135"/>
        <v>894790,1085713,381301,-1,-1,-1,-1,-1,-1,-1,-1,-1,-1,-1,-1,-1,-1,-1</v>
      </c>
      <c r="T149" s="2" t="str">
        <f t="shared" si="135"/>
        <v>894790,1085713,381301,-1,-1,-1,-1,-1,-1,-1,-1,-1,-1,-1,-1,-1,-1,-1,-1</v>
      </c>
      <c r="U149" s="2" t="str">
        <f t="shared" si="135"/>
        <v>894790,1085713,381301,-1,-1,-1,-1,-1,-1,-1,-1,-1,-1,-1,-1,-1,-1,-1,-1,-1</v>
      </c>
      <c r="V149" s="2" t="str">
        <f t="shared" si="135"/>
        <v>894790,1085713,381301,-1,-1,-1,-1,-1,-1,-1,-1,-1,-1,-1,-1,-1,-1,-1,-1,-1,-1</v>
      </c>
      <c r="W149" s="2" t="str">
        <f t="shared" si="135"/>
        <v>894790,1085713,381301,-1,-1,-1,-1,-1,-1,-1,-1,-1,-1,-1,-1,-1,-1,-1,-1,-1,-1,-1</v>
      </c>
      <c r="X149" s="2" t="str">
        <f t="shared" si="135"/>
        <v>894790,1085713,381301,-1,-1,-1,-1,-1,-1,-1,-1,-1,-1,-1,-1,-1,-1,-1,-1,-1,-1,-1,-1</v>
      </c>
      <c r="Y149" s="2" t="str">
        <f t="shared" si="135"/>
        <v>894790,1085713,381301,-1,-1,-1,-1,-1,-1,-1,-1,-1,-1,-1,-1,-1,-1,-1,-1,-1,-1,-1,-1,-1</v>
      </c>
      <c r="Z149" s="2" t="str">
        <f t="shared" si="135"/>
        <v>894790,1085713,381301,-1,-1,-1,-1,-1,-1,-1,-1,-1,-1,-1,-1,-1,-1,-1,-1,-1,-1,-1,-1,-1,-1</v>
      </c>
      <c r="AA149" s="2" t="str">
        <f t="shared" si="135"/>
        <v>894790,1085713,381301,-1,-1,-1,-1,-1,-1,-1,-1,-1,-1,-1,-1,-1,-1,-1,-1,-1,-1,-1,-1,-1,-1,-1</v>
      </c>
      <c r="AB149" s="2" t="str">
        <f t="shared" si="135"/>
        <v>894790,1085713,381301,-1,-1,-1,-1,-1,-1,-1,-1,-1,-1,-1,-1,-1,-1,-1,-1,-1,-1,-1,-1,-1,-1,-1,-1</v>
      </c>
      <c r="AC149" s="2" t="str">
        <f t="shared" si="135"/>
        <v>894790,1085713,381301,-1,-1,-1,-1,-1,-1,-1,-1,-1,-1,-1,-1,-1,-1,-1,-1,-1,-1,-1,-1,-1,-1,-1,-1,-1</v>
      </c>
      <c r="AD149" s="2" t="str">
        <f t="shared" ref="AD149:AG149" si="136">AC149&amp;","&amp;AD112</f>
        <v>894790,1085713,381301,-1,-1,-1,-1,-1,-1,-1,-1,-1,-1,-1,-1,-1,-1,-1,-1,-1,-1,-1,-1,-1,-1,-1,-1,-1,-1</v>
      </c>
      <c r="AE149" s="2" t="str">
        <f t="shared" si="136"/>
        <v>894790,1085713,381301,-1,-1,-1,-1,-1,-1,-1,-1,-1,-1,-1,-1,-1,-1,-1,-1,-1,-1,-1,-1,-1,-1,-1,-1,-1,-1,-1</v>
      </c>
      <c r="AF149" s="2" t="str">
        <f t="shared" si="136"/>
        <v>894790,1085713,381301,-1,-1,-1,-1,-1,-1,-1,-1,-1,-1,-1,-1,-1,-1,-1,-1,-1,-1,-1,-1,-1,-1,-1,-1,-1,-1,-1,-1</v>
      </c>
      <c r="AG149" s="2" t="str">
        <f t="shared" si="136"/>
        <v>894790,1085713,381301,-1,-1,-1,-1,-1,-1,-1,-1,-1,-1,-1,-1,-1,-1,-1,-1,-1,-1,-1,-1,-1,-1,-1,-1,-1,-1,-1,-1,-1</v>
      </c>
    </row>
    <row r="150" spans="1:33" x14ac:dyDescent="0.2">
      <c r="A150" s="5" t="str">
        <f t="shared" si="128"/>
        <v>Wall</v>
      </c>
      <c r="C150" s="2" t="str">
        <f t="shared" si="73"/>
        <v>220543,220544</v>
      </c>
      <c r="D150" s="2" t="str">
        <f t="shared" ref="D150:AC150" si="137">C150&amp;","&amp;D113</f>
        <v>220543,220544,220545</v>
      </c>
      <c r="E150" s="2" t="str">
        <f t="shared" si="137"/>
        <v>220543,220544,220545,-1</v>
      </c>
      <c r="F150" s="2" t="str">
        <f t="shared" si="137"/>
        <v>220543,220544,220545,-1,-1</v>
      </c>
      <c r="G150" s="2" t="str">
        <f t="shared" si="137"/>
        <v>220543,220544,220545,-1,-1,-1</v>
      </c>
      <c r="H150" s="2" t="str">
        <f t="shared" si="137"/>
        <v>220543,220544,220545,-1,-1,-1,-1</v>
      </c>
      <c r="I150" s="2" t="str">
        <f t="shared" si="137"/>
        <v>220543,220544,220545,-1,-1,-1,-1,-1</v>
      </c>
      <c r="J150" s="2" t="str">
        <f t="shared" si="137"/>
        <v>220543,220544,220545,-1,-1,-1,-1,-1,-1</v>
      </c>
      <c r="K150" s="2" t="str">
        <f t="shared" si="137"/>
        <v>220543,220544,220545,-1,-1,-1,-1,-1,-1,-1</v>
      </c>
      <c r="L150" s="2" t="str">
        <f t="shared" si="137"/>
        <v>220543,220544,220545,-1,-1,-1,-1,-1,-1,-1,-1</v>
      </c>
      <c r="M150" s="2" t="str">
        <f t="shared" si="137"/>
        <v>220543,220544,220545,-1,-1,-1,-1,-1,-1,-1,-1,-1</v>
      </c>
      <c r="N150" s="2" t="str">
        <f t="shared" si="137"/>
        <v>220543,220544,220545,-1,-1,-1,-1,-1,-1,-1,-1,-1,-1</v>
      </c>
      <c r="O150" s="2" t="str">
        <f t="shared" si="137"/>
        <v>220543,220544,220545,-1,-1,-1,-1,-1,-1,-1,-1,-1,-1,-1</v>
      </c>
      <c r="P150" s="2" t="str">
        <f t="shared" si="137"/>
        <v>220543,220544,220545,-1,-1,-1,-1,-1,-1,-1,-1,-1,-1,-1,-1</v>
      </c>
      <c r="Q150" s="2" t="str">
        <f t="shared" si="137"/>
        <v>220543,220544,220545,-1,-1,-1,-1,-1,-1,-1,-1,-1,-1,-1,-1,-1</v>
      </c>
      <c r="R150" s="2" t="str">
        <f t="shared" si="137"/>
        <v>220543,220544,220545,-1,-1,-1,-1,-1,-1,-1,-1,-1,-1,-1,-1,-1,-1</v>
      </c>
      <c r="S150" s="2" t="str">
        <f t="shared" si="137"/>
        <v>220543,220544,220545,-1,-1,-1,-1,-1,-1,-1,-1,-1,-1,-1,-1,-1,-1,-1</v>
      </c>
      <c r="T150" s="2" t="str">
        <f t="shared" si="137"/>
        <v>220543,220544,220545,-1,-1,-1,-1,-1,-1,-1,-1,-1,-1,-1,-1,-1,-1,-1,-1</v>
      </c>
      <c r="U150" s="2" t="str">
        <f t="shared" si="137"/>
        <v>220543,220544,220545,-1,-1,-1,-1,-1,-1,-1,-1,-1,-1,-1,-1,-1,-1,-1,-1,-1</v>
      </c>
      <c r="V150" s="2" t="str">
        <f t="shared" si="137"/>
        <v>220543,220544,220545,-1,-1,-1,-1,-1,-1,-1,-1,-1,-1,-1,-1,-1,-1,-1,-1,-1,-1</v>
      </c>
      <c r="W150" s="2" t="str">
        <f t="shared" si="137"/>
        <v>220543,220544,220545,-1,-1,-1,-1,-1,-1,-1,-1,-1,-1,-1,-1,-1,-1,-1,-1,-1,-1,-1</v>
      </c>
      <c r="X150" s="2" t="str">
        <f t="shared" si="137"/>
        <v>220543,220544,220545,-1,-1,-1,-1,-1,-1,-1,-1,-1,-1,-1,-1,-1,-1,-1,-1,-1,-1,-1,-1</v>
      </c>
      <c r="Y150" s="2" t="str">
        <f t="shared" si="137"/>
        <v>220543,220544,220545,-1,-1,-1,-1,-1,-1,-1,-1,-1,-1,-1,-1,-1,-1,-1,-1,-1,-1,-1,-1,-1</v>
      </c>
      <c r="Z150" s="2" t="str">
        <f t="shared" si="137"/>
        <v>220543,220544,220545,-1,-1,-1,-1,-1,-1,-1,-1,-1,-1,-1,-1,-1,-1,-1,-1,-1,-1,-1,-1,-1,-1</v>
      </c>
      <c r="AA150" s="2" t="str">
        <f t="shared" si="137"/>
        <v>220543,220544,220545,-1,-1,-1,-1,-1,-1,-1,-1,-1,-1,-1,-1,-1,-1,-1,-1,-1,-1,-1,-1,-1,-1,-1</v>
      </c>
      <c r="AB150" s="2" t="str">
        <f t="shared" si="137"/>
        <v>220543,220544,220545,-1,-1,-1,-1,-1,-1,-1,-1,-1,-1,-1,-1,-1,-1,-1,-1,-1,-1,-1,-1,-1,-1,-1,-1</v>
      </c>
      <c r="AC150" s="2" t="str">
        <f t="shared" si="137"/>
        <v>220543,220544,220545,-1,-1,-1,-1,-1,-1,-1,-1,-1,-1,-1,-1,-1,-1,-1,-1,-1,-1,-1,-1,-1,-1,-1,-1,-1</v>
      </c>
      <c r="AD150" s="2" t="str">
        <f t="shared" ref="AD150:AG150" si="138">AC150&amp;","&amp;AD113</f>
        <v>220543,220544,220545,-1,-1,-1,-1,-1,-1,-1,-1,-1,-1,-1,-1,-1,-1,-1,-1,-1,-1,-1,-1,-1,-1,-1,-1,-1,-1</v>
      </c>
      <c r="AE150" s="2" t="str">
        <f t="shared" si="138"/>
        <v>220543,220544,220545,-1,-1,-1,-1,-1,-1,-1,-1,-1,-1,-1,-1,-1,-1,-1,-1,-1,-1,-1,-1,-1,-1,-1,-1,-1,-1,-1</v>
      </c>
      <c r="AF150" s="2" t="str">
        <f t="shared" si="138"/>
        <v>220543,220544,220545,-1,-1,-1,-1,-1,-1,-1,-1,-1,-1,-1,-1,-1,-1,-1,-1,-1,-1,-1,-1,-1,-1,-1,-1,-1,-1,-1,-1</v>
      </c>
      <c r="AG150" s="2" t="str">
        <f t="shared" si="138"/>
        <v>220543,220544,220545,-1,-1,-1,-1,-1,-1,-1,-1,-1,-1,-1,-1,-1,-1,-1,-1,-1,-1,-1,-1,-1,-1,-1,-1,-1,-1,-1,-1,-1</v>
      </c>
    </row>
    <row r="151" spans="1:33" x14ac:dyDescent="0.2">
      <c r="A151" s="5" t="str">
        <f>A114</f>
        <v>Ward</v>
      </c>
      <c r="C151" s="2" t="str">
        <f t="shared" si="73"/>
        <v>77848,135665</v>
      </c>
      <c r="D151" s="2" t="str">
        <f t="shared" ref="D151:AC151" si="139">C151&amp;","&amp;D114</f>
        <v>77848,135665,135664</v>
      </c>
      <c r="E151" s="2" t="str">
        <f t="shared" si="139"/>
        <v>77848,135665,135664,-1</v>
      </c>
      <c r="F151" s="2" t="str">
        <f t="shared" si="139"/>
        <v>77848,135665,135664,-1,-1</v>
      </c>
      <c r="G151" s="2" t="str">
        <f t="shared" si="139"/>
        <v>77848,135665,135664,-1,-1,-1</v>
      </c>
      <c r="H151" s="2" t="str">
        <f t="shared" si="139"/>
        <v>77848,135665,135664,-1,-1,-1,-1</v>
      </c>
      <c r="I151" s="2" t="str">
        <f t="shared" si="139"/>
        <v>77848,135665,135664,-1,-1,-1,-1,-1</v>
      </c>
      <c r="J151" s="2" t="str">
        <f t="shared" si="139"/>
        <v>77848,135665,135664,-1,-1,-1,-1,-1,-1</v>
      </c>
      <c r="K151" s="2" t="str">
        <f t="shared" si="139"/>
        <v>77848,135665,135664,-1,-1,-1,-1,-1,-1,-1</v>
      </c>
      <c r="L151" s="2" t="str">
        <f t="shared" si="139"/>
        <v>77848,135665,135664,-1,-1,-1,-1,-1,-1,-1,-1</v>
      </c>
      <c r="M151" s="2" t="str">
        <f t="shared" si="139"/>
        <v>77848,135665,135664,-1,-1,-1,-1,-1,-1,-1,-1,-1</v>
      </c>
      <c r="N151" s="2" t="str">
        <f t="shared" si="139"/>
        <v>77848,135665,135664,-1,-1,-1,-1,-1,-1,-1,-1,-1,-1</v>
      </c>
      <c r="O151" s="2" t="str">
        <f t="shared" si="139"/>
        <v>77848,135665,135664,-1,-1,-1,-1,-1,-1,-1,-1,-1,-1,-1</v>
      </c>
      <c r="P151" s="2" t="str">
        <f t="shared" si="139"/>
        <v>77848,135665,135664,-1,-1,-1,-1,-1,-1,-1,-1,-1,-1,-1,-1</v>
      </c>
      <c r="Q151" s="2" t="str">
        <f t="shared" si="139"/>
        <v>77848,135665,135664,-1,-1,-1,-1,-1,-1,-1,-1,-1,-1,-1,-1,-1</v>
      </c>
      <c r="R151" s="2" t="str">
        <f t="shared" si="139"/>
        <v>77848,135665,135664,-1,-1,-1,-1,-1,-1,-1,-1,-1,-1,-1,-1,-1,-1</v>
      </c>
      <c r="S151" s="2" t="str">
        <f t="shared" si="139"/>
        <v>77848,135665,135664,-1,-1,-1,-1,-1,-1,-1,-1,-1,-1,-1,-1,-1,-1,-1</v>
      </c>
      <c r="T151" s="2" t="str">
        <f t="shared" si="139"/>
        <v>77848,135665,135664,-1,-1,-1,-1,-1,-1,-1,-1,-1,-1,-1,-1,-1,-1,-1,-1</v>
      </c>
      <c r="U151" s="2" t="str">
        <f t="shared" si="139"/>
        <v>77848,135665,135664,-1,-1,-1,-1,-1,-1,-1,-1,-1,-1,-1,-1,-1,-1,-1,-1,-1</v>
      </c>
      <c r="V151" s="2" t="str">
        <f t="shared" si="139"/>
        <v>77848,135665,135664,-1,-1,-1,-1,-1,-1,-1,-1,-1,-1,-1,-1,-1,-1,-1,-1,-1,-1</v>
      </c>
      <c r="W151" s="2" t="str">
        <f t="shared" si="139"/>
        <v>77848,135665,135664,-1,-1,-1,-1,-1,-1,-1,-1,-1,-1,-1,-1,-1,-1,-1,-1,-1,-1,-1</v>
      </c>
      <c r="X151" s="2" t="str">
        <f t="shared" si="139"/>
        <v>77848,135665,135664,-1,-1,-1,-1,-1,-1,-1,-1,-1,-1,-1,-1,-1,-1,-1,-1,-1,-1,-1,-1</v>
      </c>
      <c r="Y151" s="2" t="str">
        <f t="shared" si="139"/>
        <v>77848,135665,135664,-1,-1,-1,-1,-1,-1,-1,-1,-1,-1,-1,-1,-1,-1,-1,-1,-1,-1,-1,-1,-1</v>
      </c>
      <c r="Z151" s="2" t="str">
        <f t="shared" si="139"/>
        <v>77848,135665,135664,-1,-1,-1,-1,-1,-1,-1,-1,-1,-1,-1,-1,-1,-1,-1,-1,-1,-1,-1,-1,-1,-1</v>
      </c>
      <c r="AA151" s="2" t="str">
        <f t="shared" si="139"/>
        <v>77848,135665,135664,-1,-1,-1,-1,-1,-1,-1,-1,-1,-1,-1,-1,-1,-1,-1,-1,-1,-1,-1,-1,-1,-1,-1</v>
      </c>
      <c r="AB151" s="2" t="str">
        <f t="shared" si="139"/>
        <v>77848,135665,135664,-1,-1,-1,-1,-1,-1,-1,-1,-1,-1,-1,-1,-1,-1,-1,-1,-1,-1,-1,-1,-1,-1,-1,-1</v>
      </c>
      <c r="AC151" s="2" t="str">
        <f t="shared" si="139"/>
        <v>77848,135665,135664,-1,-1,-1,-1,-1,-1,-1,-1,-1,-1,-1,-1,-1,-1,-1,-1,-1,-1,-1,-1,-1,-1,-1,-1,-1</v>
      </c>
      <c r="AD151" s="2" t="str">
        <f t="shared" ref="AD151:AG151" si="140">AC151&amp;","&amp;AD114</f>
        <v>77848,135665,135664,-1,-1,-1,-1,-1,-1,-1,-1,-1,-1,-1,-1,-1,-1,-1,-1,-1,-1,-1,-1,-1,-1,-1,-1,-1,-1</v>
      </c>
      <c r="AE151" s="2" t="str">
        <f t="shared" si="140"/>
        <v>77848,135665,135664,-1,-1,-1,-1,-1,-1,-1,-1,-1,-1,-1,-1,-1,-1,-1,-1,-1,-1,-1,-1,-1,-1,-1,-1,-1,-1,-1</v>
      </c>
      <c r="AF151" s="2" t="str">
        <f t="shared" si="140"/>
        <v>77848,135665,135664,-1,-1,-1,-1,-1,-1,-1,-1,-1,-1,-1,-1,-1,-1,-1,-1,-1,-1,-1,-1,-1,-1,-1,-1,-1,-1,-1,-1</v>
      </c>
      <c r="AG151" s="2" t="str">
        <f t="shared" si="140"/>
        <v>77848,135665,135664,-1,-1,-1,-1,-1,-1,-1,-1,-1,-1,-1,-1,-1,-1,-1,-1,-1,-1,-1,-1,-1,-1,-1,-1,-1,-1,-1,-1,-1</v>
      </c>
    </row>
    <row r="152" spans="1:33" x14ac:dyDescent="0.2">
      <c r="A152" s="5" t="str">
        <f t="shared" si="128"/>
        <v>Water</v>
      </c>
      <c r="C152" s="2" t="str">
        <f t="shared" si="73"/>
        <v>381301,-1</v>
      </c>
      <c r="D152" s="2" t="str">
        <f t="shared" ref="D152:AC152" si="141">C152&amp;","&amp;D115</f>
        <v>381301,-1,-1</v>
      </c>
      <c r="E152" s="2" t="str">
        <f t="shared" si="141"/>
        <v>381301,-1,-1,-1</v>
      </c>
      <c r="F152" s="2" t="str">
        <f t="shared" si="141"/>
        <v>381301,-1,-1,-1,-1</v>
      </c>
      <c r="G152" s="2" t="str">
        <f t="shared" si="141"/>
        <v>381301,-1,-1,-1,-1,-1</v>
      </c>
      <c r="H152" s="2" t="str">
        <f t="shared" si="141"/>
        <v>381301,-1,-1,-1,-1,-1,-1</v>
      </c>
      <c r="I152" s="2" t="str">
        <f t="shared" si="141"/>
        <v>381301,-1,-1,-1,-1,-1,-1,-1</v>
      </c>
      <c r="J152" s="2" t="str">
        <f t="shared" si="141"/>
        <v>381301,-1,-1,-1,-1,-1,-1,-1,-1</v>
      </c>
      <c r="K152" s="2" t="str">
        <f t="shared" si="141"/>
        <v>381301,-1,-1,-1,-1,-1,-1,-1,-1,-1</v>
      </c>
      <c r="L152" s="2" t="str">
        <f t="shared" si="141"/>
        <v>381301,-1,-1,-1,-1,-1,-1,-1,-1,-1,-1</v>
      </c>
      <c r="M152" s="2" t="str">
        <f t="shared" si="141"/>
        <v>381301,-1,-1,-1,-1,-1,-1,-1,-1,-1,-1,-1</v>
      </c>
      <c r="N152" s="2" t="str">
        <f t="shared" si="141"/>
        <v>381301,-1,-1,-1,-1,-1,-1,-1,-1,-1,-1,-1,-1</v>
      </c>
      <c r="O152" s="2" t="str">
        <f t="shared" si="141"/>
        <v>381301,-1,-1,-1,-1,-1,-1,-1,-1,-1,-1,-1,-1,-1</v>
      </c>
      <c r="P152" s="2" t="str">
        <f t="shared" si="141"/>
        <v>381301,-1,-1,-1,-1,-1,-1,-1,-1,-1,-1,-1,-1,-1,-1</v>
      </c>
      <c r="Q152" s="2" t="str">
        <f t="shared" si="141"/>
        <v>381301,-1,-1,-1,-1,-1,-1,-1,-1,-1,-1,-1,-1,-1,-1,-1</v>
      </c>
      <c r="R152" s="2" t="str">
        <f t="shared" si="141"/>
        <v>381301,-1,-1,-1,-1,-1,-1,-1,-1,-1,-1,-1,-1,-1,-1,-1,-1</v>
      </c>
      <c r="S152" s="2" t="str">
        <f t="shared" si="141"/>
        <v>381301,-1,-1,-1,-1,-1,-1,-1,-1,-1,-1,-1,-1,-1,-1,-1,-1,-1</v>
      </c>
      <c r="T152" s="2" t="str">
        <f t="shared" si="141"/>
        <v>381301,-1,-1,-1,-1,-1,-1,-1,-1,-1,-1,-1,-1,-1,-1,-1,-1,-1,-1</v>
      </c>
      <c r="U152" s="2" t="str">
        <f t="shared" si="141"/>
        <v>381301,-1,-1,-1,-1,-1,-1,-1,-1,-1,-1,-1,-1,-1,-1,-1,-1,-1,-1,-1</v>
      </c>
      <c r="V152" s="2" t="str">
        <f t="shared" si="141"/>
        <v>381301,-1,-1,-1,-1,-1,-1,-1,-1,-1,-1,-1,-1,-1,-1,-1,-1,-1,-1,-1,-1</v>
      </c>
      <c r="W152" s="2" t="str">
        <f t="shared" si="141"/>
        <v>381301,-1,-1,-1,-1,-1,-1,-1,-1,-1,-1,-1,-1,-1,-1,-1,-1,-1,-1,-1,-1,-1</v>
      </c>
      <c r="X152" s="2" t="str">
        <f t="shared" si="141"/>
        <v>381301,-1,-1,-1,-1,-1,-1,-1,-1,-1,-1,-1,-1,-1,-1,-1,-1,-1,-1,-1,-1,-1,-1</v>
      </c>
      <c r="Y152" s="2" t="str">
        <f t="shared" si="141"/>
        <v>381301,-1,-1,-1,-1,-1,-1,-1,-1,-1,-1,-1,-1,-1,-1,-1,-1,-1,-1,-1,-1,-1,-1,-1</v>
      </c>
      <c r="Z152" s="2" t="str">
        <f t="shared" si="141"/>
        <v>381301,-1,-1,-1,-1,-1,-1,-1,-1,-1,-1,-1,-1,-1,-1,-1,-1,-1,-1,-1,-1,-1,-1,-1,-1</v>
      </c>
      <c r="AA152" s="2" t="str">
        <f t="shared" si="141"/>
        <v>381301,-1,-1,-1,-1,-1,-1,-1,-1,-1,-1,-1,-1,-1,-1,-1,-1,-1,-1,-1,-1,-1,-1,-1,-1,-1</v>
      </c>
      <c r="AB152" s="2" t="str">
        <f t="shared" si="141"/>
        <v>381301,-1,-1,-1,-1,-1,-1,-1,-1,-1,-1,-1,-1,-1,-1,-1,-1,-1,-1,-1,-1,-1,-1,-1,-1,-1,-1</v>
      </c>
      <c r="AC152" s="2" t="str">
        <f t="shared" si="141"/>
        <v>381301,-1,-1,-1,-1,-1,-1,-1,-1,-1,-1,-1,-1,-1,-1,-1,-1,-1,-1,-1,-1,-1,-1,-1,-1,-1,-1,-1</v>
      </c>
      <c r="AD152" s="2" t="str">
        <f t="shared" ref="AD152:AG152" si="142">AC152&amp;","&amp;AD115</f>
        <v>381301,-1,-1,-1,-1,-1,-1,-1,-1,-1,-1,-1,-1,-1,-1,-1,-1,-1,-1,-1,-1,-1,-1,-1,-1,-1,-1,-1,-1</v>
      </c>
      <c r="AE152" s="2" t="str">
        <f t="shared" si="142"/>
        <v>381301,-1,-1,-1,-1,-1,-1,-1,-1,-1,-1,-1,-1,-1,-1,-1,-1,-1,-1,-1,-1,-1,-1,-1,-1,-1,-1,-1,-1,-1</v>
      </c>
      <c r="AF152" s="2" t="str">
        <f t="shared" si="142"/>
        <v>381301,-1,-1,-1,-1,-1,-1,-1,-1,-1,-1,-1,-1,-1,-1,-1,-1,-1,-1,-1,-1,-1,-1,-1,-1,-1,-1,-1,-1,-1,-1</v>
      </c>
      <c r="AG152" s="2" t="str">
        <f t="shared" si="142"/>
        <v>381301,-1,-1,-1,-1,-1,-1,-1,-1,-1,-1,-1,-1,-1,-1,-1,-1,-1,-1,-1,-1,-1,-1,-1,-1,-1,-1,-1,-1,-1,-1,-1</v>
      </c>
    </row>
    <row r="153" spans="1:33" x14ac:dyDescent="0.2">
      <c r="A153" s="5" t="str">
        <f t="shared" si="128"/>
        <v>Wind</v>
      </c>
      <c r="C153" s="2" t="str">
        <f t="shared" si="73"/>
        <v>67204909,-1</v>
      </c>
      <c r="D153" s="2" t="str">
        <f t="shared" ref="D153:AC153" si="143">C153&amp;","&amp;D116</f>
        <v>67204909,-1,-1</v>
      </c>
      <c r="E153" s="2" t="str">
        <f t="shared" si="143"/>
        <v>67204909,-1,-1,-1</v>
      </c>
      <c r="F153" s="2" t="str">
        <f t="shared" si="143"/>
        <v>67204909,-1,-1,-1,-1</v>
      </c>
      <c r="G153" s="2" t="str">
        <f t="shared" si="143"/>
        <v>67204909,-1,-1,-1,-1,-1</v>
      </c>
      <c r="H153" s="2" t="str">
        <f t="shared" si="143"/>
        <v>67204909,-1,-1,-1,-1,-1,-1</v>
      </c>
      <c r="I153" s="2" t="str">
        <f t="shared" si="143"/>
        <v>67204909,-1,-1,-1,-1,-1,-1,-1</v>
      </c>
      <c r="J153" s="2" t="str">
        <f t="shared" si="143"/>
        <v>67204909,-1,-1,-1,-1,-1,-1,-1,-1</v>
      </c>
      <c r="K153" s="2" t="str">
        <f t="shared" si="143"/>
        <v>67204909,-1,-1,-1,-1,-1,-1,-1,-1,-1</v>
      </c>
      <c r="L153" s="2" t="str">
        <f t="shared" si="143"/>
        <v>67204909,-1,-1,-1,-1,-1,-1,-1,-1,-1,-1</v>
      </c>
      <c r="M153" s="2" t="str">
        <f t="shared" si="143"/>
        <v>67204909,-1,-1,-1,-1,-1,-1,-1,-1,-1,-1,-1</v>
      </c>
      <c r="N153" s="2" t="str">
        <f t="shared" si="143"/>
        <v>67204909,-1,-1,-1,-1,-1,-1,-1,-1,-1,-1,-1,-1</v>
      </c>
      <c r="O153" s="2" t="str">
        <f t="shared" si="143"/>
        <v>67204909,-1,-1,-1,-1,-1,-1,-1,-1,-1,-1,-1,-1,-1</v>
      </c>
      <c r="P153" s="2" t="str">
        <f t="shared" si="143"/>
        <v>67204909,-1,-1,-1,-1,-1,-1,-1,-1,-1,-1,-1,-1,-1,-1</v>
      </c>
      <c r="Q153" s="2" t="str">
        <f t="shared" si="143"/>
        <v>67204909,-1,-1,-1,-1,-1,-1,-1,-1,-1,-1,-1,-1,-1,-1,-1</v>
      </c>
      <c r="R153" s="2" t="str">
        <f t="shared" si="143"/>
        <v>67204909,-1,-1,-1,-1,-1,-1,-1,-1,-1,-1,-1,-1,-1,-1,-1,-1</v>
      </c>
      <c r="S153" s="2" t="str">
        <f t="shared" si="143"/>
        <v>67204909,-1,-1,-1,-1,-1,-1,-1,-1,-1,-1,-1,-1,-1,-1,-1,-1,-1</v>
      </c>
      <c r="T153" s="2" t="str">
        <f t="shared" si="143"/>
        <v>67204909,-1,-1,-1,-1,-1,-1,-1,-1,-1,-1,-1,-1,-1,-1,-1,-1,-1,-1</v>
      </c>
      <c r="U153" s="2" t="str">
        <f t="shared" si="143"/>
        <v>67204909,-1,-1,-1,-1,-1,-1,-1,-1,-1,-1,-1,-1,-1,-1,-1,-1,-1,-1,-1</v>
      </c>
      <c r="V153" s="2" t="str">
        <f t="shared" si="143"/>
        <v>67204909,-1,-1,-1,-1,-1,-1,-1,-1,-1,-1,-1,-1,-1,-1,-1,-1,-1,-1,-1,-1</v>
      </c>
      <c r="W153" s="2" t="str">
        <f t="shared" si="143"/>
        <v>67204909,-1,-1,-1,-1,-1,-1,-1,-1,-1,-1,-1,-1,-1,-1,-1,-1,-1,-1,-1,-1,-1</v>
      </c>
      <c r="X153" s="2" t="str">
        <f t="shared" si="143"/>
        <v>67204909,-1,-1,-1,-1,-1,-1,-1,-1,-1,-1,-1,-1,-1,-1,-1,-1,-1,-1,-1,-1,-1,-1</v>
      </c>
      <c r="Y153" s="2" t="str">
        <f t="shared" si="143"/>
        <v>67204909,-1,-1,-1,-1,-1,-1,-1,-1,-1,-1,-1,-1,-1,-1,-1,-1,-1,-1,-1,-1,-1,-1,-1</v>
      </c>
      <c r="Z153" s="2" t="str">
        <f t="shared" si="143"/>
        <v>67204909,-1,-1,-1,-1,-1,-1,-1,-1,-1,-1,-1,-1,-1,-1,-1,-1,-1,-1,-1,-1,-1,-1,-1,-1</v>
      </c>
      <c r="AA153" s="2" t="str">
        <f t="shared" si="143"/>
        <v>67204909,-1,-1,-1,-1,-1,-1,-1,-1,-1,-1,-1,-1,-1,-1,-1,-1,-1,-1,-1,-1,-1,-1,-1,-1,-1</v>
      </c>
      <c r="AB153" s="2" t="str">
        <f t="shared" si="143"/>
        <v>67204909,-1,-1,-1,-1,-1,-1,-1,-1,-1,-1,-1,-1,-1,-1,-1,-1,-1,-1,-1,-1,-1,-1,-1,-1,-1,-1</v>
      </c>
      <c r="AC153" s="2" t="str">
        <f t="shared" si="143"/>
        <v>67204909,-1,-1,-1,-1,-1,-1,-1,-1,-1,-1,-1,-1,-1,-1,-1,-1,-1,-1,-1,-1,-1,-1,-1,-1,-1,-1,-1</v>
      </c>
      <c r="AD153" s="2" t="str">
        <f t="shared" ref="AD153:AG153" si="144">AC153&amp;","&amp;AD116</f>
        <v>67204909,-1,-1,-1,-1,-1,-1,-1,-1,-1,-1,-1,-1,-1,-1,-1,-1,-1,-1,-1,-1,-1,-1,-1,-1,-1,-1,-1,-1</v>
      </c>
      <c r="AE153" s="2" t="str">
        <f t="shared" si="144"/>
        <v>67204909,-1,-1,-1,-1,-1,-1,-1,-1,-1,-1,-1,-1,-1,-1,-1,-1,-1,-1,-1,-1,-1,-1,-1,-1,-1,-1,-1,-1,-1</v>
      </c>
      <c r="AF153" s="2" t="str">
        <f t="shared" si="144"/>
        <v>67204909,-1,-1,-1,-1,-1,-1,-1,-1,-1,-1,-1,-1,-1,-1,-1,-1,-1,-1,-1,-1,-1,-1,-1,-1,-1,-1,-1,-1,-1,-1</v>
      </c>
      <c r="AG153" s="2" t="str">
        <f t="shared" si="144"/>
        <v>67204909,-1,-1,-1,-1,-1,-1,-1,-1,-1,-1,-1,-1,-1,-1,-1,-1,-1,-1,-1,-1,-1,-1,-1,-1,-1,-1,-1,-1,-1,-1,-1</v>
      </c>
    </row>
    <row r="154" spans="1:33" x14ac:dyDescent="0.2">
      <c r="A154" s="5"/>
    </row>
    <row r="155" spans="1:33" x14ac:dyDescent="0.2">
      <c r="A155" s="5" t="str">
        <f t="shared" ref="A155:A182" si="145">"_TIM_ArchtypeTable_Vanilla_" &amp;A118 &amp;"_SpellFormID"</f>
        <v>_TIM_ArchtypeTable_Vanilla_Absorb_SpellFormID</v>
      </c>
      <c r="F155" s="5" t="str">
        <f>AG118</f>
        <v>-1,-1,-1,-1,-1,-1,-1,-1,-1,-1,-1,-1,-1,-1,-1,-1,-1,-1,-1,-1,-1,-1,-1,-1,-1,-1,-1,-1,-1,-1,-1,-1</v>
      </c>
    </row>
    <row r="156" spans="1:33" x14ac:dyDescent="0.2">
      <c r="A156" s="5" t="str">
        <f t="shared" si="145"/>
        <v>_TIM_ArchtypeTable_Vanilla_Apparatus_SpellFormID</v>
      </c>
      <c r="F156" s="5" t="str">
        <f t="shared" ref="F156:F190" si="146">AG119</f>
        <v>-1,-1,-1,-1,-1,-1,-1,-1,-1,-1,-1,-1,-1,-1,-1,-1,-1,-1,-1,-1,-1,-1,-1,-1,-1,-1,-1,-1,-1,-1,-1,-1</v>
      </c>
    </row>
    <row r="157" spans="1:33" x14ac:dyDescent="0.2">
      <c r="A157" s="5" t="str">
        <f t="shared" si="145"/>
        <v>_TIM_ArchtypeTable_Vanilla_Armor_SpellFormID</v>
      </c>
      <c r="F157" s="5" t="str">
        <f t="shared" si="146"/>
        <v>372060,77848,372061,135665,334614,135664,372062,842608,-1,-1,-1,-1,-1,-1,-1,-1,-1,-1,-1,-1,-1,-1,-1,-1,-1,-1,-1,-1,-1,-1,-1,-1</v>
      </c>
    </row>
    <row r="158" spans="1:33" x14ac:dyDescent="0.2">
      <c r="A158" s="5" t="str">
        <f t="shared" si="145"/>
        <v>_TIM_ArchtypeTable_Vanilla_Ash_SpellFormID</v>
      </c>
      <c r="F158" s="5" t="str">
        <f t="shared" si="146"/>
        <v>67227126,67204913,67205039,67204994,-1,-1,-1,-1,-1,-1,-1,-1,-1,-1,-1,-1,-1,-1,-1,-1,-1,-1,-1,-1,-1,-1,-1,-1,-1,-1,-1,-1</v>
      </c>
    </row>
    <row r="159" spans="1:33" x14ac:dyDescent="0.2">
      <c r="A159" s="5" t="str">
        <f t="shared" si="145"/>
        <v>_TIM_ArchtypeTable_Vanilla_Cloak_SpellFormID</v>
      </c>
      <c r="F159" s="5" t="str">
        <f t="shared" si="146"/>
        <v>241311,241314,241315,67204909,-1,-1,-1,-1,-1,-1,-1,-1,-1,-1,-1,-1,-1,-1,-1,-1,-1,-1,-1,-1,-1,-1,-1,-1,-1,-1,-1,-1</v>
      </c>
    </row>
    <row r="160" spans="1:33" x14ac:dyDescent="0.2">
      <c r="A160" s="5" t="str">
        <f t="shared" si="145"/>
        <v>_TIM_ArchtypeTable_Vanilla_Damage_SpellFormID</v>
      </c>
      <c r="F160" s="5" t="str">
        <f t="shared" si="146"/>
        <v>-1,-1,-1,-1,-1,-1,-1,-1,-1,-1,-1,-1,-1,-1,-1,-1,-1,-1,-1,-1,-1,-1,-1,-1,-1,-1,-1,-1,-1,-1,-1,-1</v>
      </c>
    </row>
    <row r="161" spans="1:6" x14ac:dyDescent="0.2">
      <c r="A161" s="5" t="str">
        <f t="shared" si="145"/>
        <v>_TIM_ArchtypeTable_Vanilla_Death_SpellFormID</v>
      </c>
      <c r="F161" s="5" t="str">
        <f t="shared" si="146"/>
        <v>518369,33572282,416727,33614034,307526,33572280,617876,33614036,316408,384349,135663,33572275,617877,340269,384352,384350,518367,573867,920783,-1,-1,-1,-1,-1,-1,-1,-1,-1,-1,-1,-1,-1</v>
      </c>
    </row>
    <row r="162" spans="1:6" x14ac:dyDescent="0.2">
      <c r="A162" s="5" t="str">
        <f t="shared" si="145"/>
        <v>_TIM_ArchtypeTable_Vanilla_Disease_SpellFormID</v>
      </c>
      <c r="F162" s="5" t="str">
        <f t="shared" si="146"/>
        <v>-1,-1,-1,-1,-1,-1,-1,-1,-1,-1,-1,-1,-1,-1,-1,-1,-1,-1,-1,-1,-1,-1,-1,-1,-1,-1,-1,-1,-1,-1,-1,-1</v>
      </c>
    </row>
    <row r="163" spans="1:6" x14ac:dyDescent="0.2">
      <c r="A163" s="5" t="str">
        <f t="shared" si="145"/>
        <v>_TIM_ArchtypeTable_Vanilla_Earth_SpellFormID</v>
      </c>
      <c r="F163" s="5" t="str">
        <f t="shared" si="146"/>
        <v>1085713,-1,-1,-1,-1,-1,-1,-1,-1,-1,-1,-1,-1,-1,-1,-1,-1,-1,-1,-1,-1,-1,-1,-1,-1,-1,-1,-1,-1,-1,-1,-1</v>
      </c>
    </row>
    <row r="164" spans="1:6" x14ac:dyDescent="0.2">
      <c r="A164" s="5" t="str">
        <f t="shared" si="145"/>
        <v>_TIM_ArchtypeTable_Vanilla_Enhance_SpellFormID</v>
      </c>
      <c r="F164" s="5" t="str">
        <f t="shared" si="146"/>
        <v>372060,319208,372061,334614,319212,372062,842608,518365,-1,-1,-1,-1,-1,-1,-1,-1,-1,-1,-1,-1,-1,-1,-1,-1,-1,-1,-1,-1,-1,-1,-1,-1</v>
      </c>
    </row>
    <row r="165" spans="1:6" x14ac:dyDescent="0.2">
      <c r="A165" s="5" t="str">
        <f t="shared" si="145"/>
        <v>_TIM_ArchtypeTable_Vanilla_Fabricate_SpellFormID</v>
      </c>
      <c r="F165" s="5" t="str">
        <f t="shared" si="146"/>
        <v>518369,416727,617876,617877,518367,-1,-1,-1,-1,-1,-1,-1,-1,-1,-1,-1,-1,-1,-1,-1,-1,-1,-1,-1,-1,-1,-1,-1,-1,-1,-1,-1</v>
      </c>
    </row>
    <row r="166" spans="1:6" x14ac:dyDescent="0.2">
      <c r="A166" s="5" t="str">
        <f t="shared" si="145"/>
        <v>_TIM_ArchtypeTable_Vanilla_Fire_SpellFormID</v>
      </c>
      <c r="F166" s="5" t="str">
        <f t="shared" si="146"/>
        <v>77773,77776,642598,383888,132291,116617,241311,1112045,220543,517589,501803,-1,-1,-1,-1,-1,-1,-1,-1,-1,-1,-1,-1,-1,-1,-1,-1,-1,-1,-1,-1,-1</v>
      </c>
    </row>
    <row r="167" spans="1:6" x14ac:dyDescent="0.2">
      <c r="A167" s="5" t="str">
        <f t="shared" si="145"/>
        <v>_TIM_ArchtypeTable_Vanilla_Force_SpellFormID</v>
      </c>
      <c r="F167" s="5" t="str">
        <f t="shared" si="146"/>
        <v>107724,316408,67204909,67204913,67205039,372063,340269,384352,746214,-1,-1,-1,-1,-1,-1,-1,-1,-1,-1,-1,-1,-1,-1,-1,-1,-1,-1,-1,-1,-1,-1,-1</v>
      </c>
    </row>
    <row r="168" spans="1:6" x14ac:dyDescent="0.2">
      <c r="A168" s="5" t="str">
        <f t="shared" si="145"/>
        <v>_TIM_ArchtypeTable_Vanilla_Frost_SpellFormID</v>
      </c>
      <c r="F168" s="5" t="str">
        <f t="shared" si="146"/>
        <v>178539,424303,178540,241314,286620,132292,220544,1112044,517590,518372,-1,-1,-1,-1,-1,-1,-1,-1,-1,-1,-1,-1,-1,-1,-1,-1,-1,-1,-1,-1,-1,-1</v>
      </c>
    </row>
    <row r="169" spans="1:6" x14ac:dyDescent="0.2">
      <c r="A169" s="5" t="str">
        <f t="shared" si="145"/>
        <v>_TIM_ArchtypeTable_Vanilla_Impair_SpellFormID</v>
      </c>
      <c r="F169" s="5" t="str">
        <f t="shared" si="146"/>
        <v>319211,319209,319210,586731,307526,319214,67205047,384349,372063,319213,319215,384350,163510,746214,518363,518366,518362,573867,-1,-1,-1,-1,-1,-1,-1,-1,-1,-1,-1,-1,-1,-1</v>
      </c>
    </row>
    <row r="170" spans="1:6" x14ac:dyDescent="0.2">
      <c r="A170" s="5" t="str">
        <f t="shared" si="145"/>
        <v>_TIM_ArchtypeTable_Vanilla_Life_SpellFormID</v>
      </c>
      <c r="F170" s="5" t="str">
        <f t="shared" si="146"/>
        <v>77772,193464,316402,894790,135662,746223,77778,746222,920783,-1,-1,-1,-1,-1,-1,-1,-1,-1,-1,-1,-1,-1,-1,-1,-1,-1,-1,-1,-1,-1,-1,-1</v>
      </c>
    </row>
    <row r="171" spans="1:6" x14ac:dyDescent="0.2">
      <c r="A171" s="5" t="str">
        <f t="shared" si="145"/>
        <v>_TIM_ArchtypeTable_Vanilla_Mental_SpellFormID</v>
      </c>
      <c r="F171" s="5" t="str">
        <f t="shared" si="146"/>
        <v>319208,319211,319209,319210,319214,67205047,319212,319213,319215,457043,518365,518363,518366,518362,-1,-1,-1,-1,-1,-1,-1,-1,-1,-1,-1,-1,-1,-1,-1,-1,-1,-1</v>
      </c>
    </row>
    <row r="172" spans="1:6" x14ac:dyDescent="0.2">
      <c r="A172" s="5" t="str">
        <f t="shared" si="145"/>
        <v>_TIM_ArchtypeTable_Vanilla_Metamagic_SpellFormID</v>
      </c>
      <c r="F172" s="5" t="str">
        <f t="shared" si="146"/>
        <v>-1,-1,-1,-1,-1,-1,-1,-1,-1,-1,-1,-1,-1,-1,-1,-1,-1,-1,-1,-1,-1,-1,-1,-1,-1,-1,-1,-1,-1,-1,-1,-1</v>
      </c>
    </row>
    <row r="173" spans="1:6" x14ac:dyDescent="0.2">
      <c r="A173" s="5" t="str">
        <f t="shared" si="145"/>
        <v>_TIM_ArchtypeTable_Vanilla_Oblivion_SpellFormID</v>
      </c>
      <c r="F173" s="5" t="str">
        <f t="shared" si="146"/>
        <v>67227142,135659,135660,132291,135661,67320934,447020,132292,1105388,132293,457042,457043,517589,517590,517591,-1,-1,-1,-1,-1,-1,-1,-1,-1,-1,-1,-1,-1,-1,-1,-1,-1</v>
      </c>
    </row>
    <row r="174" spans="1:6" x14ac:dyDescent="0.2">
      <c r="A174" s="5" t="str">
        <f t="shared" si="145"/>
        <v>_TIM_ArchtypeTable_Vanilla_Poison_SpellFormID</v>
      </c>
      <c r="F174" s="5" t="str">
        <f t="shared" si="146"/>
        <v>67229515,-1,-1,-1,-1,-1,-1,-1,-1,-1,-1,-1,-1,-1,-1,-1,-1,-1,-1,-1,-1,-1,-1,-1,-1,-1,-1,-1,-1,-1,-1,-1</v>
      </c>
    </row>
    <row r="175" spans="1:6" x14ac:dyDescent="0.2">
      <c r="A175" s="5" t="str">
        <f t="shared" si="145"/>
        <v>_TIM_ArchtypeTable_Vanilla_Projectile_SpellFormID</v>
      </c>
      <c r="F175" s="5" t="str">
        <f t="shared" si="146"/>
        <v>275235,77776,178540,187689,107724,116617,286620,286621,1112045,1112044,1112046,-1,-1,-1,-1,-1,-1,-1,-1,-1,-1,-1,-1,-1,-1,-1,-1,-1,-1,-1,-1,-1</v>
      </c>
    </row>
    <row r="176" spans="1:6" x14ac:dyDescent="0.2">
      <c r="A176" s="5" t="str">
        <f t="shared" si="145"/>
        <v>_TIM_ArchtypeTable_Vanilla_Recover_SpellFormID</v>
      </c>
      <c r="F176" s="5" t="str">
        <f t="shared" si="146"/>
        <v>77772,193464,316402,33614034,746223,77778,33614036,746222,920783,-1,-1,-1,-1,-1,-1,-1,-1,-1,-1,-1,-1,-1,-1,-1,-1,-1,-1,-1,-1,-1,-1,-1</v>
      </c>
    </row>
    <row r="177" spans="1:36" x14ac:dyDescent="0.2">
      <c r="A177" s="5" t="str">
        <f t="shared" si="145"/>
        <v>_TIM_ArchtypeTable_Vanilla_Rune_SpellFormID</v>
      </c>
      <c r="F177" s="5" t="str">
        <f t="shared" si="146"/>
        <v>383888,424303,424304,67205047,67229515,67205039,-1,-1,-1,-1,-1,-1,-1,-1,-1,-1,-1,-1,-1,-1,-1,-1,-1,-1,-1,-1,-1,-1,-1,-1,-1,-1</v>
      </c>
    </row>
    <row r="178" spans="1:36" x14ac:dyDescent="0.2">
      <c r="A178" s="5" t="str">
        <f t="shared" si="145"/>
        <v>_TIM_ArchtypeTable_Vanilla_Sense_SpellFormID</v>
      </c>
      <c r="F178" s="5" t="str">
        <f t="shared" si="146"/>
        <v>135491,586731,135662,135663,163510,-1,-1,-1,-1,-1,-1,-1,-1,-1,-1,-1,-1,-1,-1,-1,-1,-1,-1,-1,-1,-1,-1,-1,-1,-1,-1,-1</v>
      </c>
    </row>
    <row r="179" spans="1:36" x14ac:dyDescent="0.2">
      <c r="A179" s="5" t="str">
        <f t="shared" si="145"/>
        <v>_TIM_ArchtypeTable_Vanilla_Shadow_SpellFormID</v>
      </c>
      <c r="F179" s="5" t="str">
        <f t="shared" si="146"/>
        <v>-1,-1,-1,-1,-1,-1,-1,-1,-1,-1,-1,-1,-1,-1,-1,-1,-1,-1,-1,-1,-1,-1,-1,-1,-1,-1,-1,-1,-1,-1,-1,-1</v>
      </c>
    </row>
    <row r="180" spans="1:36" x14ac:dyDescent="0.2">
      <c r="A180" s="5" t="str">
        <f t="shared" si="145"/>
        <v>_TIM_ArchtypeTable_Vanilla_Shock_SpellFormID</v>
      </c>
      <c r="F180" s="5" t="str">
        <f t="shared" si="146"/>
        <v>187690,187689,424304,241315,286621,132293,220545,1112046,517591,518373,-1,-1,-1,-1,-1,-1,-1,-1,-1,-1,-1,-1,-1,-1,-1,-1,-1,-1,-1,-1,-1,-1</v>
      </c>
    </row>
    <row r="181" spans="1:36" x14ac:dyDescent="0.2">
      <c r="A181" s="5" t="str">
        <f t="shared" si="145"/>
        <v>_TIM_ArchtypeTable_Vanilla_Soul_SpellFormID</v>
      </c>
      <c r="F181" s="5" t="str">
        <f t="shared" si="146"/>
        <v>409782,642598,318372,67227126,67204994,-1,-1,-1,-1,-1,-1,-1,-1,-1,-1,-1,-1,-1,-1,-1,-1,-1,-1,-1,-1,-1,-1,-1,-1,-1,-1,-1</v>
      </c>
    </row>
    <row r="182" spans="1:36" x14ac:dyDescent="0.2">
      <c r="A182" s="5" t="str">
        <f t="shared" si="145"/>
        <v>_TIM_ArchtypeTable_Vanilla_Space_SpellFormID</v>
      </c>
      <c r="F182" s="5" t="str">
        <f t="shared" si="146"/>
        <v>-1,-1,-1,-1,-1,-1,-1,-1,-1,-1,-1,-1,-1,-1,-1,-1,-1,-1,-1,-1,-1,-1,-1,-1,-1,-1,-1,-1,-1,-1,-1,-1</v>
      </c>
    </row>
    <row r="183" spans="1:36" x14ac:dyDescent="0.2">
      <c r="A183" s="5" t="str">
        <f t="shared" ref="A183:A190" si="147">"_TIM_ArchtypeTable_Vanilla_" &amp;A146 &amp;"_SpellFormID"</f>
        <v>_TIM_ArchtypeTable_Vanilla_Sun_SpellFormID</v>
      </c>
      <c r="F183" s="5" t="str">
        <f t="shared" si="146"/>
        <v>275236,275235,33570642,33568949,33568950,573867,-1,-1,-1,-1,-1,-1,-1,-1,-1,-1,-1,-1,-1,-1,-1,-1,-1,-1,-1,-1,-1,-1,-1,-1,-1,-1</v>
      </c>
    </row>
    <row r="184" spans="1:36" x14ac:dyDescent="0.2">
      <c r="A184" s="5" t="str">
        <f t="shared" si="147"/>
        <v>_TIM_ArchtypeTable_Vanilla_Time_SpellFormID</v>
      </c>
      <c r="F184" s="5" t="str">
        <f t="shared" si="146"/>
        <v>-1,-1,-1,-1,-1,-1,-1,-1,-1,-1,-1,-1,-1,-1,-1,-1,-1,-1,-1,-1,-1,-1,-1,-1,-1,-1,-1,-1,-1,-1,-1,-1</v>
      </c>
    </row>
    <row r="185" spans="1:36" x14ac:dyDescent="0.2">
      <c r="A185" s="5" t="str">
        <f t="shared" si="147"/>
        <v>_TIM_ArchtypeTable_Vanilla_Translocate_SpellFormID</v>
      </c>
      <c r="F185" s="5" t="str">
        <f t="shared" si="146"/>
        <v>67227142,135659,409782,642598,135660,33572282,132291,318372,135661,67227126,33572280,67320934,447020,132292,67204994,1105388,132293,33572275,457042,517589,517590,517591,-1,-1,-1,-1,-1,-1,-1,-1,-1,-1</v>
      </c>
    </row>
    <row r="186" spans="1:36" x14ac:dyDescent="0.2">
      <c r="A186" s="5" t="str">
        <f t="shared" si="147"/>
        <v>_TIM_ArchtypeTable_Vanilla_Transmute_SpellFormID</v>
      </c>
      <c r="F186" s="5" t="str">
        <f t="shared" si="146"/>
        <v>894790,1085713,381301,-1,-1,-1,-1,-1,-1,-1,-1,-1,-1,-1,-1,-1,-1,-1,-1,-1,-1,-1,-1,-1,-1,-1,-1,-1,-1,-1,-1,-1</v>
      </c>
    </row>
    <row r="187" spans="1:36" x14ac:dyDescent="0.2">
      <c r="A187" s="5" t="str">
        <f>"_TIM_ArchtypeTable_Vanilla_" &amp;A150 &amp;"_SpellFormID"</f>
        <v>_TIM_ArchtypeTable_Vanilla_Wall_SpellFormID</v>
      </c>
      <c r="F187" s="5" t="str">
        <f t="shared" si="146"/>
        <v>220543,220544,220545,-1,-1,-1,-1,-1,-1,-1,-1,-1,-1,-1,-1,-1,-1,-1,-1,-1,-1,-1,-1,-1,-1,-1,-1,-1,-1,-1,-1,-1</v>
      </c>
    </row>
    <row r="188" spans="1:36" x14ac:dyDescent="0.2">
      <c r="A188" s="5" t="str">
        <f t="shared" si="147"/>
        <v>_TIM_ArchtypeTable_Vanilla_Ward_SpellFormID</v>
      </c>
      <c r="F188" s="5" t="str">
        <f t="shared" si="146"/>
        <v>77848,135665,135664,-1,-1,-1,-1,-1,-1,-1,-1,-1,-1,-1,-1,-1,-1,-1,-1,-1,-1,-1,-1,-1,-1,-1,-1,-1,-1,-1,-1,-1</v>
      </c>
    </row>
    <row r="189" spans="1:36" x14ac:dyDescent="0.2">
      <c r="A189" s="5" t="str">
        <f t="shared" si="147"/>
        <v>_TIM_ArchtypeTable_Vanilla_Water_SpellFormID</v>
      </c>
      <c r="F189" s="5" t="str">
        <f t="shared" si="146"/>
        <v>381301,-1,-1,-1,-1,-1,-1,-1,-1,-1,-1,-1,-1,-1,-1,-1,-1,-1,-1,-1,-1,-1,-1,-1,-1,-1,-1,-1,-1,-1,-1,-1</v>
      </c>
    </row>
    <row r="190" spans="1:36" x14ac:dyDescent="0.2">
      <c r="A190" s="5" t="str">
        <f t="shared" si="147"/>
        <v>_TIM_ArchtypeTable_Vanilla_Wind_SpellFormID</v>
      </c>
      <c r="F190" s="5" t="str">
        <f t="shared" si="146"/>
        <v>67204909,-1,-1,-1,-1,-1,-1,-1,-1,-1,-1,-1,-1,-1,-1,-1,-1,-1,-1,-1,-1,-1,-1,-1,-1,-1,-1,-1,-1,-1,-1,-1</v>
      </c>
    </row>
    <row r="191" spans="1:36" x14ac:dyDescent="0.2">
      <c r="A191" s="5"/>
      <c r="F191" s="5"/>
      <c r="AI191" s="2" t="s">
        <v>290</v>
      </c>
      <c r="AJ191" s="2">
        <v>10000</v>
      </c>
    </row>
    <row r="193" spans="1:73" x14ac:dyDescent="0.2">
      <c r="A193" s="2" t="s">
        <v>276</v>
      </c>
      <c r="B193" s="2" cm="1">
        <f t="array" aca="1" ref="B193:AH193" ca="1">TRANSPOSE(OFFSET(C3,0,0):OFFSET(C35,0,0))</f>
        <v>0</v>
      </c>
      <c r="C193" s="2">
        <f ca="1"/>
        <v>0</v>
      </c>
      <c r="D193" s="2">
        <f ca="1"/>
        <v>0</v>
      </c>
      <c r="E193" s="2">
        <f ca="1"/>
        <v>0</v>
      </c>
      <c r="F193" s="2">
        <f ca="1"/>
        <v>0</v>
      </c>
      <c r="G193" s="2">
        <f ca="1"/>
        <v>0</v>
      </c>
      <c r="H193" s="2">
        <f ca="1"/>
        <v>0</v>
      </c>
      <c r="I193" s="2">
        <f ca="1"/>
        <v>0</v>
      </c>
      <c r="J193" s="2">
        <f ca="1"/>
        <v>0</v>
      </c>
      <c r="K193" s="2">
        <f ca="1"/>
        <v>0</v>
      </c>
      <c r="L193" s="2">
        <f ca="1"/>
        <v>0</v>
      </c>
      <c r="M193" s="2">
        <f ca="1"/>
        <v>0</v>
      </c>
      <c r="N193" s="2">
        <f ca="1"/>
        <v>0</v>
      </c>
      <c r="O193" s="2">
        <f ca="1"/>
        <v>0</v>
      </c>
      <c r="P193" s="2">
        <f ca="1"/>
        <v>0</v>
      </c>
      <c r="Q193" s="2">
        <f ca="1"/>
        <v>0</v>
      </c>
      <c r="R193" s="2">
        <f ca="1"/>
        <v>0</v>
      </c>
      <c r="S193" s="2">
        <f ca="1"/>
        <v>0</v>
      </c>
      <c r="T193" s="2">
        <f ca="1"/>
        <v>0</v>
      </c>
      <c r="U193" s="2">
        <f ca="1"/>
        <v>0</v>
      </c>
      <c r="V193" s="2">
        <f ca="1"/>
        <v>0</v>
      </c>
      <c r="W193" s="2">
        <f ca="1"/>
        <v>0</v>
      </c>
      <c r="X193" s="2">
        <f ca="1"/>
        <v>0</v>
      </c>
      <c r="Y193" s="2">
        <f ca="1"/>
        <v>0</v>
      </c>
      <c r="Z193" s="2">
        <f ca="1"/>
        <v>0</v>
      </c>
      <c r="AA193" s="2">
        <f ca="1"/>
        <v>0</v>
      </c>
      <c r="AB193" s="2">
        <f ca="1"/>
        <v>0</v>
      </c>
      <c r="AC193" s="2">
        <f ca="1"/>
        <v>0</v>
      </c>
      <c r="AD193" s="2">
        <f ca="1"/>
        <v>0</v>
      </c>
      <c r="AE193" s="2">
        <f ca="1"/>
        <v>0</v>
      </c>
      <c r="AF193" s="2">
        <f ca="1"/>
        <v>0</v>
      </c>
      <c r="AG193" s="2">
        <f ca="1"/>
        <v>0</v>
      </c>
      <c r="AH193" s="2">
        <f ca="1"/>
        <v>0</v>
      </c>
      <c r="AI193" s="2" t="str">
        <f>A193</f>
        <v>Absorb</v>
      </c>
      <c r="AJ193" s="2">
        <f ca="1">SUM(_xlfn.ANCHORARRAY(B193))</f>
        <v>0</v>
      </c>
      <c r="AK193" s="2">
        <f ca="1">MAX(_xlfn.ANCHORARRAY(B193))</f>
        <v>0</v>
      </c>
      <c r="AL193" s="8">
        <f ca="1">IFERROR(B193/$AJ193,0)*($AJ$191*($AK193/100))</f>
        <v>0</v>
      </c>
      <c r="AM193" s="8">
        <f t="shared" ref="AM193:BR200" ca="1" si="148">IFERROR(C193/$AJ193,0)*($AJ$191*($AK193/100))</f>
        <v>0</v>
      </c>
      <c r="AN193" s="8">
        <f t="shared" ca="1" si="148"/>
        <v>0</v>
      </c>
      <c r="AO193" s="8">
        <f t="shared" ca="1" si="148"/>
        <v>0</v>
      </c>
      <c r="AP193" s="8">
        <f t="shared" ca="1" si="148"/>
        <v>0</v>
      </c>
      <c r="AQ193" s="8">
        <f t="shared" ca="1" si="148"/>
        <v>0</v>
      </c>
      <c r="AR193" s="8">
        <f t="shared" ca="1" si="148"/>
        <v>0</v>
      </c>
      <c r="AS193" s="8">
        <f t="shared" ca="1" si="148"/>
        <v>0</v>
      </c>
      <c r="AT193" s="8">
        <f t="shared" ca="1" si="148"/>
        <v>0</v>
      </c>
      <c r="AU193" s="8">
        <f t="shared" ca="1" si="148"/>
        <v>0</v>
      </c>
      <c r="AV193" s="8">
        <f t="shared" ca="1" si="148"/>
        <v>0</v>
      </c>
      <c r="AW193" s="8">
        <f t="shared" ca="1" si="148"/>
        <v>0</v>
      </c>
      <c r="AX193" s="8">
        <f t="shared" ca="1" si="148"/>
        <v>0</v>
      </c>
      <c r="AY193" s="8">
        <f t="shared" ca="1" si="148"/>
        <v>0</v>
      </c>
      <c r="AZ193" s="8">
        <f t="shared" ca="1" si="148"/>
        <v>0</v>
      </c>
      <c r="BA193" s="8">
        <f t="shared" ca="1" si="148"/>
        <v>0</v>
      </c>
      <c r="BB193" s="8">
        <f t="shared" ca="1" si="148"/>
        <v>0</v>
      </c>
      <c r="BC193" s="8">
        <f t="shared" ca="1" si="148"/>
        <v>0</v>
      </c>
      <c r="BD193" s="8">
        <f t="shared" ca="1" si="148"/>
        <v>0</v>
      </c>
      <c r="BE193" s="8">
        <f t="shared" ca="1" si="148"/>
        <v>0</v>
      </c>
      <c r="BF193" s="8">
        <f t="shared" ca="1" si="148"/>
        <v>0</v>
      </c>
      <c r="BG193" s="8">
        <f t="shared" ca="1" si="148"/>
        <v>0</v>
      </c>
      <c r="BH193" s="8">
        <f t="shared" ca="1" si="148"/>
        <v>0</v>
      </c>
      <c r="BI193" s="8">
        <f t="shared" ca="1" si="148"/>
        <v>0</v>
      </c>
      <c r="BJ193" s="8">
        <f t="shared" ca="1" si="148"/>
        <v>0</v>
      </c>
      <c r="BK193" s="8">
        <f t="shared" ca="1" si="148"/>
        <v>0</v>
      </c>
      <c r="BL193" s="8">
        <f t="shared" ca="1" si="148"/>
        <v>0</v>
      </c>
      <c r="BM193" s="8">
        <f t="shared" ca="1" si="148"/>
        <v>0</v>
      </c>
      <c r="BN193" s="8">
        <f t="shared" ca="1" si="148"/>
        <v>0</v>
      </c>
      <c r="BO193" s="8">
        <f t="shared" ca="1" si="148"/>
        <v>0</v>
      </c>
      <c r="BP193" s="8">
        <f t="shared" ca="1" si="148"/>
        <v>0</v>
      </c>
      <c r="BQ193" s="8">
        <f t="shared" ca="1" si="148"/>
        <v>0</v>
      </c>
      <c r="BR193" s="8">
        <f t="shared" ca="1" si="148"/>
        <v>0</v>
      </c>
      <c r="BU193" s="2">
        <f ca="1">AVERAGEIF(AL193:BR228,"&gt;0")</f>
        <v>1164.1414141414143</v>
      </c>
    </row>
    <row r="194" spans="1:73" x14ac:dyDescent="0.2">
      <c r="A194" s="2" t="s">
        <v>278</v>
      </c>
      <c r="B194" s="2" cm="1">
        <f t="array" aca="1" ref="B194:AH194" ca="1">TRANSPOSE(OFFSET(C3,0,3):OFFSET(C35,0,3))</f>
        <v>0</v>
      </c>
      <c r="C194" s="2">
        <f ca="1"/>
        <v>0</v>
      </c>
      <c r="D194" s="2">
        <f ca="1"/>
        <v>0</v>
      </c>
      <c r="E194" s="2">
        <f ca="1"/>
        <v>0</v>
      </c>
      <c r="F194" s="2">
        <f ca="1"/>
        <v>0</v>
      </c>
      <c r="G194" s="2">
        <f ca="1"/>
        <v>0</v>
      </c>
      <c r="H194" s="2">
        <f ca="1"/>
        <v>0</v>
      </c>
      <c r="I194" s="2">
        <f ca="1"/>
        <v>0</v>
      </c>
      <c r="J194" s="2">
        <f ca="1"/>
        <v>0</v>
      </c>
      <c r="K194" s="2">
        <f ca="1"/>
        <v>0</v>
      </c>
      <c r="L194" s="2">
        <f ca="1"/>
        <v>0</v>
      </c>
      <c r="M194" s="2">
        <f ca="1"/>
        <v>0</v>
      </c>
      <c r="N194" s="2">
        <f ca="1"/>
        <v>0</v>
      </c>
      <c r="O194" s="2">
        <f ca="1"/>
        <v>0</v>
      </c>
      <c r="P194" s="2">
        <f ca="1"/>
        <v>0</v>
      </c>
      <c r="Q194" s="2">
        <f ca="1"/>
        <v>0</v>
      </c>
      <c r="R194" s="2">
        <f ca="1"/>
        <v>0</v>
      </c>
      <c r="S194" s="2">
        <f ca="1"/>
        <v>0</v>
      </c>
      <c r="T194" s="2">
        <f ca="1"/>
        <v>0</v>
      </c>
      <c r="U194" s="2">
        <f ca="1"/>
        <v>0</v>
      </c>
      <c r="V194" s="2">
        <f ca="1"/>
        <v>0</v>
      </c>
      <c r="W194" s="2">
        <f ca="1"/>
        <v>0</v>
      </c>
      <c r="X194" s="2">
        <f ca="1"/>
        <v>0</v>
      </c>
      <c r="Y194" s="2">
        <f ca="1"/>
        <v>0</v>
      </c>
      <c r="Z194" s="2">
        <f ca="1"/>
        <v>0</v>
      </c>
      <c r="AA194" s="2">
        <f ca="1"/>
        <v>0</v>
      </c>
      <c r="AB194" s="2">
        <f ca="1"/>
        <v>0</v>
      </c>
      <c r="AC194" s="2">
        <f ca="1"/>
        <v>0</v>
      </c>
      <c r="AD194" s="2">
        <f ca="1"/>
        <v>0</v>
      </c>
      <c r="AE194" s="2">
        <f ca="1"/>
        <v>0</v>
      </c>
      <c r="AF194" s="2">
        <f ca="1"/>
        <v>0</v>
      </c>
      <c r="AG194" s="2">
        <f ca="1"/>
        <v>0</v>
      </c>
      <c r="AH194" s="2">
        <f ca="1"/>
        <v>0</v>
      </c>
      <c r="AI194" s="2" t="str">
        <f t="shared" ref="AI194:AI228" si="149">A194</f>
        <v>Apparatus</v>
      </c>
      <c r="AJ194" s="2">
        <f t="shared" ref="AJ194:AJ228" ca="1" si="150">SUM(_xlfn.ANCHORARRAY(B194))</f>
        <v>0</v>
      </c>
      <c r="AK194" s="2">
        <f t="shared" ref="AK194:AK228" ca="1" si="151">MAX(_xlfn.ANCHORARRAY(B194))</f>
        <v>0</v>
      </c>
      <c r="AL194" s="8">
        <f t="shared" ref="AL194:AL228" ca="1" si="152">IFERROR(B194/$AJ194,0)*($AJ$191*($AK194/100))</f>
        <v>0</v>
      </c>
      <c r="AM194" s="8">
        <f t="shared" ca="1" si="148"/>
        <v>0</v>
      </c>
      <c r="AN194" s="8">
        <f t="shared" ca="1" si="148"/>
        <v>0</v>
      </c>
      <c r="AO194" s="8">
        <f t="shared" ca="1" si="148"/>
        <v>0</v>
      </c>
      <c r="AP194" s="8">
        <f t="shared" ca="1" si="148"/>
        <v>0</v>
      </c>
      <c r="AQ194" s="8">
        <f t="shared" ca="1" si="148"/>
        <v>0</v>
      </c>
      <c r="AR194" s="8">
        <f t="shared" ca="1" si="148"/>
        <v>0</v>
      </c>
      <c r="AS194" s="8">
        <f t="shared" ca="1" si="148"/>
        <v>0</v>
      </c>
      <c r="AT194" s="8">
        <f t="shared" ca="1" si="148"/>
        <v>0</v>
      </c>
      <c r="AU194" s="8">
        <f t="shared" ca="1" si="148"/>
        <v>0</v>
      </c>
      <c r="AV194" s="8">
        <f t="shared" ca="1" si="148"/>
        <v>0</v>
      </c>
      <c r="AW194" s="8">
        <f t="shared" ca="1" si="148"/>
        <v>0</v>
      </c>
      <c r="AX194" s="8">
        <f t="shared" ca="1" si="148"/>
        <v>0</v>
      </c>
      <c r="AY194" s="8">
        <f t="shared" ca="1" si="148"/>
        <v>0</v>
      </c>
      <c r="AZ194" s="8">
        <f t="shared" ca="1" si="148"/>
        <v>0</v>
      </c>
      <c r="BA194" s="8">
        <f t="shared" ca="1" si="148"/>
        <v>0</v>
      </c>
      <c r="BB194" s="8">
        <f t="shared" ca="1" si="148"/>
        <v>0</v>
      </c>
      <c r="BC194" s="8">
        <f t="shared" ca="1" si="148"/>
        <v>0</v>
      </c>
      <c r="BD194" s="8">
        <f t="shared" ca="1" si="148"/>
        <v>0</v>
      </c>
      <c r="BE194" s="8">
        <f t="shared" ca="1" si="148"/>
        <v>0</v>
      </c>
      <c r="BF194" s="8">
        <f t="shared" ca="1" si="148"/>
        <v>0</v>
      </c>
      <c r="BG194" s="8">
        <f t="shared" ca="1" si="148"/>
        <v>0</v>
      </c>
      <c r="BH194" s="8">
        <f t="shared" ca="1" si="148"/>
        <v>0</v>
      </c>
      <c r="BI194" s="8">
        <f t="shared" ca="1" si="148"/>
        <v>0</v>
      </c>
      <c r="BJ194" s="8">
        <f t="shared" ca="1" si="148"/>
        <v>0</v>
      </c>
      <c r="BK194" s="8">
        <f t="shared" ca="1" si="148"/>
        <v>0</v>
      </c>
      <c r="BL194" s="8">
        <f t="shared" ca="1" si="148"/>
        <v>0</v>
      </c>
      <c r="BM194" s="8">
        <f t="shared" ca="1" si="148"/>
        <v>0</v>
      </c>
      <c r="BN194" s="8">
        <f t="shared" ca="1" si="148"/>
        <v>0</v>
      </c>
      <c r="BO194" s="8">
        <f t="shared" ca="1" si="148"/>
        <v>0</v>
      </c>
      <c r="BP194" s="8">
        <f t="shared" ca="1" si="148"/>
        <v>0</v>
      </c>
      <c r="BQ194" s="8">
        <f t="shared" ca="1" si="148"/>
        <v>0</v>
      </c>
      <c r="BR194" s="8">
        <f t="shared" ca="1" si="148"/>
        <v>0</v>
      </c>
    </row>
    <row r="195" spans="1:73" x14ac:dyDescent="0.2">
      <c r="A195" s="2" t="s">
        <v>188</v>
      </c>
      <c r="B195" s="2" cm="1">
        <f t="array" aca="1" ref="B195:AH195" ca="1">TRANSPOSE(OFFSET(C3,0,6):OFFSET(C35,0,6))</f>
        <v>0</v>
      </c>
      <c r="C195" s="2">
        <f ca="1"/>
        <v>0</v>
      </c>
      <c r="D195" s="2">
        <f ca="1"/>
        <v>25</v>
      </c>
      <c r="E195" s="2">
        <f ca="1"/>
        <v>25</v>
      </c>
      <c r="F195" s="2">
        <f ca="1"/>
        <v>50</v>
      </c>
      <c r="G195" s="2">
        <f ca="1"/>
        <v>50</v>
      </c>
      <c r="H195" s="2">
        <f ca="1"/>
        <v>75</v>
      </c>
      <c r="I195" s="2">
        <f ca="1"/>
        <v>100</v>
      </c>
      <c r="J195" s="2">
        <f ca="1"/>
        <v>0</v>
      </c>
      <c r="K195" s="2">
        <f ca="1"/>
        <v>0</v>
      </c>
      <c r="L195" s="2">
        <f ca="1"/>
        <v>0</v>
      </c>
      <c r="M195" s="2">
        <f ca="1"/>
        <v>0</v>
      </c>
      <c r="N195" s="2">
        <f ca="1"/>
        <v>0</v>
      </c>
      <c r="O195" s="2">
        <f ca="1"/>
        <v>0</v>
      </c>
      <c r="P195" s="2">
        <f ca="1"/>
        <v>0</v>
      </c>
      <c r="Q195" s="2">
        <f ca="1"/>
        <v>0</v>
      </c>
      <c r="R195" s="2">
        <f ca="1"/>
        <v>0</v>
      </c>
      <c r="S195" s="2">
        <f ca="1"/>
        <v>0</v>
      </c>
      <c r="T195" s="2">
        <f ca="1"/>
        <v>0</v>
      </c>
      <c r="U195" s="2">
        <f ca="1"/>
        <v>0</v>
      </c>
      <c r="V195" s="2">
        <f ca="1"/>
        <v>0</v>
      </c>
      <c r="W195" s="2">
        <f ca="1"/>
        <v>0</v>
      </c>
      <c r="X195" s="2">
        <f ca="1"/>
        <v>0</v>
      </c>
      <c r="Y195" s="2">
        <f ca="1"/>
        <v>0</v>
      </c>
      <c r="Z195" s="2">
        <f ca="1"/>
        <v>0</v>
      </c>
      <c r="AA195" s="2">
        <f ca="1"/>
        <v>0</v>
      </c>
      <c r="AB195" s="2">
        <f ca="1"/>
        <v>0</v>
      </c>
      <c r="AC195" s="2">
        <f ca="1"/>
        <v>0</v>
      </c>
      <c r="AD195" s="2">
        <f ca="1"/>
        <v>0</v>
      </c>
      <c r="AE195" s="2">
        <f ca="1"/>
        <v>0</v>
      </c>
      <c r="AF195" s="2">
        <f ca="1"/>
        <v>0</v>
      </c>
      <c r="AG195" s="2">
        <f ca="1"/>
        <v>0</v>
      </c>
      <c r="AH195" s="2">
        <f ca="1"/>
        <v>0</v>
      </c>
      <c r="AI195" s="2" t="str">
        <f t="shared" si="149"/>
        <v>Armor</v>
      </c>
      <c r="AJ195" s="2">
        <f t="shared" ca="1" si="150"/>
        <v>325</v>
      </c>
      <c r="AK195" s="2">
        <f t="shared" ca="1" si="151"/>
        <v>100</v>
      </c>
      <c r="AL195" s="8">
        <f t="shared" ca="1" si="152"/>
        <v>0</v>
      </c>
      <c r="AM195" s="8">
        <f t="shared" ca="1" si="148"/>
        <v>0</v>
      </c>
      <c r="AN195" s="8">
        <f t="shared" ca="1" si="148"/>
        <v>769.23076923076928</v>
      </c>
      <c r="AO195" s="8">
        <f t="shared" ca="1" si="148"/>
        <v>769.23076923076928</v>
      </c>
      <c r="AP195" s="8">
        <f t="shared" ca="1" si="148"/>
        <v>1538.4615384615386</v>
      </c>
      <c r="AQ195" s="8">
        <f t="shared" ca="1" si="148"/>
        <v>1538.4615384615386</v>
      </c>
      <c r="AR195" s="8">
        <f t="shared" ca="1" si="148"/>
        <v>2307.6923076923076</v>
      </c>
      <c r="AS195" s="8">
        <f t="shared" ca="1" si="148"/>
        <v>3076.9230769230771</v>
      </c>
      <c r="AT195" s="8">
        <f t="shared" ca="1" si="148"/>
        <v>0</v>
      </c>
      <c r="AU195" s="8">
        <f t="shared" ca="1" si="148"/>
        <v>0</v>
      </c>
      <c r="AV195" s="8">
        <f t="shared" ca="1" si="148"/>
        <v>0</v>
      </c>
      <c r="AW195" s="8">
        <f t="shared" ca="1" si="148"/>
        <v>0</v>
      </c>
      <c r="AX195" s="8">
        <f t="shared" ca="1" si="148"/>
        <v>0</v>
      </c>
      <c r="AY195" s="8">
        <f t="shared" ca="1" si="148"/>
        <v>0</v>
      </c>
      <c r="AZ195" s="8">
        <f t="shared" ca="1" si="148"/>
        <v>0</v>
      </c>
      <c r="BA195" s="8">
        <f t="shared" ca="1" si="148"/>
        <v>0</v>
      </c>
      <c r="BB195" s="8">
        <f t="shared" ca="1" si="148"/>
        <v>0</v>
      </c>
      <c r="BC195" s="8">
        <f t="shared" ca="1" si="148"/>
        <v>0</v>
      </c>
      <c r="BD195" s="8">
        <f t="shared" ca="1" si="148"/>
        <v>0</v>
      </c>
      <c r="BE195" s="8">
        <f t="shared" ca="1" si="148"/>
        <v>0</v>
      </c>
      <c r="BF195" s="8">
        <f t="shared" ca="1" si="148"/>
        <v>0</v>
      </c>
      <c r="BG195" s="8">
        <f t="shared" ca="1" si="148"/>
        <v>0</v>
      </c>
      <c r="BH195" s="8">
        <f t="shared" ca="1" si="148"/>
        <v>0</v>
      </c>
      <c r="BI195" s="8">
        <f t="shared" ca="1" si="148"/>
        <v>0</v>
      </c>
      <c r="BJ195" s="8">
        <f t="shared" ca="1" si="148"/>
        <v>0</v>
      </c>
      <c r="BK195" s="8">
        <f t="shared" ca="1" si="148"/>
        <v>0</v>
      </c>
      <c r="BL195" s="8">
        <f t="shared" ca="1" si="148"/>
        <v>0</v>
      </c>
      <c r="BM195" s="8">
        <f t="shared" ca="1" si="148"/>
        <v>0</v>
      </c>
      <c r="BN195" s="8">
        <f t="shared" ca="1" si="148"/>
        <v>0</v>
      </c>
      <c r="BO195" s="8">
        <f t="shared" ca="1" si="148"/>
        <v>0</v>
      </c>
      <c r="BP195" s="8">
        <f t="shared" ca="1" si="148"/>
        <v>0</v>
      </c>
      <c r="BQ195" s="8">
        <f t="shared" ca="1" si="148"/>
        <v>0</v>
      </c>
      <c r="BR195" s="8">
        <f t="shared" ca="1" si="148"/>
        <v>0</v>
      </c>
    </row>
    <row r="196" spans="1:73" x14ac:dyDescent="0.2">
      <c r="A196" s="2" t="s">
        <v>133</v>
      </c>
      <c r="B196" s="2" cm="1">
        <f t="array" aca="1" ref="B196:AH196" ca="1">TRANSPOSE(OFFSET(C3,0,9):OFFSET(C35,0,9))</f>
        <v>50</v>
      </c>
      <c r="C196" s="2">
        <f ca="1"/>
        <v>52</v>
      </c>
      <c r="D196" s="2">
        <f ca="1"/>
        <v>75</v>
      </c>
      <c r="E196" s="2">
        <f ca="1"/>
        <v>75</v>
      </c>
      <c r="F196" s="2">
        <f ca="1"/>
        <v>0</v>
      </c>
      <c r="G196" s="2">
        <f ca="1"/>
        <v>0</v>
      </c>
      <c r="H196" s="2">
        <f ca="1"/>
        <v>0</v>
      </c>
      <c r="I196" s="2">
        <f ca="1"/>
        <v>0</v>
      </c>
      <c r="J196" s="2">
        <f ca="1"/>
        <v>0</v>
      </c>
      <c r="K196" s="2">
        <f ca="1"/>
        <v>0</v>
      </c>
      <c r="L196" s="2">
        <f ca="1"/>
        <v>0</v>
      </c>
      <c r="M196" s="2">
        <f ca="1"/>
        <v>0</v>
      </c>
      <c r="N196" s="2">
        <f ca="1"/>
        <v>0</v>
      </c>
      <c r="O196" s="2">
        <f ca="1"/>
        <v>0</v>
      </c>
      <c r="P196" s="2">
        <f ca="1"/>
        <v>0</v>
      </c>
      <c r="Q196" s="2">
        <f ca="1"/>
        <v>0</v>
      </c>
      <c r="R196" s="2">
        <f ca="1"/>
        <v>0</v>
      </c>
      <c r="S196" s="2">
        <f ca="1"/>
        <v>0</v>
      </c>
      <c r="T196" s="2">
        <f ca="1"/>
        <v>0</v>
      </c>
      <c r="U196" s="2">
        <f ca="1"/>
        <v>0</v>
      </c>
      <c r="V196" s="2">
        <f ca="1"/>
        <v>0</v>
      </c>
      <c r="W196" s="2">
        <f ca="1"/>
        <v>0</v>
      </c>
      <c r="X196" s="2">
        <f ca="1"/>
        <v>0</v>
      </c>
      <c r="Y196" s="2">
        <f ca="1"/>
        <v>0</v>
      </c>
      <c r="Z196" s="2">
        <f ca="1"/>
        <v>0</v>
      </c>
      <c r="AA196" s="2">
        <f ca="1"/>
        <v>0</v>
      </c>
      <c r="AB196" s="2">
        <f ca="1"/>
        <v>0</v>
      </c>
      <c r="AC196" s="2">
        <f ca="1"/>
        <v>0</v>
      </c>
      <c r="AD196" s="2">
        <f ca="1"/>
        <v>0</v>
      </c>
      <c r="AE196" s="2">
        <f ca="1"/>
        <v>0</v>
      </c>
      <c r="AF196" s="2">
        <f ca="1"/>
        <v>0</v>
      </c>
      <c r="AG196" s="2">
        <f ca="1"/>
        <v>0</v>
      </c>
      <c r="AH196" s="2">
        <f ca="1"/>
        <v>0</v>
      </c>
      <c r="AI196" s="2" t="str">
        <f t="shared" si="149"/>
        <v>Ash</v>
      </c>
      <c r="AJ196" s="2">
        <f t="shared" ca="1" si="150"/>
        <v>252</v>
      </c>
      <c r="AK196" s="2">
        <f t="shared" ca="1" si="151"/>
        <v>75</v>
      </c>
      <c r="AL196" s="8">
        <f t="shared" ca="1" si="152"/>
        <v>1488.0952380952381</v>
      </c>
      <c r="AM196" s="8">
        <f t="shared" ca="1" si="148"/>
        <v>1547.6190476190475</v>
      </c>
      <c r="AN196" s="8">
        <f t="shared" ca="1" si="148"/>
        <v>2232.1428571428573</v>
      </c>
      <c r="AO196" s="8">
        <f t="shared" ca="1" si="148"/>
        <v>2232.1428571428573</v>
      </c>
      <c r="AP196" s="8">
        <f t="shared" ca="1" si="148"/>
        <v>0</v>
      </c>
      <c r="AQ196" s="8">
        <f t="shared" ca="1" si="148"/>
        <v>0</v>
      </c>
      <c r="AR196" s="8">
        <f t="shared" ca="1" si="148"/>
        <v>0</v>
      </c>
      <c r="AS196" s="8">
        <f t="shared" ca="1" si="148"/>
        <v>0</v>
      </c>
      <c r="AT196" s="8">
        <f t="shared" ca="1" si="148"/>
        <v>0</v>
      </c>
      <c r="AU196" s="8">
        <f t="shared" ca="1" si="148"/>
        <v>0</v>
      </c>
      <c r="AV196" s="8">
        <f t="shared" ca="1" si="148"/>
        <v>0</v>
      </c>
      <c r="AW196" s="8">
        <f t="shared" ca="1" si="148"/>
        <v>0</v>
      </c>
      <c r="AX196" s="8">
        <f t="shared" ca="1" si="148"/>
        <v>0</v>
      </c>
      <c r="AY196" s="8">
        <f t="shared" ca="1" si="148"/>
        <v>0</v>
      </c>
      <c r="AZ196" s="8">
        <f t="shared" ca="1" si="148"/>
        <v>0</v>
      </c>
      <c r="BA196" s="8">
        <f t="shared" ca="1" si="148"/>
        <v>0</v>
      </c>
      <c r="BB196" s="8">
        <f t="shared" ca="1" si="148"/>
        <v>0</v>
      </c>
      <c r="BC196" s="8">
        <f t="shared" ca="1" si="148"/>
        <v>0</v>
      </c>
      <c r="BD196" s="8">
        <f t="shared" ca="1" si="148"/>
        <v>0</v>
      </c>
      <c r="BE196" s="8">
        <f t="shared" ca="1" si="148"/>
        <v>0</v>
      </c>
      <c r="BF196" s="8">
        <f t="shared" ca="1" si="148"/>
        <v>0</v>
      </c>
      <c r="BG196" s="8">
        <f t="shared" ca="1" si="148"/>
        <v>0</v>
      </c>
      <c r="BH196" s="8">
        <f t="shared" ca="1" si="148"/>
        <v>0</v>
      </c>
      <c r="BI196" s="8">
        <f t="shared" ca="1" si="148"/>
        <v>0</v>
      </c>
      <c r="BJ196" s="8">
        <f t="shared" ca="1" si="148"/>
        <v>0</v>
      </c>
      <c r="BK196" s="8">
        <f t="shared" ca="1" si="148"/>
        <v>0</v>
      </c>
      <c r="BL196" s="8">
        <f t="shared" ca="1" si="148"/>
        <v>0</v>
      </c>
      <c r="BM196" s="8">
        <f t="shared" ca="1" si="148"/>
        <v>0</v>
      </c>
      <c r="BN196" s="8">
        <f t="shared" ca="1" si="148"/>
        <v>0</v>
      </c>
      <c r="BO196" s="8">
        <f t="shared" ca="1" si="148"/>
        <v>0</v>
      </c>
      <c r="BP196" s="8">
        <f t="shared" ca="1" si="148"/>
        <v>0</v>
      </c>
      <c r="BQ196" s="8">
        <f t="shared" ca="1" si="148"/>
        <v>0</v>
      </c>
      <c r="BR196" s="8">
        <f t="shared" ca="1" si="148"/>
        <v>0</v>
      </c>
    </row>
    <row r="197" spans="1:73" x14ac:dyDescent="0.2">
      <c r="A197" s="2" t="s">
        <v>201</v>
      </c>
      <c r="B197" s="2" cm="1">
        <f t="array" aca="1" ref="B197:AH197" ca="1">TRANSPOSE(OFFSET(C3,0,12):OFFSET(C35,0,12))</f>
        <v>50</v>
      </c>
      <c r="C197" s="2">
        <f ca="1"/>
        <v>50</v>
      </c>
      <c r="D197" s="2">
        <f ca="1"/>
        <v>50</v>
      </c>
      <c r="E197" s="2">
        <f ca="1"/>
        <v>51</v>
      </c>
      <c r="F197" s="2">
        <f ca="1"/>
        <v>0</v>
      </c>
      <c r="G197" s="2">
        <f ca="1"/>
        <v>0</v>
      </c>
      <c r="H197" s="2">
        <f ca="1"/>
        <v>0</v>
      </c>
      <c r="I197" s="2">
        <f ca="1"/>
        <v>0</v>
      </c>
      <c r="J197" s="2">
        <f ca="1"/>
        <v>0</v>
      </c>
      <c r="K197" s="2">
        <f ca="1"/>
        <v>0</v>
      </c>
      <c r="L197" s="2">
        <f ca="1"/>
        <v>0</v>
      </c>
      <c r="M197" s="2">
        <f ca="1"/>
        <v>0</v>
      </c>
      <c r="N197" s="2">
        <f ca="1"/>
        <v>0</v>
      </c>
      <c r="O197" s="2">
        <f ca="1"/>
        <v>0</v>
      </c>
      <c r="P197" s="2">
        <f ca="1"/>
        <v>0</v>
      </c>
      <c r="Q197" s="2">
        <f ca="1"/>
        <v>0</v>
      </c>
      <c r="R197" s="2">
        <f ca="1"/>
        <v>0</v>
      </c>
      <c r="S197" s="2">
        <f ca="1"/>
        <v>0</v>
      </c>
      <c r="T197" s="2">
        <f ca="1"/>
        <v>0</v>
      </c>
      <c r="U197" s="2">
        <f ca="1"/>
        <v>0</v>
      </c>
      <c r="V197" s="2">
        <f ca="1"/>
        <v>0</v>
      </c>
      <c r="W197" s="2">
        <f ca="1"/>
        <v>0</v>
      </c>
      <c r="X197" s="2">
        <f ca="1"/>
        <v>0</v>
      </c>
      <c r="Y197" s="2">
        <f ca="1"/>
        <v>0</v>
      </c>
      <c r="Z197" s="2">
        <f ca="1"/>
        <v>0</v>
      </c>
      <c r="AA197" s="2">
        <f ca="1"/>
        <v>0</v>
      </c>
      <c r="AB197" s="2">
        <f ca="1"/>
        <v>0</v>
      </c>
      <c r="AC197" s="2">
        <f ca="1"/>
        <v>0</v>
      </c>
      <c r="AD197" s="2">
        <f ca="1"/>
        <v>0</v>
      </c>
      <c r="AE197" s="2">
        <f ca="1"/>
        <v>0</v>
      </c>
      <c r="AF197" s="2">
        <f ca="1"/>
        <v>0</v>
      </c>
      <c r="AG197" s="2">
        <f ca="1"/>
        <v>0</v>
      </c>
      <c r="AH197" s="2">
        <f ca="1"/>
        <v>0</v>
      </c>
      <c r="AI197" s="2" t="str">
        <f t="shared" si="149"/>
        <v>Cloak</v>
      </c>
      <c r="AJ197" s="2">
        <f t="shared" ca="1" si="150"/>
        <v>201</v>
      </c>
      <c r="AK197" s="2">
        <f t="shared" ca="1" si="151"/>
        <v>51</v>
      </c>
      <c r="AL197" s="8">
        <f t="shared" ca="1" si="152"/>
        <v>1268.6567164179105</v>
      </c>
      <c r="AM197" s="8">
        <f t="shared" ca="1" si="148"/>
        <v>1268.6567164179105</v>
      </c>
      <c r="AN197" s="8">
        <f t="shared" ca="1" si="148"/>
        <v>1268.6567164179105</v>
      </c>
      <c r="AO197" s="8">
        <f t="shared" ca="1" si="148"/>
        <v>1294.0298507462687</v>
      </c>
      <c r="AP197" s="8">
        <f t="shared" ca="1" si="148"/>
        <v>0</v>
      </c>
      <c r="AQ197" s="8">
        <f t="shared" ca="1" si="148"/>
        <v>0</v>
      </c>
      <c r="AR197" s="8">
        <f t="shared" ca="1" si="148"/>
        <v>0</v>
      </c>
      <c r="AS197" s="8">
        <f t="shared" ca="1" si="148"/>
        <v>0</v>
      </c>
      <c r="AT197" s="8">
        <f t="shared" ca="1" si="148"/>
        <v>0</v>
      </c>
      <c r="AU197" s="8">
        <f t="shared" ca="1" si="148"/>
        <v>0</v>
      </c>
      <c r="AV197" s="8">
        <f t="shared" ca="1" si="148"/>
        <v>0</v>
      </c>
      <c r="AW197" s="8">
        <f t="shared" ca="1" si="148"/>
        <v>0</v>
      </c>
      <c r="AX197" s="8">
        <f t="shared" ca="1" si="148"/>
        <v>0</v>
      </c>
      <c r="AY197" s="8">
        <f t="shared" ca="1" si="148"/>
        <v>0</v>
      </c>
      <c r="AZ197" s="8">
        <f t="shared" ca="1" si="148"/>
        <v>0</v>
      </c>
      <c r="BA197" s="8">
        <f t="shared" ca="1" si="148"/>
        <v>0</v>
      </c>
      <c r="BB197" s="8">
        <f t="shared" ca="1" si="148"/>
        <v>0</v>
      </c>
      <c r="BC197" s="8">
        <f t="shared" ca="1" si="148"/>
        <v>0</v>
      </c>
      <c r="BD197" s="8">
        <f t="shared" ca="1" si="148"/>
        <v>0</v>
      </c>
      <c r="BE197" s="8">
        <f t="shared" ca="1" si="148"/>
        <v>0</v>
      </c>
      <c r="BF197" s="8">
        <f t="shared" ca="1" si="148"/>
        <v>0</v>
      </c>
      <c r="BG197" s="8">
        <f t="shared" ca="1" si="148"/>
        <v>0</v>
      </c>
      <c r="BH197" s="8">
        <f t="shared" ca="1" si="148"/>
        <v>0</v>
      </c>
      <c r="BI197" s="8">
        <f t="shared" ca="1" si="148"/>
        <v>0</v>
      </c>
      <c r="BJ197" s="8">
        <f t="shared" ca="1" si="148"/>
        <v>0</v>
      </c>
      <c r="BK197" s="8">
        <f t="shared" ca="1" si="148"/>
        <v>0</v>
      </c>
      <c r="BL197" s="8">
        <f t="shared" ca="1" si="148"/>
        <v>0</v>
      </c>
      <c r="BM197" s="8">
        <f t="shared" ca="1" si="148"/>
        <v>0</v>
      </c>
      <c r="BN197" s="8">
        <f t="shared" ca="1" si="148"/>
        <v>0</v>
      </c>
      <c r="BO197" s="8">
        <f t="shared" ca="1" si="148"/>
        <v>0</v>
      </c>
      <c r="BP197" s="8">
        <f t="shared" ca="1" si="148"/>
        <v>0</v>
      </c>
      <c r="BQ197" s="8">
        <f t="shared" ca="1" si="148"/>
        <v>0</v>
      </c>
      <c r="BR197" s="8">
        <f t="shared" ca="1" si="148"/>
        <v>0</v>
      </c>
    </row>
    <row r="198" spans="1:73" x14ac:dyDescent="0.2">
      <c r="A198" s="2" t="s">
        <v>282</v>
      </c>
      <c r="B198" s="2" cm="1">
        <f t="array" aca="1" ref="B198:AH198" ca="1">TRANSPOSE(OFFSET(C3,0,15):OFFSET(C35,0,15))</f>
        <v>0</v>
      </c>
      <c r="C198" s="2">
        <f ca="1"/>
        <v>0</v>
      </c>
      <c r="D198" s="2">
        <f ca="1"/>
        <v>0</v>
      </c>
      <c r="E198" s="2">
        <f ca="1"/>
        <v>0</v>
      </c>
      <c r="F198" s="2">
        <f ca="1"/>
        <v>0</v>
      </c>
      <c r="G198" s="2">
        <f ca="1"/>
        <v>0</v>
      </c>
      <c r="H198" s="2">
        <f ca="1"/>
        <v>0</v>
      </c>
      <c r="I198" s="2">
        <f ca="1"/>
        <v>0</v>
      </c>
      <c r="J198" s="2">
        <f ca="1"/>
        <v>0</v>
      </c>
      <c r="K198" s="2">
        <f ca="1"/>
        <v>0</v>
      </c>
      <c r="L198" s="2">
        <f ca="1"/>
        <v>0</v>
      </c>
      <c r="M198" s="2">
        <f ca="1"/>
        <v>0</v>
      </c>
      <c r="N198" s="2">
        <f ca="1"/>
        <v>0</v>
      </c>
      <c r="O198" s="2">
        <f ca="1"/>
        <v>0</v>
      </c>
      <c r="P198" s="2">
        <f ca="1"/>
        <v>0</v>
      </c>
      <c r="Q198" s="2">
        <f ca="1"/>
        <v>0</v>
      </c>
      <c r="R198" s="2">
        <f ca="1"/>
        <v>0</v>
      </c>
      <c r="S198" s="2">
        <f ca="1"/>
        <v>0</v>
      </c>
      <c r="T198" s="2">
        <f ca="1"/>
        <v>0</v>
      </c>
      <c r="U198" s="2">
        <f ca="1"/>
        <v>0</v>
      </c>
      <c r="V198" s="2">
        <f ca="1"/>
        <v>0</v>
      </c>
      <c r="W198" s="2">
        <f ca="1"/>
        <v>0</v>
      </c>
      <c r="X198" s="2">
        <f ca="1"/>
        <v>0</v>
      </c>
      <c r="Y198" s="2">
        <f ca="1"/>
        <v>0</v>
      </c>
      <c r="Z198" s="2">
        <f ca="1"/>
        <v>0</v>
      </c>
      <c r="AA198" s="2">
        <f ca="1"/>
        <v>0</v>
      </c>
      <c r="AB198" s="2">
        <f ca="1"/>
        <v>0</v>
      </c>
      <c r="AC198" s="2">
        <f ca="1"/>
        <v>0</v>
      </c>
      <c r="AD198" s="2">
        <f ca="1"/>
        <v>0</v>
      </c>
      <c r="AE198" s="2">
        <f ca="1"/>
        <v>0</v>
      </c>
      <c r="AF198" s="2">
        <f ca="1"/>
        <v>0</v>
      </c>
      <c r="AG198" s="2">
        <f ca="1"/>
        <v>0</v>
      </c>
      <c r="AH198" s="2">
        <f ca="1"/>
        <v>0</v>
      </c>
      <c r="AI198" s="2" t="str">
        <f t="shared" si="149"/>
        <v>Damage</v>
      </c>
      <c r="AJ198" s="2">
        <f t="shared" ca="1" si="150"/>
        <v>0</v>
      </c>
      <c r="AK198" s="2">
        <f t="shared" ca="1" si="151"/>
        <v>0</v>
      </c>
      <c r="AL198" s="8">
        <f t="shared" ca="1" si="152"/>
        <v>0</v>
      </c>
      <c r="AM198" s="8">
        <f t="shared" ca="1" si="148"/>
        <v>0</v>
      </c>
      <c r="AN198" s="8">
        <f t="shared" ca="1" si="148"/>
        <v>0</v>
      </c>
      <c r="AO198" s="8">
        <f t="shared" ca="1" si="148"/>
        <v>0</v>
      </c>
      <c r="AP198" s="8">
        <f t="shared" ca="1" si="148"/>
        <v>0</v>
      </c>
      <c r="AQ198" s="8">
        <f t="shared" ca="1" si="148"/>
        <v>0</v>
      </c>
      <c r="AR198" s="8">
        <f t="shared" ca="1" si="148"/>
        <v>0</v>
      </c>
      <c r="AS198" s="8">
        <f t="shared" ca="1" si="148"/>
        <v>0</v>
      </c>
      <c r="AT198" s="8">
        <f t="shared" ca="1" si="148"/>
        <v>0</v>
      </c>
      <c r="AU198" s="8">
        <f t="shared" ca="1" si="148"/>
        <v>0</v>
      </c>
      <c r="AV198" s="8">
        <f t="shared" ca="1" si="148"/>
        <v>0</v>
      </c>
      <c r="AW198" s="8">
        <f t="shared" ca="1" si="148"/>
        <v>0</v>
      </c>
      <c r="AX198" s="8">
        <f t="shared" ca="1" si="148"/>
        <v>0</v>
      </c>
      <c r="AY198" s="8">
        <f t="shared" ca="1" si="148"/>
        <v>0</v>
      </c>
      <c r="AZ198" s="8">
        <f t="shared" ca="1" si="148"/>
        <v>0</v>
      </c>
      <c r="BA198" s="8">
        <f t="shared" ca="1" si="148"/>
        <v>0</v>
      </c>
      <c r="BB198" s="8">
        <f t="shared" ca="1" si="148"/>
        <v>0</v>
      </c>
      <c r="BC198" s="8">
        <f t="shared" ca="1" si="148"/>
        <v>0</v>
      </c>
      <c r="BD198" s="8">
        <f t="shared" ca="1" si="148"/>
        <v>0</v>
      </c>
      <c r="BE198" s="8">
        <f t="shared" ca="1" si="148"/>
        <v>0</v>
      </c>
      <c r="BF198" s="8">
        <f t="shared" ca="1" si="148"/>
        <v>0</v>
      </c>
      <c r="BG198" s="8">
        <f t="shared" ca="1" si="148"/>
        <v>0</v>
      </c>
      <c r="BH198" s="8">
        <f t="shared" ca="1" si="148"/>
        <v>0</v>
      </c>
      <c r="BI198" s="8">
        <f t="shared" ca="1" si="148"/>
        <v>0</v>
      </c>
      <c r="BJ198" s="8">
        <f t="shared" ca="1" si="148"/>
        <v>0</v>
      </c>
      <c r="BK198" s="8">
        <f t="shared" ca="1" si="148"/>
        <v>0</v>
      </c>
      <c r="BL198" s="8">
        <f t="shared" ca="1" si="148"/>
        <v>0</v>
      </c>
      <c r="BM198" s="8">
        <f t="shared" ca="1" si="148"/>
        <v>0</v>
      </c>
      <c r="BN198" s="8">
        <f t="shared" ca="1" si="148"/>
        <v>0</v>
      </c>
      <c r="BO198" s="8">
        <f t="shared" ca="1" si="148"/>
        <v>0</v>
      </c>
      <c r="BP198" s="8">
        <f t="shared" ca="1" si="148"/>
        <v>0</v>
      </c>
      <c r="BQ198" s="8">
        <f t="shared" ca="1" si="148"/>
        <v>0</v>
      </c>
      <c r="BR198" s="8">
        <f t="shared" ca="1" si="148"/>
        <v>0</v>
      </c>
    </row>
    <row r="199" spans="1:73" x14ac:dyDescent="0.2">
      <c r="A199" s="2" t="s">
        <v>139</v>
      </c>
      <c r="B199" s="2" cm="1">
        <f t="array" aca="1" ref="B199:AH199" ca="1">TRANSPOSE(OFFSET(C3,0,18):OFFSET(C35,0,18))</f>
        <v>0</v>
      </c>
      <c r="C199" s="2">
        <f ca="1"/>
        <v>25</v>
      </c>
      <c r="D199" s="2">
        <f ca="1"/>
        <v>25</v>
      </c>
      <c r="E199" s="2">
        <f ca="1"/>
        <v>25</v>
      </c>
      <c r="F199" s="2">
        <f ca="1"/>
        <v>25</v>
      </c>
      <c r="G199" s="2">
        <f ca="1"/>
        <v>50</v>
      </c>
      <c r="H199" s="2">
        <f ca="1"/>
        <v>50</v>
      </c>
      <c r="I199" s="2">
        <f ca="1"/>
        <v>50</v>
      </c>
      <c r="J199" s="2">
        <f ca="1"/>
        <v>50</v>
      </c>
      <c r="K199" s="2">
        <f ca="1"/>
        <v>50</v>
      </c>
      <c r="L199" s="2">
        <f ca="1"/>
        <v>75</v>
      </c>
      <c r="M199" s="2">
        <f ca="1"/>
        <v>75</v>
      </c>
      <c r="N199" s="2">
        <f ca="1"/>
        <v>75</v>
      </c>
      <c r="O199" s="2">
        <f ca="1"/>
        <v>75</v>
      </c>
      <c r="P199" s="2">
        <f ca="1"/>
        <v>75</v>
      </c>
      <c r="Q199" s="2">
        <f ca="1"/>
        <v>75</v>
      </c>
      <c r="R199" s="2">
        <f ca="1"/>
        <v>100</v>
      </c>
      <c r="S199" s="2">
        <f ca="1"/>
        <v>100</v>
      </c>
      <c r="T199" s="2">
        <f ca="1"/>
        <v>100</v>
      </c>
      <c r="U199" s="2">
        <f ca="1"/>
        <v>0</v>
      </c>
      <c r="V199" s="2">
        <f ca="1"/>
        <v>0</v>
      </c>
      <c r="W199" s="2">
        <f ca="1"/>
        <v>0</v>
      </c>
      <c r="X199" s="2">
        <f ca="1"/>
        <v>0</v>
      </c>
      <c r="Y199" s="2">
        <f ca="1"/>
        <v>0</v>
      </c>
      <c r="Z199" s="2">
        <f ca="1"/>
        <v>0</v>
      </c>
      <c r="AA199" s="2">
        <f ca="1"/>
        <v>0</v>
      </c>
      <c r="AB199" s="2">
        <f ca="1"/>
        <v>0</v>
      </c>
      <c r="AC199" s="2">
        <f ca="1"/>
        <v>0</v>
      </c>
      <c r="AD199" s="2">
        <f ca="1"/>
        <v>0</v>
      </c>
      <c r="AE199" s="2">
        <f ca="1"/>
        <v>0</v>
      </c>
      <c r="AF199" s="2">
        <f ca="1"/>
        <v>0</v>
      </c>
      <c r="AG199" s="2">
        <f ca="1"/>
        <v>0</v>
      </c>
      <c r="AH199" s="2">
        <f ca="1"/>
        <v>0</v>
      </c>
      <c r="AI199" s="2" t="str">
        <f t="shared" si="149"/>
        <v>Death</v>
      </c>
      <c r="AJ199" s="2">
        <f t="shared" ca="1" si="150"/>
        <v>1100</v>
      </c>
      <c r="AK199" s="2">
        <f t="shared" ca="1" si="151"/>
        <v>100</v>
      </c>
      <c r="AL199" s="8">
        <f t="shared" ca="1" si="152"/>
        <v>0</v>
      </c>
      <c r="AM199" s="8">
        <f t="shared" ca="1" si="148"/>
        <v>227.27272727272728</v>
      </c>
      <c r="AN199" s="8">
        <f t="shared" ca="1" si="148"/>
        <v>227.27272727272728</v>
      </c>
      <c r="AO199" s="8">
        <f t="shared" ca="1" si="148"/>
        <v>227.27272727272728</v>
      </c>
      <c r="AP199" s="8">
        <f t="shared" ca="1" si="148"/>
        <v>227.27272727272728</v>
      </c>
      <c r="AQ199" s="8">
        <f t="shared" ca="1" si="148"/>
        <v>454.54545454545456</v>
      </c>
      <c r="AR199" s="8">
        <f t="shared" ca="1" si="148"/>
        <v>454.54545454545456</v>
      </c>
      <c r="AS199" s="8">
        <f t="shared" ca="1" si="148"/>
        <v>454.54545454545456</v>
      </c>
      <c r="AT199" s="8">
        <f t="shared" ca="1" si="148"/>
        <v>454.54545454545456</v>
      </c>
      <c r="AU199" s="8">
        <f t="shared" ca="1" si="148"/>
        <v>454.54545454545456</v>
      </c>
      <c r="AV199" s="8">
        <f t="shared" ca="1" si="148"/>
        <v>681.81818181818176</v>
      </c>
      <c r="AW199" s="8">
        <f t="shared" ca="1" si="148"/>
        <v>681.81818181818176</v>
      </c>
      <c r="AX199" s="8">
        <f t="shared" ca="1" si="148"/>
        <v>681.81818181818176</v>
      </c>
      <c r="AY199" s="8">
        <f t="shared" ca="1" si="148"/>
        <v>681.81818181818176</v>
      </c>
      <c r="AZ199" s="8">
        <f t="shared" ca="1" si="148"/>
        <v>681.81818181818176</v>
      </c>
      <c r="BA199" s="8">
        <f t="shared" ca="1" si="148"/>
        <v>681.81818181818176</v>
      </c>
      <c r="BB199" s="8">
        <f t="shared" ca="1" si="148"/>
        <v>909.09090909090912</v>
      </c>
      <c r="BC199" s="8">
        <f t="shared" ca="1" si="148"/>
        <v>909.09090909090912</v>
      </c>
      <c r="BD199" s="8">
        <f t="shared" ca="1" si="148"/>
        <v>909.09090909090912</v>
      </c>
      <c r="BE199" s="8">
        <f t="shared" ca="1" si="148"/>
        <v>0</v>
      </c>
      <c r="BF199" s="8">
        <f t="shared" ca="1" si="148"/>
        <v>0</v>
      </c>
      <c r="BG199" s="8">
        <f t="shared" ca="1" si="148"/>
        <v>0</v>
      </c>
      <c r="BH199" s="8">
        <f t="shared" ca="1" si="148"/>
        <v>0</v>
      </c>
      <c r="BI199" s="8">
        <f t="shared" ca="1" si="148"/>
        <v>0</v>
      </c>
      <c r="BJ199" s="8">
        <f t="shared" ca="1" si="148"/>
        <v>0</v>
      </c>
      <c r="BK199" s="8">
        <f t="shared" ca="1" si="148"/>
        <v>0</v>
      </c>
      <c r="BL199" s="8">
        <f t="shared" ca="1" si="148"/>
        <v>0</v>
      </c>
      <c r="BM199" s="8">
        <f t="shared" ca="1" si="148"/>
        <v>0</v>
      </c>
      <c r="BN199" s="8">
        <f t="shared" ca="1" si="148"/>
        <v>0</v>
      </c>
      <c r="BO199" s="8">
        <f t="shared" ca="1" si="148"/>
        <v>0</v>
      </c>
      <c r="BP199" s="8">
        <f t="shared" ca="1" si="148"/>
        <v>0</v>
      </c>
      <c r="BQ199" s="8">
        <f t="shared" ca="1" si="148"/>
        <v>0</v>
      </c>
      <c r="BR199" s="8">
        <f t="shared" ca="1" si="148"/>
        <v>0</v>
      </c>
    </row>
    <row r="200" spans="1:73" x14ac:dyDescent="0.2">
      <c r="A200" s="2" t="s">
        <v>283</v>
      </c>
      <c r="B200" s="2" cm="1">
        <f t="array" aca="1" ref="B200:AH200" ca="1">TRANSPOSE(OFFSET(C3,0,21):OFFSET(C35,0,21))</f>
        <v>0</v>
      </c>
      <c r="C200" s="2">
        <f ca="1"/>
        <v>0</v>
      </c>
      <c r="D200" s="2">
        <f ca="1"/>
        <v>0</v>
      </c>
      <c r="E200" s="2">
        <f ca="1"/>
        <v>0</v>
      </c>
      <c r="F200" s="2">
        <f ca="1"/>
        <v>0</v>
      </c>
      <c r="G200" s="2">
        <f ca="1"/>
        <v>0</v>
      </c>
      <c r="H200" s="2">
        <f ca="1"/>
        <v>0</v>
      </c>
      <c r="I200" s="2">
        <f ca="1"/>
        <v>0</v>
      </c>
      <c r="J200" s="2">
        <f ca="1"/>
        <v>0</v>
      </c>
      <c r="K200" s="2">
        <f ca="1"/>
        <v>0</v>
      </c>
      <c r="L200" s="2">
        <f ca="1"/>
        <v>0</v>
      </c>
      <c r="M200" s="2">
        <f ca="1"/>
        <v>0</v>
      </c>
      <c r="N200" s="2">
        <f ca="1"/>
        <v>0</v>
      </c>
      <c r="O200" s="2">
        <f ca="1"/>
        <v>0</v>
      </c>
      <c r="P200" s="2">
        <f ca="1"/>
        <v>0</v>
      </c>
      <c r="Q200" s="2">
        <f ca="1"/>
        <v>0</v>
      </c>
      <c r="R200" s="2">
        <f ca="1"/>
        <v>0</v>
      </c>
      <c r="S200" s="2">
        <f ca="1"/>
        <v>0</v>
      </c>
      <c r="T200" s="2">
        <f ca="1"/>
        <v>0</v>
      </c>
      <c r="U200" s="2">
        <f ca="1"/>
        <v>0</v>
      </c>
      <c r="V200" s="2">
        <f ca="1"/>
        <v>0</v>
      </c>
      <c r="W200" s="2">
        <f ca="1"/>
        <v>0</v>
      </c>
      <c r="X200" s="2">
        <f ca="1"/>
        <v>0</v>
      </c>
      <c r="Y200" s="2">
        <f ca="1"/>
        <v>0</v>
      </c>
      <c r="Z200" s="2">
        <f ca="1"/>
        <v>0</v>
      </c>
      <c r="AA200" s="2">
        <f ca="1"/>
        <v>0</v>
      </c>
      <c r="AB200" s="2">
        <f ca="1"/>
        <v>0</v>
      </c>
      <c r="AC200" s="2">
        <f ca="1"/>
        <v>0</v>
      </c>
      <c r="AD200" s="2">
        <f ca="1"/>
        <v>0</v>
      </c>
      <c r="AE200" s="2">
        <f ca="1"/>
        <v>0</v>
      </c>
      <c r="AF200" s="2">
        <f ca="1"/>
        <v>0</v>
      </c>
      <c r="AG200" s="2">
        <f ca="1"/>
        <v>0</v>
      </c>
      <c r="AH200" s="2">
        <f ca="1"/>
        <v>0</v>
      </c>
      <c r="AI200" s="2" t="str">
        <f t="shared" si="149"/>
        <v>Disease</v>
      </c>
      <c r="AJ200" s="2">
        <f t="shared" ca="1" si="150"/>
        <v>0</v>
      </c>
      <c r="AK200" s="2">
        <f t="shared" ca="1" si="151"/>
        <v>0</v>
      </c>
      <c r="AL200" s="8">
        <f t="shared" ca="1" si="152"/>
        <v>0</v>
      </c>
      <c r="AM200" s="8">
        <f t="shared" ca="1" si="148"/>
        <v>0</v>
      </c>
      <c r="AN200" s="8">
        <f t="shared" ca="1" si="148"/>
        <v>0</v>
      </c>
      <c r="AO200" s="8">
        <f t="shared" ca="1" si="148"/>
        <v>0</v>
      </c>
      <c r="AP200" s="8">
        <f t="shared" ca="1" si="148"/>
        <v>0</v>
      </c>
      <c r="AQ200" s="8">
        <f t="shared" ca="1" si="148"/>
        <v>0</v>
      </c>
      <c r="AR200" s="8">
        <f t="shared" ca="1" si="148"/>
        <v>0</v>
      </c>
      <c r="AS200" s="8">
        <f t="shared" ca="1" si="148"/>
        <v>0</v>
      </c>
      <c r="AT200" s="8">
        <f t="shared" ca="1" si="148"/>
        <v>0</v>
      </c>
      <c r="AU200" s="8">
        <f t="shared" ca="1" si="148"/>
        <v>0</v>
      </c>
      <c r="AV200" s="8">
        <f t="shared" ca="1" si="148"/>
        <v>0</v>
      </c>
      <c r="AW200" s="8">
        <f t="shared" ca="1" si="148"/>
        <v>0</v>
      </c>
      <c r="AX200" s="8">
        <f t="shared" ca="1" si="148"/>
        <v>0</v>
      </c>
      <c r="AY200" s="8">
        <f t="shared" ca="1" si="148"/>
        <v>0</v>
      </c>
      <c r="AZ200" s="8">
        <f t="shared" ca="1" si="148"/>
        <v>0</v>
      </c>
      <c r="BA200" s="8">
        <f t="shared" ca="1" si="148"/>
        <v>0</v>
      </c>
      <c r="BB200" s="8">
        <f t="shared" ca="1" si="148"/>
        <v>0</v>
      </c>
      <c r="BC200" s="8">
        <f t="shared" ca="1" si="148"/>
        <v>0</v>
      </c>
      <c r="BD200" s="8">
        <f t="shared" ca="1" si="148"/>
        <v>0</v>
      </c>
      <c r="BE200" s="8">
        <f t="shared" ca="1" si="148"/>
        <v>0</v>
      </c>
      <c r="BF200" s="8">
        <f t="shared" ca="1" si="148"/>
        <v>0</v>
      </c>
      <c r="BG200" s="8">
        <f t="shared" ca="1" si="148"/>
        <v>0</v>
      </c>
      <c r="BH200" s="8">
        <f t="shared" ca="1" si="148"/>
        <v>0</v>
      </c>
      <c r="BI200" s="8">
        <f t="shared" ca="1" si="148"/>
        <v>0</v>
      </c>
      <c r="BJ200" s="8">
        <f t="shared" ca="1" si="148"/>
        <v>0</v>
      </c>
      <c r="BK200" s="8">
        <f t="shared" ca="1" si="148"/>
        <v>0</v>
      </c>
      <c r="BL200" s="8">
        <f t="shared" ca="1" si="148"/>
        <v>0</v>
      </c>
      <c r="BM200" s="8">
        <f t="shared" ca="1" si="148"/>
        <v>0</v>
      </c>
      <c r="BN200" s="8">
        <f t="shared" ca="1" si="148"/>
        <v>0</v>
      </c>
      <c r="BO200" s="8">
        <f t="shared" ca="1" si="148"/>
        <v>0</v>
      </c>
      <c r="BP200" s="8">
        <f t="shared" ca="1" si="148"/>
        <v>0</v>
      </c>
      <c r="BQ200" s="8">
        <f t="shared" ca="1" si="148"/>
        <v>0</v>
      </c>
      <c r="BR200" s="8">
        <f t="shared" ref="BR200:BR228" ca="1" si="153">IFERROR(AH200/$AJ200,0)*($AJ$191*($AK200/100))</f>
        <v>0</v>
      </c>
    </row>
    <row r="201" spans="1:73" x14ac:dyDescent="0.2">
      <c r="A201" s="2" t="s">
        <v>259</v>
      </c>
      <c r="B201" s="2" cm="1">
        <f t="array" aca="1" ref="B201:AH201" ca="1">TRANSPOSE(OFFSET(C3,0,24):OFFSET(C35,0,24))</f>
        <v>50</v>
      </c>
      <c r="C201" s="2">
        <f ca="1"/>
        <v>0</v>
      </c>
      <c r="D201" s="2">
        <f ca="1"/>
        <v>0</v>
      </c>
      <c r="E201" s="2">
        <f ca="1"/>
        <v>0</v>
      </c>
      <c r="F201" s="2">
        <f ca="1"/>
        <v>0</v>
      </c>
      <c r="G201" s="2">
        <f ca="1"/>
        <v>0</v>
      </c>
      <c r="H201" s="2">
        <f ca="1"/>
        <v>0</v>
      </c>
      <c r="I201" s="2">
        <f ca="1"/>
        <v>0</v>
      </c>
      <c r="J201" s="2">
        <f ca="1"/>
        <v>0</v>
      </c>
      <c r="K201" s="2">
        <f ca="1"/>
        <v>0</v>
      </c>
      <c r="L201" s="2">
        <f ca="1"/>
        <v>0</v>
      </c>
      <c r="M201" s="2">
        <f ca="1"/>
        <v>0</v>
      </c>
      <c r="N201" s="2">
        <f ca="1"/>
        <v>0</v>
      </c>
      <c r="O201" s="2">
        <f ca="1"/>
        <v>0</v>
      </c>
      <c r="P201" s="2">
        <f ca="1"/>
        <v>0</v>
      </c>
      <c r="Q201" s="2">
        <f ca="1"/>
        <v>0</v>
      </c>
      <c r="R201" s="2">
        <f ca="1"/>
        <v>0</v>
      </c>
      <c r="S201" s="2">
        <f ca="1"/>
        <v>0</v>
      </c>
      <c r="T201" s="2">
        <f ca="1"/>
        <v>0</v>
      </c>
      <c r="U201" s="2">
        <f ca="1"/>
        <v>0</v>
      </c>
      <c r="V201" s="2">
        <f ca="1"/>
        <v>0</v>
      </c>
      <c r="W201" s="2">
        <f ca="1"/>
        <v>0</v>
      </c>
      <c r="X201" s="2">
        <f ca="1"/>
        <v>0</v>
      </c>
      <c r="Y201" s="2">
        <f ca="1"/>
        <v>0</v>
      </c>
      <c r="Z201" s="2">
        <f ca="1"/>
        <v>0</v>
      </c>
      <c r="AA201" s="2">
        <f ca="1"/>
        <v>0</v>
      </c>
      <c r="AB201" s="2">
        <f ca="1"/>
        <v>0</v>
      </c>
      <c r="AC201" s="2">
        <f ca="1"/>
        <v>0</v>
      </c>
      <c r="AD201" s="2">
        <f ca="1"/>
        <v>0</v>
      </c>
      <c r="AE201" s="2">
        <f ca="1"/>
        <v>0</v>
      </c>
      <c r="AF201" s="2">
        <f ca="1"/>
        <v>0</v>
      </c>
      <c r="AG201" s="2">
        <f ca="1"/>
        <v>0</v>
      </c>
      <c r="AH201" s="2">
        <f ca="1"/>
        <v>0</v>
      </c>
      <c r="AI201" s="2" t="str">
        <f t="shared" si="149"/>
        <v>Earth</v>
      </c>
      <c r="AJ201" s="2">
        <f t="shared" ca="1" si="150"/>
        <v>50</v>
      </c>
      <c r="AK201" s="2">
        <f t="shared" ca="1" si="151"/>
        <v>50</v>
      </c>
      <c r="AL201" s="8">
        <f t="shared" ca="1" si="152"/>
        <v>5000</v>
      </c>
      <c r="AM201" s="8">
        <f t="shared" ref="AM201:AM228" ca="1" si="154">IFERROR(C201/$AJ201,0)*($AJ$191*($AK201/100))</f>
        <v>0</v>
      </c>
      <c r="AN201" s="8">
        <f t="shared" ref="AN201:AN228" ca="1" si="155">IFERROR(D201/$AJ201,0)*($AJ$191*($AK201/100))</f>
        <v>0</v>
      </c>
      <c r="AO201" s="8">
        <f t="shared" ref="AO201:AO228" ca="1" si="156">IFERROR(E201/$AJ201,0)*($AJ$191*($AK201/100))</f>
        <v>0</v>
      </c>
      <c r="AP201" s="8">
        <f t="shared" ref="AP201:AP228" ca="1" si="157">IFERROR(F201/$AJ201,0)*($AJ$191*($AK201/100))</f>
        <v>0</v>
      </c>
      <c r="AQ201" s="8">
        <f t="shared" ref="AQ201:AQ228" ca="1" si="158">IFERROR(G201/$AJ201,0)*($AJ$191*($AK201/100))</f>
        <v>0</v>
      </c>
      <c r="AR201" s="8">
        <f t="shared" ref="AR201:AR228" ca="1" si="159">IFERROR(H201/$AJ201,0)*($AJ$191*($AK201/100))</f>
        <v>0</v>
      </c>
      <c r="AS201" s="8">
        <f t="shared" ref="AS201:AS228" ca="1" si="160">IFERROR(I201/$AJ201,0)*($AJ$191*($AK201/100))</f>
        <v>0</v>
      </c>
      <c r="AT201" s="8">
        <f t="shared" ref="AT201:AT228" ca="1" si="161">IFERROR(J201/$AJ201,0)*($AJ$191*($AK201/100))</f>
        <v>0</v>
      </c>
      <c r="AU201" s="8">
        <f t="shared" ref="AU201:AU228" ca="1" si="162">IFERROR(K201/$AJ201,0)*($AJ$191*($AK201/100))</f>
        <v>0</v>
      </c>
      <c r="AV201" s="8">
        <f t="shared" ref="AV201:AV228" ca="1" si="163">IFERROR(L201/$AJ201,0)*($AJ$191*($AK201/100))</f>
        <v>0</v>
      </c>
      <c r="AW201" s="8">
        <f t="shared" ref="AW201:AW228" ca="1" si="164">IFERROR(M201/$AJ201,0)*($AJ$191*($AK201/100))</f>
        <v>0</v>
      </c>
      <c r="AX201" s="8">
        <f t="shared" ref="AX201:AX228" ca="1" si="165">IFERROR(N201/$AJ201,0)*($AJ$191*($AK201/100))</f>
        <v>0</v>
      </c>
      <c r="AY201" s="8">
        <f t="shared" ref="AY201:AY228" ca="1" si="166">IFERROR(O201/$AJ201,0)*($AJ$191*($AK201/100))</f>
        <v>0</v>
      </c>
      <c r="AZ201" s="8">
        <f t="shared" ref="AZ201:AZ228" ca="1" si="167">IFERROR(P201/$AJ201,0)*($AJ$191*($AK201/100))</f>
        <v>0</v>
      </c>
      <c r="BA201" s="8">
        <f t="shared" ref="BA201:BA228" ca="1" si="168">IFERROR(Q201/$AJ201,0)*($AJ$191*($AK201/100))</f>
        <v>0</v>
      </c>
      <c r="BB201" s="8">
        <f t="shared" ref="BB201:BB228" ca="1" si="169">IFERROR(R201/$AJ201,0)*($AJ$191*($AK201/100))</f>
        <v>0</v>
      </c>
      <c r="BC201" s="8">
        <f t="shared" ref="BC201:BC228" ca="1" si="170">IFERROR(S201/$AJ201,0)*($AJ$191*($AK201/100))</f>
        <v>0</v>
      </c>
      <c r="BD201" s="8">
        <f t="shared" ref="BD201:BD228" ca="1" si="171">IFERROR(T201/$AJ201,0)*($AJ$191*($AK201/100))</f>
        <v>0</v>
      </c>
      <c r="BE201" s="8">
        <f t="shared" ref="BE201:BE228" ca="1" si="172">IFERROR(U201/$AJ201,0)*($AJ$191*($AK201/100))</f>
        <v>0</v>
      </c>
      <c r="BF201" s="8">
        <f t="shared" ref="BF201:BF228" ca="1" si="173">IFERROR(V201/$AJ201,0)*($AJ$191*($AK201/100))</f>
        <v>0</v>
      </c>
      <c r="BG201" s="8">
        <f t="shared" ref="BG201:BG228" ca="1" si="174">IFERROR(W201/$AJ201,0)*($AJ$191*($AK201/100))</f>
        <v>0</v>
      </c>
      <c r="BH201" s="8">
        <f t="shared" ref="BH201:BH228" ca="1" si="175">IFERROR(X201/$AJ201,0)*($AJ$191*($AK201/100))</f>
        <v>0</v>
      </c>
      <c r="BI201" s="8">
        <f t="shared" ref="BI201:BI228" ca="1" si="176">IFERROR(Y201/$AJ201,0)*($AJ$191*($AK201/100))</f>
        <v>0</v>
      </c>
      <c r="BJ201" s="8">
        <f t="shared" ref="BJ201:BJ228" ca="1" si="177">IFERROR(Z201/$AJ201,0)*($AJ$191*($AK201/100))</f>
        <v>0</v>
      </c>
      <c r="BK201" s="8">
        <f t="shared" ref="BK201:BK228" ca="1" si="178">IFERROR(AA201/$AJ201,0)*($AJ$191*($AK201/100))</f>
        <v>0</v>
      </c>
      <c r="BL201" s="8">
        <f t="shared" ref="BL201:BL228" ca="1" si="179">IFERROR(AB201/$AJ201,0)*($AJ$191*($AK201/100))</f>
        <v>0</v>
      </c>
      <c r="BM201" s="8">
        <f t="shared" ref="BM201:BM228" ca="1" si="180">IFERROR(AC201/$AJ201,0)*($AJ$191*($AK201/100))</f>
        <v>0</v>
      </c>
      <c r="BN201" s="8">
        <f t="shared" ref="BN201:BN228" ca="1" si="181">IFERROR(AD201/$AJ201,0)*($AJ$191*($AK201/100))</f>
        <v>0</v>
      </c>
      <c r="BO201" s="8">
        <f t="shared" ref="BO201:BO228" ca="1" si="182">IFERROR(AE201/$AJ201,0)*($AJ$191*($AK201/100))</f>
        <v>0</v>
      </c>
      <c r="BP201" s="8">
        <f t="shared" ref="BP201:BP228" ca="1" si="183">IFERROR(AF201/$AJ201,0)*($AJ$191*($AK201/100))</f>
        <v>0</v>
      </c>
      <c r="BQ201" s="8">
        <f t="shared" ref="BQ201:BQ228" ca="1" si="184">IFERROR(AG201/$AJ201,0)*($AJ$191*($AK201/100))</f>
        <v>0</v>
      </c>
      <c r="BR201" s="8">
        <f t="shared" ca="1" si="153"/>
        <v>0</v>
      </c>
    </row>
    <row r="202" spans="1:73" x14ac:dyDescent="0.2">
      <c r="A202" s="2" t="s">
        <v>155</v>
      </c>
      <c r="B202" s="2" cm="1">
        <f t="array" aca="1" ref="B202:AH202" ca="1">TRANSPOSE(OFFSET(C3,0,27):OFFSET(C35,0,27))</f>
        <v>0</v>
      </c>
      <c r="C202" s="2">
        <f ca="1"/>
        <v>0</v>
      </c>
      <c r="D202" s="2">
        <f ca="1"/>
        <v>25</v>
      </c>
      <c r="E202" s="2">
        <f ca="1"/>
        <v>50</v>
      </c>
      <c r="F202" s="2">
        <f ca="1"/>
        <v>50</v>
      </c>
      <c r="G202" s="2">
        <f ca="1"/>
        <v>75</v>
      </c>
      <c r="H202" s="2">
        <f ca="1"/>
        <v>100</v>
      </c>
      <c r="I202" s="2">
        <f ca="1"/>
        <v>100</v>
      </c>
      <c r="J202" s="2">
        <f ca="1"/>
        <v>0</v>
      </c>
      <c r="K202" s="2">
        <f ca="1"/>
        <v>0</v>
      </c>
      <c r="L202" s="2">
        <f ca="1"/>
        <v>0</v>
      </c>
      <c r="M202" s="2">
        <f ca="1"/>
        <v>0</v>
      </c>
      <c r="N202" s="2">
        <f ca="1"/>
        <v>0</v>
      </c>
      <c r="O202" s="2">
        <f ca="1"/>
        <v>0</v>
      </c>
      <c r="P202" s="2">
        <f ca="1"/>
        <v>0</v>
      </c>
      <c r="Q202" s="2">
        <f ca="1"/>
        <v>0</v>
      </c>
      <c r="R202" s="2">
        <f ca="1"/>
        <v>0</v>
      </c>
      <c r="S202" s="2">
        <f ca="1"/>
        <v>0</v>
      </c>
      <c r="T202" s="2">
        <f ca="1"/>
        <v>0</v>
      </c>
      <c r="U202" s="2">
        <f ca="1"/>
        <v>0</v>
      </c>
      <c r="V202" s="2">
        <f ca="1"/>
        <v>0</v>
      </c>
      <c r="W202" s="2">
        <f ca="1"/>
        <v>0</v>
      </c>
      <c r="X202" s="2">
        <f ca="1"/>
        <v>0</v>
      </c>
      <c r="Y202" s="2">
        <f ca="1"/>
        <v>0</v>
      </c>
      <c r="Z202" s="2">
        <f ca="1"/>
        <v>0</v>
      </c>
      <c r="AA202" s="2">
        <f ca="1"/>
        <v>0</v>
      </c>
      <c r="AB202" s="2">
        <f ca="1"/>
        <v>0</v>
      </c>
      <c r="AC202" s="2">
        <f ca="1"/>
        <v>0</v>
      </c>
      <c r="AD202" s="2">
        <f ca="1"/>
        <v>0</v>
      </c>
      <c r="AE202" s="2">
        <f ca="1"/>
        <v>0</v>
      </c>
      <c r="AF202" s="2">
        <f ca="1"/>
        <v>0</v>
      </c>
      <c r="AG202" s="2">
        <f ca="1"/>
        <v>0</v>
      </c>
      <c r="AH202" s="2">
        <f ca="1"/>
        <v>0</v>
      </c>
      <c r="AI202" s="2" t="str">
        <f t="shared" si="149"/>
        <v>Enhance</v>
      </c>
      <c r="AJ202" s="2">
        <f t="shared" ca="1" si="150"/>
        <v>400</v>
      </c>
      <c r="AK202" s="2">
        <f t="shared" ca="1" si="151"/>
        <v>100</v>
      </c>
      <c r="AL202" s="8">
        <f t="shared" ca="1" si="152"/>
        <v>0</v>
      </c>
      <c r="AM202" s="8">
        <f t="shared" ca="1" si="154"/>
        <v>0</v>
      </c>
      <c r="AN202" s="8">
        <f t="shared" ca="1" si="155"/>
        <v>625</v>
      </c>
      <c r="AO202" s="8">
        <f t="shared" ca="1" si="156"/>
        <v>1250</v>
      </c>
      <c r="AP202" s="8">
        <f t="shared" ca="1" si="157"/>
        <v>1250</v>
      </c>
      <c r="AQ202" s="8">
        <f t="shared" ca="1" si="158"/>
        <v>1875</v>
      </c>
      <c r="AR202" s="8">
        <f t="shared" ca="1" si="159"/>
        <v>2500</v>
      </c>
      <c r="AS202" s="8">
        <f t="shared" ca="1" si="160"/>
        <v>2500</v>
      </c>
      <c r="AT202" s="8">
        <f t="shared" ca="1" si="161"/>
        <v>0</v>
      </c>
      <c r="AU202" s="8">
        <f t="shared" ca="1" si="162"/>
        <v>0</v>
      </c>
      <c r="AV202" s="8">
        <f t="shared" ca="1" si="163"/>
        <v>0</v>
      </c>
      <c r="AW202" s="8">
        <f t="shared" ca="1" si="164"/>
        <v>0</v>
      </c>
      <c r="AX202" s="8">
        <f t="shared" ca="1" si="165"/>
        <v>0</v>
      </c>
      <c r="AY202" s="8">
        <f t="shared" ca="1" si="166"/>
        <v>0</v>
      </c>
      <c r="AZ202" s="8">
        <f t="shared" ca="1" si="167"/>
        <v>0</v>
      </c>
      <c r="BA202" s="8">
        <f t="shared" ca="1" si="168"/>
        <v>0</v>
      </c>
      <c r="BB202" s="8">
        <f t="shared" ca="1" si="169"/>
        <v>0</v>
      </c>
      <c r="BC202" s="8">
        <f t="shared" ca="1" si="170"/>
        <v>0</v>
      </c>
      <c r="BD202" s="8">
        <f t="shared" ca="1" si="171"/>
        <v>0</v>
      </c>
      <c r="BE202" s="8">
        <f t="shared" ca="1" si="172"/>
        <v>0</v>
      </c>
      <c r="BF202" s="8">
        <f t="shared" ca="1" si="173"/>
        <v>0</v>
      </c>
      <c r="BG202" s="8">
        <f t="shared" ca="1" si="174"/>
        <v>0</v>
      </c>
      <c r="BH202" s="8">
        <f t="shared" ca="1" si="175"/>
        <v>0</v>
      </c>
      <c r="BI202" s="8">
        <f t="shared" ca="1" si="176"/>
        <v>0</v>
      </c>
      <c r="BJ202" s="8">
        <f t="shared" ca="1" si="177"/>
        <v>0</v>
      </c>
      <c r="BK202" s="8">
        <f t="shared" ca="1" si="178"/>
        <v>0</v>
      </c>
      <c r="BL202" s="8">
        <f t="shared" ca="1" si="179"/>
        <v>0</v>
      </c>
      <c r="BM202" s="8">
        <f t="shared" ca="1" si="180"/>
        <v>0</v>
      </c>
      <c r="BN202" s="8">
        <f t="shared" ca="1" si="181"/>
        <v>0</v>
      </c>
      <c r="BO202" s="8">
        <f t="shared" ca="1" si="182"/>
        <v>0</v>
      </c>
      <c r="BP202" s="8">
        <f t="shared" ca="1" si="183"/>
        <v>0</v>
      </c>
      <c r="BQ202" s="8">
        <f t="shared" ca="1" si="184"/>
        <v>0</v>
      </c>
      <c r="BR202" s="8">
        <f t="shared" ca="1" si="153"/>
        <v>0</v>
      </c>
    </row>
    <row r="203" spans="1:73" x14ac:dyDescent="0.2">
      <c r="A203" s="2" t="s">
        <v>184</v>
      </c>
      <c r="B203" s="2" cm="1">
        <f t="array" aca="1" ref="B203:AH203" ca="1">TRANSPOSE(OFFSET(C3,0,30):OFFSET(C35,0,30))</f>
        <v>0</v>
      </c>
      <c r="C203" s="2">
        <f ca="1"/>
        <v>25</v>
      </c>
      <c r="D203" s="2">
        <f ca="1"/>
        <v>50</v>
      </c>
      <c r="E203" s="2">
        <f ca="1"/>
        <v>75</v>
      </c>
      <c r="F203" s="2">
        <f ca="1"/>
        <v>100</v>
      </c>
      <c r="G203" s="2">
        <f ca="1"/>
        <v>0</v>
      </c>
      <c r="H203" s="2">
        <f ca="1"/>
        <v>0</v>
      </c>
      <c r="I203" s="2">
        <f ca="1"/>
        <v>0</v>
      </c>
      <c r="J203" s="2">
        <f ca="1"/>
        <v>0</v>
      </c>
      <c r="K203" s="2">
        <f ca="1"/>
        <v>0</v>
      </c>
      <c r="L203" s="2">
        <f ca="1"/>
        <v>0</v>
      </c>
      <c r="M203" s="2">
        <f ca="1"/>
        <v>0</v>
      </c>
      <c r="N203" s="2">
        <f ca="1"/>
        <v>0</v>
      </c>
      <c r="O203" s="2">
        <f ca="1"/>
        <v>0</v>
      </c>
      <c r="P203" s="2">
        <f ca="1"/>
        <v>0</v>
      </c>
      <c r="Q203" s="2">
        <f ca="1"/>
        <v>0</v>
      </c>
      <c r="R203" s="2">
        <f ca="1"/>
        <v>0</v>
      </c>
      <c r="S203" s="2">
        <f ca="1"/>
        <v>0</v>
      </c>
      <c r="T203" s="2">
        <f ca="1"/>
        <v>0</v>
      </c>
      <c r="U203" s="2">
        <f ca="1"/>
        <v>0</v>
      </c>
      <c r="V203" s="2">
        <f ca="1"/>
        <v>0</v>
      </c>
      <c r="W203" s="2">
        <f ca="1"/>
        <v>0</v>
      </c>
      <c r="X203" s="2">
        <f ca="1"/>
        <v>0</v>
      </c>
      <c r="Y203" s="2">
        <f ca="1"/>
        <v>0</v>
      </c>
      <c r="Z203" s="2">
        <f ca="1"/>
        <v>0</v>
      </c>
      <c r="AA203" s="2">
        <f ca="1"/>
        <v>0</v>
      </c>
      <c r="AB203" s="2">
        <f ca="1"/>
        <v>0</v>
      </c>
      <c r="AC203" s="2">
        <f ca="1"/>
        <v>0</v>
      </c>
      <c r="AD203" s="2">
        <f ca="1"/>
        <v>0</v>
      </c>
      <c r="AE203" s="2">
        <f ca="1"/>
        <v>0</v>
      </c>
      <c r="AF203" s="2">
        <f ca="1"/>
        <v>0</v>
      </c>
      <c r="AG203" s="2">
        <f ca="1"/>
        <v>0</v>
      </c>
      <c r="AH203" s="2">
        <f ca="1"/>
        <v>0</v>
      </c>
      <c r="AI203" s="2" t="str">
        <f t="shared" si="149"/>
        <v>Fabricate</v>
      </c>
      <c r="AJ203" s="2">
        <f t="shared" ca="1" si="150"/>
        <v>250</v>
      </c>
      <c r="AK203" s="2">
        <f t="shared" ca="1" si="151"/>
        <v>100</v>
      </c>
      <c r="AL203" s="8">
        <f t="shared" ca="1" si="152"/>
        <v>0</v>
      </c>
      <c r="AM203" s="8">
        <f t="shared" ca="1" si="154"/>
        <v>1000</v>
      </c>
      <c r="AN203" s="8">
        <f t="shared" ca="1" si="155"/>
        <v>2000</v>
      </c>
      <c r="AO203" s="8">
        <f t="shared" ca="1" si="156"/>
        <v>3000</v>
      </c>
      <c r="AP203" s="8">
        <f t="shared" ca="1" si="157"/>
        <v>4000</v>
      </c>
      <c r="AQ203" s="8">
        <f t="shared" ca="1" si="158"/>
        <v>0</v>
      </c>
      <c r="AR203" s="8">
        <f t="shared" ca="1" si="159"/>
        <v>0</v>
      </c>
      <c r="AS203" s="8">
        <f t="shared" ca="1" si="160"/>
        <v>0</v>
      </c>
      <c r="AT203" s="8">
        <f t="shared" ca="1" si="161"/>
        <v>0</v>
      </c>
      <c r="AU203" s="8">
        <f t="shared" ca="1" si="162"/>
        <v>0</v>
      </c>
      <c r="AV203" s="8">
        <f t="shared" ca="1" si="163"/>
        <v>0</v>
      </c>
      <c r="AW203" s="8">
        <f t="shared" ca="1" si="164"/>
        <v>0</v>
      </c>
      <c r="AX203" s="8">
        <f t="shared" ca="1" si="165"/>
        <v>0</v>
      </c>
      <c r="AY203" s="8">
        <f t="shared" ca="1" si="166"/>
        <v>0</v>
      </c>
      <c r="AZ203" s="8">
        <f t="shared" ca="1" si="167"/>
        <v>0</v>
      </c>
      <c r="BA203" s="8">
        <f t="shared" ca="1" si="168"/>
        <v>0</v>
      </c>
      <c r="BB203" s="8">
        <f t="shared" ca="1" si="169"/>
        <v>0</v>
      </c>
      <c r="BC203" s="8">
        <f t="shared" ca="1" si="170"/>
        <v>0</v>
      </c>
      <c r="BD203" s="8">
        <f t="shared" ca="1" si="171"/>
        <v>0</v>
      </c>
      <c r="BE203" s="8">
        <f t="shared" ca="1" si="172"/>
        <v>0</v>
      </c>
      <c r="BF203" s="8">
        <f t="shared" ca="1" si="173"/>
        <v>0</v>
      </c>
      <c r="BG203" s="8">
        <f t="shared" ca="1" si="174"/>
        <v>0</v>
      </c>
      <c r="BH203" s="8">
        <f t="shared" ca="1" si="175"/>
        <v>0</v>
      </c>
      <c r="BI203" s="8">
        <f t="shared" ca="1" si="176"/>
        <v>0</v>
      </c>
      <c r="BJ203" s="8">
        <f t="shared" ca="1" si="177"/>
        <v>0</v>
      </c>
      <c r="BK203" s="8">
        <f t="shared" ca="1" si="178"/>
        <v>0</v>
      </c>
      <c r="BL203" s="8">
        <f t="shared" ca="1" si="179"/>
        <v>0</v>
      </c>
      <c r="BM203" s="8">
        <f t="shared" ca="1" si="180"/>
        <v>0</v>
      </c>
      <c r="BN203" s="8">
        <f t="shared" ca="1" si="181"/>
        <v>0</v>
      </c>
      <c r="BO203" s="8">
        <f t="shared" ca="1" si="182"/>
        <v>0</v>
      </c>
      <c r="BP203" s="8">
        <f t="shared" ca="1" si="183"/>
        <v>0</v>
      </c>
      <c r="BQ203" s="8">
        <f t="shared" ca="1" si="184"/>
        <v>0</v>
      </c>
      <c r="BR203" s="8">
        <f t="shared" ca="1" si="153"/>
        <v>0</v>
      </c>
    </row>
    <row r="204" spans="1:73" x14ac:dyDescent="0.2">
      <c r="A204" s="2" t="s">
        <v>176</v>
      </c>
      <c r="B204" s="2" cm="1">
        <f t="array" aca="1" ref="B204:AH204" ca="1">TRANSPOSE(OFFSET(C3,0,33):OFFSET(C35,0,33))</f>
        <v>0</v>
      </c>
      <c r="C204" s="2">
        <f ca="1"/>
        <v>20</v>
      </c>
      <c r="D204" s="2">
        <f ca="1"/>
        <v>21</v>
      </c>
      <c r="E204" s="2">
        <f ca="1"/>
        <v>22</v>
      </c>
      <c r="F204" s="2">
        <f ca="1"/>
        <v>25</v>
      </c>
      <c r="G204" s="2">
        <f ca="1"/>
        <v>50</v>
      </c>
      <c r="H204" s="2">
        <f ca="1"/>
        <v>50</v>
      </c>
      <c r="I204" s="2">
        <f ca="1"/>
        <v>75</v>
      </c>
      <c r="J204" s="2">
        <f ca="1"/>
        <v>75</v>
      </c>
      <c r="K204" s="2">
        <f ca="1"/>
        <v>100</v>
      </c>
      <c r="L204" s="2">
        <f ca="1"/>
        <v>100</v>
      </c>
      <c r="M204" s="2">
        <f ca="1"/>
        <v>0</v>
      </c>
      <c r="N204" s="2">
        <f ca="1"/>
        <v>0</v>
      </c>
      <c r="O204" s="2">
        <f ca="1"/>
        <v>0</v>
      </c>
      <c r="P204" s="2">
        <f ca="1"/>
        <v>0</v>
      </c>
      <c r="Q204" s="2">
        <f ca="1"/>
        <v>0</v>
      </c>
      <c r="R204" s="2">
        <f ca="1"/>
        <v>0</v>
      </c>
      <c r="S204" s="2">
        <f ca="1"/>
        <v>0</v>
      </c>
      <c r="T204" s="2">
        <f ca="1"/>
        <v>0</v>
      </c>
      <c r="U204" s="2">
        <f ca="1"/>
        <v>0</v>
      </c>
      <c r="V204" s="2">
        <f ca="1"/>
        <v>0</v>
      </c>
      <c r="W204" s="2">
        <f ca="1"/>
        <v>0</v>
      </c>
      <c r="X204" s="2">
        <f ca="1"/>
        <v>0</v>
      </c>
      <c r="Y204" s="2">
        <f ca="1"/>
        <v>0</v>
      </c>
      <c r="Z204" s="2">
        <f ca="1"/>
        <v>0</v>
      </c>
      <c r="AA204" s="2">
        <f ca="1"/>
        <v>0</v>
      </c>
      <c r="AB204" s="2">
        <f ca="1"/>
        <v>0</v>
      </c>
      <c r="AC204" s="2">
        <f ca="1"/>
        <v>0</v>
      </c>
      <c r="AD204" s="2">
        <f ca="1"/>
        <v>0</v>
      </c>
      <c r="AE204" s="2">
        <f ca="1"/>
        <v>0</v>
      </c>
      <c r="AF204" s="2">
        <f ca="1"/>
        <v>0</v>
      </c>
      <c r="AG204" s="2">
        <f ca="1"/>
        <v>0</v>
      </c>
      <c r="AH204" s="2">
        <f ca="1"/>
        <v>0</v>
      </c>
      <c r="AI204" s="2" t="str">
        <f t="shared" si="149"/>
        <v>Fire</v>
      </c>
      <c r="AJ204" s="2">
        <f t="shared" ca="1" si="150"/>
        <v>538</v>
      </c>
      <c r="AK204" s="2">
        <f t="shared" ca="1" si="151"/>
        <v>100</v>
      </c>
      <c r="AL204" s="8">
        <f t="shared" ca="1" si="152"/>
        <v>0</v>
      </c>
      <c r="AM204" s="8">
        <f t="shared" ca="1" si="154"/>
        <v>371.74721189591082</v>
      </c>
      <c r="AN204" s="8">
        <f t="shared" ca="1" si="155"/>
        <v>390.33457249070631</v>
      </c>
      <c r="AO204" s="8">
        <f t="shared" ca="1" si="156"/>
        <v>408.92193308550185</v>
      </c>
      <c r="AP204" s="8">
        <f t="shared" ca="1" si="157"/>
        <v>464.68401486988847</v>
      </c>
      <c r="AQ204" s="8">
        <f t="shared" ca="1" si="158"/>
        <v>929.36802973977694</v>
      </c>
      <c r="AR204" s="8">
        <f t="shared" ca="1" si="159"/>
        <v>929.36802973977694</v>
      </c>
      <c r="AS204" s="8">
        <f t="shared" ca="1" si="160"/>
        <v>1394.0520446096655</v>
      </c>
      <c r="AT204" s="8">
        <f t="shared" ca="1" si="161"/>
        <v>1394.0520446096655</v>
      </c>
      <c r="AU204" s="8">
        <f t="shared" ca="1" si="162"/>
        <v>1858.7360594795539</v>
      </c>
      <c r="AV204" s="8">
        <f t="shared" ca="1" si="163"/>
        <v>1858.7360594795539</v>
      </c>
      <c r="AW204" s="8">
        <f t="shared" ca="1" si="164"/>
        <v>0</v>
      </c>
      <c r="AX204" s="8">
        <f t="shared" ca="1" si="165"/>
        <v>0</v>
      </c>
      <c r="AY204" s="8">
        <f t="shared" ca="1" si="166"/>
        <v>0</v>
      </c>
      <c r="AZ204" s="8">
        <f t="shared" ca="1" si="167"/>
        <v>0</v>
      </c>
      <c r="BA204" s="8">
        <f t="shared" ca="1" si="168"/>
        <v>0</v>
      </c>
      <c r="BB204" s="8">
        <f t="shared" ca="1" si="169"/>
        <v>0</v>
      </c>
      <c r="BC204" s="8">
        <f t="shared" ca="1" si="170"/>
        <v>0</v>
      </c>
      <c r="BD204" s="8">
        <f t="shared" ca="1" si="171"/>
        <v>0</v>
      </c>
      <c r="BE204" s="8">
        <f t="shared" ca="1" si="172"/>
        <v>0</v>
      </c>
      <c r="BF204" s="8">
        <f t="shared" ca="1" si="173"/>
        <v>0</v>
      </c>
      <c r="BG204" s="8">
        <f t="shared" ca="1" si="174"/>
        <v>0</v>
      </c>
      <c r="BH204" s="8">
        <f t="shared" ca="1" si="175"/>
        <v>0</v>
      </c>
      <c r="BI204" s="8">
        <f t="shared" ca="1" si="176"/>
        <v>0</v>
      </c>
      <c r="BJ204" s="8">
        <f t="shared" ca="1" si="177"/>
        <v>0</v>
      </c>
      <c r="BK204" s="8">
        <f t="shared" ca="1" si="178"/>
        <v>0</v>
      </c>
      <c r="BL204" s="8">
        <f t="shared" ca="1" si="179"/>
        <v>0</v>
      </c>
      <c r="BM204" s="8">
        <f t="shared" ca="1" si="180"/>
        <v>0</v>
      </c>
      <c r="BN204" s="8">
        <f t="shared" ca="1" si="181"/>
        <v>0</v>
      </c>
      <c r="BO204" s="8">
        <f t="shared" ca="1" si="182"/>
        <v>0</v>
      </c>
      <c r="BP204" s="8">
        <f t="shared" ca="1" si="183"/>
        <v>0</v>
      </c>
      <c r="BQ204" s="8">
        <f t="shared" ca="1" si="184"/>
        <v>0</v>
      </c>
      <c r="BR204" s="8">
        <f t="shared" ca="1" si="153"/>
        <v>0</v>
      </c>
    </row>
    <row r="205" spans="1:73" x14ac:dyDescent="0.2">
      <c r="A205" s="2" t="s">
        <v>134</v>
      </c>
      <c r="B205" s="2" cm="1">
        <f t="array" aca="1" ref="B205:AH205" ca="1">TRANSPOSE(OFFSET(C3,0,36):OFFSET(C35,0,36))</f>
        <v>50</v>
      </c>
      <c r="C205" s="2">
        <f ca="1"/>
        <v>50</v>
      </c>
      <c r="D205" s="2">
        <f ca="1"/>
        <v>51</v>
      </c>
      <c r="E205" s="2">
        <f ca="1"/>
        <v>52</v>
      </c>
      <c r="F205" s="2">
        <f ca="1"/>
        <v>75</v>
      </c>
      <c r="G205" s="2">
        <f ca="1"/>
        <v>75</v>
      </c>
      <c r="H205" s="2">
        <f ca="1"/>
        <v>75</v>
      </c>
      <c r="I205" s="2">
        <f ca="1"/>
        <v>75</v>
      </c>
      <c r="J205" s="2">
        <f ca="1"/>
        <v>100</v>
      </c>
      <c r="K205" s="2">
        <f ca="1"/>
        <v>0</v>
      </c>
      <c r="L205" s="2">
        <f ca="1"/>
        <v>0</v>
      </c>
      <c r="M205" s="2">
        <f ca="1"/>
        <v>0</v>
      </c>
      <c r="N205" s="2">
        <f ca="1"/>
        <v>0</v>
      </c>
      <c r="O205" s="2">
        <f ca="1"/>
        <v>0</v>
      </c>
      <c r="P205" s="2">
        <f ca="1"/>
        <v>0</v>
      </c>
      <c r="Q205" s="2">
        <f ca="1"/>
        <v>0</v>
      </c>
      <c r="R205" s="2">
        <f ca="1"/>
        <v>0</v>
      </c>
      <c r="S205" s="2">
        <f ca="1"/>
        <v>0</v>
      </c>
      <c r="T205" s="2">
        <f ca="1"/>
        <v>0</v>
      </c>
      <c r="U205" s="2">
        <f ca="1"/>
        <v>0</v>
      </c>
      <c r="V205" s="2">
        <f ca="1"/>
        <v>0</v>
      </c>
      <c r="W205" s="2">
        <f ca="1"/>
        <v>0</v>
      </c>
      <c r="X205" s="2">
        <f ca="1"/>
        <v>0</v>
      </c>
      <c r="Y205" s="2">
        <f ca="1"/>
        <v>0</v>
      </c>
      <c r="Z205" s="2">
        <f ca="1"/>
        <v>0</v>
      </c>
      <c r="AA205" s="2">
        <f ca="1"/>
        <v>0</v>
      </c>
      <c r="AB205" s="2">
        <f ca="1"/>
        <v>0</v>
      </c>
      <c r="AC205" s="2">
        <f ca="1"/>
        <v>0</v>
      </c>
      <c r="AD205" s="2">
        <f ca="1"/>
        <v>0</v>
      </c>
      <c r="AE205" s="2">
        <f ca="1"/>
        <v>0</v>
      </c>
      <c r="AF205" s="2">
        <f ca="1"/>
        <v>0</v>
      </c>
      <c r="AG205" s="2">
        <f ca="1"/>
        <v>0</v>
      </c>
      <c r="AH205" s="2">
        <f ca="1"/>
        <v>0</v>
      </c>
      <c r="AI205" s="2" t="str">
        <f t="shared" si="149"/>
        <v>Force</v>
      </c>
      <c r="AJ205" s="2">
        <f t="shared" ca="1" si="150"/>
        <v>603</v>
      </c>
      <c r="AK205" s="2">
        <f t="shared" ca="1" si="151"/>
        <v>100</v>
      </c>
      <c r="AL205" s="8">
        <f t="shared" ca="1" si="152"/>
        <v>829.18739635157544</v>
      </c>
      <c r="AM205" s="8">
        <f t="shared" ca="1" si="154"/>
        <v>829.18739635157544</v>
      </c>
      <c r="AN205" s="8">
        <f t="shared" ca="1" si="155"/>
        <v>845.77114427860704</v>
      </c>
      <c r="AO205" s="8">
        <f t="shared" ca="1" si="156"/>
        <v>862.35489220563841</v>
      </c>
      <c r="AP205" s="8">
        <f t="shared" ca="1" si="157"/>
        <v>1243.7810945273632</v>
      </c>
      <c r="AQ205" s="8">
        <f t="shared" ca="1" si="158"/>
        <v>1243.7810945273632</v>
      </c>
      <c r="AR205" s="8">
        <f t="shared" ca="1" si="159"/>
        <v>1243.7810945273632</v>
      </c>
      <c r="AS205" s="8">
        <f t="shared" ca="1" si="160"/>
        <v>1243.7810945273632</v>
      </c>
      <c r="AT205" s="8">
        <f t="shared" ca="1" si="161"/>
        <v>1658.3747927031509</v>
      </c>
      <c r="AU205" s="8">
        <f t="shared" ca="1" si="162"/>
        <v>0</v>
      </c>
      <c r="AV205" s="8">
        <f t="shared" ca="1" si="163"/>
        <v>0</v>
      </c>
      <c r="AW205" s="8">
        <f t="shared" ca="1" si="164"/>
        <v>0</v>
      </c>
      <c r="AX205" s="8">
        <f t="shared" ca="1" si="165"/>
        <v>0</v>
      </c>
      <c r="AY205" s="8">
        <f t="shared" ca="1" si="166"/>
        <v>0</v>
      </c>
      <c r="AZ205" s="8">
        <f t="shared" ca="1" si="167"/>
        <v>0</v>
      </c>
      <c r="BA205" s="8">
        <f t="shared" ca="1" si="168"/>
        <v>0</v>
      </c>
      <c r="BB205" s="8">
        <f t="shared" ca="1" si="169"/>
        <v>0</v>
      </c>
      <c r="BC205" s="8">
        <f t="shared" ca="1" si="170"/>
        <v>0</v>
      </c>
      <c r="BD205" s="8">
        <f t="shared" ca="1" si="171"/>
        <v>0</v>
      </c>
      <c r="BE205" s="8">
        <f t="shared" ca="1" si="172"/>
        <v>0</v>
      </c>
      <c r="BF205" s="8">
        <f t="shared" ca="1" si="173"/>
        <v>0</v>
      </c>
      <c r="BG205" s="8">
        <f t="shared" ca="1" si="174"/>
        <v>0</v>
      </c>
      <c r="BH205" s="8">
        <f t="shared" ca="1" si="175"/>
        <v>0</v>
      </c>
      <c r="BI205" s="8">
        <f t="shared" ca="1" si="176"/>
        <v>0</v>
      </c>
      <c r="BJ205" s="8">
        <f t="shared" ca="1" si="177"/>
        <v>0</v>
      </c>
      <c r="BK205" s="8">
        <f t="shared" ca="1" si="178"/>
        <v>0</v>
      </c>
      <c r="BL205" s="8">
        <f t="shared" ca="1" si="179"/>
        <v>0</v>
      </c>
      <c r="BM205" s="8">
        <f t="shared" ca="1" si="180"/>
        <v>0</v>
      </c>
      <c r="BN205" s="8">
        <f t="shared" ca="1" si="181"/>
        <v>0</v>
      </c>
      <c r="BO205" s="8">
        <f t="shared" ca="1" si="182"/>
        <v>0</v>
      </c>
      <c r="BP205" s="8">
        <f t="shared" ca="1" si="183"/>
        <v>0</v>
      </c>
      <c r="BQ205" s="8">
        <f t="shared" ca="1" si="184"/>
        <v>0</v>
      </c>
      <c r="BR205" s="8">
        <f t="shared" ca="1" si="153"/>
        <v>0</v>
      </c>
    </row>
    <row r="206" spans="1:73" x14ac:dyDescent="0.2">
      <c r="A206" s="2" t="s">
        <v>148</v>
      </c>
      <c r="B206" s="2" cm="1">
        <f t="array" aca="1" ref="B206:AH206" ca="1">TRANSPOSE(OFFSET(C3,0,39):OFFSET(C35,0,39))</f>
        <v>0</v>
      </c>
      <c r="C206" s="2">
        <f ca="1"/>
        <v>25</v>
      </c>
      <c r="D206" s="2">
        <f ca="1"/>
        <v>25</v>
      </c>
      <c r="E206" s="2">
        <f ca="1"/>
        <v>50</v>
      </c>
      <c r="F206" s="2">
        <f ca="1"/>
        <v>51</v>
      </c>
      <c r="G206" s="2">
        <f ca="1"/>
        <v>52</v>
      </c>
      <c r="H206" s="2">
        <f ca="1"/>
        <v>75</v>
      </c>
      <c r="I206" s="2">
        <f ca="1"/>
        <v>76</v>
      </c>
      <c r="J206" s="2">
        <f ca="1"/>
        <v>100</v>
      </c>
      <c r="K206" s="2">
        <f ca="1"/>
        <v>100</v>
      </c>
      <c r="L206" s="2">
        <f ca="1"/>
        <v>0</v>
      </c>
      <c r="M206" s="2">
        <f ca="1"/>
        <v>0</v>
      </c>
      <c r="N206" s="2">
        <f ca="1"/>
        <v>0</v>
      </c>
      <c r="O206" s="2">
        <f ca="1"/>
        <v>0</v>
      </c>
      <c r="P206" s="2">
        <f ca="1"/>
        <v>0</v>
      </c>
      <c r="Q206" s="2">
        <f ca="1"/>
        <v>0</v>
      </c>
      <c r="R206" s="2">
        <f ca="1"/>
        <v>0</v>
      </c>
      <c r="S206" s="2">
        <f ca="1"/>
        <v>0</v>
      </c>
      <c r="T206" s="2">
        <f ca="1"/>
        <v>0</v>
      </c>
      <c r="U206" s="2">
        <f ca="1"/>
        <v>0</v>
      </c>
      <c r="V206" s="2">
        <f ca="1"/>
        <v>0</v>
      </c>
      <c r="W206" s="2">
        <f ca="1"/>
        <v>0</v>
      </c>
      <c r="X206" s="2">
        <f ca="1"/>
        <v>0</v>
      </c>
      <c r="Y206" s="2">
        <f ca="1"/>
        <v>0</v>
      </c>
      <c r="Z206" s="2">
        <f ca="1"/>
        <v>0</v>
      </c>
      <c r="AA206" s="2">
        <f ca="1"/>
        <v>0</v>
      </c>
      <c r="AB206" s="2">
        <f ca="1"/>
        <v>0</v>
      </c>
      <c r="AC206" s="2">
        <f ca="1"/>
        <v>0</v>
      </c>
      <c r="AD206" s="2">
        <f ca="1"/>
        <v>0</v>
      </c>
      <c r="AE206" s="2">
        <f ca="1"/>
        <v>0</v>
      </c>
      <c r="AF206" s="2">
        <f ca="1"/>
        <v>0</v>
      </c>
      <c r="AG206" s="2">
        <f ca="1"/>
        <v>0</v>
      </c>
      <c r="AH206" s="2">
        <f ca="1"/>
        <v>0</v>
      </c>
      <c r="AI206" s="2" t="str">
        <f t="shared" si="149"/>
        <v>Frost</v>
      </c>
      <c r="AJ206" s="2">
        <f t="shared" ca="1" si="150"/>
        <v>554</v>
      </c>
      <c r="AK206" s="2">
        <f t="shared" ca="1" si="151"/>
        <v>100</v>
      </c>
      <c r="AL206" s="8">
        <f t="shared" ca="1" si="152"/>
        <v>0</v>
      </c>
      <c r="AM206" s="8">
        <f t="shared" ca="1" si="154"/>
        <v>451.26353790613723</v>
      </c>
      <c r="AN206" s="8">
        <f t="shared" ca="1" si="155"/>
        <v>451.26353790613723</v>
      </c>
      <c r="AO206" s="8">
        <f t="shared" ca="1" si="156"/>
        <v>902.52707581227446</v>
      </c>
      <c r="AP206" s="8">
        <f t="shared" ca="1" si="157"/>
        <v>920.57761732851986</v>
      </c>
      <c r="AQ206" s="8">
        <f t="shared" ca="1" si="158"/>
        <v>938.62815884476538</v>
      </c>
      <c r="AR206" s="8">
        <f t="shared" ca="1" si="159"/>
        <v>1353.7906137184116</v>
      </c>
      <c r="AS206" s="8">
        <f t="shared" ca="1" si="160"/>
        <v>1371.8411552346572</v>
      </c>
      <c r="AT206" s="8">
        <f t="shared" ca="1" si="161"/>
        <v>1805.0541516245489</v>
      </c>
      <c r="AU206" s="8">
        <f t="shared" ca="1" si="162"/>
        <v>1805.0541516245489</v>
      </c>
      <c r="AV206" s="8">
        <f t="shared" ca="1" si="163"/>
        <v>0</v>
      </c>
      <c r="AW206" s="8">
        <f t="shared" ca="1" si="164"/>
        <v>0</v>
      </c>
      <c r="AX206" s="8">
        <f t="shared" ca="1" si="165"/>
        <v>0</v>
      </c>
      <c r="AY206" s="8">
        <f t="shared" ca="1" si="166"/>
        <v>0</v>
      </c>
      <c r="AZ206" s="8">
        <f t="shared" ca="1" si="167"/>
        <v>0</v>
      </c>
      <c r="BA206" s="8">
        <f t="shared" ca="1" si="168"/>
        <v>0</v>
      </c>
      <c r="BB206" s="8">
        <f t="shared" ca="1" si="169"/>
        <v>0</v>
      </c>
      <c r="BC206" s="8">
        <f t="shared" ca="1" si="170"/>
        <v>0</v>
      </c>
      <c r="BD206" s="8">
        <f t="shared" ca="1" si="171"/>
        <v>0</v>
      </c>
      <c r="BE206" s="8">
        <f t="shared" ca="1" si="172"/>
        <v>0</v>
      </c>
      <c r="BF206" s="8">
        <f t="shared" ca="1" si="173"/>
        <v>0</v>
      </c>
      <c r="BG206" s="8">
        <f t="shared" ca="1" si="174"/>
        <v>0</v>
      </c>
      <c r="BH206" s="8">
        <f t="shared" ca="1" si="175"/>
        <v>0</v>
      </c>
      <c r="BI206" s="8">
        <f t="shared" ca="1" si="176"/>
        <v>0</v>
      </c>
      <c r="BJ206" s="8">
        <f t="shared" ca="1" si="177"/>
        <v>0</v>
      </c>
      <c r="BK206" s="8">
        <f t="shared" ca="1" si="178"/>
        <v>0</v>
      </c>
      <c r="BL206" s="8">
        <f t="shared" ca="1" si="179"/>
        <v>0</v>
      </c>
      <c r="BM206" s="8">
        <f t="shared" ca="1" si="180"/>
        <v>0</v>
      </c>
      <c r="BN206" s="8">
        <f t="shared" ca="1" si="181"/>
        <v>0</v>
      </c>
      <c r="BO206" s="8">
        <f t="shared" ca="1" si="182"/>
        <v>0</v>
      </c>
      <c r="BP206" s="8">
        <f t="shared" ca="1" si="183"/>
        <v>0</v>
      </c>
      <c r="BQ206" s="8">
        <f t="shared" ca="1" si="184"/>
        <v>0</v>
      </c>
      <c r="BR206" s="8">
        <f t="shared" ca="1" si="153"/>
        <v>0</v>
      </c>
    </row>
    <row r="207" spans="1:73" x14ac:dyDescent="0.2">
      <c r="A207" s="2" t="s">
        <v>140</v>
      </c>
      <c r="B207" s="2" cm="1">
        <f t="array" aca="1" ref="B207:AH207" ca="1">TRANSPOSE(OFFSET(C3,0,42):OFFSET(C35,0,42))</f>
        <v>0</v>
      </c>
      <c r="C207" s="2">
        <f ca="1"/>
        <v>25</v>
      </c>
      <c r="D207" s="2">
        <f ca="1"/>
        <v>25</v>
      </c>
      <c r="E207" s="2">
        <f ca="1"/>
        <v>25</v>
      </c>
      <c r="F207" s="2">
        <f ca="1"/>
        <v>25</v>
      </c>
      <c r="G207" s="2">
        <f ca="1"/>
        <v>50</v>
      </c>
      <c r="H207" s="2">
        <f ca="1"/>
        <v>50</v>
      </c>
      <c r="I207" s="2">
        <f ca="1"/>
        <v>50</v>
      </c>
      <c r="J207" s="2">
        <f ca="1"/>
        <v>75</v>
      </c>
      <c r="K207" s="2">
        <f ca="1"/>
        <v>75</v>
      </c>
      <c r="L207" s="2">
        <f ca="1"/>
        <v>75</v>
      </c>
      <c r="M207" s="2">
        <f ca="1"/>
        <v>75</v>
      </c>
      <c r="N207" s="2">
        <f ca="1"/>
        <v>76</v>
      </c>
      <c r="O207" s="2">
        <f ca="1"/>
        <v>100</v>
      </c>
      <c r="P207" s="2">
        <f ca="1"/>
        <v>100</v>
      </c>
      <c r="Q207" s="2">
        <f ca="1"/>
        <v>100</v>
      </c>
      <c r="R207" s="2">
        <f ca="1"/>
        <v>100</v>
      </c>
      <c r="S207" s="2">
        <f ca="1"/>
        <v>100</v>
      </c>
      <c r="T207" s="2">
        <f ca="1"/>
        <v>0</v>
      </c>
      <c r="U207" s="2">
        <f ca="1"/>
        <v>0</v>
      </c>
      <c r="V207" s="2">
        <f ca="1"/>
        <v>0</v>
      </c>
      <c r="W207" s="2">
        <f ca="1"/>
        <v>0</v>
      </c>
      <c r="X207" s="2">
        <f ca="1"/>
        <v>0</v>
      </c>
      <c r="Y207" s="2">
        <f ca="1"/>
        <v>0</v>
      </c>
      <c r="Z207" s="2">
        <f ca="1"/>
        <v>0</v>
      </c>
      <c r="AA207" s="2">
        <f ca="1"/>
        <v>0</v>
      </c>
      <c r="AB207" s="2">
        <f ca="1"/>
        <v>0</v>
      </c>
      <c r="AC207" s="2">
        <f ca="1"/>
        <v>0</v>
      </c>
      <c r="AD207" s="2">
        <f ca="1"/>
        <v>0</v>
      </c>
      <c r="AE207" s="2">
        <f ca="1"/>
        <v>0</v>
      </c>
      <c r="AF207" s="2">
        <f ca="1"/>
        <v>0</v>
      </c>
      <c r="AG207" s="2">
        <f ca="1"/>
        <v>0</v>
      </c>
      <c r="AH207" s="2">
        <f ca="1"/>
        <v>0</v>
      </c>
      <c r="AI207" s="2" t="str">
        <f t="shared" si="149"/>
        <v>Impair</v>
      </c>
      <c r="AJ207" s="2">
        <f t="shared" ca="1" si="150"/>
        <v>1126</v>
      </c>
      <c r="AK207" s="2">
        <f t="shared" ca="1" si="151"/>
        <v>100</v>
      </c>
      <c r="AL207" s="8">
        <f t="shared" ca="1" si="152"/>
        <v>0</v>
      </c>
      <c r="AM207" s="8">
        <f t="shared" ca="1" si="154"/>
        <v>222.02486678507992</v>
      </c>
      <c r="AN207" s="8">
        <f t="shared" ca="1" si="155"/>
        <v>222.02486678507992</v>
      </c>
      <c r="AO207" s="8">
        <f t="shared" ca="1" si="156"/>
        <v>222.02486678507992</v>
      </c>
      <c r="AP207" s="8">
        <f t="shared" ca="1" si="157"/>
        <v>222.02486678507992</v>
      </c>
      <c r="AQ207" s="8">
        <f t="shared" ca="1" si="158"/>
        <v>444.04973357015984</v>
      </c>
      <c r="AR207" s="8">
        <f t="shared" ca="1" si="159"/>
        <v>444.04973357015984</v>
      </c>
      <c r="AS207" s="8">
        <f t="shared" ca="1" si="160"/>
        <v>444.04973357015984</v>
      </c>
      <c r="AT207" s="8">
        <f t="shared" ca="1" si="161"/>
        <v>666.0746003552398</v>
      </c>
      <c r="AU207" s="8">
        <f t="shared" ca="1" si="162"/>
        <v>666.0746003552398</v>
      </c>
      <c r="AV207" s="8">
        <f t="shared" ca="1" si="163"/>
        <v>666.0746003552398</v>
      </c>
      <c r="AW207" s="8">
        <f t="shared" ca="1" si="164"/>
        <v>666.0746003552398</v>
      </c>
      <c r="AX207" s="8">
        <f t="shared" ca="1" si="165"/>
        <v>674.95559502664298</v>
      </c>
      <c r="AY207" s="8">
        <f t="shared" ca="1" si="166"/>
        <v>888.09946714031969</v>
      </c>
      <c r="AZ207" s="8">
        <f t="shared" ca="1" si="167"/>
        <v>888.09946714031969</v>
      </c>
      <c r="BA207" s="8">
        <f t="shared" ca="1" si="168"/>
        <v>888.09946714031969</v>
      </c>
      <c r="BB207" s="8">
        <f t="shared" ca="1" si="169"/>
        <v>888.09946714031969</v>
      </c>
      <c r="BC207" s="8">
        <f t="shared" ca="1" si="170"/>
        <v>888.09946714031969</v>
      </c>
      <c r="BD207" s="8">
        <f t="shared" ca="1" si="171"/>
        <v>0</v>
      </c>
      <c r="BE207" s="8">
        <f t="shared" ca="1" si="172"/>
        <v>0</v>
      </c>
      <c r="BF207" s="8">
        <f t="shared" ca="1" si="173"/>
        <v>0</v>
      </c>
      <c r="BG207" s="8">
        <f t="shared" ca="1" si="174"/>
        <v>0</v>
      </c>
      <c r="BH207" s="8">
        <f t="shared" ca="1" si="175"/>
        <v>0</v>
      </c>
      <c r="BI207" s="8">
        <f t="shared" ca="1" si="176"/>
        <v>0</v>
      </c>
      <c r="BJ207" s="8">
        <f t="shared" ca="1" si="177"/>
        <v>0</v>
      </c>
      <c r="BK207" s="8">
        <f t="shared" ca="1" si="178"/>
        <v>0</v>
      </c>
      <c r="BL207" s="8">
        <f t="shared" ca="1" si="179"/>
        <v>0</v>
      </c>
      <c r="BM207" s="8">
        <f t="shared" ca="1" si="180"/>
        <v>0</v>
      </c>
      <c r="BN207" s="8">
        <f t="shared" ca="1" si="181"/>
        <v>0</v>
      </c>
      <c r="BO207" s="8">
        <f t="shared" ca="1" si="182"/>
        <v>0</v>
      </c>
      <c r="BP207" s="8">
        <f t="shared" ca="1" si="183"/>
        <v>0</v>
      </c>
      <c r="BQ207" s="8">
        <f t="shared" ca="1" si="184"/>
        <v>0</v>
      </c>
      <c r="BR207" s="8">
        <f t="shared" ca="1" si="153"/>
        <v>0</v>
      </c>
    </row>
    <row r="208" spans="1:73" x14ac:dyDescent="0.2">
      <c r="A208" s="2" t="s">
        <v>167</v>
      </c>
      <c r="B208" s="2" cm="1">
        <f t="array" aca="1" ref="B208:AH208" ca="1">TRANSPOSE(OFFSET(C3,0,45):OFFSET(C35,0,45))</f>
        <v>0</v>
      </c>
      <c r="C208" s="2">
        <f ca="1"/>
        <v>25</v>
      </c>
      <c r="D208" s="2">
        <f ca="1"/>
        <v>25</v>
      </c>
      <c r="E208" s="2">
        <f ca="1"/>
        <v>40</v>
      </c>
      <c r="F208" s="2">
        <f ca="1"/>
        <v>50</v>
      </c>
      <c r="G208" s="2">
        <f ca="1"/>
        <v>50</v>
      </c>
      <c r="H208" s="2">
        <f ca="1"/>
        <v>50</v>
      </c>
      <c r="I208" s="2">
        <f ca="1"/>
        <v>75</v>
      </c>
      <c r="J208" s="2">
        <f ca="1"/>
        <v>100</v>
      </c>
      <c r="K208" s="2">
        <f ca="1"/>
        <v>0</v>
      </c>
      <c r="L208" s="2">
        <f ca="1"/>
        <v>0</v>
      </c>
      <c r="M208" s="2">
        <f ca="1"/>
        <v>0</v>
      </c>
      <c r="N208" s="2">
        <f ca="1"/>
        <v>0</v>
      </c>
      <c r="O208" s="2">
        <f ca="1"/>
        <v>0</v>
      </c>
      <c r="P208" s="2">
        <f ca="1"/>
        <v>0</v>
      </c>
      <c r="Q208" s="2">
        <f ca="1"/>
        <v>0</v>
      </c>
      <c r="R208" s="2">
        <f ca="1"/>
        <v>0</v>
      </c>
      <c r="S208" s="2">
        <f ca="1"/>
        <v>0</v>
      </c>
      <c r="T208" s="2">
        <f ca="1"/>
        <v>0</v>
      </c>
      <c r="U208" s="2">
        <f ca="1"/>
        <v>0</v>
      </c>
      <c r="V208" s="2">
        <f ca="1"/>
        <v>0</v>
      </c>
      <c r="W208" s="2">
        <f ca="1"/>
        <v>0</v>
      </c>
      <c r="X208" s="2">
        <f ca="1"/>
        <v>0</v>
      </c>
      <c r="Y208" s="2">
        <f ca="1"/>
        <v>0</v>
      </c>
      <c r="Z208" s="2">
        <f ca="1"/>
        <v>0</v>
      </c>
      <c r="AA208" s="2">
        <f ca="1"/>
        <v>0</v>
      </c>
      <c r="AB208" s="2">
        <f ca="1"/>
        <v>0</v>
      </c>
      <c r="AC208" s="2">
        <f ca="1"/>
        <v>0</v>
      </c>
      <c r="AD208" s="2">
        <f ca="1"/>
        <v>0</v>
      </c>
      <c r="AE208" s="2">
        <f ca="1"/>
        <v>0</v>
      </c>
      <c r="AF208" s="2">
        <f ca="1"/>
        <v>0</v>
      </c>
      <c r="AG208" s="2">
        <f ca="1"/>
        <v>0</v>
      </c>
      <c r="AH208" s="2">
        <f ca="1"/>
        <v>0</v>
      </c>
      <c r="AI208" s="2" t="str">
        <f t="shared" si="149"/>
        <v>Life</v>
      </c>
      <c r="AJ208" s="2">
        <f t="shared" ca="1" si="150"/>
        <v>415</v>
      </c>
      <c r="AK208" s="2">
        <f t="shared" ca="1" si="151"/>
        <v>100</v>
      </c>
      <c r="AL208" s="8">
        <f t="shared" ca="1" si="152"/>
        <v>0</v>
      </c>
      <c r="AM208" s="8">
        <f t="shared" ca="1" si="154"/>
        <v>602.40963855421683</v>
      </c>
      <c r="AN208" s="8">
        <f t="shared" ca="1" si="155"/>
        <v>602.40963855421683</v>
      </c>
      <c r="AO208" s="8">
        <f t="shared" ca="1" si="156"/>
        <v>963.85542168674704</v>
      </c>
      <c r="AP208" s="8">
        <f t="shared" ca="1" si="157"/>
        <v>1204.8192771084337</v>
      </c>
      <c r="AQ208" s="8">
        <f t="shared" ca="1" si="158"/>
        <v>1204.8192771084337</v>
      </c>
      <c r="AR208" s="8">
        <f t="shared" ca="1" si="159"/>
        <v>1204.8192771084337</v>
      </c>
      <c r="AS208" s="8">
        <f t="shared" ca="1" si="160"/>
        <v>1807.2289156626505</v>
      </c>
      <c r="AT208" s="8">
        <f t="shared" ca="1" si="161"/>
        <v>2409.6385542168673</v>
      </c>
      <c r="AU208" s="8">
        <f t="shared" ca="1" si="162"/>
        <v>0</v>
      </c>
      <c r="AV208" s="8">
        <f t="shared" ca="1" si="163"/>
        <v>0</v>
      </c>
      <c r="AW208" s="8">
        <f t="shared" ca="1" si="164"/>
        <v>0</v>
      </c>
      <c r="AX208" s="8">
        <f t="shared" ca="1" si="165"/>
        <v>0</v>
      </c>
      <c r="AY208" s="8">
        <f t="shared" ca="1" si="166"/>
        <v>0</v>
      </c>
      <c r="AZ208" s="8">
        <f t="shared" ca="1" si="167"/>
        <v>0</v>
      </c>
      <c r="BA208" s="8">
        <f t="shared" ca="1" si="168"/>
        <v>0</v>
      </c>
      <c r="BB208" s="8">
        <f t="shared" ca="1" si="169"/>
        <v>0</v>
      </c>
      <c r="BC208" s="8">
        <f t="shared" ca="1" si="170"/>
        <v>0</v>
      </c>
      <c r="BD208" s="8">
        <f t="shared" ca="1" si="171"/>
        <v>0</v>
      </c>
      <c r="BE208" s="8">
        <f t="shared" ca="1" si="172"/>
        <v>0</v>
      </c>
      <c r="BF208" s="8">
        <f t="shared" ca="1" si="173"/>
        <v>0</v>
      </c>
      <c r="BG208" s="8">
        <f t="shared" ca="1" si="174"/>
        <v>0</v>
      </c>
      <c r="BH208" s="8">
        <f t="shared" ca="1" si="175"/>
        <v>0</v>
      </c>
      <c r="BI208" s="8">
        <f t="shared" ca="1" si="176"/>
        <v>0</v>
      </c>
      <c r="BJ208" s="8">
        <f t="shared" ca="1" si="177"/>
        <v>0</v>
      </c>
      <c r="BK208" s="8">
        <f t="shared" ca="1" si="178"/>
        <v>0</v>
      </c>
      <c r="BL208" s="8">
        <f t="shared" ca="1" si="179"/>
        <v>0</v>
      </c>
      <c r="BM208" s="8">
        <f t="shared" ca="1" si="180"/>
        <v>0</v>
      </c>
      <c r="BN208" s="8">
        <f t="shared" ca="1" si="181"/>
        <v>0</v>
      </c>
      <c r="BO208" s="8">
        <f t="shared" ca="1" si="182"/>
        <v>0</v>
      </c>
      <c r="BP208" s="8">
        <f t="shared" ca="1" si="183"/>
        <v>0</v>
      </c>
      <c r="BQ208" s="8">
        <f t="shared" ca="1" si="184"/>
        <v>0</v>
      </c>
      <c r="BR208" s="8">
        <f t="shared" ca="1" si="153"/>
        <v>0</v>
      </c>
    </row>
    <row r="209" spans="1:70" x14ac:dyDescent="0.2">
      <c r="A209" s="2" t="s">
        <v>156</v>
      </c>
      <c r="B209" s="2" cm="1">
        <f t="array" aca="1" ref="B209:AH209" ca="1">TRANSPOSE(OFFSET(C3,0,48):OFFSET(C35,0,48))</f>
        <v>0</v>
      </c>
      <c r="C209" s="2">
        <f ca="1"/>
        <v>0</v>
      </c>
      <c r="D209" s="2">
        <f ca="1"/>
        <v>25</v>
      </c>
      <c r="E209" s="2">
        <f ca="1"/>
        <v>25</v>
      </c>
      <c r="F209" s="2">
        <f ca="1"/>
        <v>50</v>
      </c>
      <c r="G209" s="2">
        <f ca="1"/>
        <v>50</v>
      </c>
      <c r="H209" s="2">
        <f ca="1"/>
        <v>50</v>
      </c>
      <c r="I209" s="2">
        <f ca="1"/>
        <v>75</v>
      </c>
      <c r="J209" s="2">
        <f ca="1"/>
        <v>75</v>
      </c>
      <c r="K209" s="2">
        <f ca="1"/>
        <v>76</v>
      </c>
      <c r="L209" s="2">
        <f ca="1"/>
        <v>100</v>
      </c>
      <c r="M209" s="2">
        <f ca="1"/>
        <v>100</v>
      </c>
      <c r="N209" s="2">
        <f ca="1"/>
        <v>100</v>
      </c>
      <c r="O209" s="2">
        <f ca="1"/>
        <v>100</v>
      </c>
      <c r="P209" s="2">
        <f ca="1"/>
        <v>0</v>
      </c>
      <c r="Q209" s="2">
        <f ca="1"/>
        <v>0</v>
      </c>
      <c r="R209" s="2">
        <f ca="1"/>
        <v>0</v>
      </c>
      <c r="S209" s="2">
        <f ca="1"/>
        <v>0</v>
      </c>
      <c r="T209" s="2">
        <f ca="1"/>
        <v>0</v>
      </c>
      <c r="U209" s="2">
        <f ca="1"/>
        <v>0</v>
      </c>
      <c r="V209" s="2">
        <f ca="1"/>
        <v>0</v>
      </c>
      <c r="W209" s="2">
        <f ca="1"/>
        <v>0</v>
      </c>
      <c r="X209" s="2">
        <f ca="1"/>
        <v>0</v>
      </c>
      <c r="Y209" s="2">
        <f ca="1"/>
        <v>0</v>
      </c>
      <c r="Z209" s="2">
        <f ca="1"/>
        <v>0</v>
      </c>
      <c r="AA209" s="2">
        <f ca="1"/>
        <v>0</v>
      </c>
      <c r="AB209" s="2">
        <f ca="1"/>
        <v>0</v>
      </c>
      <c r="AC209" s="2">
        <f ca="1"/>
        <v>0</v>
      </c>
      <c r="AD209" s="2">
        <f ca="1"/>
        <v>0</v>
      </c>
      <c r="AE209" s="2">
        <f ca="1"/>
        <v>0</v>
      </c>
      <c r="AF209" s="2">
        <f ca="1"/>
        <v>0</v>
      </c>
      <c r="AG209" s="2">
        <f ca="1"/>
        <v>0</v>
      </c>
      <c r="AH209" s="2">
        <f ca="1"/>
        <v>0</v>
      </c>
      <c r="AI209" s="2" t="str">
        <f t="shared" si="149"/>
        <v>Mental</v>
      </c>
      <c r="AJ209" s="2">
        <f t="shared" ca="1" si="150"/>
        <v>826</v>
      </c>
      <c r="AK209" s="2">
        <f t="shared" ca="1" si="151"/>
        <v>100</v>
      </c>
      <c r="AL209" s="8">
        <f t="shared" ca="1" si="152"/>
        <v>0</v>
      </c>
      <c r="AM209" s="8">
        <f t="shared" ca="1" si="154"/>
        <v>0</v>
      </c>
      <c r="AN209" s="8">
        <f t="shared" ca="1" si="155"/>
        <v>302.66343825665859</v>
      </c>
      <c r="AO209" s="8">
        <f t="shared" ca="1" si="156"/>
        <v>302.66343825665859</v>
      </c>
      <c r="AP209" s="8">
        <f t="shared" ca="1" si="157"/>
        <v>605.32687651331719</v>
      </c>
      <c r="AQ209" s="8">
        <f t="shared" ca="1" si="158"/>
        <v>605.32687651331719</v>
      </c>
      <c r="AR209" s="8">
        <f t="shared" ca="1" si="159"/>
        <v>605.32687651331719</v>
      </c>
      <c r="AS209" s="8">
        <f t="shared" ca="1" si="160"/>
        <v>907.99031476997584</v>
      </c>
      <c r="AT209" s="8">
        <f t="shared" ca="1" si="161"/>
        <v>907.99031476997584</v>
      </c>
      <c r="AU209" s="8">
        <f t="shared" ca="1" si="162"/>
        <v>920.09685230024218</v>
      </c>
      <c r="AV209" s="8">
        <f t="shared" ca="1" si="163"/>
        <v>1210.6537530266344</v>
      </c>
      <c r="AW209" s="8">
        <f t="shared" ca="1" si="164"/>
        <v>1210.6537530266344</v>
      </c>
      <c r="AX209" s="8">
        <f t="shared" ca="1" si="165"/>
        <v>1210.6537530266344</v>
      </c>
      <c r="AY209" s="8">
        <f t="shared" ca="1" si="166"/>
        <v>1210.6537530266344</v>
      </c>
      <c r="AZ209" s="8">
        <f t="shared" ca="1" si="167"/>
        <v>0</v>
      </c>
      <c r="BA209" s="8">
        <f t="shared" ca="1" si="168"/>
        <v>0</v>
      </c>
      <c r="BB209" s="8">
        <f t="shared" ca="1" si="169"/>
        <v>0</v>
      </c>
      <c r="BC209" s="8">
        <f t="shared" ca="1" si="170"/>
        <v>0</v>
      </c>
      <c r="BD209" s="8">
        <f t="shared" ca="1" si="171"/>
        <v>0</v>
      </c>
      <c r="BE209" s="8">
        <f t="shared" ca="1" si="172"/>
        <v>0</v>
      </c>
      <c r="BF209" s="8">
        <f t="shared" ca="1" si="173"/>
        <v>0</v>
      </c>
      <c r="BG209" s="8">
        <f t="shared" ca="1" si="174"/>
        <v>0</v>
      </c>
      <c r="BH209" s="8">
        <f t="shared" ca="1" si="175"/>
        <v>0</v>
      </c>
      <c r="BI209" s="8">
        <f t="shared" ca="1" si="176"/>
        <v>0</v>
      </c>
      <c r="BJ209" s="8">
        <f t="shared" ca="1" si="177"/>
        <v>0</v>
      </c>
      <c r="BK209" s="8">
        <f t="shared" ca="1" si="178"/>
        <v>0</v>
      </c>
      <c r="BL209" s="8">
        <f t="shared" ca="1" si="179"/>
        <v>0</v>
      </c>
      <c r="BM209" s="8">
        <f t="shared" ca="1" si="180"/>
        <v>0</v>
      </c>
      <c r="BN209" s="8">
        <f t="shared" ca="1" si="181"/>
        <v>0</v>
      </c>
      <c r="BO209" s="8">
        <f t="shared" ca="1" si="182"/>
        <v>0</v>
      </c>
      <c r="BP209" s="8">
        <f t="shared" ca="1" si="183"/>
        <v>0</v>
      </c>
      <c r="BQ209" s="8">
        <f t="shared" ca="1" si="184"/>
        <v>0</v>
      </c>
      <c r="BR209" s="8">
        <f t="shared" ca="1" si="153"/>
        <v>0</v>
      </c>
    </row>
    <row r="210" spans="1:70" x14ac:dyDescent="0.2">
      <c r="A210" s="2" t="s">
        <v>284</v>
      </c>
      <c r="B210" s="2" cm="1">
        <f t="array" aca="1" ref="B210:AH210" ca="1">TRANSPOSE(OFFSET(C3,0,51):OFFSET(C35,0,51))</f>
        <v>0</v>
      </c>
      <c r="C210" s="2">
        <f ca="1"/>
        <v>0</v>
      </c>
      <c r="D210" s="2">
        <f ca="1"/>
        <v>0</v>
      </c>
      <c r="E210" s="2">
        <f ca="1"/>
        <v>0</v>
      </c>
      <c r="F210" s="2">
        <f ca="1"/>
        <v>0</v>
      </c>
      <c r="G210" s="2">
        <f ca="1"/>
        <v>0</v>
      </c>
      <c r="H210" s="2">
        <f ca="1"/>
        <v>0</v>
      </c>
      <c r="I210" s="2">
        <f ca="1"/>
        <v>0</v>
      </c>
      <c r="J210" s="2">
        <f ca="1"/>
        <v>0</v>
      </c>
      <c r="K210" s="2">
        <f ca="1"/>
        <v>0</v>
      </c>
      <c r="L210" s="2">
        <f ca="1"/>
        <v>0</v>
      </c>
      <c r="M210" s="2">
        <f ca="1"/>
        <v>0</v>
      </c>
      <c r="N210" s="2">
        <f ca="1"/>
        <v>0</v>
      </c>
      <c r="O210" s="2">
        <f ca="1"/>
        <v>0</v>
      </c>
      <c r="P210" s="2">
        <f ca="1"/>
        <v>0</v>
      </c>
      <c r="Q210" s="2">
        <f ca="1"/>
        <v>0</v>
      </c>
      <c r="R210" s="2">
        <f ca="1"/>
        <v>0</v>
      </c>
      <c r="S210" s="2">
        <f ca="1"/>
        <v>0</v>
      </c>
      <c r="T210" s="2">
        <f ca="1"/>
        <v>0</v>
      </c>
      <c r="U210" s="2">
        <f ca="1"/>
        <v>0</v>
      </c>
      <c r="V210" s="2">
        <f ca="1"/>
        <v>0</v>
      </c>
      <c r="W210" s="2">
        <f ca="1"/>
        <v>0</v>
      </c>
      <c r="X210" s="2">
        <f ca="1"/>
        <v>0</v>
      </c>
      <c r="Y210" s="2">
        <f ca="1"/>
        <v>0</v>
      </c>
      <c r="Z210" s="2">
        <f ca="1"/>
        <v>0</v>
      </c>
      <c r="AA210" s="2">
        <f ca="1"/>
        <v>0</v>
      </c>
      <c r="AB210" s="2">
        <f ca="1"/>
        <v>0</v>
      </c>
      <c r="AC210" s="2">
        <f ca="1"/>
        <v>0</v>
      </c>
      <c r="AD210" s="2">
        <f ca="1"/>
        <v>0</v>
      </c>
      <c r="AE210" s="2">
        <f ca="1"/>
        <v>0</v>
      </c>
      <c r="AF210" s="2">
        <f ca="1"/>
        <v>0</v>
      </c>
      <c r="AG210" s="2">
        <f ca="1"/>
        <v>0</v>
      </c>
      <c r="AH210" s="2">
        <f ca="1"/>
        <v>0</v>
      </c>
      <c r="AI210" s="2" t="str">
        <f t="shared" si="149"/>
        <v>Metamagic</v>
      </c>
      <c r="AJ210" s="2">
        <f t="shared" ca="1" si="150"/>
        <v>0</v>
      </c>
      <c r="AK210" s="2">
        <f t="shared" ca="1" si="151"/>
        <v>0</v>
      </c>
      <c r="AL210" s="8">
        <f t="shared" ca="1" si="152"/>
        <v>0</v>
      </c>
      <c r="AM210" s="8">
        <f t="shared" ca="1" si="154"/>
        <v>0</v>
      </c>
      <c r="AN210" s="8">
        <f t="shared" ca="1" si="155"/>
        <v>0</v>
      </c>
      <c r="AO210" s="8">
        <f t="shared" ca="1" si="156"/>
        <v>0</v>
      </c>
      <c r="AP210" s="8">
        <f t="shared" ca="1" si="157"/>
        <v>0</v>
      </c>
      <c r="AQ210" s="8">
        <f t="shared" ca="1" si="158"/>
        <v>0</v>
      </c>
      <c r="AR210" s="8">
        <f t="shared" ca="1" si="159"/>
        <v>0</v>
      </c>
      <c r="AS210" s="8">
        <f t="shared" ca="1" si="160"/>
        <v>0</v>
      </c>
      <c r="AT210" s="8">
        <f t="shared" ca="1" si="161"/>
        <v>0</v>
      </c>
      <c r="AU210" s="8">
        <f t="shared" ca="1" si="162"/>
        <v>0</v>
      </c>
      <c r="AV210" s="8">
        <f t="shared" ca="1" si="163"/>
        <v>0</v>
      </c>
      <c r="AW210" s="8">
        <f t="shared" ca="1" si="164"/>
        <v>0</v>
      </c>
      <c r="AX210" s="8">
        <f t="shared" ca="1" si="165"/>
        <v>0</v>
      </c>
      <c r="AY210" s="8">
        <f t="shared" ca="1" si="166"/>
        <v>0</v>
      </c>
      <c r="AZ210" s="8">
        <f t="shared" ca="1" si="167"/>
        <v>0</v>
      </c>
      <c r="BA210" s="8">
        <f t="shared" ca="1" si="168"/>
        <v>0</v>
      </c>
      <c r="BB210" s="8">
        <f t="shared" ca="1" si="169"/>
        <v>0</v>
      </c>
      <c r="BC210" s="8">
        <f t="shared" ca="1" si="170"/>
        <v>0</v>
      </c>
      <c r="BD210" s="8">
        <f t="shared" ca="1" si="171"/>
        <v>0</v>
      </c>
      <c r="BE210" s="8">
        <f t="shared" ca="1" si="172"/>
        <v>0</v>
      </c>
      <c r="BF210" s="8">
        <f t="shared" ca="1" si="173"/>
        <v>0</v>
      </c>
      <c r="BG210" s="8">
        <f t="shared" ca="1" si="174"/>
        <v>0</v>
      </c>
      <c r="BH210" s="8">
        <f t="shared" ca="1" si="175"/>
        <v>0</v>
      </c>
      <c r="BI210" s="8">
        <f t="shared" ca="1" si="176"/>
        <v>0</v>
      </c>
      <c r="BJ210" s="8">
        <f t="shared" ca="1" si="177"/>
        <v>0</v>
      </c>
      <c r="BK210" s="8">
        <f t="shared" ca="1" si="178"/>
        <v>0</v>
      </c>
      <c r="BL210" s="8">
        <f t="shared" ca="1" si="179"/>
        <v>0</v>
      </c>
      <c r="BM210" s="8">
        <f t="shared" ca="1" si="180"/>
        <v>0</v>
      </c>
      <c r="BN210" s="8">
        <f t="shared" ca="1" si="181"/>
        <v>0</v>
      </c>
      <c r="BO210" s="8">
        <f t="shared" ca="1" si="182"/>
        <v>0</v>
      </c>
      <c r="BP210" s="8">
        <f t="shared" ca="1" si="183"/>
        <v>0</v>
      </c>
      <c r="BQ210" s="8">
        <f t="shared" ca="1" si="184"/>
        <v>0</v>
      </c>
      <c r="BR210" s="8">
        <f t="shared" ca="1" si="153"/>
        <v>0</v>
      </c>
    </row>
    <row r="211" spans="1:70" x14ac:dyDescent="0.2">
      <c r="A211" s="2" t="s">
        <v>144</v>
      </c>
      <c r="B211" s="2" cm="1">
        <f t="array" aca="1" ref="B211:AH211" ca="1">TRANSPOSE(OFFSET(C3,0,54):OFFSET(C35,0,54))</f>
        <v>0</v>
      </c>
      <c r="C211" s="2">
        <f ca="1"/>
        <v>0</v>
      </c>
      <c r="D211" s="2">
        <f ca="1"/>
        <v>24</v>
      </c>
      <c r="E211" s="2">
        <f ca="1"/>
        <v>25</v>
      </c>
      <c r="F211" s="2">
        <f ca="1"/>
        <v>50</v>
      </c>
      <c r="G211" s="2">
        <f ca="1"/>
        <v>51</v>
      </c>
      <c r="H211" s="2">
        <f ca="1"/>
        <v>52</v>
      </c>
      <c r="I211" s="2">
        <f ca="1"/>
        <v>52</v>
      </c>
      <c r="J211" s="2">
        <f ca="1"/>
        <v>75</v>
      </c>
      <c r="K211" s="2">
        <f ca="1"/>
        <v>75</v>
      </c>
      <c r="L211" s="2">
        <f ca="1"/>
        <v>75</v>
      </c>
      <c r="M211" s="2">
        <f ca="1"/>
        <v>76</v>
      </c>
      <c r="N211" s="2">
        <f ca="1"/>
        <v>100</v>
      </c>
      <c r="O211" s="2">
        <f ca="1"/>
        <v>100</v>
      </c>
      <c r="P211" s="2">
        <f ca="1"/>
        <v>100</v>
      </c>
      <c r="Q211" s="2">
        <f ca="1"/>
        <v>0</v>
      </c>
      <c r="R211" s="2">
        <f ca="1"/>
        <v>0</v>
      </c>
      <c r="S211" s="2">
        <f ca="1"/>
        <v>0</v>
      </c>
      <c r="T211" s="2">
        <f ca="1"/>
        <v>0</v>
      </c>
      <c r="U211" s="2">
        <f ca="1"/>
        <v>0</v>
      </c>
      <c r="V211" s="2">
        <f ca="1"/>
        <v>0</v>
      </c>
      <c r="W211" s="2">
        <f ca="1"/>
        <v>0</v>
      </c>
      <c r="X211" s="2">
        <f ca="1"/>
        <v>0</v>
      </c>
      <c r="Y211" s="2">
        <f ca="1"/>
        <v>0</v>
      </c>
      <c r="Z211" s="2">
        <f ca="1"/>
        <v>0</v>
      </c>
      <c r="AA211" s="2">
        <f ca="1"/>
        <v>0</v>
      </c>
      <c r="AB211" s="2">
        <f ca="1"/>
        <v>0</v>
      </c>
      <c r="AC211" s="2">
        <f ca="1"/>
        <v>0</v>
      </c>
      <c r="AD211" s="2">
        <f ca="1"/>
        <v>0</v>
      </c>
      <c r="AE211" s="2">
        <f ca="1"/>
        <v>0</v>
      </c>
      <c r="AF211" s="2">
        <f ca="1"/>
        <v>0</v>
      </c>
      <c r="AG211" s="2">
        <f ca="1"/>
        <v>0</v>
      </c>
      <c r="AH211" s="2">
        <f ca="1"/>
        <v>0</v>
      </c>
      <c r="AI211" s="2" t="str">
        <f t="shared" si="149"/>
        <v>Oblivion</v>
      </c>
      <c r="AJ211" s="2">
        <f t="shared" ca="1" si="150"/>
        <v>855</v>
      </c>
      <c r="AK211" s="2">
        <f t="shared" ca="1" si="151"/>
        <v>100</v>
      </c>
      <c r="AL211" s="8">
        <f t="shared" ca="1" si="152"/>
        <v>0</v>
      </c>
      <c r="AM211" s="8">
        <f t="shared" ca="1" si="154"/>
        <v>0</v>
      </c>
      <c r="AN211" s="8">
        <f t="shared" ca="1" si="155"/>
        <v>280.70175438596493</v>
      </c>
      <c r="AO211" s="8">
        <f t="shared" ca="1" si="156"/>
        <v>292.39766081871346</v>
      </c>
      <c r="AP211" s="8">
        <f t="shared" ca="1" si="157"/>
        <v>584.79532163742692</v>
      </c>
      <c r="AQ211" s="8">
        <f t="shared" ca="1" si="158"/>
        <v>596.49122807017545</v>
      </c>
      <c r="AR211" s="8">
        <f t="shared" ca="1" si="159"/>
        <v>608.18713450292398</v>
      </c>
      <c r="AS211" s="8">
        <f t="shared" ca="1" si="160"/>
        <v>608.18713450292398</v>
      </c>
      <c r="AT211" s="8">
        <f t="shared" ca="1" si="161"/>
        <v>877.19298245614027</v>
      </c>
      <c r="AU211" s="8">
        <f t="shared" ca="1" si="162"/>
        <v>877.19298245614027</v>
      </c>
      <c r="AV211" s="8">
        <f t="shared" ca="1" si="163"/>
        <v>877.19298245614027</v>
      </c>
      <c r="AW211" s="8">
        <f t="shared" ca="1" si="164"/>
        <v>888.88888888888891</v>
      </c>
      <c r="AX211" s="8">
        <f t="shared" ca="1" si="165"/>
        <v>1169.5906432748538</v>
      </c>
      <c r="AY211" s="8">
        <f t="shared" ca="1" si="166"/>
        <v>1169.5906432748538</v>
      </c>
      <c r="AZ211" s="8">
        <f t="shared" ca="1" si="167"/>
        <v>1169.5906432748538</v>
      </c>
      <c r="BA211" s="8">
        <f t="shared" ca="1" si="168"/>
        <v>0</v>
      </c>
      <c r="BB211" s="8">
        <f t="shared" ca="1" si="169"/>
        <v>0</v>
      </c>
      <c r="BC211" s="8">
        <f t="shared" ca="1" si="170"/>
        <v>0</v>
      </c>
      <c r="BD211" s="8">
        <f t="shared" ca="1" si="171"/>
        <v>0</v>
      </c>
      <c r="BE211" s="8">
        <f t="shared" ca="1" si="172"/>
        <v>0</v>
      </c>
      <c r="BF211" s="8">
        <f t="shared" ca="1" si="173"/>
        <v>0</v>
      </c>
      <c r="BG211" s="8">
        <f t="shared" ca="1" si="174"/>
        <v>0</v>
      </c>
      <c r="BH211" s="8">
        <f t="shared" ca="1" si="175"/>
        <v>0</v>
      </c>
      <c r="BI211" s="8">
        <f t="shared" ca="1" si="176"/>
        <v>0</v>
      </c>
      <c r="BJ211" s="8">
        <f t="shared" ca="1" si="177"/>
        <v>0</v>
      </c>
      <c r="BK211" s="8">
        <f t="shared" ca="1" si="178"/>
        <v>0</v>
      </c>
      <c r="BL211" s="8">
        <f t="shared" ca="1" si="179"/>
        <v>0</v>
      </c>
      <c r="BM211" s="8">
        <f t="shared" ca="1" si="180"/>
        <v>0</v>
      </c>
      <c r="BN211" s="8">
        <f t="shared" ca="1" si="181"/>
        <v>0</v>
      </c>
      <c r="BO211" s="8">
        <f t="shared" ca="1" si="182"/>
        <v>0</v>
      </c>
      <c r="BP211" s="8">
        <f t="shared" ca="1" si="183"/>
        <v>0</v>
      </c>
      <c r="BQ211" s="8">
        <f t="shared" ca="1" si="184"/>
        <v>0</v>
      </c>
      <c r="BR211" s="8">
        <f t="shared" ca="1" si="153"/>
        <v>0</v>
      </c>
    </row>
    <row r="212" spans="1:70" x14ac:dyDescent="0.2">
      <c r="A212" s="2" t="s">
        <v>242</v>
      </c>
      <c r="B212" s="2" cm="1">
        <f t="array" aca="1" ref="B212:AH212" ca="1">TRANSPOSE(OFFSET(C3,0,57):OFFSET(C35,0,57))</f>
        <v>50</v>
      </c>
      <c r="C212" s="2">
        <f ca="1"/>
        <v>0</v>
      </c>
      <c r="D212" s="2">
        <f ca="1"/>
        <v>0</v>
      </c>
      <c r="E212" s="2">
        <f ca="1"/>
        <v>0</v>
      </c>
      <c r="F212" s="2">
        <f ca="1"/>
        <v>0</v>
      </c>
      <c r="G212" s="2">
        <f ca="1"/>
        <v>0</v>
      </c>
      <c r="H212" s="2">
        <f ca="1"/>
        <v>0</v>
      </c>
      <c r="I212" s="2">
        <f ca="1"/>
        <v>0</v>
      </c>
      <c r="J212" s="2">
        <f ca="1"/>
        <v>0</v>
      </c>
      <c r="K212" s="2">
        <f ca="1"/>
        <v>0</v>
      </c>
      <c r="L212" s="2">
        <f ca="1"/>
        <v>0</v>
      </c>
      <c r="M212" s="2">
        <f ca="1"/>
        <v>0</v>
      </c>
      <c r="N212" s="2">
        <f ca="1"/>
        <v>0</v>
      </c>
      <c r="O212" s="2">
        <f ca="1"/>
        <v>0</v>
      </c>
      <c r="P212" s="2">
        <f ca="1"/>
        <v>0</v>
      </c>
      <c r="Q212" s="2">
        <f ca="1"/>
        <v>0</v>
      </c>
      <c r="R212" s="2">
        <f ca="1"/>
        <v>0</v>
      </c>
      <c r="S212" s="2">
        <f ca="1"/>
        <v>0</v>
      </c>
      <c r="T212" s="2">
        <f ca="1"/>
        <v>0</v>
      </c>
      <c r="U212" s="2">
        <f ca="1"/>
        <v>0</v>
      </c>
      <c r="V212" s="2">
        <f ca="1"/>
        <v>0</v>
      </c>
      <c r="W212" s="2">
        <f ca="1"/>
        <v>0</v>
      </c>
      <c r="X212" s="2">
        <f ca="1"/>
        <v>0</v>
      </c>
      <c r="Y212" s="2">
        <f ca="1"/>
        <v>0</v>
      </c>
      <c r="Z212" s="2">
        <f ca="1"/>
        <v>0</v>
      </c>
      <c r="AA212" s="2">
        <f ca="1"/>
        <v>0</v>
      </c>
      <c r="AB212" s="2">
        <f ca="1"/>
        <v>0</v>
      </c>
      <c r="AC212" s="2">
        <f ca="1"/>
        <v>0</v>
      </c>
      <c r="AD212" s="2">
        <f ca="1"/>
        <v>0</v>
      </c>
      <c r="AE212" s="2">
        <f ca="1"/>
        <v>0</v>
      </c>
      <c r="AF212" s="2">
        <f ca="1"/>
        <v>0</v>
      </c>
      <c r="AG212" s="2">
        <f ca="1"/>
        <v>0</v>
      </c>
      <c r="AH212" s="2">
        <f ca="1"/>
        <v>0</v>
      </c>
      <c r="AI212" s="2" t="str">
        <f t="shared" si="149"/>
        <v>Poison</v>
      </c>
      <c r="AJ212" s="2">
        <f t="shared" ca="1" si="150"/>
        <v>50</v>
      </c>
      <c r="AK212" s="2">
        <f t="shared" ca="1" si="151"/>
        <v>50</v>
      </c>
      <c r="AL212" s="8">
        <f t="shared" ca="1" si="152"/>
        <v>5000</v>
      </c>
      <c r="AM212" s="8">
        <f t="shared" ca="1" si="154"/>
        <v>0</v>
      </c>
      <c r="AN212" s="8">
        <f t="shared" ca="1" si="155"/>
        <v>0</v>
      </c>
      <c r="AO212" s="8">
        <f t="shared" ca="1" si="156"/>
        <v>0</v>
      </c>
      <c r="AP212" s="8">
        <f t="shared" ca="1" si="157"/>
        <v>0</v>
      </c>
      <c r="AQ212" s="8">
        <f t="shared" ca="1" si="158"/>
        <v>0</v>
      </c>
      <c r="AR212" s="8">
        <f t="shared" ca="1" si="159"/>
        <v>0</v>
      </c>
      <c r="AS212" s="8">
        <f t="shared" ca="1" si="160"/>
        <v>0</v>
      </c>
      <c r="AT212" s="8">
        <f t="shared" ca="1" si="161"/>
        <v>0</v>
      </c>
      <c r="AU212" s="8">
        <f t="shared" ca="1" si="162"/>
        <v>0</v>
      </c>
      <c r="AV212" s="8">
        <f t="shared" ca="1" si="163"/>
        <v>0</v>
      </c>
      <c r="AW212" s="8">
        <f t="shared" ca="1" si="164"/>
        <v>0</v>
      </c>
      <c r="AX212" s="8">
        <f t="shared" ca="1" si="165"/>
        <v>0</v>
      </c>
      <c r="AY212" s="8">
        <f t="shared" ca="1" si="166"/>
        <v>0</v>
      </c>
      <c r="AZ212" s="8">
        <f t="shared" ca="1" si="167"/>
        <v>0</v>
      </c>
      <c r="BA212" s="8">
        <f t="shared" ca="1" si="168"/>
        <v>0</v>
      </c>
      <c r="BB212" s="8">
        <f t="shared" ca="1" si="169"/>
        <v>0</v>
      </c>
      <c r="BC212" s="8">
        <f t="shared" ca="1" si="170"/>
        <v>0</v>
      </c>
      <c r="BD212" s="8">
        <f t="shared" ca="1" si="171"/>
        <v>0</v>
      </c>
      <c r="BE212" s="8">
        <f t="shared" ca="1" si="172"/>
        <v>0</v>
      </c>
      <c r="BF212" s="8">
        <f t="shared" ca="1" si="173"/>
        <v>0</v>
      </c>
      <c r="BG212" s="8">
        <f t="shared" ca="1" si="174"/>
        <v>0</v>
      </c>
      <c r="BH212" s="8">
        <f t="shared" ca="1" si="175"/>
        <v>0</v>
      </c>
      <c r="BI212" s="8">
        <f t="shared" ca="1" si="176"/>
        <v>0</v>
      </c>
      <c r="BJ212" s="8">
        <f t="shared" ca="1" si="177"/>
        <v>0</v>
      </c>
      <c r="BK212" s="8">
        <f t="shared" ca="1" si="178"/>
        <v>0</v>
      </c>
      <c r="BL212" s="8">
        <f t="shared" ca="1" si="179"/>
        <v>0</v>
      </c>
      <c r="BM212" s="8">
        <f t="shared" ca="1" si="180"/>
        <v>0</v>
      </c>
      <c r="BN212" s="8">
        <f t="shared" ca="1" si="181"/>
        <v>0</v>
      </c>
      <c r="BO212" s="8">
        <f t="shared" ca="1" si="182"/>
        <v>0</v>
      </c>
      <c r="BP212" s="8">
        <f t="shared" ca="1" si="183"/>
        <v>0</v>
      </c>
      <c r="BQ212" s="8">
        <f t="shared" ca="1" si="184"/>
        <v>0</v>
      </c>
      <c r="BR212" s="8">
        <f t="shared" ca="1" si="153"/>
        <v>0</v>
      </c>
    </row>
    <row r="213" spans="1:70" x14ac:dyDescent="0.2">
      <c r="A213" s="2" t="s">
        <v>161</v>
      </c>
      <c r="B213" s="2" cm="1">
        <f t="array" aca="1" ref="B213:AH213" ca="1">TRANSPOSE(OFFSET(C3,0,60):OFFSET(C35,0,60))</f>
        <v>19</v>
      </c>
      <c r="C213" s="2">
        <f ca="1"/>
        <v>20</v>
      </c>
      <c r="D213" s="2">
        <f ca="1"/>
        <v>25</v>
      </c>
      <c r="E213" s="2">
        <f ca="1"/>
        <v>25</v>
      </c>
      <c r="F213" s="2">
        <f ca="1"/>
        <v>50</v>
      </c>
      <c r="G213" s="2">
        <f ca="1"/>
        <v>50</v>
      </c>
      <c r="H213" s="2">
        <f ca="1"/>
        <v>51</v>
      </c>
      <c r="I213" s="2">
        <f ca="1"/>
        <v>52</v>
      </c>
      <c r="J213" s="2">
        <f ca="1"/>
        <v>75</v>
      </c>
      <c r="K213" s="2">
        <f ca="1"/>
        <v>76</v>
      </c>
      <c r="L213" s="2">
        <f ca="1"/>
        <v>77</v>
      </c>
      <c r="M213" s="2">
        <f ca="1"/>
        <v>0</v>
      </c>
      <c r="N213" s="2">
        <f ca="1"/>
        <v>0</v>
      </c>
      <c r="O213" s="2">
        <f ca="1"/>
        <v>0</v>
      </c>
      <c r="P213" s="2">
        <f ca="1"/>
        <v>0</v>
      </c>
      <c r="Q213" s="2">
        <f ca="1"/>
        <v>0</v>
      </c>
      <c r="R213" s="2">
        <f ca="1"/>
        <v>0</v>
      </c>
      <c r="S213" s="2">
        <f ca="1"/>
        <v>0</v>
      </c>
      <c r="T213" s="2">
        <f ca="1"/>
        <v>0</v>
      </c>
      <c r="U213" s="2">
        <f ca="1"/>
        <v>0</v>
      </c>
      <c r="V213" s="2">
        <f ca="1"/>
        <v>0</v>
      </c>
      <c r="W213" s="2">
        <f ca="1"/>
        <v>0</v>
      </c>
      <c r="X213" s="2">
        <f ca="1"/>
        <v>0</v>
      </c>
      <c r="Y213" s="2">
        <f ca="1"/>
        <v>0</v>
      </c>
      <c r="Z213" s="2">
        <f ca="1"/>
        <v>0</v>
      </c>
      <c r="AA213" s="2">
        <f ca="1"/>
        <v>0</v>
      </c>
      <c r="AB213" s="2">
        <f ca="1"/>
        <v>0</v>
      </c>
      <c r="AC213" s="2">
        <f ca="1"/>
        <v>0</v>
      </c>
      <c r="AD213" s="2">
        <f ca="1"/>
        <v>0</v>
      </c>
      <c r="AE213" s="2">
        <f ca="1"/>
        <v>0</v>
      </c>
      <c r="AF213" s="2">
        <f ca="1"/>
        <v>0</v>
      </c>
      <c r="AG213" s="2">
        <f ca="1"/>
        <v>0</v>
      </c>
      <c r="AH213" s="2">
        <f ca="1"/>
        <v>0</v>
      </c>
      <c r="AI213" s="2" t="str">
        <f t="shared" si="149"/>
        <v>Projectile</v>
      </c>
      <c r="AJ213" s="2">
        <f t="shared" ca="1" si="150"/>
        <v>520</v>
      </c>
      <c r="AK213" s="2">
        <f t="shared" ca="1" si="151"/>
        <v>77</v>
      </c>
      <c r="AL213" s="8">
        <f t="shared" ca="1" si="152"/>
        <v>281.34615384615387</v>
      </c>
      <c r="AM213" s="8">
        <f t="shared" ca="1" si="154"/>
        <v>296.15384615384619</v>
      </c>
      <c r="AN213" s="8">
        <f t="shared" ca="1" si="155"/>
        <v>370.19230769230774</v>
      </c>
      <c r="AO213" s="8">
        <f t="shared" ca="1" si="156"/>
        <v>370.19230769230774</v>
      </c>
      <c r="AP213" s="8">
        <f t="shared" ca="1" si="157"/>
        <v>740.38461538461547</v>
      </c>
      <c r="AQ213" s="8">
        <f t="shared" ca="1" si="158"/>
        <v>740.38461538461547</v>
      </c>
      <c r="AR213" s="8">
        <f t="shared" ca="1" si="159"/>
        <v>755.19230769230774</v>
      </c>
      <c r="AS213" s="8">
        <f t="shared" ca="1" si="160"/>
        <v>770</v>
      </c>
      <c r="AT213" s="8">
        <f t="shared" ca="1" si="161"/>
        <v>1110.5769230769229</v>
      </c>
      <c r="AU213" s="8">
        <f t="shared" ca="1" si="162"/>
        <v>1125.3846153846155</v>
      </c>
      <c r="AV213" s="8">
        <f t="shared" ca="1" si="163"/>
        <v>1140.1923076923076</v>
      </c>
      <c r="AW213" s="8">
        <f t="shared" ca="1" si="164"/>
        <v>0</v>
      </c>
      <c r="AX213" s="8">
        <f t="shared" ca="1" si="165"/>
        <v>0</v>
      </c>
      <c r="AY213" s="8">
        <f t="shared" ca="1" si="166"/>
        <v>0</v>
      </c>
      <c r="AZ213" s="8">
        <f t="shared" ca="1" si="167"/>
        <v>0</v>
      </c>
      <c r="BA213" s="8">
        <f t="shared" ca="1" si="168"/>
        <v>0</v>
      </c>
      <c r="BB213" s="8">
        <f t="shared" ca="1" si="169"/>
        <v>0</v>
      </c>
      <c r="BC213" s="8">
        <f t="shared" ca="1" si="170"/>
        <v>0</v>
      </c>
      <c r="BD213" s="8">
        <f t="shared" ca="1" si="171"/>
        <v>0</v>
      </c>
      <c r="BE213" s="8">
        <f t="shared" ca="1" si="172"/>
        <v>0</v>
      </c>
      <c r="BF213" s="8">
        <f t="shared" ca="1" si="173"/>
        <v>0</v>
      </c>
      <c r="BG213" s="8">
        <f t="shared" ca="1" si="174"/>
        <v>0</v>
      </c>
      <c r="BH213" s="8">
        <f t="shared" ca="1" si="175"/>
        <v>0</v>
      </c>
      <c r="BI213" s="8">
        <f t="shared" ca="1" si="176"/>
        <v>0</v>
      </c>
      <c r="BJ213" s="8">
        <f t="shared" ca="1" si="177"/>
        <v>0</v>
      </c>
      <c r="BK213" s="8">
        <f t="shared" ca="1" si="178"/>
        <v>0</v>
      </c>
      <c r="BL213" s="8">
        <f t="shared" ca="1" si="179"/>
        <v>0</v>
      </c>
      <c r="BM213" s="8">
        <f t="shared" ca="1" si="180"/>
        <v>0</v>
      </c>
      <c r="BN213" s="8">
        <f t="shared" ca="1" si="181"/>
        <v>0</v>
      </c>
      <c r="BO213" s="8">
        <f t="shared" ca="1" si="182"/>
        <v>0</v>
      </c>
      <c r="BP213" s="8">
        <f t="shared" ca="1" si="183"/>
        <v>0</v>
      </c>
      <c r="BQ213" s="8">
        <f t="shared" ca="1" si="184"/>
        <v>0</v>
      </c>
      <c r="BR213" s="8">
        <f t="shared" ca="1" si="153"/>
        <v>0</v>
      </c>
    </row>
    <row r="214" spans="1:70" x14ac:dyDescent="0.2">
      <c r="A214" s="2" t="s">
        <v>158</v>
      </c>
      <c r="B214" s="2" cm="1">
        <f t="array" aca="1" ref="B214:AH214" ca="1">TRANSPOSE(OFFSET(C3,0,63):OFFSET(C35,0,63))</f>
        <v>0</v>
      </c>
      <c r="C214" s="2">
        <f ca="1"/>
        <v>25</v>
      </c>
      <c r="D214" s="2">
        <f ca="1"/>
        <v>25</v>
      </c>
      <c r="E214" s="2">
        <f ca="1"/>
        <v>25</v>
      </c>
      <c r="F214" s="2">
        <f ca="1"/>
        <v>50</v>
      </c>
      <c r="G214" s="2">
        <f ca="1"/>
        <v>50</v>
      </c>
      <c r="H214" s="2">
        <f ca="1"/>
        <v>50</v>
      </c>
      <c r="I214" s="2">
        <f ca="1"/>
        <v>75</v>
      </c>
      <c r="J214" s="2">
        <f ca="1"/>
        <v>100</v>
      </c>
      <c r="K214" s="2">
        <f ca="1"/>
        <v>0</v>
      </c>
      <c r="L214" s="2">
        <f ca="1"/>
        <v>0</v>
      </c>
      <c r="M214" s="2">
        <f ca="1"/>
        <v>0</v>
      </c>
      <c r="N214" s="2">
        <f ca="1"/>
        <v>0</v>
      </c>
      <c r="O214" s="2">
        <f ca="1"/>
        <v>0</v>
      </c>
      <c r="P214" s="2">
        <f ca="1"/>
        <v>0</v>
      </c>
      <c r="Q214" s="2">
        <f ca="1"/>
        <v>0</v>
      </c>
      <c r="R214" s="2">
        <f ca="1"/>
        <v>0</v>
      </c>
      <c r="S214" s="2">
        <f ca="1"/>
        <v>0</v>
      </c>
      <c r="T214" s="2">
        <f ca="1"/>
        <v>0</v>
      </c>
      <c r="U214" s="2">
        <f ca="1"/>
        <v>0</v>
      </c>
      <c r="V214" s="2">
        <f ca="1"/>
        <v>0</v>
      </c>
      <c r="W214" s="2">
        <f ca="1"/>
        <v>0</v>
      </c>
      <c r="X214" s="2">
        <f ca="1"/>
        <v>0</v>
      </c>
      <c r="Y214" s="2">
        <f ca="1"/>
        <v>0</v>
      </c>
      <c r="Z214" s="2">
        <f ca="1"/>
        <v>0</v>
      </c>
      <c r="AA214" s="2">
        <f ca="1"/>
        <v>0</v>
      </c>
      <c r="AB214" s="2">
        <f ca="1"/>
        <v>0</v>
      </c>
      <c r="AC214" s="2">
        <f ca="1"/>
        <v>0</v>
      </c>
      <c r="AD214" s="2">
        <f ca="1"/>
        <v>0</v>
      </c>
      <c r="AE214" s="2">
        <f ca="1"/>
        <v>0</v>
      </c>
      <c r="AF214" s="2">
        <f ca="1"/>
        <v>0</v>
      </c>
      <c r="AG214" s="2">
        <f ca="1"/>
        <v>0</v>
      </c>
      <c r="AH214" s="2">
        <f ca="1"/>
        <v>0</v>
      </c>
      <c r="AI214" s="2" t="str">
        <f t="shared" si="149"/>
        <v>Recover</v>
      </c>
      <c r="AJ214" s="2">
        <f t="shared" ca="1" si="150"/>
        <v>400</v>
      </c>
      <c r="AK214" s="2">
        <f t="shared" ca="1" si="151"/>
        <v>100</v>
      </c>
      <c r="AL214" s="8">
        <f t="shared" ca="1" si="152"/>
        <v>0</v>
      </c>
      <c r="AM214" s="8">
        <f t="shared" ca="1" si="154"/>
        <v>625</v>
      </c>
      <c r="AN214" s="8">
        <f t="shared" ca="1" si="155"/>
        <v>625</v>
      </c>
      <c r="AO214" s="8">
        <f t="shared" ca="1" si="156"/>
        <v>625</v>
      </c>
      <c r="AP214" s="8">
        <f t="shared" ca="1" si="157"/>
        <v>1250</v>
      </c>
      <c r="AQ214" s="8">
        <f t="shared" ca="1" si="158"/>
        <v>1250</v>
      </c>
      <c r="AR214" s="8">
        <f t="shared" ca="1" si="159"/>
        <v>1250</v>
      </c>
      <c r="AS214" s="8">
        <f t="shared" ca="1" si="160"/>
        <v>1875</v>
      </c>
      <c r="AT214" s="8">
        <f t="shared" ca="1" si="161"/>
        <v>2500</v>
      </c>
      <c r="AU214" s="8">
        <f t="shared" ca="1" si="162"/>
        <v>0</v>
      </c>
      <c r="AV214" s="8">
        <f t="shared" ca="1" si="163"/>
        <v>0</v>
      </c>
      <c r="AW214" s="8">
        <f t="shared" ca="1" si="164"/>
        <v>0</v>
      </c>
      <c r="AX214" s="8">
        <f t="shared" ca="1" si="165"/>
        <v>0</v>
      </c>
      <c r="AY214" s="8">
        <f t="shared" ca="1" si="166"/>
        <v>0</v>
      </c>
      <c r="AZ214" s="8">
        <f t="shared" ca="1" si="167"/>
        <v>0</v>
      </c>
      <c r="BA214" s="8">
        <f t="shared" ca="1" si="168"/>
        <v>0</v>
      </c>
      <c r="BB214" s="8">
        <f t="shared" ca="1" si="169"/>
        <v>0</v>
      </c>
      <c r="BC214" s="8">
        <f t="shared" ca="1" si="170"/>
        <v>0</v>
      </c>
      <c r="BD214" s="8">
        <f t="shared" ca="1" si="171"/>
        <v>0</v>
      </c>
      <c r="BE214" s="8">
        <f t="shared" ca="1" si="172"/>
        <v>0</v>
      </c>
      <c r="BF214" s="8">
        <f t="shared" ca="1" si="173"/>
        <v>0</v>
      </c>
      <c r="BG214" s="8">
        <f t="shared" ca="1" si="174"/>
        <v>0</v>
      </c>
      <c r="BH214" s="8">
        <f t="shared" ca="1" si="175"/>
        <v>0</v>
      </c>
      <c r="BI214" s="8">
        <f t="shared" ca="1" si="176"/>
        <v>0</v>
      </c>
      <c r="BJ214" s="8">
        <f t="shared" ca="1" si="177"/>
        <v>0</v>
      </c>
      <c r="BK214" s="8">
        <f t="shared" ca="1" si="178"/>
        <v>0</v>
      </c>
      <c r="BL214" s="8">
        <f t="shared" ca="1" si="179"/>
        <v>0</v>
      </c>
      <c r="BM214" s="8">
        <f t="shared" ca="1" si="180"/>
        <v>0</v>
      </c>
      <c r="BN214" s="8">
        <f t="shared" ca="1" si="181"/>
        <v>0</v>
      </c>
      <c r="BO214" s="8">
        <f t="shared" ca="1" si="182"/>
        <v>0</v>
      </c>
      <c r="BP214" s="8">
        <f t="shared" ca="1" si="183"/>
        <v>0</v>
      </c>
      <c r="BQ214" s="8">
        <f t="shared" ca="1" si="184"/>
        <v>0</v>
      </c>
      <c r="BR214" s="8">
        <f t="shared" ca="1" si="153"/>
        <v>0</v>
      </c>
    </row>
    <row r="215" spans="1:70" x14ac:dyDescent="0.2">
      <c r="A215" s="2" t="s">
        <v>135</v>
      </c>
      <c r="B215" s="2" cm="1">
        <f t="array" aca="1" ref="B215:AH215" ca="1">TRANSPOSE(OFFSET(C3,0,66):OFFSET(C35,0,66))</f>
        <v>22</v>
      </c>
      <c r="C215" s="2">
        <f ca="1"/>
        <v>25</v>
      </c>
      <c r="D215" s="2">
        <f ca="1"/>
        <v>25</v>
      </c>
      <c r="E215" s="2">
        <f ca="1"/>
        <v>50</v>
      </c>
      <c r="F215" s="2">
        <f ca="1"/>
        <v>50</v>
      </c>
      <c r="G215" s="2">
        <f ca="1"/>
        <v>75</v>
      </c>
      <c r="H215" s="2">
        <f ca="1"/>
        <v>0</v>
      </c>
      <c r="I215" s="2">
        <f ca="1"/>
        <v>0</v>
      </c>
      <c r="J215" s="2">
        <f ca="1"/>
        <v>0</v>
      </c>
      <c r="K215" s="2">
        <f ca="1"/>
        <v>0</v>
      </c>
      <c r="L215" s="2">
        <f ca="1"/>
        <v>0</v>
      </c>
      <c r="M215" s="2">
        <f ca="1"/>
        <v>0</v>
      </c>
      <c r="N215" s="2">
        <f ca="1"/>
        <v>0</v>
      </c>
      <c r="O215" s="2">
        <f ca="1"/>
        <v>0</v>
      </c>
      <c r="P215" s="2">
        <f ca="1"/>
        <v>0</v>
      </c>
      <c r="Q215" s="2">
        <f ca="1"/>
        <v>0</v>
      </c>
      <c r="R215" s="2">
        <f ca="1"/>
        <v>0</v>
      </c>
      <c r="S215" s="2">
        <f ca="1"/>
        <v>0</v>
      </c>
      <c r="T215" s="2">
        <f ca="1"/>
        <v>0</v>
      </c>
      <c r="U215" s="2">
        <f ca="1"/>
        <v>0</v>
      </c>
      <c r="V215" s="2">
        <f ca="1"/>
        <v>0</v>
      </c>
      <c r="W215" s="2">
        <f ca="1"/>
        <v>0</v>
      </c>
      <c r="X215" s="2">
        <f ca="1"/>
        <v>0</v>
      </c>
      <c r="Y215" s="2">
        <f ca="1"/>
        <v>0</v>
      </c>
      <c r="Z215" s="2">
        <f ca="1"/>
        <v>0</v>
      </c>
      <c r="AA215" s="2">
        <f ca="1"/>
        <v>0</v>
      </c>
      <c r="AB215" s="2">
        <f ca="1"/>
        <v>0</v>
      </c>
      <c r="AC215" s="2">
        <f ca="1"/>
        <v>0</v>
      </c>
      <c r="AD215" s="2">
        <f ca="1"/>
        <v>0</v>
      </c>
      <c r="AE215" s="2">
        <f ca="1"/>
        <v>0</v>
      </c>
      <c r="AF215" s="2">
        <f ca="1"/>
        <v>0</v>
      </c>
      <c r="AG215" s="2">
        <f ca="1"/>
        <v>0</v>
      </c>
      <c r="AH215" s="2">
        <f ca="1"/>
        <v>0</v>
      </c>
      <c r="AI215" s="2" t="str">
        <f t="shared" si="149"/>
        <v>Rune</v>
      </c>
      <c r="AJ215" s="2">
        <f t="shared" ca="1" si="150"/>
        <v>247</v>
      </c>
      <c r="AK215" s="2">
        <f t="shared" ca="1" si="151"/>
        <v>75</v>
      </c>
      <c r="AL215" s="8">
        <f t="shared" ca="1" si="152"/>
        <v>668.0161943319838</v>
      </c>
      <c r="AM215" s="8">
        <f t="shared" ca="1" si="154"/>
        <v>759.10931174089069</v>
      </c>
      <c r="AN215" s="8">
        <f t="shared" ca="1" si="155"/>
        <v>759.10931174089069</v>
      </c>
      <c r="AO215" s="8">
        <f t="shared" ca="1" si="156"/>
        <v>1518.2186234817814</v>
      </c>
      <c r="AP215" s="8">
        <f t="shared" ca="1" si="157"/>
        <v>1518.2186234817814</v>
      </c>
      <c r="AQ215" s="8">
        <f t="shared" ca="1" si="158"/>
        <v>2277.3279352226718</v>
      </c>
      <c r="AR215" s="8">
        <f t="shared" ca="1" si="159"/>
        <v>0</v>
      </c>
      <c r="AS215" s="8">
        <f t="shared" ca="1" si="160"/>
        <v>0</v>
      </c>
      <c r="AT215" s="8">
        <f t="shared" ca="1" si="161"/>
        <v>0</v>
      </c>
      <c r="AU215" s="8">
        <f t="shared" ca="1" si="162"/>
        <v>0</v>
      </c>
      <c r="AV215" s="8">
        <f t="shared" ca="1" si="163"/>
        <v>0</v>
      </c>
      <c r="AW215" s="8">
        <f t="shared" ca="1" si="164"/>
        <v>0</v>
      </c>
      <c r="AX215" s="8">
        <f t="shared" ca="1" si="165"/>
        <v>0</v>
      </c>
      <c r="AY215" s="8">
        <f t="shared" ca="1" si="166"/>
        <v>0</v>
      </c>
      <c r="AZ215" s="8">
        <f t="shared" ca="1" si="167"/>
        <v>0</v>
      </c>
      <c r="BA215" s="8">
        <f t="shared" ca="1" si="168"/>
        <v>0</v>
      </c>
      <c r="BB215" s="8">
        <f t="shared" ca="1" si="169"/>
        <v>0</v>
      </c>
      <c r="BC215" s="8">
        <f t="shared" ca="1" si="170"/>
        <v>0</v>
      </c>
      <c r="BD215" s="8">
        <f t="shared" ca="1" si="171"/>
        <v>0</v>
      </c>
      <c r="BE215" s="8">
        <f t="shared" ca="1" si="172"/>
        <v>0</v>
      </c>
      <c r="BF215" s="8">
        <f t="shared" ca="1" si="173"/>
        <v>0</v>
      </c>
      <c r="BG215" s="8">
        <f t="shared" ca="1" si="174"/>
        <v>0</v>
      </c>
      <c r="BH215" s="8">
        <f t="shared" ca="1" si="175"/>
        <v>0</v>
      </c>
      <c r="BI215" s="8">
        <f t="shared" ca="1" si="176"/>
        <v>0</v>
      </c>
      <c r="BJ215" s="8">
        <f t="shared" ca="1" si="177"/>
        <v>0</v>
      </c>
      <c r="BK215" s="8">
        <f t="shared" ca="1" si="178"/>
        <v>0</v>
      </c>
      <c r="BL215" s="8">
        <f t="shared" ca="1" si="179"/>
        <v>0</v>
      </c>
      <c r="BM215" s="8">
        <f t="shared" ca="1" si="180"/>
        <v>0</v>
      </c>
      <c r="BN215" s="8">
        <f t="shared" ca="1" si="181"/>
        <v>0</v>
      </c>
      <c r="BO215" s="8">
        <f t="shared" ca="1" si="182"/>
        <v>0</v>
      </c>
      <c r="BP215" s="8">
        <f t="shared" ca="1" si="183"/>
        <v>0</v>
      </c>
      <c r="BQ215" s="8">
        <f t="shared" ca="1" si="184"/>
        <v>0</v>
      </c>
      <c r="BR215" s="8">
        <f t="shared" ca="1" si="153"/>
        <v>0</v>
      </c>
    </row>
    <row r="216" spans="1:70" x14ac:dyDescent="0.2">
      <c r="A216" s="2" t="s">
        <v>165</v>
      </c>
      <c r="B216" s="2" cm="1">
        <f t="array" aca="1" ref="B216:AH216" ca="1">TRANSPOSE(OFFSET(C3,0,69):OFFSET(C35,0,69))</f>
        <v>0</v>
      </c>
      <c r="C216" s="2">
        <f ca="1"/>
        <v>25</v>
      </c>
      <c r="D216" s="2">
        <f ca="1"/>
        <v>50</v>
      </c>
      <c r="E216" s="2">
        <f ca="1"/>
        <v>75</v>
      </c>
      <c r="F216" s="2">
        <f ca="1"/>
        <v>76</v>
      </c>
      <c r="G216" s="2">
        <f ca="1"/>
        <v>0</v>
      </c>
      <c r="H216" s="2">
        <f ca="1"/>
        <v>0</v>
      </c>
      <c r="I216" s="2">
        <f ca="1"/>
        <v>0</v>
      </c>
      <c r="J216" s="2">
        <f ca="1"/>
        <v>0</v>
      </c>
      <c r="K216" s="2">
        <f ca="1"/>
        <v>0</v>
      </c>
      <c r="L216" s="2">
        <f ca="1"/>
        <v>0</v>
      </c>
      <c r="M216" s="2">
        <f ca="1"/>
        <v>0</v>
      </c>
      <c r="N216" s="2">
        <f ca="1"/>
        <v>0</v>
      </c>
      <c r="O216" s="2">
        <f ca="1"/>
        <v>0</v>
      </c>
      <c r="P216" s="2">
        <f ca="1"/>
        <v>0</v>
      </c>
      <c r="Q216" s="2">
        <f ca="1"/>
        <v>0</v>
      </c>
      <c r="R216" s="2">
        <f ca="1"/>
        <v>0</v>
      </c>
      <c r="S216" s="2">
        <f ca="1"/>
        <v>0</v>
      </c>
      <c r="T216" s="2">
        <f ca="1"/>
        <v>0</v>
      </c>
      <c r="U216" s="2">
        <f ca="1"/>
        <v>0</v>
      </c>
      <c r="V216" s="2">
        <f ca="1"/>
        <v>0</v>
      </c>
      <c r="W216" s="2">
        <f ca="1"/>
        <v>0</v>
      </c>
      <c r="X216" s="2">
        <f ca="1"/>
        <v>0</v>
      </c>
      <c r="Y216" s="2">
        <f ca="1"/>
        <v>0</v>
      </c>
      <c r="Z216" s="2">
        <f ca="1"/>
        <v>0</v>
      </c>
      <c r="AA216" s="2">
        <f ca="1"/>
        <v>0</v>
      </c>
      <c r="AB216" s="2">
        <f ca="1"/>
        <v>0</v>
      </c>
      <c r="AC216" s="2">
        <f ca="1"/>
        <v>0</v>
      </c>
      <c r="AD216" s="2">
        <f ca="1"/>
        <v>0</v>
      </c>
      <c r="AE216" s="2">
        <f ca="1"/>
        <v>0</v>
      </c>
      <c r="AF216" s="2">
        <f ca="1"/>
        <v>0</v>
      </c>
      <c r="AG216" s="2">
        <f ca="1"/>
        <v>0</v>
      </c>
      <c r="AH216" s="2">
        <f ca="1"/>
        <v>0</v>
      </c>
      <c r="AI216" s="2" t="str">
        <f t="shared" si="149"/>
        <v>Sense</v>
      </c>
      <c r="AJ216" s="2">
        <f t="shared" ca="1" si="150"/>
        <v>226</v>
      </c>
      <c r="AK216" s="2">
        <f t="shared" ca="1" si="151"/>
        <v>76</v>
      </c>
      <c r="AL216" s="8">
        <f t="shared" ca="1" si="152"/>
        <v>0</v>
      </c>
      <c r="AM216" s="8">
        <f t="shared" ca="1" si="154"/>
        <v>840.70796460176996</v>
      </c>
      <c r="AN216" s="8">
        <f t="shared" ca="1" si="155"/>
        <v>1681.4159292035399</v>
      </c>
      <c r="AO216" s="8">
        <f t="shared" ca="1" si="156"/>
        <v>2522.1238938053098</v>
      </c>
      <c r="AP216" s="8">
        <f t="shared" ca="1" si="157"/>
        <v>2555.7522123893809</v>
      </c>
      <c r="AQ216" s="8">
        <f t="shared" ca="1" si="158"/>
        <v>0</v>
      </c>
      <c r="AR216" s="8">
        <f t="shared" ca="1" si="159"/>
        <v>0</v>
      </c>
      <c r="AS216" s="8">
        <f t="shared" ca="1" si="160"/>
        <v>0</v>
      </c>
      <c r="AT216" s="8">
        <f t="shared" ca="1" si="161"/>
        <v>0</v>
      </c>
      <c r="AU216" s="8">
        <f t="shared" ca="1" si="162"/>
        <v>0</v>
      </c>
      <c r="AV216" s="8">
        <f t="shared" ca="1" si="163"/>
        <v>0</v>
      </c>
      <c r="AW216" s="8">
        <f t="shared" ca="1" si="164"/>
        <v>0</v>
      </c>
      <c r="AX216" s="8">
        <f t="shared" ca="1" si="165"/>
        <v>0</v>
      </c>
      <c r="AY216" s="8">
        <f t="shared" ca="1" si="166"/>
        <v>0</v>
      </c>
      <c r="AZ216" s="8">
        <f t="shared" ca="1" si="167"/>
        <v>0</v>
      </c>
      <c r="BA216" s="8">
        <f t="shared" ca="1" si="168"/>
        <v>0</v>
      </c>
      <c r="BB216" s="8">
        <f t="shared" ca="1" si="169"/>
        <v>0</v>
      </c>
      <c r="BC216" s="8">
        <f t="shared" ca="1" si="170"/>
        <v>0</v>
      </c>
      <c r="BD216" s="8">
        <f t="shared" ca="1" si="171"/>
        <v>0</v>
      </c>
      <c r="BE216" s="8">
        <f t="shared" ca="1" si="172"/>
        <v>0</v>
      </c>
      <c r="BF216" s="8">
        <f t="shared" ca="1" si="173"/>
        <v>0</v>
      </c>
      <c r="BG216" s="8">
        <f t="shared" ca="1" si="174"/>
        <v>0</v>
      </c>
      <c r="BH216" s="8">
        <f t="shared" ca="1" si="175"/>
        <v>0</v>
      </c>
      <c r="BI216" s="8">
        <f t="shared" ca="1" si="176"/>
        <v>0</v>
      </c>
      <c r="BJ216" s="8">
        <f t="shared" ca="1" si="177"/>
        <v>0</v>
      </c>
      <c r="BK216" s="8">
        <f t="shared" ca="1" si="178"/>
        <v>0</v>
      </c>
      <c r="BL216" s="8">
        <f t="shared" ca="1" si="179"/>
        <v>0</v>
      </c>
      <c r="BM216" s="8">
        <f t="shared" ca="1" si="180"/>
        <v>0</v>
      </c>
      <c r="BN216" s="8">
        <f t="shared" ca="1" si="181"/>
        <v>0</v>
      </c>
      <c r="BO216" s="8">
        <f t="shared" ca="1" si="182"/>
        <v>0</v>
      </c>
      <c r="BP216" s="8">
        <f t="shared" ca="1" si="183"/>
        <v>0</v>
      </c>
      <c r="BQ216" s="8">
        <f t="shared" ca="1" si="184"/>
        <v>0</v>
      </c>
      <c r="BR216" s="8">
        <f t="shared" ca="1" si="153"/>
        <v>0</v>
      </c>
    </row>
    <row r="217" spans="1:70" x14ac:dyDescent="0.2">
      <c r="A217" s="2" t="s">
        <v>285</v>
      </c>
      <c r="B217" s="2" cm="1">
        <f t="array" aca="1" ref="B217:AH217" ca="1">TRANSPOSE(OFFSET(C3,0,72):OFFSET(C35,0,72))</f>
        <v>0</v>
      </c>
      <c r="C217" s="2">
        <f ca="1"/>
        <v>0</v>
      </c>
      <c r="D217" s="2">
        <f ca="1"/>
        <v>0</v>
      </c>
      <c r="E217" s="2">
        <f ca="1"/>
        <v>0</v>
      </c>
      <c r="F217" s="2">
        <f ca="1"/>
        <v>0</v>
      </c>
      <c r="G217" s="2">
        <f ca="1"/>
        <v>0</v>
      </c>
      <c r="H217" s="2">
        <f ca="1"/>
        <v>0</v>
      </c>
      <c r="I217" s="2">
        <f ca="1"/>
        <v>0</v>
      </c>
      <c r="J217" s="2">
        <f ca="1"/>
        <v>0</v>
      </c>
      <c r="K217" s="2">
        <f ca="1"/>
        <v>0</v>
      </c>
      <c r="L217" s="2">
        <f ca="1"/>
        <v>0</v>
      </c>
      <c r="M217" s="2">
        <f ca="1"/>
        <v>0</v>
      </c>
      <c r="N217" s="2">
        <f ca="1"/>
        <v>0</v>
      </c>
      <c r="O217" s="2">
        <f ca="1"/>
        <v>0</v>
      </c>
      <c r="P217" s="2">
        <f ca="1"/>
        <v>0</v>
      </c>
      <c r="Q217" s="2">
        <f ca="1"/>
        <v>0</v>
      </c>
      <c r="R217" s="2">
        <f ca="1"/>
        <v>0</v>
      </c>
      <c r="S217" s="2">
        <f ca="1"/>
        <v>0</v>
      </c>
      <c r="T217" s="2">
        <f ca="1"/>
        <v>0</v>
      </c>
      <c r="U217" s="2">
        <f ca="1"/>
        <v>0</v>
      </c>
      <c r="V217" s="2">
        <f ca="1"/>
        <v>0</v>
      </c>
      <c r="W217" s="2">
        <f ca="1"/>
        <v>0</v>
      </c>
      <c r="X217" s="2">
        <f ca="1"/>
        <v>0</v>
      </c>
      <c r="Y217" s="2">
        <f ca="1"/>
        <v>0</v>
      </c>
      <c r="Z217" s="2">
        <f ca="1"/>
        <v>0</v>
      </c>
      <c r="AA217" s="2">
        <f ca="1"/>
        <v>0</v>
      </c>
      <c r="AB217" s="2">
        <f ca="1"/>
        <v>0</v>
      </c>
      <c r="AC217" s="2">
        <f ca="1"/>
        <v>0</v>
      </c>
      <c r="AD217" s="2">
        <f ca="1"/>
        <v>0</v>
      </c>
      <c r="AE217" s="2">
        <f ca="1"/>
        <v>0</v>
      </c>
      <c r="AF217" s="2">
        <f ca="1"/>
        <v>0</v>
      </c>
      <c r="AG217" s="2">
        <f ca="1"/>
        <v>0</v>
      </c>
      <c r="AH217" s="2">
        <f ca="1"/>
        <v>0</v>
      </c>
      <c r="AI217" s="2" t="str">
        <f t="shared" si="149"/>
        <v>Shadow</v>
      </c>
      <c r="AJ217" s="2">
        <f t="shared" ca="1" si="150"/>
        <v>0</v>
      </c>
      <c r="AK217" s="2">
        <f t="shared" ca="1" si="151"/>
        <v>0</v>
      </c>
      <c r="AL217" s="8">
        <f t="shared" ca="1" si="152"/>
        <v>0</v>
      </c>
      <c r="AM217" s="8">
        <f t="shared" ca="1" si="154"/>
        <v>0</v>
      </c>
      <c r="AN217" s="8">
        <f t="shared" ca="1" si="155"/>
        <v>0</v>
      </c>
      <c r="AO217" s="8">
        <f t="shared" ca="1" si="156"/>
        <v>0</v>
      </c>
      <c r="AP217" s="8">
        <f t="shared" ca="1" si="157"/>
        <v>0</v>
      </c>
      <c r="AQ217" s="8">
        <f t="shared" ca="1" si="158"/>
        <v>0</v>
      </c>
      <c r="AR217" s="8">
        <f t="shared" ca="1" si="159"/>
        <v>0</v>
      </c>
      <c r="AS217" s="8">
        <f t="shared" ca="1" si="160"/>
        <v>0</v>
      </c>
      <c r="AT217" s="8">
        <f t="shared" ca="1" si="161"/>
        <v>0</v>
      </c>
      <c r="AU217" s="8">
        <f t="shared" ca="1" si="162"/>
        <v>0</v>
      </c>
      <c r="AV217" s="8">
        <f t="shared" ca="1" si="163"/>
        <v>0</v>
      </c>
      <c r="AW217" s="8">
        <f t="shared" ca="1" si="164"/>
        <v>0</v>
      </c>
      <c r="AX217" s="8">
        <f t="shared" ca="1" si="165"/>
        <v>0</v>
      </c>
      <c r="AY217" s="8">
        <f t="shared" ca="1" si="166"/>
        <v>0</v>
      </c>
      <c r="AZ217" s="8">
        <f t="shared" ca="1" si="167"/>
        <v>0</v>
      </c>
      <c r="BA217" s="8">
        <f t="shared" ca="1" si="168"/>
        <v>0</v>
      </c>
      <c r="BB217" s="8">
        <f t="shared" ca="1" si="169"/>
        <v>0</v>
      </c>
      <c r="BC217" s="8">
        <f t="shared" ca="1" si="170"/>
        <v>0</v>
      </c>
      <c r="BD217" s="8">
        <f t="shared" ca="1" si="171"/>
        <v>0</v>
      </c>
      <c r="BE217" s="8">
        <f t="shared" ca="1" si="172"/>
        <v>0</v>
      </c>
      <c r="BF217" s="8">
        <f t="shared" ca="1" si="173"/>
        <v>0</v>
      </c>
      <c r="BG217" s="8">
        <f t="shared" ca="1" si="174"/>
        <v>0</v>
      </c>
      <c r="BH217" s="8">
        <f t="shared" ca="1" si="175"/>
        <v>0</v>
      </c>
      <c r="BI217" s="8">
        <f t="shared" ca="1" si="176"/>
        <v>0</v>
      </c>
      <c r="BJ217" s="8">
        <f t="shared" ca="1" si="177"/>
        <v>0</v>
      </c>
      <c r="BK217" s="8">
        <f t="shared" ca="1" si="178"/>
        <v>0</v>
      </c>
      <c r="BL217" s="8">
        <f t="shared" ca="1" si="179"/>
        <v>0</v>
      </c>
      <c r="BM217" s="8">
        <f t="shared" ca="1" si="180"/>
        <v>0</v>
      </c>
      <c r="BN217" s="8">
        <f t="shared" ca="1" si="181"/>
        <v>0</v>
      </c>
      <c r="BO217" s="8">
        <f t="shared" ca="1" si="182"/>
        <v>0</v>
      </c>
      <c r="BP217" s="8">
        <f t="shared" ca="1" si="183"/>
        <v>0</v>
      </c>
      <c r="BQ217" s="8">
        <f t="shared" ca="1" si="184"/>
        <v>0</v>
      </c>
      <c r="BR217" s="8">
        <f t="shared" ca="1" si="153"/>
        <v>0</v>
      </c>
    </row>
    <row r="218" spans="1:70" x14ac:dyDescent="0.2">
      <c r="A218" s="2" t="s">
        <v>162</v>
      </c>
      <c r="B218" s="2" cm="1">
        <f t="array" aca="1" ref="B218:AH218" ca="1">TRANSPOSE(OFFSET(C3,0,75):OFFSET(C35,0,75))</f>
        <v>0</v>
      </c>
      <c r="C218" s="2">
        <f ca="1"/>
        <v>25</v>
      </c>
      <c r="D218" s="2">
        <f ca="1"/>
        <v>25</v>
      </c>
      <c r="E218" s="2">
        <f ca="1"/>
        <v>50</v>
      </c>
      <c r="F218" s="2">
        <f ca="1"/>
        <v>52</v>
      </c>
      <c r="G218" s="2">
        <f ca="1"/>
        <v>75</v>
      </c>
      <c r="H218" s="2">
        <f ca="1"/>
        <v>75</v>
      </c>
      <c r="I218" s="2">
        <f ca="1"/>
        <v>77</v>
      </c>
      <c r="J218" s="2">
        <f ca="1"/>
        <v>100</v>
      </c>
      <c r="K218" s="2">
        <f ca="1"/>
        <v>100</v>
      </c>
      <c r="L218" s="2">
        <f ca="1"/>
        <v>0</v>
      </c>
      <c r="M218" s="2">
        <f ca="1"/>
        <v>0</v>
      </c>
      <c r="N218" s="2">
        <f ca="1"/>
        <v>0</v>
      </c>
      <c r="O218" s="2">
        <f ca="1"/>
        <v>0</v>
      </c>
      <c r="P218" s="2">
        <f ca="1"/>
        <v>0</v>
      </c>
      <c r="Q218" s="2">
        <f ca="1"/>
        <v>0</v>
      </c>
      <c r="R218" s="2">
        <f ca="1"/>
        <v>0</v>
      </c>
      <c r="S218" s="2">
        <f ca="1"/>
        <v>0</v>
      </c>
      <c r="T218" s="2">
        <f ca="1"/>
        <v>0</v>
      </c>
      <c r="U218" s="2">
        <f ca="1"/>
        <v>0</v>
      </c>
      <c r="V218" s="2">
        <f ca="1"/>
        <v>0</v>
      </c>
      <c r="W218" s="2">
        <f ca="1"/>
        <v>0</v>
      </c>
      <c r="X218" s="2">
        <f ca="1"/>
        <v>0</v>
      </c>
      <c r="Y218" s="2">
        <f ca="1"/>
        <v>0</v>
      </c>
      <c r="Z218" s="2">
        <f ca="1"/>
        <v>0</v>
      </c>
      <c r="AA218" s="2">
        <f ca="1"/>
        <v>0</v>
      </c>
      <c r="AB218" s="2">
        <f ca="1"/>
        <v>0</v>
      </c>
      <c r="AC218" s="2">
        <f ca="1"/>
        <v>0</v>
      </c>
      <c r="AD218" s="2">
        <f ca="1"/>
        <v>0</v>
      </c>
      <c r="AE218" s="2">
        <f ca="1"/>
        <v>0</v>
      </c>
      <c r="AF218" s="2">
        <f ca="1"/>
        <v>0</v>
      </c>
      <c r="AG218" s="2">
        <f ca="1"/>
        <v>0</v>
      </c>
      <c r="AH218" s="2">
        <f ca="1"/>
        <v>0</v>
      </c>
      <c r="AI218" s="2" t="str">
        <f t="shared" si="149"/>
        <v>Shock</v>
      </c>
      <c r="AJ218" s="2">
        <f t="shared" ca="1" si="150"/>
        <v>579</v>
      </c>
      <c r="AK218" s="2">
        <f t="shared" ca="1" si="151"/>
        <v>100</v>
      </c>
      <c r="AL218" s="8">
        <f t="shared" ca="1" si="152"/>
        <v>0</v>
      </c>
      <c r="AM218" s="8">
        <f t="shared" ca="1" si="154"/>
        <v>431.77892918825557</v>
      </c>
      <c r="AN218" s="8">
        <f t="shared" ca="1" si="155"/>
        <v>431.77892918825557</v>
      </c>
      <c r="AO218" s="8">
        <f t="shared" ca="1" si="156"/>
        <v>863.55785837651115</v>
      </c>
      <c r="AP218" s="8">
        <f t="shared" ca="1" si="157"/>
        <v>898.10017271157176</v>
      </c>
      <c r="AQ218" s="8">
        <f t="shared" ca="1" si="158"/>
        <v>1295.3367875647666</v>
      </c>
      <c r="AR218" s="8">
        <f t="shared" ca="1" si="159"/>
        <v>1295.3367875647666</v>
      </c>
      <c r="AS218" s="8">
        <f t="shared" ca="1" si="160"/>
        <v>1329.8791018998274</v>
      </c>
      <c r="AT218" s="8">
        <f t="shared" ca="1" si="161"/>
        <v>1727.1157167530223</v>
      </c>
      <c r="AU218" s="8">
        <f t="shared" ca="1" si="162"/>
        <v>1727.1157167530223</v>
      </c>
      <c r="AV218" s="8">
        <f t="shared" ca="1" si="163"/>
        <v>0</v>
      </c>
      <c r="AW218" s="8">
        <f t="shared" ca="1" si="164"/>
        <v>0</v>
      </c>
      <c r="AX218" s="8">
        <f t="shared" ca="1" si="165"/>
        <v>0</v>
      </c>
      <c r="AY218" s="8">
        <f t="shared" ca="1" si="166"/>
        <v>0</v>
      </c>
      <c r="AZ218" s="8">
        <f t="shared" ca="1" si="167"/>
        <v>0</v>
      </c>
      <c r="BA218" s="8">
        <f t="shared" ca="1" si="168"/>
        <v>0</v>
      </c>
      <c r="BB218" s="8">
        <f t="shared" ca="1" si="169"/>
        <v>0</v>
      </c>
      <c r="BC218" s="8">
        <f t="shared" ca="1" si="170"/>
        <v>0</v>
      </c>
      <c r="BD218" s="8">
        <f t="shared" ca="1" si="171"/>
        <v>0</v>
      </c>
      <c r="BE218" s="8">
        <f t="shared" ca="1" si="172"/>
        <v>0</v>
      </c>
      <c r="BF218" s="8">
        <f t="shared" ca="1" si="173"/>
        <v>0</v>
      </c>
      <c r="BG218" s="8">
        <f t="shared" ca="1" si="174"/>
        <v>0</v>
      </c>
      <c r="BH218" s="8">
        <f t="shared" ca="1" si="175"/>
        <v>0</v>
      </c>
      <c r="BI218" s="8">
        <f t="shared" ca="1" si="176"/>
        <v>0</v>
      </c>
      <c r="BJ218" s="8">
        <f t="shared" ca="1" si="177"/>
        <v>0</v>
      </c>
      <c r="BK218" s="8">
        <f t="shared" ca="1" si="178"/>
        <v>0</v>
      </c>
      <c r="BL218" s="8">
        <f t="shared" ca="1" si="179"/>
        <v>0</v>
      </c>
      <c r="BM218" s="8">
        <f t="shared" ca="1" si="180"/>
        <v>0</v>
      </c>
      <c r="BN218" s="8">
        <f t="shared" ca="1" si="181"/>
        <v>0</v>
      </c>
      <c r="BO218" s="8">
        <f t="shared" ca="1" si="182"/>
        <v>0</v>
      </c>
      <c r="BP218" s="8">
        <f t="shared" ca="1" si="183"/>
        <v>0</v>
      </c>
      <c r="BQ218" s="8">
        <f t="shared" ca="1" si="184"/>
        <v>0</v>
      </c>
      <c r="BR218" s="8">
        <f t="shared" ca="1" si="153"/>
        <v>0</v>
      </c>
    </row>
    <row r="219" spans="1:70" x14ac:dyDescent="0.2">
      <c r="A219" s="2" t="s">
        <v>170</v>
      </c>
      <c r="B219" s="2" cm="1">
        <f t="array" aca="1" ref="B219:AH219" ca="1">TRANSPOSE(OFFSET(C3,0,78):OFFSET(C35,0,78))</f>
        <v>0</v>
      </c>
      <c r="C219" s="2">
        <f ca="1"/>
        <v>21</v>
      </c>
      <c r="D219" s="2">
        <f ca="1"/>
        <v>25</v>
      </c>
      <c r="E219" s="2">
        <f ca="1"/>
        <v>50</v>
      </c>
      <c r="F219" s="2">
        <f ca="1"/>
        <v>75</v>
      </c>
      <c r="G219" s="2">
        <f ca="1"/>
        <v>0</v>
      </c>
      <c r="H219" s="2">
        <f ca="1"/>
        <v>0</v>
      </c>
      <c r="I219" s="2">
        <f ca="1"/>
        <v>0</v>
      </c>
      <c r="J219" s="2">
        <f ca="1"/>
        <v>0</v>
      </c>
      <c r="K219" s="2">
        <f ca="1"/>
        <v>0</v>
      </c>
      <c r="L219" s="2">
        <f ca="1"/>
        <v>0</v>
      </c>
      <c r="M219" s="2">
        <f ca="1"/>
        <v>0</v>
      </c>
      <c r="N219" s="2">
        <f ca="1"/>
        <v>0</v>
      </c>
      <c r="O219" s="2">
        <f ca="1"/>
        <v>0</v>
      </c>
      <c r="P219" s="2">
        <f ca="1"/>
        <v>0</v>
      </c>
      <c r="Q219" s="2">
        <f ca="1"/>
        <v>0</v>
      </c>
      <c r="R219" s="2">
        <f ca="1"/>
        <v>0</v>
      </c>
      <c r="S219" s="2">
        <f ca="1"/>
        <v>0</v>
      </c>
      <c r="T219" s="2">
        <f ca="1"/>
        <v>0</v>
      </c>
      <c r="U219" s="2">
        <f ca="1"/>
        <v>0</v>
      </c>
      <c r="V219" s="2">
        <f ca="1"/>
        <v>0</v>
      </c>
      <c r="W219" s="2">
        <f ca="1"/>
        <v>0</v>
      </c>
      <c r="X219" s="2">
        <f ca="1"/>
        <v>0</v>
      </c>
      <c r="Y219" s="2">
        <f ca="1"/>
        <v>0</v>
      </c>
      <c r="Z219" s="2">
        <f ca="1"/>
        <v>0</v>
      </c>
      <c r="AA219" s="2">
        <f ca="1"/>
        <v>0</v>
      </c>
      <c r="AB219" s="2">
        <f ca="1"/>
        <v>0</v>
      </c>
      <c r="AC219" s="2">
        <f ca="1"/>
        <v>0</v>
      </c>
      <c r="AD219" s="2">
        <f ca="1"/>
        <v>0</v>
      </c>
      <c r="AE219" s="2">
        <f ca="1"/>
        <v>0</v>
      </c>
      <c r="AF219" s="2">
        <f ca="1"/>
        <v>0</v>
      </c>
      <c r="AG219" s="2">
        <f ca="1"/>
        <v>0</v>
      </c>
      <c r="AH219" s="2">
        <f ca="1"/>
        <v>0</v>
      </c>
      <c r="AI219" s="2" t="str">
        <f t="shared" si="149"/>
        <v>Soul</v>
      </c>
      <c r="AJ219" s="2">
        <f t="shared" ca="1" si="150"/>
        <v>171</v>
      </c>
      <c r="AK219" s="2">
        <f t="shared" ca="1" si="151"/>
        <v>75</v>
      </c>
      <c r="AL219" s="8">
        <f t="shared" ca="1" si="152"/>
        <v>0</v>
      </c>
      <c r="AM219" s="8">
        <f t="shared" ca="1" si="154"/>
        <v>921.05263157894728</v>
      </c>
      <c r="AN219" s="8">
        <f t="shared" ca="1" si="155"/>
        <v>1096.4912280701753</v>
      </c>
      <c r="AO219" s="8">
        <f t="shared" ca="1" si="156"/>
        <v>2192.9824561403507</v>
      </c>
      <c r="AP219" s="8">
        <f t="shared" ca="1" si="157"/>
        <v>3289.4736842105262</v>
      </c>
      <c r="AQ219" s="8">
        <f t="shared" ca="1" si="158"/>
        <v>0</v>
      </c>
      <c r="AR219" s="8">
        <f t="shared" ca="1" si="159"/>
        <v>0</v>
      </c>
      <c r="AS219" s="8">
        <f t="shared" ca="1" si="160"/>
        <v>0</v>
      </c>
      <c r="AT219" s="8">
        <f t="shared" ca="1" si="161"/>
        <v>0</v>
      </c>
      <c r="AU219" s="8">
        <f t="shared" ca="1" si="162"/>
        <v>0</v>
      </c>
      <c r="AV219" s="8">
        <f t="shared" ca="1" si="163"/>
        <v>0</v>
      </c>
      <c r="AW219" s="8">
        <f t="shared" ca="1" si="164"/>
        <v>0</v>
      </c>
      <c r="AX219" s="8">
        <f t="shared" ca="1" si="165"/>
        <v>0</v>
      </c>
      <c r="AY219" s="8">
        <f t="shared" ca="1" si="166"/>
        <v>0</v>
      </c>
      <c r="AZ219" s="8">
        <f t="shared" ca="1" si="167"/>
        <v>0</v>
      </c>
      <c r="BA219" s="8">
        <f t="shared" ca="1" si="168"/>
        <v>0</v>
      </c>
      <c r="BB219" s="8">
        <f t="shared" ca="1" si="169"/>
        <v>0</v>
      </c>
      <c r="BC219" s="8">
        <f t="shared" ca="1" si="170"/>
        <v>0</v>
      </c>
      <c r="BD219" s="8">
        <f t="shared" ca="1" si="171"/>
        <v>0</v>
      </c>
      <c r="BE219" s="8">
        <f t="shared" ca="1" si="172"/>
        <v>0</v>
      </c>
      <c r="BF219" s="8">
        <f t="shared" ca="1" si="173"/>
        <v>0</v>
      </c>
      <c r="BG219" s="8">
        <f t="shared" ca="1" si="174"/>
        <v>0</v>
      </c>
      <c r="BH219" s="8">
        <f t="shared" ca="1" si="175"/>
        <v>0</v>
      </c>
      <c r="BI219" s="8">
        <f t="shared" ca="1" si="176"/>
        <v>0</v>
      </c>
      <c r="BJ219" s="8">
        <f t="shared" ca="1" si="177"/>
        <v>0</v>
      </c>
      <c r="BK219" s="8">
        <f t="shared" ca="1" si="178"/>
        <v>0</v>
      </c>
      <c r="BL219" s="8">
        <f t="shared" ca="1" si="179"/>
        <v>0</v>
      </c>
      <c r="BM219" s="8">
        <f t="shared" ca="1" si="180"/>
        <v>0</v>
      </c>
      <c r="BN219" s="8">
        <f t="shared" ca="1" si="181"/>
        <v>0</v>
      </c>
      <c r="BO219" s="8">
        <f t="shared" ca="1" si="182"/>
        <v>0</v>
      </c>
      <c r="BP219" s="8">
        <f t="shared" ca="1" si="183"/>
        <v>0</v>
      </c>
      <c r="BQ219" s="8">
        <f t="shared" ca="1" si="184"/>
        <v>0</v>
      </c>
      <c r="BR219" s="8">
        <f t="shared" ca="1" si="153"/>
        <v>0</v>
      </c>
    </row>
    <row r="220" spans="1:70" x14ac:dyDescent="0.2">
      <c r="A220" s="2" t="s">
        <v>286</v>
      </c>
      <c r="B220" s="2" cm="1">
        <f t="array" aca="1" ref="B220:AH220" ca="1">TRANSPOSE(OFFSET(C3,0,81):OFFSET(C35,0,81))</f>
        <v>0</v>
      </c>
      <c r="C220" s="2">
        <f ca="1"/>
        <v>0</v>
      </c>
      <c r="D220" s="2">
        <f ca="1"/>
        <v>0</v>
      </c>
      <c r="E220" s="2">
        <f ca="1"/>
        <v>0</v>
      </c>
      <c r="F220" s="2">
        <f ca="1"/>
        <v>0</v>
      </c>
      <c r="G220" s="2">
        <f ca="1"/>
        <v>0</v>
      </c>
      <c r="H220" s="2">
        <f ca="1"/>
        <v>0</v>
      </c>
      <c r="I220" s="2">
        <f ca="1"/>
        <v>0</v>
      </c>
      <c r="J220" s="2">
        <f ca="1"/>
        <v>0</v>
      </c>
      <c r="K220" s="2">
        <f ca="1"/>
        <v>0</v>
      </c>
      <c r="L220" s="2">
        <f ca="1"/>
        <v>0</v>
      </c>
      <c r="M220" s="2">
        <f ca="1"/>
        <v>0</v>
      </c>
      <c r="N220" s="2">
        <f ca="1"/>
        <v>0</v>
      </c>
      <c r="O220" s="2">
        <f ca="1"/>
        <v>0</v>
      </c>
      <c r="P220" s="2">
        <f ca="1"/>
        <v>0</v>
      </c>
      <c r="Q220" s="2">
        <f ca="1"/>
        <v>0</v>
      </c>
      <c r="R220" s="2">
        <f ca="1"/>
        <v>0</v>
      </c>
      <c r="S220" s="2">
        <f ca="1"/>
        <v>0</v>
      </c>
      <c r="T220" s="2">
        <f ca="1"/>
        <v>0</v>
      </c>
      <c r="U220" s="2">
        <f ca="1"/>
        <v>0</v>
      </c>
      <c r="V220" s="2">
        <f ca="1"/>
        <v>0</v>
      </c>
      <c r="W220" s="2">
        <f ca="1"/>
        <v>0</v>
      </c>
      <c r="X220" s="2">
        <f ca="1"/>
        <v>0</v>
      </c>
      <c r="Y220" s="2">
        <f ca="1"/>
        <v>0</v>
      </c>
      <c r="Z220" s="2">
        <f ca="1"/>
        <v>0</v>
      </c>
      <c r="AA220" s="2">
        <f ca="1"/>
        <v>0</v>
      </c>
      <c r="AB220" s="2">
        <f ca="1"/>
        <v>0</v>
      </c>
      <c r="AC220" s="2">
        <f ca="1"/>
        <v>0</v>
      </c>
      <c r="AD220" s="2">
        <f ca="1"/>
        <v>0</v>
      </c>
      <c r="AE220" s="2">
        <f ca="1"/>
        <v>0</v>
      </c>
      <c r="AF220" s="2">
        <f ca="1"/>
        <v>0</v>
      </c>
      <c r="AG220" s="2">
        <f ca="1"/>
        <v>0</v>
      </c>
      <c r="AH220" s="2">
        <f ca="1"/>
        <v>0</v>
      </c>
      <c r="AI220" s="2" t="str">
        <f t="shared" si="149"/>
        <v>Space</v>
      </c>
      <c r="AJ220" s="2">
        <f t="shared" ca="1" si="150"/>
        <v>0</v>
      </c>
      <c r="AK220" s="2">
        <f t="shared" ca="1" si="151"/>
        <v>0</v>
      </c>
      <c r="AL220" s="8">
        <f t="shared" ca="1" si="152"/>
        <v>0</v>
      </c>
      <c r="AM220" s="8">
        <f t="shared" ca="1" si="154"/>
        <v>0</v>
      </c>
      <c r="AN220" s="8">
        <f t="shared" ca="1" si="155"/>
        <v>0</v>
      </c>
      <c r="AO220" s="8">
        <f t="shared" ca="1" si="156"/>
        <v>0</v>
      </c>
      <c r="AP220" s="8">
        <f t="shared" ca="1" si="157"/>
        <v>0</v>
      </c>
      <c r="AQ220" s="8">
        <f t="shared" ca="1" si="158"/>
        <v>0</v>
      </c>
      <c r="AR220" s="8">
        <f t="shared" ca="1" si="159"/>
        <v>0</v>
      </c>
      <c r="AS220" s="8">
        <f t="shared" ca="1" si="160"/>
        <v>0</v>
      </c>
      <c r="AT220" s="8">
        <f t="shared" ca="1" si="161"/>
        <v>0</v>
      </c>
      <c r="AU220" s="8">
        <f t="shared" ca="1" si="162"/>
        <v>0</v>
      </c>
      <c r="AV220" s="8">
        <f t="shared" ca="1" si="163"/>
        <v>0</v>
      </c>
      <c r="AW220" s="8">
        <f t="shared" ca="1" si="164"/>
        <v>0</v>
      </c>
      <c r="AX220" s="8">
        <f t="shared" ca="1" si="165"/>
        <v>0</v>
      </c>
      <c r="AY220" s="8">
        <f t="shared" ca="1" si="166"/>
        <v>0</v>
      </c>
      <c r="AZ220" s="8">
        <f t="shared" ca="1" si="167"/>
        <v>0</v>
      </c>
      <c r="BA220" s="8">
        <f t="shared" ca="1" si="168"/>
        <v>0</v>
      </c>
      <c r="BB220" s="8">
        <f t="shared" ca="1" si="169"/>
        <v>0</v>
      </c>
      <c r="BC220" s="8">
        <f t="shared" ca="1" si="170"/>
        <v>0</v>
      </c>
      <c r="BD220" s="8">
        <f t="shared" ca="1" si="171"/>
        <v>0</v>
      </c>
      <c r="BE220" s="8">
        <f t="shared" ca="1" si="172"/>
        <v>0</v>
      </c>
      <c r="BF220" s="8">
        <f t="shared" ca="1" si="173"/>
        <v>0</v>
      </c>
      <c r="BG220" s="8">
        <f t="shared" ca="1" si="174"/>
        <v>0</v>
      </c>
      <c r="BH220" s="8">
        <f t="shared" ca="1" si="175"/>
        <v>0</v>
      </c>
      <c r="BI220" s="8">
        <f t="shared" ca="1" si="176"/>
        <v>0</v>
      </c>
      <c r="BJ220" s="8">
        <f t="shared" ca="1" si="177"/>
        <v>0</v>
      </c>
      <c r="BK220" s="8">
        <f t="shared" ca="1" si="178"/>
        <v>0</v>
      </c>
      <c r="BL220" s="8">
        <f t="shared" ca="1" si="179"/>
        <v>0</v>
      </c>
      <c r="BM220" s="8">
        <f t="shared" ca="1" si="180"/>
        <v>0</v>
      </c>
      <c r="BN220" s="8">
        <f t="shared" ca="1" si="181"/>
        <v>0</v>
      </c>
      <c r="BO220" s="8">
        <f t="shared" ca="1" si="182"/>
        <v>0</v>
      </c>
      <c r="BP220" s="8">
        <f t="shared" ca="1" si="183"/>
        <v>0</v>
      </c>
      <c r="BQ220" s="8">
        <f t="shared" ca="1" si="184"/>
        <v>0</v>
      </c>
      <c r="BR220" s="8">
        <f t="shared" ca="1" si="153"/>
        <v>0</v>
      </c>
    </row>
    <row r="221" spans="1:70" x14ac:dyDescent="0.2">
      <c r="A221" s="2" t="s">
        <v>141</v>
      </c>
      <c r="B221" s="2" cm="1">
        <f t="array" aca="1" ref="B221:AH221" ca="1">TRANSPOSE(OFFSET(C3,0,84):OFFSET(C35,0,84))</f>
        <v>0</v>
      </c>
      <c r="C221" s="2">
        <f ca="1"/>
        <v>19</v>
      </c>
      <c r="D221" s="2">
        <f ca="1"/>
        <v>25</v>
      </c>
      <c r="E221" s="2">
        <f ca="1"/>
        <v>50</v>
      </c>
      <c r="F221" s="2">
        <f ca="1"/>
        <v>50</v>
      </c>
      <c r="G221" s="2">
        <f ca="1"/>
        <v>100</v>
      </c>
      <c r="H221" s="2">
        <f ca="1"/>
        <v>0</v>
      </c>
      <c r="I221" s="2">
        <f ca="1"/>
        <v>0</v>
      </c>
      <c r="J221" s="2">
        <f ca="1"/>
        <v>0</v>
      </c>
      <c r="K221" s="2">
        <f ca="1"/>
        <v>0</v>
      </c>
      <c r="L221" s="2">
        <f ca="1"/>
        <v>0</v>
      </c>
      <c r="M221" s="2">
        <f ca="1"/>
        <v>0</v>
      </c>
      <c r="N221" s="2">
        <f ca="1"/>
        <v>0</v>
      </c>
      <c r="O221" s="2">
        <f ca="1"/>
        <v>0</v>
      </c>
      <c r="P221" s="2">
        <f ca="1"/>
        <v>0</v>
      </c>
      <c r="Q221" s="2">
        <f ca="1"/>
        <v>0</v>
      </c>
      <c r="R221" s="2">
        <f ca="1"/>
        <v>0</v>
      </c>
      <c r="S221" s="2">
        <f ca="1"/>
        <v>0</v>
      </c>
      <c r="T221" s="2">
        <f ca="1"/>
        <v>0</v>
      </c>
      <c r="U221" s="2">
        <f ca="1"/>
        <v>0</v>
      </c>
      <c r="V221" s="2">
        <f ca="1"/>
        <v>0</v>
      </c>
      <c r="W221" s="2">
        <f ca="1"/>
        <v>0</v>
      </c>
      <c r="X221" s="2">
        <f ca="1"/>
        <v>0</v>
      </c>
      <c r="Y221" s="2">
        <f ca="1"/>
        <v>0</v>
      </c>
      <c r="Z221" s="2">
        <f ca="1"/>
        <v>0</v>
      </c>
      <c r="AA221" s="2">
        <f ca="1"/>
        <v>0</v>
      </c>
      <c r="AB221" s="2">
        <f ca="1"/>
        <v>0</v>
      </c>
      <c r="AC221" s="2">
        <f ca="1"/>
        <v>0</v>
      </c>
      <c r="AD221" s="2">
        <f ca="1"/>
        <v>0</v>
      </c>
      <c r="AE221" s="2">
        <f ca="1"/>
        <v>0</v>
      </c>
      <c r="AF221" s="2">
        <f ca="1"/>
        <v>0</v>
      </c>
      <c r="AG221" s="2">
        <f ca="1"/>
        <v>0</v>
      </c>
      <c r="AH221" s="2">
        <f ca="1"/>
        <v>0</v>
      </c>
      <c r="AI221" s="2" t="str">
        <f t="shared" si="149"/>
        <v>Sun</v>
      </c>
      <c r="AJ221" s="2">
        <f t="shared" ca="1" si="150"/>
        <v>244</v>
      </c>
      <c r="AK221" s="2">
        <f t="shared" ca="1" si="151"/>
        <v>100</v>
      </c>
      <c r="AL221" s="8">
        <f t="shared" ca="1" si="152"/>
        <v>0</v>
      </c>
      <c r="AM221" s="8">
        <f t="shared" ca="1" si="154"/>
        <v>778.68852459016398</v>
      </c>
      <c r="AN221" s="8">
        <f t="shared" ca="1" si="155"/>
        <v>1024.5901639344263</v>
      </c>
      <c r="AO221" s="8">
        <f t="shared" ca="1" si="156"/>
        <v>2049.1803278688526</v>
      </c>
      <c r="AP221" s="8">
        <f t="shared" ca="1" si="157"/>
        <v>2049.1803278688526</v>
      </c>
      <c r="AQ221" s="8">
        <f t="shared" ca="1" si="158"/>
        <v>4098.3606557377052</v>
      </c>
      <c r="AR221" s="8">
        <f t="shared" ca="1" si="159"/>
        <v>0</v>
      </c>
      <c r="AS221" s="8">
        <f t="shared" ca="1" si="160"/>
        <v>0</v>
      </c>
      <c r="AT221" s="8">
        <f t="shared" ca="1" si="161"/>
        <v>0</v>
      </c>
      <c r="AU221" s="8">
        <f t="shared" ca="1" si="162"/>
        <v>0</v>
      </c>
      <c r="AV221" s="8">
        <f t="shared" ca="1" si="163"/>
        <v>0</v>
      </c>
      <c r="AW221" s="8">
        <f t="shared" ca="1" si="164"/>
        <v>0</v>
      </c>
      <c r="AX221" s="8">
        <f t="shared" ca="1" si="165"/>
        <v>0</v>
      </c>
      <c r="AY221" s="8">
        <f t="shared" ca="1" si="166"/>
        <v>0</v>
      </c>
      <c r="AZ221" s="8">
        <f t="shared" ca="1" si="167"/>
        <v>0</v>
      </c>
      <c r="BA221" s="8">
        <f t="shared" ca="1" si="168"/>
        <v>0</v>
      </c>
      <c r="BB221" s="8">
        <f t="shared" ca="1" si="169"/>
        <v>0</v>
      </c>
      <c r="BC221" s="8">
        <f t="shared" ca="1" si="170"/>
        <v>0</v>
      </c>
      <c r="BD221" s="8">
        <f t="shared" ca="1" si="171"/>
        <v>0</v>
      </c>
      <c r="BE221" s="8">
        <f t="shared" ca="1" si="172"/>
        <v>0</v>
      </c>
      <c r="BF221" s="8">
        <f t="shared" ca="1" si="173"/>
        <v>0</v>
      </c>
      <c r="BG221" s="8">
        <f t="shared" ca="1" si="174"/>
        <v>0</v>
      </c>
      <c r="BH221" s="8">
        <f t="shared" ca="1" si="175"/>
        <v>0</v>
      </c>
      <c r="BI221" s="8">
        <f t="shared" ca="1" si="176"/>
        <v>0</v>
      </c>
      <c r="BJ221" s="8">
        <f t="shared" ca="1" si="177"/>
        <v>0</v>
      </c>
      <c r="BK221" s="8">
        <f t="shared" ca="1" si="178"/>
        <v>0</v>
      </c>
      <c r="BL221" s="8">
        <f t="shared" ca="1" si="179"/>
        <v>0</v>
      </c>
      <c r="BM221" s="8">
        <f t="shared" ca="1" si="180"/>
        <v>0</v>
      </c>
      <c r="BN221" s="8">
        <f t="shared" ca="1" si="181"/>
        <v>0</v>
      </c>
      <c r="BO221" s="8">
        <f t="shared" ca="1" si="182"/>
        <v>0</v>
      </c>
      <c r="BP221" s="8">
        <f t="shared" ca="1" si="183"/>
        <v>0</v>
      </c>
      <c r="BQ221" s="8">
        <f t="shared" ca="1" si="184"/>
        <v>0</v>
      </c>
      <c r="BR221" s="8">
        <f t="shared" ca="1" si="153"/>
        <v>0</v>
      </c>
    </row>
    <row r="222" spans="1:70" x14ac:dyDescent="0.2">
      <c r="A222" s="2" t="s">
        <v>287</v>
      </c>
      <c r="B222" s="2" cm="1">
        <f t="array" aca="1" ref="B222:AH222" ca="1">TRANSPOSE(OFFSET(C3,0,87):OFFSET(C35,0,87))</f>
        <v>0</v>
      </c>
      <c r="C222" s="2">
        <f ca="1"/>
        <v>0</v>
      </c>
      <c r="D222" s="2">
        <f ca="1"/>
        <v>0</v>
      </c>
      <c r="E222" s="2">
        <f ca="1"/>
        <v>0</v>
      </c>
      <c r="F222" s="2">
        <f ca="1"/>
        <v>0</v>
      </c>
      <c r="G222" s="2">
        <f ca="1"/>
        <v>0</v>
      </c>
      <c r="H222" s="2">
        <f ca="1"/>
        <v>0</v>
      </c>
      <c r="I222" s="2">
        <f ca="1"/>
        <v>0</v>
      </c>
      <c r="J222" s="2">
        <f ca="1"/>
        <v>0</v>
      </c>
      <c r="K222" s="2">
        <f ca="1"/>
        <v>0</v>
      </c>
      <c r="L222" s="2">
        <f ca="1"/>
        <v>0</v>
      </c>
      <c r="M222" s="2">
        <f ca="1"/>
        <v>0</v>
      </c>
      <c r="N222" s="2">
        <f ca="1"/>
        <v>0</v>
      </c>
      <c r="O222" s="2">
        <f ca="1"/>
        <v>0</v>
      </c>
      <c r="P222" s="2">
        <f ca="1"/>
        <v>0</v>
      </c>
      <c r="Q222" s="2">
        <f ca="1"/>
        <v>0</v>
      </c>
      <c r="R222" s="2">
        <f ca="1"/>
        <v>0</v>
      </c>
      <c r="S222" s="2">
        <f ca="1"/>
        <v>0</v>
      </c>
      <c r="T222" s="2">
        <f ca="1"/>
        <v>0</v>
      </c>
      <c r="U222" s="2">
        <f ca="1"/>
        <v>0</v>
      </c>
      <c r="V222" s="2">
        <f ca="1"/>
        <v>0</v>
      </c>
      <c r="W222" s="2">
        <f ca="1"/>
        <v>0</v>
      </c>
      <c r="X222" s="2">
        <f ca="1"/>
        <v>0</v>
      </c>
      <c r="Y222" s="2">
        <f ca="1"/>
        <v>0</v>
      </c>
      <c r="Z222" s="2">
        <f ca="1"/>
        <v>0</v>
      </c>
      <c r="AA222" s="2">
        <f ca="1"/>
        <v>0</v>
      </c>
      <c r="AB222" s="2">
        <f ca="1"/>
        <v>0</v>
      </c>
      <c r="AC222" s="2">
        <f ca="1"/>
        <v>0</v>
      </c>
      <c r="AD222" s="2">
        <f ca="1"/>
        <v>0</v>
      </c>
      <c r="AE222" s="2">
        <f ca="1"/>
        <v>0</v>
      </c>
      <c r="AF222" s="2">
        <f ca="1"/>
        <v>0</v>
      </c>
      <c r="AG222" s="2">
        <f ca="1"/>
        <v>0</v>
      </c>
      <c r="AH222" s="2">
        <f ca="1"/>
        <v>0</v>
      </c>
      <c r="AI222" s="2" t="str">
        <f t="shared" si="149"/>
        <v>Time</v>
      </c>
      <c r="AJ222" s="2">
        <f t="shared" ca="1" si="150"/>
        <v>0</v>
      </c>
      <c r="AK222" s="2">
        <f t="shared" ca="1" si="151"/>
        <v>0</v>
      </c>
      <c r="AL222" s="8">
        <f t="shared" ca="1" si="152"/>
        <v>0</v>
      </c>
      <c r="AM222" s="8">
        <f t="shared" ca="1" si="154"/>
        <v>0</v>
      </c>
      <c r="AN222" s="8">
        <f t="shared" ca="1" si="155"/>
        <v>0</v>
      </c>
      <c r="AO222" s="8">
        <f t="shared" ca="1" si="156"/>
        <v>0</v>
      </c>
      <c r="AP222" s="8">
        <f t="shared" ca="1" si="157"/>
        <v>0</v>
      </c>
      <c r="AQ222" s="8">
        <f t="shared" ca="1" si="158"/>
        <v>0</v>
      </c>
      <c r="AR222" s="8">
        <f t="shared" ca="1" si="159"/>
        <v>0</v>
      </c>
      <c r="AS222" s="8">
        <f t="shared" ca="1" si="160"/>
        <v>0</v>
      </c>
      <c r="AT222" s="8">
        <f t="shared" ca="1" si="161"/>
        <v>0</v>
      </c>
      <c r="AU222" s="8">
        <f t="shared" ca="1" si="162"/>
        <v>0</v>
      </c>
      <c r="AV222" s="8">
        <f t="shared" ca="1" si="163"/>
        <v>0</v>
      </c>
      <c r="AW222" s="8">
        <f t="shared" ca="1" si="164"/>
        <v>0</v>
      </c>
      <c r="AX222" s="8">
        <f t="shared" ca="1" si="165"/>
        <v>0</v>
      </c>
      <c r="AY222" s="8">
        <f t="shared" ca="1" si="166"/>
        <v>0</v>
      </c>
      <c r="AZ222" s="8">
        <f t="shared" ca="1" si="167"/>
        <v>0</v>
      </c>
      <c r="BA222" s="8">
        <f t="shared" ca="1" si="168"/>
        <v>0</v>
      </c>
      <c r="BB222" s="8">
        <f t="shared" ca="1" si="169"/>
        <v>0</v>
      </c>
      <c r="BC222" s="8">
        <f t="shared" ca="1" si="170"/>
        <v>0</v>
      </c>
      <c r="BD222" s="8">
        <f t="shared" ca="1" si="171"/>
        <v>0</v>
      </c>
      <c r="BE222" s="8">
        <f t="shared" ca="1" si="172"/>
        <v>0</v>
      </c>
      <c r="BF222" s="8">
        <f t="shared" ca="1" si="173"/>
        <v>0</v>
      </c>
      <c r="BG222" s="8">
        <f t="shared" ca="1" si="174"/>
        <v>0</v>
      </c>
      <c r="BH222" s="8">
        <f t="shared" ca="1" si="175"/>
        <v>0</v>
      </c>
      <c r="BI222" s="8">
        <f t="shared" ca="1" si="176"/>
        <v>0</v>
      </c>
      <c r="BJ222" s="8">
        <f t="shared" ca="1" si="177"/>
        <v>0</v>
      </c>
      <c r="BK222" s="8">
        <f t="shared" ca="1" si="178"/>
        <v>0</v>
      </c>
      <c r="BL222" s="8">
        <f t="shared" ca="1" si="179"/>
        <v>0</v>
      </c>
      <c r="BM222" s="8">
        <f t="shared" ca="1" si="180"/>
        <v>0</v>
      </c>
      <c r="BN222" s="8">
        <f t="shared" ca="1" si="181"/>
        <v>0</v>
      </c>
      <c r="BO222" s="8">
        <f t="shared" ca="1" si="182"/>
        <v>0</v>
      </c>
      <c r="BP222" s="8">
        <f t="shared" ca="1" si="183"/>
        <v>0</v>
      </c>
      <c r="BQ222" s="8">
        <f t="shared" ca="1" si="184"/>
        <v>0</v>
      </c>
      <c r="BR222" s="8">
        <f t="shared" ca="1" si="153"/>
        <v>0</v>
      </c>
    </row>
    <row r="223" spans="1:70" x14ac:dyDescent="0.2">
      <c r="A223" s="2" t="s">
        <v>145</v>
      </c>
      <c r="B223" s="2" cm="1">
        <f t="array" aca="1" ref="B223:AH223" ca="1">TRANSPOSE(OFFSET(C3,0,90):OFFSET(C35,0,90))</f>
        <v>0</v>
      </c>
      <c r="C223" s="2">
        <f ca="1"/>
        <v>0</v>
      </c>
      <c r="D223" s="2">
        <f ca="1"/>
        <v>0</v>
      </c>
      <c r="E223" s="2">
        <f ca="1"/>
        <v>21</v>
      </c>
      <c r="F223" s="2">
        <f ca="1"/>
        <v>24</v>
      </c>
      <c r="G223" s="2">
        <f ca="1"/>
        <v>25</v>
      </c>
      <c r="H223" s="2">
        <f ca="1"/>
        <v>25</v>
      </c>
      <c r="I223" s="2">
        <f ca="1"/>
        <v>25</v>
      </c>
      <c r="J223" s="2">
        <f ca="1"/>
        <v>50</v>
      </c>
      <c r="K223" s="2">
        <f ca="1"/>
        <v>50</v>
      </c>
      <c r="L223" s="2">
        <f ca="1"/>
        <v>50</v>
      </c>
      <c r="M223" s="2">
        <f ca="1"/>
        <v>51</v>
      </c>
      <c r="N223" s="2">
        <f ca="1"/>
        <v>52</v>
      </c>
      <c r="O223" s="2">
        <f ca="1"/>
        <v>52</v>
      </c>
      <c r="P223" s="2">
        <f ca="1"/>
        <v>75</v>
      </c>
      <c r="Q223" s="2">
        <f ca="1"/>
        <v>75</v>
      </c>
      <c r="R223" s="2">
        <f ca="1"/>
        <v>75</v>
      </c>
      <c r="S223" s="2">
        <f ca="1"/>
        <v>75</v>
      </c>
      <c r="T223" s="2">
        <f ca="1"/>
        <v>75</v>
      </c>
      <c r="U223" s="2">
        <f ca="1"/>
        <v>100</v>
      </c>
      <c r="V223" s="2">
        <f ca="1"/>
        <v>100</v>
      </c>
      <c r="W223" s="2">
        <f ca="1"/>
        <v>100</v>
      </c>
      <c r="X223" s="2">
        <f ca="1"/>
        <v>0</v>
      </c>
      <c r="Y223" s="2">
        <f ca="1"/>
        <v>0</v>
      </c>
      <c r="Z223" s="2">
        <f ca="1"/>
        <v>0</v>
      </c>
      <c r="AA223" s="2">
        <f ca="1"/>
        <v>0</v>
      </c>
      <c r="AB223" s="2">
        <f ca="1"/>
        <v>0</v>
      </c>
      <c r="AC223" s="2">
        <f ca="1"/>
        <v>0</v>
      </c>
      <c r="AD223" s="2">
        <f ca="1"/>
        <v>0</v>
      </c>
      <c r="AE223" s="2">
        <f ca="1"/>
        <v>0</v>
      </c>
      <c r="AF223" s="2">
        <f ca="1"/>
        <v>0</v>
      </c>
      <c r="AG223" s="2">
        <f ca="1"/>
        <v>0</v>
      </c>
      <c r="AH223" s="2">
        <f ca="1"/>
        <v>0</v>
      </c>
      <c r="AI223" s="2" t="str">
        <f t="shared" si="149"/>
        <v>Translocate</v>
      </c>
      <c r="AJ223" s="2">
        <f t="shared" ca="1" si="150"/>
        <v>1100</v>
      </c>
      <c r="AK223" s="2">
        <f t="shared" ca="1" si="151"/>
        <v>100</v>
      </c>
      <c r="AL223" s="8">
        <f t="shared" ca="1" si="152"/>
        <v>0</v>
      </c>
      <c r="AM223" s="8">
        <f t="shared" ca="1" si="154"/>
        <v>0</v>
      </c>
      <c r="AN223" s="8">
        <f t="shared" ca="1" si="155"/>
        <v>0</v>
      </c>
      <c r="AO223" s="8">
        <f t="shared" ca="1" si="156"/>
        <v>190.90909090909093</v>
      </c>
      <c r="AP223" s="8">
        <f t="shared" ca="1" si="157"/>
        <v>218.18181818181819</v>
      </c>
      <c r="AQ223" s="8">
        <f t="shared" ca="1" si="158"/>
        <v>227.27272727272728</v>
      </c>
      <c r="AR223" s="8">
        <f t="shared" ca="1" si="159"/>
        <v>227.27272727272728</v>
      </c>
      <c r="AS223" s="8">
        <f t="shared" ca="1" si="160"/>
        <v>227.27272727272728</v>
      </c>
      <c r="AT223" s="8">
        <f t="shared" ca="1" si="161"/>
        <v>454.54545454545456</v>
      </c>
      <c r="AU223" s="8">
        <f t="shared" ca="1" si="162"/>
        <v>454.54545454545456</v>
      </c>
      <c r="AV223" s="8">
        <f t="shared" ca="1" si="163"/>
        <v>454.54545454545456</v>
      </c>
      <c r="AW223" s="8">
        <f t="shared" ca="1" si="164"/>
        <v>463.63636363636363</v>
      </c>
      <c r="AX223" s="8">
        <f t="shared" ca="1" si="165"/>
        <v>472.72727272727269</v>
      </c>
      <c r="AY223" s="8">
        <f t="shared" ca="1" si="166"/>
        <v>472.72727272727269</v>
      </c>
      <c r="AZ223" s="8">
        <f t="shared" ca="1" si="167"/>
        <v>681.81818181818176</v>
      </c>
      <c r="BA223" s="8">
        <f t="shared" ca="1" si="168"/>
        <v>681.81818181818176</v>
      </c>
      <c r="BB223" s="8">
        <f t="shared" ca="1" si="169"/>
        <v>681.81818181818176</v>
      </c>
      <c r="BC223" s="8">
        <f t="shared" ca="1" si="170"/>
        <v>681.81818181818176</v>
      </c>
      <c r="BD223" s="8">
        <f t="shared" ca="1" si="171"/>
        <v>681.81818181818176</v>
      </c>
      <c r="BE223" s="8">
        <f t="shared" ca="1" si="172"/>
        <v>909.09090909090912</v>
      </c>
      <c r="BF223" s="8">
        <f t="shared" ca="1" si="173"/>
        <v>909.09090909090912</v>
      </c>
      <c r="BG223" s="8">
        <f t="shared" ca="1" si="174"/>
        <v>909.09090909090912</v>
      </c>
      <c r="BH223" s="8">
        <f t="shared" ca="1" si="175"/>
        <v>0</v>
      </c>
      <c r="BI223" s="8">
        <f t="shared" ca="1" si="176"/>
        <v>0</v>
      </c>
      <c r="BJ223" s="8">
        <f t="shared" ca="1" si="177"/>
        <v>0</v>
      </c>
      <c r="BK223" s="8">
        <f t="shared" ca="1" si="178"/>
        <v>0</v>
      </c>
      <c r="BL223" s="8">
        <f t="shared" ca="1" si="179"/>
        <v>0</v>
      </c>
      <c r="BM223" s="8">
        <f t="shared" ca="1" si="180"/>
        <v>0</v>
      </c>
      <c r="BN223" s="8">
        <f t="shared" ca="1" si="181"/>
        <v>0</v>
      </c>
      <c r="BO223" s="8">
        <f t="shared" ca="1" si="182"/>
        <v>0</v>
      </c>
      <c r="BP223" s="8">
        <f t="shared" ca="1" si="183"/>
        <v>0</v>
      </c>
      <c r="BQ223" s="8">
        <f t="shared" ca="1" si="184"/>
        <v>0</v>
      </c>
      <c r="BR223" s="8">
        <f t="shared" ca="1" si="153"/>
        <v>0</v>
      </c>
    </row>
    <row r="224" spans="1:70" x14ac:dyDescent="0.2">
      <c r="A224" s="2" t="s">
        <v>192</v>
      </c>
      <c r="B224" s="2" cm="1">
        <f t="array" aca="1" ref="B224:AH224" ca="1">TRANSPOSE(OFFSET(C3,0,93):OFFSET(C35,0,93))</f>
        <v>40</v>
      </c>
      <c r="C224" s="2">
        <f ca="1"/>
        <v>50</v>
      </c>
      <c r="D224" s="2">
        <f ca="1"/>
        <v>50</v>
      </c>
      <c r="E224" s="2">
        <f ca="1"/>
        <v>0</v>
      </c>
      <c r="F224" s="2">
        <f ca="1"/>
        <v>0</v>
      </c>
      <c r="G224" s="2">
        <f ca="1"/>
        <v>0</v>
      </c>
      <c r="H224" s="2">
        <f ca="1"/>
        <v>0</v>
      </c>
      <c r="I224" s="2">
        <f ca="1"/>
        <v>0</v>
      </c>
      <c r="J224" s="2">
        <f ca="1"/>
        <v>0</v>
      </c>
      <c r="K224" s="2">
        <f ca="1"/>
        <v>0</v>
      </c>
      <c r="L224" s="2">
        <f ca="1"/>
        <v>0</v>
      </c>
      <c r="M224" s="2">
        <f ca="1"/>
        <v>0</v>
      </c>
      <c r="N224" s="2">
        <f ca="1"/>
        <v>0</v>
      </c>
      <c r="O224" s="2">
        <f ca="1"/>
        <v>0</v>
      </c>
      <c r="P224" s="2">
        <f ca="1"/>
        <v>0</v>
      </c>
      <c r="Q224" s="2">
        <f ca="1"/>
        <v>0</v>
      </c>
      <c r="R224" s="2">
        <f ca="1"/>
        <v>0</v>
      </c>
      <c r="S224" s="2">
        <f ca="1"/>
        <v>0</v>
      </c>
      <c r="T224" s="2">
        <f ca="1"/>
        <v>0</v>
      </c>
      <c r="U224" s="2">
        <f ca="1"/>
        <v>0</v>
      </c>
      <c r="V224" s="2">
        <f ca="1"/>
        <v>0</v>
      </c>
      <c r="W224" s="2">
        <f ca="1"/>
        <v>0</v>
      </c>
      <c r="X224" s="2">
        <f ca="1"/>
        <v>0</v>
      </c>
      <c r="Y224" s="2">
        <f ca="1"/>
        <v>0</v>
      </c>
      <c r="Z224" s="2">
        <f ca="1"/>
        <v>0</v>
      </c>
      <c r="AA224" s="2">
        <f ca="1"/>
        <v>0</v>
      </c>
      <c r="AB224" s="2">
        <f ca="1"/>
        <v>0</v>
      </c>
      <c r="AC224" s="2">
        <f ca="1"/>
        <v>0</v>
      </c>
      <c r="AD224" s="2">
        <f ca="1"/>
        <v>0</v>
      </c>
      <c r="AE224" s="2">
        <f ca="1"/>
        <v>0</v>
      </c>
      <c r="AF224" s="2">
        <f ca="1"/>
        <v>0</v>
      </c>
      <c r="AG224" s="2">
        <f ca="1"/>
        <v>0</v>
      </c>
      <c r="AH224" s="2">
        <f ca="1"/>
        <v>0</v>
      </c>
      <c r="AI224" s="2" t="str">
        <f t="shared" si="149"/>
        <v>Transmute</v>
      </c>
      <c r="AJ224" s="2">
        <f t="shared" ca="1" si="150"/>
        <v>140</v>
      </c>
      <c r="AK224" s="2">
        <f t="shared" ca="1" si="151"/>
        <v>50</v>
      </c>
      <c r="AL224" s="8">
        <f t="shared" ca="1" si="152"/>
        <v>1428.5714285714284</v>
      </c>
      <c r="AM224" s="8">
        <f t="shared" ca="1" si="154"/>
        <v>1785.7142857142858</v>
      </c>
      <c r="AN224" s="8">
        <f t="shared" ca="1" si="155"/>
        <v>1785.7142857142858</v>
      </c>
      <c r="AO224" s="8">
        <f t="shared" ca="1" si="156"/>
        <v>0</v>
      </c>
      <c r="AP224" s="8">
        <f t="shared" ca="1" si="157"/>
        <v>0</v>
      </c>
      <c r="AQ224" s="8">
        <f t="shared" ca="1" si="158"/>
        <v>0</v>
      </c>
      <c r="AR224" s="8">
        <f t="shared" ca="1" si="159"/>
        <v>0</v>
      </c>
      <c r="AS224" s="8">
        <f t="shared" ca="1" si="160"/>
        <v>0</v>
      </c>
      <c r="AT224" s="8">
        <f t="shared" ca="1" si="161"/>
        <v>0</v>
      </c>
      <c r="AU224" s="8">
        <f t="shared" ca="1" si="162"/>
        <v>0</v>
      </c>
      <c r="AV224" s="8">
        <f t="shared" ca="1" si="163"/>
        <v>0</v>
      </c>
      <c r="AW224" s="8">
        <f t="shared" ca="1" si="164"/>
        <v>0</v>
      </c>
      <c r="AX224" s="8">
        <f t="shared" ca="1" si="165"/>
        <v>0</v>
      </c>
      <c r="AY224" s="8">
        <f t="shared" ca="1" si="166"/>
        <v>0</v>
      </c>
      <c r="AZ224" s="8">
        <f t="shared" ca="1" si="167"/>
        <v>0</v>
      </c>
      <c r="BA224" s="8">
        <f t="shared" ca="1" si="168"/>
        <v>0</v>
      </c>
      <c r="BB224" s="8">
        <f t="shared" ca="1" si="169"/>
        <v>0</v>
      </c>
      <c r="BC224" s="8">
        <f t="shared" ca="1" si="170"/>
        <v>0</v>
      </c>
      <c r="BD224" s="8">
        <f t="shared" ca="1" si="171"/>
        <v>0</v>
      </c>
      <c r="BE224" s="8">
        <f t="shared" ca="1" si="172"/>
        <v>0</v>
      </c>
      <c r="BF224" s="8">
        <f t="shared" ca="1" si="173"/>
        <v>0</v>
      </c>
      <c r="BG224" s="8">
        <f t="shared" ca="1" si="174"/>
        <v>0</v>
      </c>
      <c r="BH224" s="8">
        <f t="shared" ca="1" si="175"/>
        <v>0</v>
      </c>
      <c r="BI224" s="8">
        <f t="shared" ca="1" si="176"/>
        <v>0</v>
      </c>
      <c r="BJ224" s="8">
        <f t="shared" ca="1" si="177"/>
        <v>0</v>
      </c>
      <c r="BK224" s="8">
        <f t="shared" ca="1" si="178"/>
        <v>0</v>
      </c>
      <c r="BL224" s="8">
        <f t="shared" ca="1" si="179"/>
        <v>0</v>
      </c>
      <c r="BM224" s="8">
        <f t="shared" ca="1" si="180"/>
        <v>0</v>
      </c>
      <c r="BN224" s="8">
        <f t="shared" ca="1" si="181"/>
        <v>0</v>
      </c>
      <c r="BO224" s="8">
        <f t="shared" ca="1" si="182"/>
        <v>0</v>
      </c>
      <c r="BP224" s="8">
        <f t="shared" ca="1" si="183"/>
        <v>0</v>
      </c>
      <c r="BQ224" s="8">
        <f t="shared" ca="1" si="184"/>
        <v>0</v>
      </c>
      <c r="BR224" s="8">
        <f t="shared" ca="1" si="153"/>
        <v>0</v>
      </c>
    </row>
    <row r="225" spans="1:70" x14ac:dyDescent="0.2">
      <c r="A225" s="2" t="s">
        <v>265</v>
      </c>
      <c r="B225" s="2" cm="1">
        <f t="array" aca="1" ref="B225:AH225" ca="1">TRANSPOSE(OFFSET(C3,0,96):OFFSET(C35,0,96))</f>
        <v>75</v>
      </c>
      <c r="C225" s="2">
        <f ca="1"/>
        <v>75</v>
      </c>
      <c r="D225" s="2">
        <f ca="1"/>
        <v>75</v>
      </c>
      <c r="E225" s="2">
        <f ca="1"/>
        <v>0</v>
      </c>
      <c r="F225" s="2">
        <f ca="1"/>
        <v>0</v>
      </c>
      <c r="G225" s="2">
        <f ca="1"/>
        <v>0</v>
      </c>
      <c r="H225" s="2">
        <f ca="1"/>
        <v>0</v>
      </c>
      <c r="I225" s="2">
        <f ca="1"/>
        <v>0</v>
      </c>
      <c r="J225" s="2">
        <f ca="1"/>
        <v>0</v>
      </c>
      <c r="K225" s="2">
        <f ca="1"/>
        <v>0</v>
      </c>
      <c r="L225" s="2">
        <f ca="1"/>
        <v>0</v>
      </c>
      <c r="M225" s="2">
        <f ca="1"/>
        <v>0</v>
      </c>
      <c r="N225" s="2">
        <f ca="1"/>
        <v>0</v>
      </c>
      <c r="O225" s="2">
        <f ca="1"/>
        <v>0</v>
      </c>
      <c r="P225" s="2">
        <f ca="1"/>
        <v>0</v>
      </c>
      <c r="Q225" s="2">
        <f ca="1"/>
        <v>0</v>
      </c>
      <c r="R225" s="2">
        <f ca="1"/>
        <v>0</v>
      </c>
      <c r="S225" s="2">
        <f ca="1"/>
        <v>0</v>
      </c>
      <c r="T225" s="2">
        <f ca="1"/>
        <v>0</v>
      </c>
      <c r="U225" s="2">
        <f ca="1"/>
        <v>0</v>
      </c>
      <c r="V225" s="2">
        <f ca="1"/>
        <v>0</v>
      </c>
      <c r="W225" s="2">
        <f ca="1"/>
        <v>0</v>
      </c>
      <c r="X225" s="2">
        <f ca="1"/>
        <v>0</v>
      </c>
      <c r="Y225" s="2">
        <f ca="1"/>
        <v>0</v>
      </c>
      <c r="Z225" s="2">
        <f ca="1"/>
        <v>0</v>
      </c>
      <c r="AA225" s="2">
        <f ca="1"/>
        <v>0</v>
      </c>
      <c r="AB225" s="2">
        <f ca="1"/>
        <v>0</v>
      </c>
      <c r="AC225" s="2">
        <f ca="1"/>
        <v>0</v>
      </c>
      <c r="AD225" s="2">
        <f ca="1"/>
        <v>0</v>
      </c>
      <c r="AE225" s="2">
        <f ca="1"/>
        <v>0</v>
      </c>
      <c r="AF225" s="2">
        <f ca="1"/>
        <v>0</v>
      </c>
      <c r="AG225" s="2">
        <f ca="1"/>
        <v>0</v>
      </c>
      <c r="AH225" s="2">
        <f ca="1"/>
        <v>0</v>
      </c>
      <c r="AI225" s="2" t="str">
        <f t="shared" si="149"/>
        <v>Wall</v>
      </c>
      <c r="AJ225" s="2">
        <f t="shared" ca="1" si="150"/>
        <v>225</v>
      </c>
      <c r="AK225" s="2">
        <f t="shared" ca="1" si="151"/>
        <v>75</v>
      </c>
      <c r="AL225" s="8">
        <f t="shared" ca="1" si="152"/>
        <v>2500</v>
      </c>
      <c r="AM225" s="8">
        <f t="shared" ca="1" si="154"/>
        <v>2500</v>
      </c>
      <c r="AN225" s="8">
        <f t="shared" ca="1" si="155"/>
        <v>2500</v>
      </c>
      <c r="AO225" s="8">
        <f t="shared" ca="1" si="156"/>
        <v>0</v>
      </c>
      <c r="AP225" s="8">
        <f t="shared" ca="1" si="157"/>
        <v>0</v>
      </c>
      <c r="AQ225" s="8">
        <f t="shared" ca="1" si="158"/>
        <v>0</v>
      </c>
      <c r="AR225" s="8">
        <f t="shared" ca="1" si="159"/>
        <v>0</v>
      </c>
      <c r="AS225" s="8">
        <f t="shared" ca="1" si="160"/>
        <v>0</v>
      </c>
      <c r="AT225" s="8">
        <f t="shared" ca="1" si="161"/>
        <v>0</v>
      </c>
      <c r="AU225" s="8">
        <f t="shared" ca="1" si="162"/>
        <v>0</v>
      </c>
      <c r="AV225" s="8">
        <f t="shared" ca="1" si="163"/>
        <v>0</v>
      </c>
      <c r="AW225" s="8">
        <f t="shared" ca="1" si="164"/>
        <v>0</v>
      </c>
      <c r="AX225" s="8">
        <f t="shared" ca="1" si="165"/>
        <v>0</v>
      </c>
      <c r="AY225" s="8">
        <f t="shared" ca="1" si="166"/>
        <v>0</v>
      </c>
      <c r="AZ225" s="8">
        <f t="shared" ca="1" si="167"/>
        <v>0</v>
      </c>
      <c r="BA225" s="8">
        <f t="shared" ca="1" si="168"/>
        <v>0</v>
      </c>
      <c r="BB225" s="8">
        <f t="shared" ca="1" si="169"/>
        <v>0</v>
      </c>
      <c r="BC225" s="8">
        <f t="shared" ca="1" si="170"/>
        <v>0</v>
      </c>
      <c r="BD225" s="8">
        <f t="shared" ca="1" si="171"/>
        <v>0</v>
      </c>
      <c r="BE225" s="8">
        <f t="shared" ca="1" si="172"/>
        <v>0</v>
      </c>
      <c r="BF225" s="8">
        <f t="shared" ca="1" si="173"/>
        <v>0</v>
      </c>
      <c r="BG225" s="8">
        <f t="shared" ca="1" si="174"/>
        <v>0</v>
      </c>
      <c r="BH225" s="8">
        <f t="shared" ca="1" si="175"/>
        <v>0</v>
      </c>
      <c r="BI225" s="8">
        <f t="shared" ca="1" si="176"/>
        <v>0</v>
      </c>
      <c r="BJ225" s="8">
        <f t="shared" ca="1" si="177"/>
        <v>0</v>
      </c>
      <c r="BK225" s="8">
        <f t="shared" ca="1" si="178"/>
        <v>0</v>
      </c>
      <c r="BL225" s="8">
        <f t="shared" ca="1" si="179"/>
        <v>0</v>
      </c>
      <c r="BM225" s="8">
        <f t="shared" ca="1" si="180"/>
        <v>0</v>
      </c>
      <c r="BN225" s="8">
        <f t="shared" ca="1" si="181"/>
        <v>0</v>
      </c>
      <c r="BO225" s="8">
        <f t="shared" ca="1" si="182"/>
        <v>0</v>
      </c>
      <c r="BP225" s="8">
        <f t="shared" ca="1" si="183"/>
        <v>0</v>
      </c>
      <c r="BQ225" s="8">
        <f t="shared" ca="1" si="184"/>
        <v>0</v>
      </c>
      <c r="BR225" s="8">
        <f t="shared" ca="1" si="153"/>
        <v>0</v>
      </c>
    </row>
    <row r="226" spans="1:70" x14ac:dyDescent="0.2">
      <c r="A226" s="2" t="s">
        <v>214</v>
      </c>
      <c r="B226" s="2" cm="1">
        <f t="array" aca="1" ref="B226:AH226" ca="1">TRANSPOSE(OFFSET(C3,0,99):OFFSET(C35,0,99))</f>
        <v>0</v>
      </c>
      <c r="C226" s="2">
        <f ca="1"/>
        <v>25</v>
      </c>
      <c r="D226" s="2">
        <f ca="1"/>
        <v>50</v>
      </c>
      <c r="E226" s="2">
        <f ca="1"/>
        <v>0</v>
      </c>
      <c r="F226" s="2">
        <f ca="1"/>
        <v>0</v>
      </c>
      <c r="G226" s="2">
        <f ca="1"/>
        <v>0</v>
      </c>
      <c r="H226" s="2">
        <f ca="1"/>
        <v>0</v>
      </c>
      <c r="I226" s="2">
        <f ca="1"/>
        <v>0</v>
      </c>
      <c r="J226" s="2">
        <f ca="1"/>
        <v>0</v>
      </c>
      <c r="K226" s="2">
        <f ca="1"/>
        <v>0</v>
      </c>
      <c r="L226" s="2">
        <f ca="1"/>
        <v>0</v>
      </c>
      <c r="M226" s="2">
        <f ca="1"/>
        <v>0</v>
      </c>
      <c r="N226" s="2">
        <f ca="1"/>
        <v>0</v>
      </c>
      <c r="O226" s="2">
        <f ca="1"/>
        <v>0</v>
      </c>
      <c r="P226" s="2">
        <f ca="1"/>
        <v>0</v>
      </c>
      <c r="Q226" s="2">
        <f ca="1"/>
        <v>0</v>
      </c>
      <c r="R226" s="2">
        <f ca="1"/>
        <v>0</v>
      </c>
      <c r="S226" s="2">
        <f ca="1"/>
        <v>0</v>
      </c>
      <c r="T226" s="2">
        <f ca="1"/>
        <v>0</v>
      </c>
      <c r="U226" s="2">
        <f ca="1"/>
        <v>0</v>
      </c>
      <c r="V226" s="2">
        <f ca="1"/>
        <v>0</v>
      </c>
      <c r="W226" s="2">
        <f ca="1"/>
        <v>0</v>
      </c>
      <c r="X226" s="2">
        <f ca="1"/>
        <v>0</v>
      </c>
      <c r="Y226" s="2">
        <f ca="1"/>
        <v>0</v>
      </c>
      <c r="Z226" s="2">
        <f ca="1"/>
        <v>0</v>
      </c>
      <c r="AA226" s="2">
        <f ca="1"/>
        <v>0</v>
      </c>
      <c r="AB226" s="2">
        <f ca="1"/>
        <v>0</v>
      </c>
      <c r="AC226" s="2">
        <f ca="1"/>
        <v>0</v>
      </c>
      <c r="AD226" s="2">
        <f ca="1"/>
        <v>0</v>
      </c>
      <c r="AE226" s="2">
        <f ca="1"/>
        <v>0</v>
      </c>
      <c r="AF226" s="2">
        <f ca="1"/>
        <v>0</v>
      </c>
      <c r="AG226" s="2">
        <f ca="1"/>
        <v>0</v>
      </c>
      <c r="AH226" s="2">
        <f ca="1"/>
        <v>0</v>
      </c>
      <c r="AI226" s="2" t="str">
        <f t="shared" si="149"/>
        <v>Ward</v>
      </c>
      <c r="AJ226" s="2">
        <f t="shared" ca="1" si="150"/>
        <v>75</v>
      </c>
      <c r="AK226" s="2">
        <f t="shared" ca="1" si="151"/>
        <v>50</v>
      </c>
      <c r="AL226" s="8">
        <f t="shared" ca="1" si="152"/>
        <v>0</v>
      </c>
      <c r="AM226" s="8">
        <f t="shared" ca="1" si="154"/>
        <v>1666.6666666666665</v>
      </c>
      <c r="AN226" s="8">
        <f t="shared" ca="1" si="155"/>
        <v>3333.333333333333</v>
      </c>
      <c r="AO226" s="8">
        <f t="shared" ca="1" si="156"/>
        <v>0</v>
      </c>
      <c r="AP226" s="8">
        <f t="shared" ca="1" si="157"/>
        <v>0</v>
      </c>
      <c r="AQ226" s="8">
        <f t="shared" ca="1" si="158"/>
        <v>0</v>
      </c>
      <c r="AR226" s="8">
        <f t="shared" ca="1" si="159"/>
        <v>0</v>
      </c>
      <c r="AS226" s="8">
        <f t="shared" ca="1" si="160"/>
        <v>0</v>
      </c>
      <c r="AT226" s="8">
        <f t="shared" ca="1" si="161"/>
        <v>0</v>
      </c>
      <c r="AU226" s="8">
        <f t="shared" ca="1" si="162"/>
        <v>0</v>
      </c>
      <c r="AV226" s="8">
        <f t="shared" ca="1" si="163"/>
        <v>0</v>
      </c>
      <c r="AW226" s="8">
        <f t="shared" ca="1" si="164"/>
        <v>0</v>
      </c>
      <c r="AX226" s="8">
        <f t="shared" ca="1" si="165"/>
        <v>0</v>
      </c>
      <c r="AY226" s="8">
        <f t="shared" ca="1" si="166"/>
        <v>0</v>
      </c>
      <c r="AZ226" s="8">
        <f t="shared" ca="1" si="167"/>
        <v>0</v>
      </c>
      <c r="BA226" s="8">
        <f t="shared" ca="1" si="168"/>
        <v>0</v>
      </c>
      <c r="BB226" s="8">
        <f t="shared" ca="1" si="169"/>
        <v>0</v>
      </c>
      <c r="BC226" s="8">
        <f t="shared" ca="1" si="170"/>
        <v>0</v>
      </c>
      <c r="BD226" s="8">
        <f t="shared" ca="1" si="171"/>
        <v>0</v>
      </c>
      <c r="BE226" s="8">
        <f t="shared" ca="1" si="172"/>
        <v>0</v>
      </c>
      <c r="BF226" s="8">
        <f t="shared" ca="1" si="173"/>
        <v>0</v>
      </c>
      <c r="BG226" s="8">
        <f t="shared" ca="1" si="174"/>
        <v>0</v>
      </c>
      <c r="BH226" s="8">
        <f t="shared" ca="1" si="175"/>
        <v>0</v>
      </c>
      <c r="BI226" s="8">
        <f t="shared" ca="1" si="176"/>
        <v>0</v>
      </c>
      <c r="BJ226" s="8">
        <f t="shared" ca="1" si="177"/>
        <v>0</v>
      </c>
      <c r="BK226" s="8">
        <f t="shared" ca="1" si="178"/>
        <v>0</v>
      </c>
      <c r="BL226" s="8">
        <f t="shared" ca="1" si="179"/>
        <v>0</v>
      </c>
      <c r="BM226" s="8">
        <f t="shared" ca="1" si="180"/>
        <v>0</v>
      </c>
      <c r="BN226" s="8">
        <f t="shared" ca="1" si="181"/>
        <v>0</v>
      </c>
      <c r="BO226" s="8">
        <f t="shared" ca="1" si="182"/>
        <v>0</v>
      </c>
      <c r="BP226" s="8">
        <f t="shared" ca="1" si="183"/>
        <v>0</v>
      </c>
      <c r="BQ226" s="8">
        <f t="shared" ca="1" si="184"/>
        <v>0</v>
      </c>
      <c r="BR226" s="8">
        <f t="shared" ca="1" si="153"/>
        <v>0</v>
      </c>
    </row>
    <row r="227" spans="1:70" x14ac:dyDescent="0.2">
      <c r="A227" s="2" t="s">
        <v>269</v>
      </c>
      <c r="B227" s="2" cm="1">
        <f t="array" aca="1" ref="B227:AH227" ca="1">TRANSPOSE(OFFSET(C3,0,102):OFFSET(C35,0,102))</f>
        <v>50</v>
      </c>
      <c r="C227" s="2">
        <f ca="1"/>
        <v>0</v>
      </c>
      <c r="D227" s="2">
        <f ca="1"/>
        <v>0</v>
      </c>
      <c r="E227" s="2">
        <f ca="1"/>
        <v>0</v>
      </c>
      <c r="F227" s="2">
        <f ca="1"/>
        <v>0</v>
      </c>
      <c r="G227" s="2">
        <f ca="1"/>
        <v>0</v>
      </c>
      <c r="H227" s="2">
        <f ca="1"/>
        <v>0</v>
      </c>
      <c r="I227" s="2">
        <f ca="1"/>
        <v>0</v>
      </c>
      <c r="J227" s="2">
        <f ca="1"/>
        <v>0</v>
      </c>
      <c r="K227" s="2">
        <f ca="1"/>
        <v>0</v>
      </c>
      <c r="L227" s="2">
        <f ca="1"/>
        <v>0</v>
      </c>
      <c r="M227" s="2">
        <f ca="1"/>
        <v>0</v>
      </c>
      <c r="N227" s="2">
        <f ca="1"/>
        <v>0</v>
      </c>
      <c r="O227" s="2">
        <f ca="1"/>
        <v>0</v>
      </c>
      <c r="P227" s="2">
        <f ca="1"/>
        <v>0</v>
      </c>
      <c r="Q227" s="2">
        <f ca="1"/>
        <v>0</v>
      </c>
      <c r="R227" s="2">
        <f ca="1"/>
        <v>0</v>
      </c>
      <c r="S227" s="2">
        <f ca="1"/>
        <v>0</v>
      </c>
      <c r="T227" s="2">
        <f ca="1"/>
        <v>0</v>
      </c>
      <c r="U227" s="2">
        <f ca="1"/>
        <v>0</v>
      </c>
      <c r="V227" s="2">
        <f ca="1"/>
        <v>0</v>
      </c>
      <c r="W227" s="2">
        <f ca="1"/>
        <v>0</v>
      </c>
      <c r="X227" s="2">
        <f ca="1"/>
        <v>0</v>
      </c>
      <c r="Y227" s="2">
        <f ca="1"/>
        <v>0</v>
      </c>
      <c r="Z227" s="2">
        <f ca="1"/>
        <v>0</v>
      </c>
      <c r="AA227" s="2">
        <f ca="1"/>
        <v>0</v>
      </c>
      <c r="AB227" s="2">
        <f ca="1"/>
        <v>0</v>
      </c>
      <c r="AC227" s="2">
        <f ca="1"/>
        <v>0</v>
      </c>
      <c r="AD227" s="2">
        <f ca="1"/>
        <v>0</v>
      </c>
      <c r="AE227" s="2">
        <f ca="1"/>
        <v>0</v>
      </c>
      <c r="AF227" s="2">
        <f ca="1"/>
        <v>0</v>
      </c>
      <c r="AG227" s="2">
        <f ca="1"/>
        <v>0</v>
      </c>
      <c r="AH227" s="2">
        <f ca="1"/>
        <v>0</v>
      </c>
      <c r="AI227" s="2" t="str">
        <f t="shared" si="149"/>
        <v>Water</v>
      </c>
      <c r="AJ227" s="2">
        <f t="shared" ca="1" si="150"/>
        <v>50</v>
      </c>
      <c r="AK227" s="2">
        <f t="shared" ca="1" si="151"/>
        <v>50</v>
      </c>
      <c r="AL227" s="8">
        <f t="shared" ca="1" si="152"/>
        <v>5000</v>
      </c>
      <c r="AM227" s="8">
        <f t="shared" ca="1" si="154"/>
        <v>0</v>
      </c>
      <c r="AN227" s="8">
        <f t="shared" ca="1" si="155"/>
        <v>0</v>
      </c>
      <c r="AO227" s="8">
        <f t="shared" ca="1" si="156"/>
        <v>0</v>
      </c>
      <c r="AP227" s="8">
        <f t="shared" ca="1" si="157"/>
        <v>0</v>
      </c>
      <c r="AQ227" s="8">
        <f t="shared" ca="1" si="158"/>
        <v>0</v>
      </c>
      <c r="AR227" s="8">
        <f t="shared" ca="1" si="159"/>
        <v>0</v>
      </c>
      <c r="AS227" s="8">
        <f t="shared" ca="1" si="160"/>
        <v>0</v>
      </c>
      <c r="AT227" s="8">
        <f t="shared" ca="1" si="161"/>
        <v>0</v>
      </c>
      <c r="AU227" s="8">
        <f t="shared" ca="1" si="162"/>
        <v>0</v>
      </c>
      <c r="AV227" s="8">
        <f t="shared" ca="1" si="163"/>
        <v>0</v>
      </c>
      <c r="AW227" s="8">
        <f t="shared" ca="1" si="164"/>
        <v>0</v>
      </c>
      <c r="AX227" s="8">
        <f t="shared" ca="1" si="165"/>
        <v>0</v>
      </c>
      <c r="AY227" s="8">
        <f t="shared" ca="1" si="166"/>
        <v>0</v>
      </c>
      <c r="AZ227" s="8">
        <f t="shared" ca="1" si="167"/>
        <v>0</v>
      </c>
      <c r="BA227" s="8">
        <f t="shared" ca="1" si="168"/>
        <v>0</v>
      </c>
      <c r="BB227" s="8">
        <f t="shared" ca="1" si="169"/>
        <v>0</v>
      </c>
      <c r="BC227" s="8">
        <f t="shared" ca="1" si="170"/>
        <v>0</v>
      </c>
      <c r="BD227" s="8">
        <f t="shared" ca="1" si="171"/>
        <v>0</v>
      </c>
      <c r="BE227" s="8">
        <f t="shared" ca="1" si="172"/>
        <v>0</v>
      </c>
      <c r="BF227" s="8">
        <f t="shared" ca="1" si="173"/>
        <v>0</v>
      </c>
      <c r="BG227" s="8">
        <f t="shared" ca="1" si="174"/>
        <v>0</v>
      </c>
      <c r="BH227" s="8">
        <f t="shared" ca="1" si="175"/>
        <v>0</v>
      </c>
      <c r="BI227" s="8">
        <f t="shared" ca="1" si="176"/>
        <v>0</v>
      </c>
      <c r="BJ227" s="8">
        <f t="shared" ca="1" si="177"/>
        <v>0</v>
      </c>
      <c r="BK227" s="8">
        <f t="shared" ca="1" si="178"/>
        <v>0</v>
      </c>
      <c r="BL227" s="8">
        <f t="shared" ca="1" si="179"/>
        <v>0</v>
      </c>
      <c r="BM227" s="8">
        <f t="shared" ca="1" si="180"/>
        <v>0</v>
      </c>
      <c r="BN227" s="8">
        <f t="shared" ca="1" si="181"/>
        <v>0</v>
      </c>
      <c r="BO227" s="8">
        <f t="shared" ca="1" si="182"/>
        <v>0</v>
      </c>
      <c r="BP227" s="8">
        <f t="shared" ca="1" si="183"/>
        <v>0</v>
      </c>
      <c r="BQ227" s="8">
        <f t="shared" ca="1" si="184"/>
        <v>0</v>
      </c>
      <c r="BR227" s="8">
        <f t="shared" ca="1" si="153"/>
        <v>0</v>
      </c>
    </row>
    <row r="228" spans="1:70" x14ac:dyDescent="0.2">
      <c r="A228" s="2" t="s">
        <v>271</v>
      </c>
      <c r="B228" s="2" cm="1">
        <f t="array" aca="1" ref="B228:AH228" ca="1">TRANSPOSE(OFFSET(C3,0,105):OFFSET(C35,0,105))</f>
        <v>51</v>
      </c>
      <c r="C228" s="2">
        <f ca="1"/>
        <v>0</v>
      </c>
      <c r="D228" s="2">
        <f ca="1"/>
        <v>0</v>
      </c>
      <c r="E228" s="2">
        <f ca="1"/>
        <v>0</v>
      </c>
      <c r="F228" s="2">
        <f ca="1"/>
        <v>0</v>
      </c>
      <c r="G228" s="2">
        <f ca="1"/>
        <v>0</v>
      </c>
      <c r="H228" s="2">
        <f ca="1"/>
        <v>0</v>
      </c>
      <c r="I228" s="2">
        <f ca="1"/>
        <v>0</v>
      </c>
      <c r="J228" s="2">
        <f ca="1"/>
        <v>0</v>
      </c>
      <c r="K228" s="2">
        <f ca="1"/>
        <v>0</v>
      </c>
      <c r="L228" s="2">
        <f ca="1"/>
        <v>0</v>
      </c>
      <c r="M228" s="2">
        <f ca="1"/>
        <v>0</v>
      </c>
      <c r="N228" s="2">
        <f ca="1"/>
        <v>0</v>
      </c>
      <c r="O228" s="2">
        <f ca="1"/>
        <v>0</v>
      </c>
      <c r="P228" s="2">
        <f ca="1"/>
        <v>0</v>
      </c>
      <c r="Q228" s="2">
        <f ca="1"/>
        <v>0</v>
      </c>
      <c r="R228" s="2">
        <f ca="1"/>
        <v>0</v>
      </c>
      <c r="S228" s="2">
        <f ca="1"/>
        <v>0</v>
      </c>
      <c r="T228" s="2">
        <f ca="1"/>
        <v>0</v>
      </c>
      <c r="U228" s="2">
        <f ca="1"/>
        <v>0</v>
      </c>
      <c r="V228" s="2">
        <f ca="1"/>
        <v>0</v>
      </c>
      <c r="W228" s="2">
        <f ca="1"/>
        <v>0</v>
      </c>
      <c r="X228" s="2">
        <f ca="1"/>
        <v>0</v>
      </c>
      <c r="Y228" s="2">
        <f ca="1"/>
        <v>0</v>
      </c>
      <c r="Z228" s="2">
        <f ca="1"/>
        <v>0</v>
      </c>
      <c r="AA228" s="2">
        <f ca="1"/>
        <v>0</v>
      </c>
      <c r="AB228" s="2">
        <f ca="1"/>
        <v>0</v>
      </c>
      <c r="AC228" s="2">
        <f ca="1"/>
        <v>0</v>
      </c>
      <c r="AD228" s="2">
        <f ca="1"/>
        <v>0</v>
      </c>
      <c r="AE228" s="2">
        <f ca="1"/>
        <v>0</v>
      </c>
      <c r="AF228" s="2">
        <f ca="1"/>
        <v>0</v>
      </c>
      <c r="AG228" s="2">
        <f ca="1"/>
        <v>0</v>
      </c>
      <c r="AH228" s="2">
        <f ca="1"/>
        <v>0</v>
      </c>
      <c r="AI228" s="2" t="str">
        <f t="shared" si="149"/>
        <v>Wind</v>
      </c>
      <c r="AJ228" s="2">
        <f t="shared" ca="1" si="150"/>
        <v>51</v>
      </c>
      <c r="AK228" s="2">
        <f t="shared" ca="1" si="151"/>
        <v>51</v>
      </c>
      <c r="AL228" s="8">
        <f t="shared" ca="1" si="152"/>
        <v>5100</v>
      </c>
      <c r="AM228" s="8">
        <f t="shared" ca="1" si="154"/>
        <v>0</v>
      </c>
      <c r="AN228" s="8">
        <f t="shared" ca="1" si="155"/>
        <v>0</v>
      </c>
      <c r="AO228" s="8">
        <f t="shared" ca="1" si="156"/>
        <v>0</v>
      </c>
      <c r="AP228" s="8">
        <f t="shared" ca="1" si="157"/>
        <v>0</v>
      </c>
      <c r="AQ228" s="8">
        <f t="shared" ca="1" si="158"/>
        <v>0</v>
      </c>
      <c r="AR228" s="8">
        <f t="shared" ca="1" si="159"/>
        <v>0</v>
      </c>
      <c r="AS228" s="8">
        <f t="shared" ca="1" si="160"/>
        <v>0</v>
      </c>
      <c r="AT228" s="8">
        <f t="shared" ca="1" si="161"/>
        <v>0</v>
      </c>
      <c r="AU228" s="8">
        <f t="shared" ca="1" si="162"/>
        <v>0</v>
      </c>
      <c r="AV228" s="8">
        <f t="shared" ca="1" si="163"/>
        <v>0</v>
      </c>
      <c r="AW228" s="8">
        <f t="shared" ca="1" si="164"/>
        <v>0</v>
      </c>
      <c r="AX228" s="8">
        <f t="shared" ca="1" si="165"/>
        <v>0</v>
      </c>
      <c r="AY228" s="8">
        <f t="shared" ca="1" si="166"/>
        <v>0</v>
      </c>
      <c r="AZ228" s="8">
        <f t="shared" ca="1" si="167"/>
        <v>0</v>
      </c>
      <c r="BA228" s="8">
        <f t="shared" ca="1" si="168"/>
        <v>0</v>
      </c>
      <c r="BB228" s="8">
        <f t="shared" ca="1" si="169"/>
        <v>0</v>
      </c>
      <c r="BC228" s="8">
        <f t="shared" ca="1" si="170"/>
        <v>0</v>
      </c>
      <c r="BD228" s="8">
        <f t="shared" ca="1" si="171"/>
        <v>0</v>
      </c>
      <c r="BE228" s="8">
        <f t="shared" ca="1" si="172"/>
        <v>0</v>
      </c>
      <c r="BF228" s="8">
        <f t="shared" ca="1" si="173"/>
        <v>0</v>
      </c>
      <c r="BG228" s="8">
        <f t="shared" ca="1" si="174"/>
        <v>0</v>
      </c>
      <c r="BH228" s="8">
        <f t="shared" ca="1" si="175"/>
        <v>0</v>
      </c>
      <c r="BI228" s="8">
        <f t="shared" ca="1" si="176"/>
        <v>0</v>
      </c>
      <c r="BJ228" s="8">
        <f t="shared" ca="1" si="177"/>
        <v>0</v>
      </c>
      <c r="BK228" s="8">
        <f t="shared" ca="1" si="178"/>
        <v>0</v>
      </c>
      <c r="BL228" s="8">
        <f t="shared" ca="1" si="179"/>
        <v>0</v>
      </c>
      <c r="BM228" s="8">
        <f t="shared" ca="1" si="180"/>
        <v>0</v>
      </c>
      <c r="BN228" s="8">
        <f t="shared" ca="1" si="181"/>
        <v>0</v>
      </c>
      <c r="BO228" s="8">
        <f t="shared" ca="1" si="182"/>
        <v>0</v>
      </c>
      <c r="BP228" s="8">
        <f t="shared" ca="1" si="183"/>
        <v>0</v>
      </c>
      <c r="BQ228" s="8">
        <f t="shared" ca="1" si="184"/>
        <v>0</v>
      </c>
      <c r="BR228" s="8">
        <f t="shared" ca="1" si="153"/>
        <v>0</v>
      </c>
    </row>
    <row r="230" spans="1:70" x14ac:dyDescent="0.2">
      <c r="A230" s="2" t="s">
        <v>276</v>
      </c>
      <c r="B230" s="2">
        <f ca="1">IF(SUM(B193:$AH193)=0,-1,IF(B193=0,20,IF(B193&lt;=25,100,IF(B193&lt;=50,250,IF(B193&lt;=75,500,IF(B193&lt;=100,1000))))))</f>
        <v>-1</v>
      </c>
      <c r="C230" s="2">
        <f ca="1">IF(SUM(C193:$AH193)=0,-1,IF(C193=0,20,IF(C193&lt;=25,100,IF(C193&lt;=50,250,IF(C193&lt;=75,500,IF(C193&lt;=100,1000))))))</f>
        <v>-1</v>
      </c>
      <c r="D230" s="2">
        <f ca="1">IF(SUM(D193:$AH193)=0,-1,IF(D193=0,20,IF(D193&lt;=25,100,IF(D193&lt;=50,250,IF(D193&lt;=75,500,IF(D193&lt;=100,1000))))))</f>
        <v>-1</v>
      </c>
      <c r="E230" s="2">
        <f ca="1">IF(SUM(E193:$AH193)=0,-1,IF(E193=0,20,IF(E193&lt;=25,100,IF(E193&lt;=50,250,IF(E193&lt;=75,500,IF(E193&lt;=100,1000))))))</f>
        <v>-1</v>
      </c>
      <c r="F230" s="2">
        <f ca="1">IF(SUM(F193:$AH193)=0,-1,IF(F193=0,20,IF(F193&lt;=25,100,IF(F193&lt;=50,250,IF(F193&lt;=75,500,IF(F193&lt;=100,1000))))))</f>
        <v>-1</v>
      </c>
      <c r="G230" s="2">
        <f ca="1">IF(SUM(G193:$AH193)=0,-1,IF(G193=0,20,IF(G193&lt;=25,100,IF(G193&lt;=50,250,IF(G193&lt;=75,500,IF(G193&lt;=100,1000))))))</f>
        <v>-1</v>
      </c>
      <c r="H230" s="2">
        <f ca="1">IF(SUM(H193:$AH193)=0,-1,IF(H193=0,20,IF(H193&lt;=25,100,IF(H193&lt;=50,250,IF(H193&lt;=75,500,IF(H193&lt;=100,1000))))))</f>
        <v>-1</v>
      </c>
      <c r="I230" s="2">
        <f ca="1">IF(SUM(I193:$AH193)=0,-1,IF(I193=0,20,IF(I193&lt;=25,100,IF(I193&lt;=50,250,IF(I193&lt;=75,500,IF(I193&lt;=100,1000))))))</f>
        <v>-1</v>
      </c>
      <c r="J230" s="2">
        <f ca="1">IF(SUM(J193:$AH193)=0,-1,IF(J193=0,20,IF(J193&lt;=25,100,IF(J193&lt;=50,250,IF(J193&lt;=75,500,IF(J193&lt;=100,1000))))))</f>
        <v>-1</v>
      </c>
      <c r="K230" s="2">
        <f ca="1">IF(SUM(K193:$AH193)=0,-1,IF(K193=0,20,IF(K193&lt;=25,100,IF(K193&lt;=50,250,IF(K193&lt;=75,500,IF(K193&lt;=100,1000))))))</f>
        <v>-1</v>
      </c>
      <c r="L230" s="2">
        <f ca="1">IF(SUM(L193:$AH193)=0,-1,IF(L193=0,20,IF(L193&lt;=25,100,IF(L193&lt;=50,250,IF(L193&lt;=75,500,IF(L193&lt;=100,1000))))))</f>
        <v>-1</v>
      </c>
      <c r="M230" s="2">
        <f ca="1">IF(SUM(M193:$AH193)=0,-1,IF(M193=0,20,IF(M193&lt;=25,100,IF(M193&lt;=50,250,IF(M193&lt;=75,500,IF(M193&lt;=100,1000))))))</f>
        <v>-1</v>
      </c>
      <c r="N230" s="2">
        <f ca="1">IF(SUM(N193:$AH193)=0,-1,IF(N193=0,20,IF(N193&lt;=25,100,IF(N193&lt;=50,250,IF(N193&lt;=75,500,IF(N193&lt;=100,1000))))))</f>
        <v>-1</v>
      </c>
      <c r="O230" s="2">
        <f ca="1">IF(SUM(O193:$AH193)=0,-1,IF(O193=0,20,IF(O193&lt;=25,100,IF(O193&lt;=50,250,IF(O193&lt;=75,500,IF(O193&lt;=100,1000))))))</f>
        <v>-1</v>
      </c>
      <c r="P230" s="2">
        <f ca="1">IF(SUM(P193:$AH193)=0,-1,IF(P193=0,20,IF(P193&lt;=25,100,IF(P193&lt;=50,250,IF(P193&lt;=75,500,IF(P193&lt;=100,1000))))))</f>
        <v>-1</v>
      </c>
      <c r="Q230" s="2">
        <f ca="1">IF(SUM(Q193:$AH193)=0,-1,IF(Q193=0,20,IF(Q193&lt;=25,100,IF(Q193&lt;=50,250,IF(Q193&lt;=75,500,IF(Q193&lt;=100,1000))))))</f>
        <v>-1</v>
      </c>
      <c r="R230" s="2">
        <f ca="1">IF(SUM(R193:$AH193)=0,-1,IF(R193=0,20,IF(R193&lt;=25,100,IF(R193&lt;=50,250,IF(R193&lt;=75,500,IF(R193&lt;=100,1000))))))</f>
        <v>-1</v>
      </c>
      <c r="S230" s="2">
        <f ca="1">IF(SUM(S193:$AH193)=0,-1,IF(S193=0,20,IF(S193&lt;=25,100,IF(S193&lt;=50,250,IF(S193&lt;=75,500,IF(S193&lt;=100,1000))))))</f>
        <v>-1</v>
      </c>
      <c r="T230" s="2">
        <f ca="1">IF(SUM(T193:$AH193)=0,-1,IF(T193=0,20,IF(T193&lt;=25,100,IF(T193&lt;=50,250,IF(T193&lt;=75,500,IF(T193&lt;=100,1000))))))</f>
        <v>-1</v>
      </c>
      <c r="U230" s="2">
        <f ca="1">IF(SUM(U193:$AH193)=0,-1,IF(U193=0,20,IF(U193&lt;=25,100,IF(U193&lt;=50,250,IF(U193&lt;=75,500,IF(U193&lt;=100,1000))))))</f>
        <v>-1</v>
      </c>
      <c r="V230" s="2">
        <f ca="1">IF(SUM(V193:$AH193)=0,-1,IF(V193=0,20,IF(V193&lt;=25,100,IF(V193&lt;=50,250,IF(V193&lt;=75,500,IF(V193&lt;=100,1000))))))</f>
        <v>-1</v>
      </c>
      <c r="W230" s="2">
        <f ca="1">IF(SUM(W193:$AH193)=0,-1,IF(W193=0,20,IF(W193&lt;=25,100,IF(W193&lt;=50,250,IF(W193&lt;=75,500,IF(W193&lt;=100,1000))))))</f>
        <v>-1</v>
      </c>
      <c r="X230" s="2">
        <f ca="1">IF(SUM(X193:$AH193)=0,-1,IF(X193=0,20,IF(X193&lt;=25,100,IF(X193&lt;=50,250,IF(X193&lt;=75,500,IF(X193&lt;=100,1000))))))</f>
        <v>-1</v>
      </c>
      <c r="Y230" s="2">
        <f ca="1">IF(SUM(Y193:$AH193)=0,-1,IF(Y193=0,20,IF(Y193&lt;=25,100,IF(Y193&lt;=50,250,IF(Y193&lt;=75,500,IF(Y193&lt;=100,1000))))))</f>
        <v>-1</v>
      </c>
      <c r="Z230" s="2">
        <f ca="1">IF(SUM(Z193:$AH193)=0,-1,IF(Z193=0,20,IF(Z193&lt;=25,100,IF(Z193&lt;=50,250,IF(Z193&lt;=75,500,IF(Z193&lt;=100,1000))))))</f>
        <v>-1</v>
      </c>
      <c r="AA230" s="2">
        <f ca="1">IF(SUM(AA193:$AH193)=0,-1,IF(AA193=0,20,IF(AA193&lt;=25,100,IF(AA193&lt;=50,250,IF(AA193&lt;=75,500,IF(AA193&lt;=100,1000))))))</f>
        <v>-1</v>
      </c>
      <c r="AB230" s="2">
        <f ca="1">IF(SUM(AB193:$AH193)=0,-1,IF(AB193=0,20,IF(AB193&lt;=25,100,IF(AB193&lt;=50,250,IF(AB193&lt;=75,500,IF(AB193&lt;=100,1000))))))</f>
        <v>-1</v>
      </c>
      <c r="AC230" s="2">
        <f ca="1">IF(SUM(AC193:$AH193)=0,-1,IF(AC193=0,20,IF(AC193&lt;=25,100,IF(AC193&lt;=50,250,IF(AC193&lt;=75,500,IF(AC193&lt;=100,1000))))))</f>
        <v>-1</v>
      </c>
      <c r="AD230" s="2">
        <f ca="1">IF(SUM(AD193:$AH193)=0,-1,IF(AD193=0,20,IF(AD193&lt;=25,100,IF(AD193&lt;=50,250,IF(AD193&lt;=75,500,IF(AD193&lt;=100,1000))))))</f>
        <v>-1</v>
      </c>
      <c r="AE230" s="2">
        <f ca="1">IF(SUM(AE193:$AH193)=0,-1,IF(AE193=0,20,IF(AE193&lt;=25,100,IF(AE193&lt;=50,250,IF(AE193&lt;=75,500,IF(AE193&lt;=100,1000))))))</f>
        <v>-1</v>
      </c>
      <c r="AF230" s="2">
        <f ca="1">IF(SUM(AF193:$AH193)=0,-1,IF(AF193=0,20,IF(AF193&lt;=25,100,IF(AF193&lt;=50,250,IF(AF193&lt;=75,500,IF(AF193&lt;=100,1000))))))</f>
        <v>-1</v>
      </c>
      <c r="AG230" s="2">
        <f ca="1">IF(SUM(AG193:$AH193)=0,-1,IF(AG193=0,20,IF(AG193&lt;=25,100,IF(AG193&lt;=50,250,IF(AG193&lt;=75,500,IF(AG193&lt;=100,1000))))))</f>
        <v>-1</v>
      </c>
      <c r="AH230" s="2">
        <f ca="1">IF(SUM(AH193:$AH193)=0,-1,IF(AH193=0,20,IF(AH193&lt;=25,100,IF(AH193&lt;=50,250,IF(AH193&lt;=75,500,IF(AH193&lt;=100,1000))))))</f>
        <v>-1</v>
      </c>
      <c r="AL230" s="8">
        <f ca="1">INT(IF(SUM(AL193:$BP193)=0,-1,IF(AL193=0,60,AL193)))</f>
        <v>-1</v>
      </c>
      <c r="AM230" s="8">
        <f ca="1">INT(IF(SUM(AM193:$BP193)=0,-1,IF(AM193=0,60,AM193)))</f>
        <v>-1</v>
      </c>
      <c r="AN230" s="8">
        <f ca="1">INT(IF(SUM(AN193:$BP193)=0,-1,IF(AN193=0,60,AN193)))</f>
        <v>-1</v>
      </c>
      <c r="AO230" s="8">
        <f ca="1">INT(IF(SUM(AO193:$BP193)=0,-1,IF(AO193=0,60,AO193)))</f>
        <v>-1</v>
      </c>
      <c r="AP230" s="8">
        <f ca="1">INT(IF(SUM(AP193:$BP193)=0,-1,IF(AP193=0,60,AP193)))</f>
        <v>-1</v>
      </c>
      <c r="AQ230" s="8">
        <f ca="1">INT(IF(SUM(AQ193:$BP193)=0,-1,IF(AQ193=0,60,AQ193)))</f>
        <v>-1</v>
      </c>
      <c r="AR230" s="8">
        <f ca="1">INT(IF(SUM(AR193:$BP193)=0,-1,IF(AR193=0,60,AR193)))</f>
        <v>-1</v>
      </c>
      <c r="AS230" s="8">
        <f ca="1">INT(IF(SUM(AS193:$BP193)=0,-1,IF(AS193=0,60,AS193)))</f>
        <v>-1</v>
      </c>
      <c r="AT230" s="8">
        <f ca="1">INT(IF(SUM(AT193:$BP193)=0,-1,IF(AT193=0,60,AT193)))</f>
        <v>-1</v>
      </c>
      <c r="AU230" s="8">
        <f ca="1">INT(IF(SUM(AU193:$BP193)=0,-1,IF(AU193=0,60,AU193)))</f>
        <v>-1</v>
      </c>
      <c r="AV230" s="8">
        <f ca="1">INT(IF(SUM(AV193:$BP193)=0,-1,IF(AV193=0,60,AV193)))</f>
        <v>-1</v>
      </c>
      <c r="AW230" s="8">
        <f ca="1">INT(IF(SUM(AW193:$BP193)=0,-1,IF(AW193=0,60,AW193)))</f>
        <v>-1</v>
      </c>
      <c r="AX230" s="8">
        <f ca="1">INT(IF(SUM(AX193:$BP193)=0,-1,IF(AX193=0,60,AX193)))</f>
        <v>-1</v>
      </c>
      <c r="AY230" s="8">
        <f ca="1">INT(IF(SUM(AY193:$BP193)=0,-1,IF(AY193=0,60,AY193)))</f>
        <v>-1</v>
      </c>
      <c r="AZ230" s="8">
        <f ca="1">INT(IF(SUM(AZ193:$BP193)=0,-1,IF(AZ193=0,60,AZ193)))</f>
        <v>-1</v>
      </c>
      <c r="BA230" s="8">
        <f ca="1">INT(IF(SUM(BA193:$BP193)=0,-1,IF(BA193=0,60,BA193)))</f>
        <v>-1</v>
      </c>
      <c r="BB230" s="8">
        <f ca="1">INT(IF(SUM(BB193:$BP193)=0,-1,IF(BB193=0,60,BB193)))</f>
        <v>-1</v>
      </c>
      <c r="BC230" s="8">
        <f ca="1">INT(IF(SUM(BC193:$BP193)=0,-1,IF(BC193=0,60,BC193)))</f>
        <v>-1</v>
      </c>
      <c r="BD230" s="8">
        <f ca="1">INT(IF(SUM(BD193:$BP193)=0,-1,IF(BD193=0,60,BD193)))</f>
        <v>-1</v>
      </c>
      <c r="BE230" s="8">
        <f ca="1">INT(IF(SUM(BE193:$BP193)=0,-1,IF(BE193=0,60,BE193)))</f>
        <v>-1</v>
      </c>
      <c r="BF230" s="8">
        <f ca="1">INT(IF(SUM(BF193:$BP193)=0,-1,IF(BF193=0,60,BF193)))</f>
        <v>-1</v>
      </c>
      <c r="BG230" s="8">
        <f ca="1">INT(IF(SUM(BG193:$BP193)=0,-1,IF(BG193=0,60,BG193)))</f>
        <v>-1</v>
      </c>
      <c r="BH230" s="8">
        <f ca="1">INT(IF(SUM(BH193:$BP193)=0,-1,IF(BH193=0,60,BH193)))</f>
        <v>-1</v>
      </c>
      <c r="BI230" s="8">
        <f ca="1">INT(IF(SUM(BI193:$BP193)=0,-1,IF(BI193=0,60,BI193)))</f>
        <v>-1</v>
      </c>
      <c r="BJ230" s="8">
        <f ca="1">INT(IF(SUM(BJ193:$BP193)=0,-1,IF(BJ193=0,60,BJ193)))</f>
        <v>-1</v>
      </c>
      <c r="BK230" s="8">
        <f ca="1">INT(IF(SUM(BK193:$BP193)=0,-1,IF(BK193=0,60,BK193)))</f>
        <v>-1</v>
      </c>
      <c r="BL230" s="8">
        <f ca="1">INT(IF(SUM(BL193:$BP193)=0,-1,IF(BL193=0,60,BL193)))</f>
        <v>-1</v>
      </c>
      <c r="BM230" s="8">
        <f ca="1">INT(IF(SUM(BM193:$BP193)=0,-1,IF(BM193=0,60,BM193)))</f>
        <v>-1</v>
      </c>
      <c r="BN230" s="8">
        <f ca="1">INT(IF(SUM(BN193:$BP193)=0,-1,IF(BN193=0,60,BN193)))</f>
        <v>-1</v>
      </c>
      <c r="BO230" s="8">
        <f ca="1">INT(IF(SUM(BO193:$BP193)=0,-1,IF(BO193=0,60,BO193)))</f>
        <v>-1</v>
      </c>
      <c r="BP230" s="8">
        <f ca="1">INT(IF(SUM(BP193:$BP193)=0,-1,IF(BP193=0,60,BP193)))</f>
        <v>-1</v>
      </c>
      <c r="BQ230" s="8">
        <f ca="1">INT(IF(SUM($BP193:BQ193)=0,-1,IF(BQ193=0,60,BQ193)))</f>
        <v>-1</v>
      </c>
      <c r="BR230" s="8">
        <f ca="1">INT(IF(SUM($BP193:BR193)=0,-1,IF(BR193=0,60,BR193)))</f>
        <v>-1</v>
      </c>
    </row>
    <row r="231" spans="1:70" x14ac:dyDescent="0.2">
      <c r="A231" s="2" t="s">
        <v>278</v>
      </c>
      <c r="B231" s="2">
        <f ca="1">IF(SUM(B194:$AH194)=0,-1,IF(B194=0,20,IF(B194&lt;=25,100,IF(B194&lt;=50,250,IF(B194&lt;=75,500,IF(B194&lt;=100,1000))))))</f>
        <v>-1</v>
      </c>
      <c r="C231" s="2">
        <f ca="1">IF(SUM(C194:$AH194)=0,-1,IF(C194=0,20,IF(C194&lt;=25,100,IF(C194&lt;=50,250,IF(C194&lt;=75,500,IF(C194&lt;=100,1000))))))</f>
        <v>-1</v>
      </c>
      <c r="D231" s="2">
        <f ca="1">IF(SUM(D194:$AH194)=0,-1,IF(D194=0,20,IF(D194&lt;=25,100,IF(D194&lt;=50,250,IF(D194&lt;=75,500,IF(D194&lt;=100,1000))))))</f>
        <v>-1</v>
      </c>
      <c r="E231" s="2">
        <f ca="1">IF(SUM(E194:$AH194)=0,-1,IF(E194=0,20,IF(E194&lt;=25,100,IF(E194&lt;=50,250,IF(E194&lt;=75,500,IF(E194&lt;=100,1000))))))</f>
        <v>-1</v>
      </c>
      <c r="F231" s="2">
        <f ca="1">IF(SUM(F194:$AH194)=0,-1,IF(F194=0,20,IF(F194&lt;=25,100,IF(F194&lt;=50,250,IF(F194&lt;=75,500,IF(F194&lt;=100,1000))))))</f>
        <v>-1</v>
      </c>
      <c r="G231" s="2">
        <f ca="1">IF(SUM(G194:$AH194)=0,-1,IF(G194=0,20,IF(G194&lt;=25,100,IF(G194&lt;=50,250,IF(G194&lt;=75,500,IF(G194&lt;=100,1000))))))</f>
        <v>-1</v>
      </c>
      <c r="H231" s="2">
        <f ca="1">IF(SUM(H194:$AH194)=0,-1,IF(H194=0,20,IF(H194&lt;=25,100,IF(H194&lt;=50,250,IF(H194&lt;=75,500,IF(H194&lt;=100,1000))))))</f>
        <v>-1</v>
      </c>
      <c r="I231" s="2">
        <f ca="1">IF(SUM(I194:$AH194)=0,-1,IF(I194=0,20,IF(I194&lt;=25,100,IF(I194&lt;=50,250,IF(I194&lt;=75,500,IF(I194&lt;=100,1000))))))</f>
        <v>-1</v>
      </c>
      <c r="J231" s="2">
        <f ca="1">IF(SUM(J194:$AH194)=0,-1,IF(J194=0,20,IF(J194&lt;=25,100,IF(J194&lt;=50,250,IF(J194&lt;=75,500,IF(J194&lt;=100,1000))))))</f>
        <v>-1</v>
      </c>
      <c r="K231" s="2">
        <f ca="1">IF(SUM(K194:$AH194)=0,-1,IF(K194=0,20,IF(K194&lt;=25,100,IF(K194&lt;=50,250,IF(K194&lt;=75,500,IF(K194&lt;=100,1000))))))</f>
        <v>-1</v>
      </c>
      <c r="L231" s="2">
        <f ca="1">IF(SUM(L194:$AH194)=0,-1,IF(L194=0,20,IF(L194&lt;=25,100,IF(L194&lt;=50,250,IF(L194&lt;=75,500,IF(L194&lt;=100,1000))))))</f>
        <v>-1</v>
      </c>
      <c r="M231" s="2">
        <f ca="1">IF(SUM(M194:$AH194)=0,-1,IF(M194=0,20,IF(M194&lt;=25,100,IF(M194&lt;=50,250,IF(M194&lt;=75,500,IF(M194&lt;=100,1000))))))</f>
        <v>-1</v>
      </c>
      <c r="N231" s="2">
        <f ca="1">IF(SUM(N194:$AH194)=0,-1,IF(N194=0,20,IF(N194&lt;=25,100,IF(N194&lt;=50,250,IF(N194&lt;=75,500,IF(N194&lt;=100,1000))))))</f>
        <v>-1</v>
      </c>
      <c r="O231" s="2">
        <f ca="1">IF(SUM(O194:$AH194)=0,-1,IF(O194=0,20,IF(O194&lt;=25,100,IF(O194&lt;=50,250,IF(O194&lt;=75,500,IF(O194&lt;=100,1000))))))</f>
        <v>-1</v>
      </c>
      <c r="P231" s="2">
        <f ca="1">IF(SUM(P194:$AH194)=0,-1,IF(P194=0,20,IF(P194&lt;=25,100,IF(P194&lt;=50,250,IF(P194&lt;=75,500,IF(P194&lt;=100,1000))))))</f>
        <v>-1</v>
      </c>
      <c r="Q231" s="2">
        <f ca="1">IF(SUM(Q194:$AH194)=0,-1,IF(Q194=0,20,IF(Q194&lt;=25,100,IF(Q194&lt;=50,250,IF(Q194&lt;=75,500,IF(Q194&lt;=100,1000))))))</f>
        <v>-1</v>
      </c>
      <c r="R231" s="2">
        <f ca="1">IF(SUM(R194:$AH194)=0,-1,IF(R194=0,20,IF(R194&lt;=25,100,IF(R194&lt;=50,250,IF(R194&lt;=75,500,IF(R194&lt;=100,1000))))))</f>
        <v>-1</v>
      </c>
      <c r="S231" s="2">
        <f ca="1">IF(SUM(S194:$AH194)=0,-1,IF(S194=0,20,IF(S194&lt;=25,100,IF(S194&lt;=50,250,IF(S194&lt;=75,500,IF(S194&lt;=100,1000))))))</f>
        <v>-1</v>
      </c>
      <c r="T231" s="2">
        <f ca="1">IF(SUM(T194:$AH194)=0,-1,IF(T194=0,20,IF(T194&lt;=25,100,IF(T194&lt;=50,250,IF(T194&lt;=75,500,IF(T194&lt;=100,1000))))))</f>
        <v>-1</v>
      </c>
      <c r="U231" s="2">
        <f ca="1">IF(SUM(U194:$AH194)=0,-1,IF(U194=0,20,IF(U194&lt;=25,100,IF(U194&lt;=50,250,IF(U194&lt;=75,500,IF(U194&lt;=100,1000))))))</f>
        <v>-1</v>
      </c>
      <c r="V231" s="2">
        <f ca="1">IF(SUM(V194:$AH194)=0,-1,IF(V194=0,20,IF(V194&lt;=25,100,IF(V194&lt;=50,250,IF(V194&lt;=75,500,IF(V194&lt;=100,1000))))))</f>
        <v>-1</v>
      </c>
      <c r="W231" s="2">
        <f ca="1">IF(SUM(W194:$AH194)=0,-1,IF(W194=0,20,IF(W194&lt;=25,100,IF(W194&lt;=50,250,IF(W194&lt;=75,500,IF(W194&lt;=100,1000))))))</f>
        <v>-1</v>
      </c>
      <c r="X231" s="2">
        <f ca="1">IF(SUM(X194:$AH194)=0,-1,IF(X194=0,20,IF(X194&lt;=25,100,IF(X194&lt;=50,250,IF(X194&lt;=75,500,IF(X194&lt;=100,1000))))))</f>
        <v>-1</v>
      </c>
      <c r="Y231" s="2">
        <f ca="1">IF(SUM(Y194:$AH194)=0,-1,IF(Y194=0,20,IF(Y194&lt;=25,100,IF(Y194&lt;=50,250,IF(Y194&lt;=75,500,IF(Y194&lt;=100,1000))))))</f>
        <v>-1</v>
      </c>
      <c r="Z231" s="2">
        <f ca="1">IF(SUM(Z194:$AH194)=0,-1,IF(Z194=0,20,IF(Z194&lt;=25,100,IF(Z194&lt;=50,250,IF(Z194&lt;=75,500,IF(Z194&lt;=100,1000))))))</f>
        <v>-1</v>
      </c>
      <c r="AA231" s="2">
        <f ca="1">IF(SUM(AA194:$AH194)=0,-1,IF(AA194=0,20,IF(AA194&lt;=25,100,IF(AA194&lt;=50,250,IF(AA194&lt;=75,500,IF(AA194&lt;=100,1000))))))</f>
        <v>-1</v>
      </c>
      <c r="AB231" s="2">
        <f ca="1">IF(SUM(AB194:$AH194)=0,-1,IF(AB194=0,20,IF(AB194&lt;=25,100,IF(AB194&lt;=50,250,IF(AB194&lt;=75,500,IF(AB194&lt;=100,1000))))))</f>
        <v>-1</v>
      </c>
      <c r="AC231" s="2">
        <f ca="1">IF(SUM(AC194:$AH194)=0,-1,IF(AC194=0,20,IF(AC194&lt;=25,100,IF(AC194&lt;=50,250,IF(AC194&lt;=75,500,IF(AC194&lt;=100,1000))))))</f>
        <v>-1</v>
      </c>
      <c r="AD231" s="2">
        <f ca="1">IF(SUM(AD194:$AH194)=0,-1,IF(AD194=0,20,IF(AD194&lt;=25,100,IF(AD194&lt;=50,250,IF(AD194&lt;=75,500,IF(AD194&lt;=100,1000))))))</f>
        <v>-1</v>
      </c>
      <c r="AE231" s="2">
        <f ca="1">IF(SUM(AE194:$AH194)=0,-1,IF(AE194=0,20,IF(AE194&lt;=25,100,IF(AE194&lt;=50,250,IF(AE194&lt;=75,500,IF(AE194&lt;=100,1000))))))</f>
        <v>-1</v>
      </c>
      <c r="AF231" s="2">
        <f ca="1">IF(SUM(AF194:$AH194)=0,-1,IF(AF194=0,20,IF(AF194&lt;=25,100,IF(AF194&lt;=50,250,IF(AF194&lt;=75,500,IF(AF194&lt;=100,1000))))))</f>
        <v>-1</v>
      </c>
      <c r="AG231" s="2">
        <f ca="1">IF(SUM(AG194:$AH194)=0,-1,IF(AG194=0,20,IF(AG194&lt;=25,100,IF(AG194&lt;=50,250,IF(AG194&lt;=75,500,IF(AG194&lt;=100,1000))))))</f>
        <v>-1</v>
      </c>
      <c r="AH231" s="2">
        <f ca="1">IF(SUM(AH194:$AH194)=0,-1,IF(AH194=0,20,IF(AH194&lt;=25,100,IF(AH194&lt;=50,250,IF(AH194&lt;=75,500,IF(AH194&lt;=100,1000))))))</f>
        <v>-1</v>
      </c>
      <c r="AL231" s="8">
        <f ca="1">INT(IF(SUM(AL194:$BP194)=0,-1,IF(AL194=0,60,AL194)))</f>
        <v>-1</v>
      </c>
      <c r="AM231" s="8">
        <f ca="1">INT(IF(SUM(AM194:$BP194)=0,-1,IF(AM194=0,60,AM194)))</f>
        <v>-1</v>
      </c>
      <c r="AN231" s="8">
        <f ca="1">INT(IF(SUM(AN194:$BP194)=0,-1,IF(AN194=0,60,AN194)))</f>
        <v>-1</v>
      </c>
      <c r="AO231" s="8">
        <f ca="1">INT(IF(SUM(AO194:$BP194)=0,-1,IF(AO194=0,60,AO194)))</f>
        <v>-1</v>
      </c>
      <c r="AP231" s="8">
        <f ca="1">INT(IF(SUM(AP194:$BP194)=0,-1,IF(AP194=0,60,AP194)))</f>
        <v>-1</v>
      </c>
      <c r="AQ231" s="8">
        <f ca="1">INT(IF(SUM(AQ194:$BP194)=0,-1,IF(AQ194=0,60,AQ194)))</f>
        <v>-1</v>
      </c>
      <c r="AR231" s="8">
        <f ca="1">INT(IF(SUM(AR194:$BP194)=0,-1,IF(AR194=0,60,AR194)))</f>
        <v>-1</v>
      </c>
      <c r="AS231" s="8">
        <f ca="1">INT(IF(SUM(AS194:$BP194)=0,-1,IF(AS194=0,60,AS194)))</f>
        <v>-1</v>
      </c>
      <c r="AT231" s="8">
        <f ca="1">INT(IF(SUM(AT194:$BP194)=0,-1,IF(AT194=0,60,AT194)))</f>
        <v>-1</v>
      </c>
      <c r="AU231" s="8">
        <f ca="1">INT(IF(SUM(AU194:$BP194)=0,-1,IF(AU194=0,60,AU194)))</f>
        <v>-1</v>
      </c>
      <c r="AV231" s="8">
        <f ca="1">INT(IF(SUM(AV194:$BP194)=0,-1,IF(AV194=0,60,AV194)))</f>
        <v>-1</v>
      </c>
      <c r="AW231" s="8">
        <f ca="1">INT(IF(SUM(AW194:$BP194)=0,-1,IF(AW194=0,60,AW194)))</f>
        <v>-1</v>
      </c>
      <c r="AX231" s="8">
        <f ca="1">INT(IF(SUM(AX194:$BP194)=0,-1,IF(AX194=0,60,AX194)))</f>
        <v>-1</v>
      </c>
      <c r="AY231" s="8">
        <f ca="1">INT(IF(SUM(AY194:$BP194)=0,-1,IF(AY194=0,60,AY194)))</f>
        <v>-1</v>
      </c>
      <c r="AZ231" s="8">
        <f ca="1">INT(IF(SUM(AZ194:$BP194)=0,-1,IF(AZ194=0,60,AZ194)))</f>
        <v>-1</v>
      </c>
      <c r="BA231" s="8">
        <f ca="1">INT(IF(SUM(BA194:$BP194)=0,-1,IF(BA194=0,60,BA194)))</f>
        <v>-1</v>
      </c>
      <c r="BB231" s="8">
        <f ca="1">INT(IF(SUM(BB194:$BP194)=0,-1,IF(BB194=0,60,BB194)))</f>
        <v>-1</v>
      </c>
      <c r="BC231" s="8">
        <f ca="1">INT(IF(SUM(BC194:$BP194)=0,-1,IF(BC194=0,60,BC194)))</f>
        <v>-1</v>
      </c>
      <c r="BD231" s="8">
        <f ca="1">INT(IF(SUM(BD194:$BP194)=0,-1,IF(BD194=0,60,BD194)))</f>
        <v>-1</v>
      </c>
      <c r="BE231" s="8">
        <f ca="1">INT(IF(SUM(BE194:$BP194)=0,-1,IF(BE194=0,60,BE194)))</f>
        <v>-1</v>
      </c>
      <c r="BF231" s="8">
        <f ca="1">INT(IF(SUM(BF194:$BP194)=0,-1,IF(BF194=0,60,BF194)))</f>
        <v>-1</v>
      </c>
      <c r="BG231" s="8">
        <f ca="1">INT(IF(SUM(BG194:$BP194)=0,-1,IF(BG194=0,60,BG194)))</f>
        <v>-1</v>
      </c>
      <c r="BH231" s="8">
        <f ca="1">INT(IF(SUM(BH194:$BP194)=0,-1,IF(BH194=0,60,BH194)))</f>
        <v>-1</v>
      </c>
      <c r="BI231" s="8">
        <f ca="1">INT(IF(SUM(BI194:$BP194)=0,-1,IF(BI194=0,60,BI194)))</f>
        <v>-1</v>
      </c>
      <c r="BJ231" s="8">
        <f ca="1">INT(IF(SUM(BJ194:$BP194)=0,-1,IF(BJ194=0,60,BJ194)))</f>
        <v>-1</v>
      </c>
      <c r="BK231" s="8">
        <f ca="1">INT(IF(SUM(BK194:$BP194)=0,-1,IF(BK194=0,60,BK194)))</f>
        <v>-1</v>
      </c>
      <c r="BL231" s="8">
        <f ca="1">INT(IF(SUM(BL194:$BP194)=0,-1,IF(BL194=0,60,BL194)))</f>
        <v>-1</v>
      </c>
      <c r="BM231" s="8">
        <f ca="1">INT(IF(SUM(BM194:$BP194)=0,-1,IF(BM194=0,60,BM194)))</f>
        <v>-1</v>
      </c>
      <c r="BN231" s="8">
        <f ca="1">INT(IF(SUM(BN194:$BP194)=0,-1,IF(BN194=0,60,BN194)))</f>
        <v>-1</v>
      </c>
      <c r="BO231" s="8">
        <f ca="1">INT(IF(SUM(BO194:$BP194)=0,-1,IF(BO194=0,60,BO194)))</f>
        <v>-1</v>
      </c>
      <c r="BP231" s="8">
        <f ca="1">INT(IF(SUM(BP194:$BP194)=0,-1,IF(BP194=0,60,BP194)))</f>
        <v>-1</v>
      </c>
      <c r="BQ231" s="8">
        <f ca="1">INT(IF(SUM($BP194:BQ194)=0,-1,IF(BQ194=0,60,BQ194)))</f>
        <v>-1</v>
      </c>
      <c r="BR231" s="8">
        <f ca="1">INT(IF(SUM($BP194:BR194)=0,-1,IF(BR194=0,60,BR194)))</f>
        <v>-1</v>
      </c>
    </row>
    <row r="232" spans="1:70" x14ac:dyDescent="0.2">
      <c r="A232" s="2" t="s">
        <v>188</v>
      </c>
      <c r="B232" s="2">
        <f ca="1">IF(SUM(B195:$AH195)=0,-1,IF(B195=0,20,IF(B195&lt;=25,100,IF(B195&lt;=50,250,IF(B195&lt;=75,500,IF(B195&lt;=100,1000))))))</f>
        <v>20</v>
      </c>
      <c r="C232" s="2">
        <f ca="1">IF(SUM(C195:$AH195)=0,-1,IF(C195=0,20,IF(C195&lt;=25,100,IF(C195&lt;=50,250,IF(C195&lt;=75,500,IF(C195&lt;=100,1000))))))</f>
        <v>20</v>
      </c>
      <c r="D232" s="2">
        <f ca="1">IF(SUM(D195:$AH195)=0,-1,IF(D195=0,20,IF(D195&lt;=25,100,IF(D195&lt;=50,250,IF(D195&lt;=75,500,IF(D195&lt;=100,1000))))))</f>
        <v>100</v>
      </c>
      <c r="E232" s="2">
        <f ca="1">IF(SUM(E195:$AH195)=0,-1,IF(E195=0,20,IF(E195&lt;=25,100,IF(E195&lt;=50,250,IF(E195&lt;=75,500,IF(E195&lt;=100,1000))))))</f>
        <v>100</v>
      </c>
      <c r="F232" s="2">
        <f ca="1">IF(SUM(F195:$AH195)=0,-1,IF(F195=0,20,IF(F195&lt;=25,100,IF(F195&lt;=50,250,IF(F195&lt;=75,500,IF(F195&lt;=100,1000))))))</f>
        <v>250</v>
      </c>
      <c r="G232" s="2">
        <f ca="1">IF(SUM(G195:$AH195)=0,-1,IF(G195=0,20,IF(G195&lt;=25,100,IF(G195&lt;=50,250,IF(G195&lt;=75,500,IF(G195&lt;=100,1000))))))</f>
        <v>250</v>
      </c>
      <c r="H232" s="2">
        <f ca="1">IF(SUM(H195:$AH195)=0,-1,IF(H195=0,20,IF(H195&lt;=25,100,IF(H195&lt;=50,250,IF(H195&lt;=75,500,IF(H195&lt;=100,1000))))))</f>
        <v>500</v>
      </c>
      <c r="I232" s="2">
        <f ca="1">IF(SUM(I195:$AH195)=0,-1,IF(I195=0,20,IF(I195&lt;=25,100,IF(I195&lt;=50,250,IF(I195&lt;=75,500,IF(I195&lt;=100,1000))))))</f>
        <v>1000</v>
      </c>
      <c r="J232" s="2">
        <f ca="1">IF(SUM(J195:$AH195)=0,-1,IF(J195=0,20,IF(J195&lt;=25,100,IF(J195&lt;=50,250,IF(J195&lt;=75,500,IF(J195&lt;=100,1000))))))</f>
        <v>-1</v>
      </c>
      <c r="K232" s="2">
        <f ca="1">IF(SUM(K195:$AH195)=0,-1,IF(K195=0,20,IF(K195&lt;=25,100,IF(K195&lt;=50,250,IF(K195&lt;=75,500,IF(K195&lt;=100,1000))))))</f>
        <v>-1</v>
      </c>
      <c r="L232" s="2">
        <f ca="1">IF(SUM(L195:$AH195)=0,-1,IF(L195=0,20,IF(L195&lt;=25,100,IF(L195&lt;=50,250,IF(L195&lt;=75,500,IF(L195&lt;=100,1000))))))</f>
        <v>-1</v>
      </c>
      <c r="M232" s="2">
        <f ca="1">IF(SUM(M195:$AH195)=0,-1,IF(M195=0,20,IF(M195&lt;=25,100,IF(M195&lt;=50,250,IF(M195&lt;=75,500,IF(M195&lt;=100,1000))))))</f>
        <v>-1</v>
      </c>
      <c r="N232" s="2">
        <f ca="1">IF(SUM(N195:$AH195)=0,-1,IF(N195=0,20,IF(N195&lt;=25,100,IF(N195&lt;=50,250,IF(N195&lt;=75,500,IF(N195&lt;=100,1000))))))</f>
        <v>-1</v>
      </c>
      <c r="O232" s="2">
        <f ca="1">IF(SUM(O195:$AH195)=0,-1,IF(O195=0,20,IF(O195&lt;=25,100,IF(O195&lt;=50,250,IF(O195&lt;=75,500,IF(O195&lt;=100,1000))))))</f>
        <v>-1</v>
      </c>
      <c r="P232" s="2">
        <f ca="1">IF(SUM(P195:$AH195)=0,-1,IF(P195=0,20,IF(P195&lt;=25,100,IF(P195&lt;=50,250,IF(P195&lt;=75,500,IF(P195&lt;=100,1000))))))</f>
        <v>-1</v>
      </c>
      <c r="Q232" s="2">
        <f ca="1">IF(SUM(Q195:$AH195)=0,-1,IF(Q195=0,20,IF(Q195&lt;=25,100,IF(Q195&lt;=50,250,IF(Q195&lt;=75,500,IF(Q195&lt;=100,1000))))))</f>
        <v>-1</v>
      </c>
      <c r="R232" s="2">
        <f ca="1">IF(SUM(R195:$AH195)=0,-1,IF(R195=0,20,IF(R195&lt;=25,100,IF(R195&lt;=50,250,IF(R195&lt;=75,500,IF(R195&lt;=100,1000))))))</f>
        <v>-1</v>
      </c>
      <c r="S232" s="2">
        <f ca="1">IF(SUM(S195:$AH195)=0,-1,IF(S195=0,20,IF(S195&lt;=25,100,IF(S195&lt;=50,250,IF(S195&lt;=75,500,IF(S195&lt;=100,1000))))))</f>
        <v>-1</v>
      </c>
      <c r="T232" s="2">
        <f ca="1">IF(SUM(T195:$AH195)=0,-1,IF(T195=0,20,IF(T195&lt;=25,100,IF(T195&lt;=50,250,IF(T195&lt;=75,500,IF(T195&lt;=100,1000))))))</f>
        <v>-1</v>
      </c>
      <c r="U232" s="2">
        <f ca="1">IF(SUM(U195:$AH195)=0,-1,IF(U195=0,20,IF(U195&lt;=25,100,IF(U195&lt;=50,250,IF(U195&lt;=75,500,IF(U195&lt;=100,1000))))))</f>
        <v>-1</v>
      </c>
      <c r="V232" s="2">
        <f ca="1">IF(SUM(V195:$AH195)=0,-1,IF(V195=0,20,IF(V195&lt;=25,100,IF(V195&lt;=50,250,IF(V195&lt;=75,500,IF(V195&lt;=100,1000))))))</f>
        <v>-1</v>
      </c>
      <c r="W232" s="2">
        <f ca="1">IF(SUM(W195:$AH195)=0,-1,IF(W195=0,20,IF(W195&lt;=25,100,IF(W195&lt;=50,250,IF(W195&lt;=75,500,IF(W195&lt;=100,1000))))))</f>
        <v>-1</v>
      </c>
      <c r="X232" s="2">
        <f ca="1">IF(SUM(X195:$AH195)=0,-1,IF(X195=0,20,IF(X195&lt;=25,100,IF(X195&lt;=50,250,IF(X195&lt;=75,500,IF(X195&lt;=100,1000))))))</f>
        <v>-1</v>
      </c>
      <c r="Y232" s="2">
        <f ca="1">IF(SUM(Y195:$AH195)=0,-1,IF(Y195=0,20,IF(Y195&lt;=25,100,IF(Y195&lt;=50,250,IF(Y195&lt;=75,500,IF(Y195&lt;=100,1000))))))</f>
        <v>-1</v>
      </c>
      <c r="Z232" s="2">
        <f ca="1">IF(SUM(Z195:$AH195)=0,-1,IF(Z195=0,20,IF(Z195&lt;=25,100,IF(Z195&lt;=50,250,IF(Z195&lt;=75,500,IF(Z195&lt;=100,1000))))))</f>
        <v>-1</v>
      </c>
      <c r="AA232" s="2">
        <f ca="1">IF(SUM(AA195:$AH195)=0,-1,IF(AA195=0,20,IF(AA195&lt;=25,100,IF(AA195&lt;=50,250,IF(AA195&lt;=75,500,IF(AA195&lt;=100,1000))))))</f>
        <v>-1</v>
      </c>
      <c r="AB232" s="2">
        <f ca="1">IF(SUM(AB195:$AH195)=0,-1,IF(AB195=0,20,IF(AB195&lt;=25,100,IF(AB195&lt;=50,250,IF(AB195&lt;=75,500,IF(AB195&lt;=100,1000))))))</f>
        <v>-1</v>
      </c>
      <c r="AC232" s="2">
        <f ca="1">IF(SUM(AC195:$AH195)=0,-1,IF(AC195=0,20,IF(AC195&lt;=25,100,IF(AC195&lt;=50,250,IF(AC195&lt;=75,500,IF(AC195&lt;=100,1000))))))</f>
        <v>-1</v>
      </c>
      <c r="AD232" s="2">
        <f ca="1">IF(SUM(AD195:$AH195)=0,-1,IF(AD195=0,20,IF(AD195&lt;=25,100,IF(AD195&lt;=50,250,IF(AD195&lt;=75,500,IF(AD195&lt;=100,1000))))))</f>
        <v>-1</v>
      </c>
      <c r="AE232" s="2">
        <f ca="1">IF(SUM(AE195:$AH195)=0,-1,IF(AE195=0,20,IF(AE195&lt;=25,100,IF(AE195&lt;=50,250,IF(AE195&lt;=75,500,IF(AE195&lt;=100,1000))))))</f>
        <v>-1</v>
      </c>
      <c r="AF232" s="2">
        <f ca="1">IF(SUM(AF195:$AH195)=0,-1,IF(AF195=0,20,IF(AF195&lt;=25,100,IF(AF195&lt;=50,250,IF(AF195&lt;=75,500,IF(AF195&lt;=100,1000))))))</f>
        <v>-1</v>
      </c>
      <c r="AG232" s="2">
        <f ca="1">IF(SUM(AG195:$AH195)=0,-1,IF(AG195=0,20,IF(AG195&lt;=25,100,IF(AG195&lt;=50,250,IF(AG195&lt;=75,500,IF(AG195&lt;=100,1000))))))</f>
        <v>-1</v>
      </c>
      <c r="AH232" s="2">
        <f ca="1">IF(SUM(AH195:$AH195)=0,-1,IF(AH195=0,20,IF(AH195&lt;=25,100,IF(AH195&lt;=50,250,IF(AH195&lt;=75,500,IF(AH195&lt;=100,1000))))))</f>
        <v>-1</v>
      </c>
      <c r="AL232" s="8">
        <f ca="1">INT(IF(SUM(AL195:$BP195)=0,-1,IF(AL195=0,60,AL195)))</f>
        <v>60</v>
      </c>
      <c r="AM232" s="8">
        <f ca="1">INT(IF(SUM(AM195:$BP195)=0,-1,IF(AM195=0,60,AM195)))</f>
        <v>60</v>
      </c>
      <c r="AN232" s="8">
        <f ca="1">INT(IF(SUM(AN195:$BP195)=0,-1,IF(AN195=0,60,AN195)))</f>
        <v>769</v>
      </c>
      <c r="AO232" s="8">
        <f ca="1">INT(IF(SUM(AO195:$BP195)=0,-1,IF(AO195=0,60,AO195)))</f>
        <v>769</v>
      </c>
      <c r="AP232" s="8">
        <f ca="1">INT(IF(SUM(AP195:$BP195)=0,-1,IF(AP195=0,60,AP195)))</f>
        <v>1538</v>
      </c>
      <c r="AQ232" s="8">
        <f ca="1">INT(IF(SUM(AQ195:$BP195)=0,-1,IF(AQ195=0,60,AQ195)))</f>
        <v>1538</v>
      </c>
      <c r="AR232" s="8">
        <f ca="1">INT(IF(SUM(AR195:$BP195)=0,-1,IF(AR195=0,60,AR195)))</f>
        <v>2307</v>
      </c>
      <c r="AS232" s="8">
        <f ca="1">INT(IF(SUM(AS195:$BP195)=0,-1,IF(AS195=0,60,AS195)))</f>
        <v>3076</v>
      </c>
      <c r="AT232" s="8">
        <f ca="1">INT(IF(SUM(AT195:$BP195)=0,-1,IF(AT195=0,60,AT195)))</f>
        <v>-1</v>
      </c>
      <c r="AU232" s="8">
        <f ca="1">INT(IF(SUM(AU195:$BP195)=0,-1,IF(AU195=0,60,AU195)))</f>
        <v>-1</v>
      </c>
      <c r="AV232" s="8">
        <f ca="1">INT(IF(SUM(AV195:$BP195)=0,-1,IF(AV195=0,60,AV195)))</f>
        <v>-1</v>
      </c>
      <c r="AW232" s="8">
        <f ca="1">INT(IF(SUM(AW195:$BP195)=0,-1,IF(AW195=0,60,AW195)))</f>
        <v>-1</v>
      </c>
      <c r="AX232" s="8">
        <f ca="1">INT(IF(SUM(AX195:$BP195)=0,-1,IF(AX195=0,60,AX195)))</f>
        <v>-1</v>
      </c>
      <c r="AY232" s="8">
        <f ca="1">INT(IF(SUM(AY195:$BP195)=0,-1,IF(AY195=0,60,AY195)))</f>
        <v>-1</v>
      </c>
      <c r="AZ232" s="8">
        <f ca="1">INT(IF(SUM(AZ195:$BP195)=0,-1,IF(AZ195=0,60,AZ195)))</f>
        <v>-1</v>
      </c>
      <c r="BA232" s="8">
        <f ca="1">INT(IF(SUM(BA195:$BP195)=0,-1,IF(BA195=0,60,BA195)))</f>
        <v>-1</v>
      </c>
      <c r="BB232" s="8">
        <f ca="1">INT(IF(SUM(BB195:$BP195)=0,-1,IF(BB195=0,60,BB195)))</f>
        <v>-1</v>
      </c>
      <c r="BC232" s="8">
        <f ca="1">INT(IF(SUM(BC195:$BP195)=0,-1,IF(BC195=0,60,BC195)))</f>
        <v>-1</v>
      </c>
      <c r="BD232" s="8">
        <f ca="1">INT(IF(SUM(BD195:$BP195)=0,-1,IF(BD195=0,60,BD195)))</f>
        <v>-1</v>
      </c>
      <c r="BE232" s="8">
        <f ca="1">INT(IF(SUM(BE195:$BP195)=0,-1,IF(BE195=0,60,BE195)))</f>
        <v>-1</v>
      </c>
      <c r="BF232" s="8">
        <f ca="1">INT(IF(SUM(BF195:$BP195)=0,-1,IF(BF195=0,60,BF195)))</f>
        <v>-1</v>
      </c>
      <c r="BG232" s="8">
        <f ca="1">INT(IF(SUM(BG195:$BP195)=0,-1,IF(BG195=0,60,BG195)))</f>
        <v>-1</v>
      </c>
      <c r="BH232" s="8">
        <f ca="1">INT(IF(SUM(BH195:$BP195)=0,-1,IF(BH195=0,60,BH195)))</f>
        <v>-1</v>
      </c>
      <c r="BI232" s="8">
        <f ca="1">INT(IF(SUM(BI195:$BP195)=0,-1,IF(BI195=0,60,BI195)))</f>
        <v>-1</v>
      </c>
      <c r="BJ232" s="8">
        <f ca="1">INT(IF(SUM(BJ195:$BP195)=0,-1,IF(BJ195=0,60,BJ195)))</f>
        <v>-1</v>
      </c>
      <c r="BK232" s="8">
        <f ca="1">INT(IF(SUM(BK195:$BP195)=0,-1,IF(BK195=0,60,BK195)))</f>
        <v>-1</v>
      </c>
      <c r="BL232" s="8">
        <f ca="1">INT(IF(SUM(BL195:$BP195)=0,-1,IF(BL195=0,60,BL195)))</f>
        <v>-1</v>
      </c>
      <c r="BM232" s="8">
        <f ca="1">INT(IF(SUM(BM195:$BP195)=0,-1,IF(BM195=0,60,BM195)))</f>
        <v>-1</v>
      </c>
      <c r="BN232" s="8">
        <f ca="1">INT(IF(SUM(BN195:$BP195)=0,-1,IF(BN195=0,60,BN195)))</f>
        <v>-1</v>
      </c>
      <c r="BO232" s="8">
        <f ca="1">INT(IF(SUM(BO195:$BP195)=0,-1,IF(BO195=0,60,BO195)))</f>
        <v>-1</v>
      </c>
      <c r="BP232" s="8">
        <f ca="1">INT(IF(SUM(BP195:$BP195)=0,-1,IF(BP195=0,60,BP195)))</f>
        <v>-1</v>
      </c>
      <c r="BQ232" s="8">
        <f ca="1">INT(IF(SUM($BP195:BQ195)=0,-1,IF(BQ195=0,60,BQ195)))</f>
        <v>-1</v>
      </c>
      <c r="BR232" s="8">
        <f ca="1">INT(IF(SUM($BP195:BR195)=0,-1,IF(BR195=0,60,BR195)))</f>
        <v>-1</v>
      </c>
    </row>
    <row r="233" spans="1:70" x14ac:dyDescent="0.2">
      <c r="A233" s="2" t="s">
        <v>133</v>
      </c>
      <c r="B233" s="2">
        <f ca="1">IF(SUM(B196:$AH196)=0,-1,IF(B196=0,20,IF(B196&lt;=25,100,IF(B196&lt;=50,250,IF(B196&lt;=75,500,IF(B196&lt;=100,1000))))))</f>
        <v>250</v>
      </c>
      <c r="C233" s="2">
        <f ca="1">IF(SUM(C196:$AH196)=0,-1,IF(C196=0,20,IF(C196&lt;=25,100,IF(C196&lt;=50,250,IF(C196&lt;=75,500,IF(C196&lt;=100,1000))))))</f>
        <v>500</v>
      </c>
      <c r="D233" s="2">
        <f ca="1">IF(SUM(D196:$AH196)=0,-1,IF(D196=0,20,IF(D196&lt;=25,100,IF(D196&lt;=50,250,IF(D196&lt;=75,500,IF(D196&lt;=100,1000))))))</f>
        <v>500</v>
      </c>
      <c r="E233" s="2">
        <f ca="1">IF(SUM(E196:$AH196)=0,-1,IF(E196=0,20,IF(E196&lt;=25,100,IF(E196&lt;=50,250,IF(E196&lt;=75,500,IF(E196&lt;=100,1000))))))</f>
        <v>500</v>
      </c>
      <c r="F233" s="2">
        <f ca="1">IF(SUM(F196:$AH196)=0,-1,IF(F196=0,20,IF(F196&lt;=25,100,IF(F196&lt;=50,250,IF(F196&lt;=75,500,IF(F196&lt;=100,1000))))))</f>
        <v>-1</v>
      </c>
      <c r="G233" s="2">
        <f ca="1">IF(SUM(G196:$AH196)=0,-1,IF(G196=0,20,IF(G196&lt;=25,100,IF(G196&lt;=50,250,IF(G196&lt;=75,500,IF(G196&lt;=100,1000))))))</f>
        <v>-1</v>
      </c>
      <c r="H233" s="2">
        <f ca="1">IF(SUM(H196:$AH196)=0,-1,IF(H196=0,20,IF(H196&lt;=25,100,IF(H196&lt;=50,250,IF(H196&lt;=75,500,IF(H196&lt;=100,1000))))))</f>
        <v>-1</v>
      </c>
      <c r="I233" s="2">
        <f ca="1">IF(SUM(I196:$AH196)=0,-1,IF(I196=0,20,IF(I196&lt;=25,100,IF(I196&lt;=50,250,IF(I196&lt;=75,500,IF(I196&lt;=100,1000))))))</f>
        <v>-1</v>
      </c>
      <c r="J233" s="2">
        <f ca="1">IF(SUM(J196:$AH196)=0,-1,IF(J196=0,20,IF(J196&lt;=25,100,IF(J196&lt;=50,250,IF(J196&lt;=75,500,IF(J196&lt;=100,1000))))))</f>
        <v>-1</v>
      </c>
      <c r="K233" s="2">
        <f ca="1">IF(SUM(K196:$AH196)=0,-1,IF(K196=0,20,IF(K196&lt;=25,100,IF(K196&lt;=50,250,IF(K196&lt;=75,500,IF(K196&lt;=100,1000))))))</f>
        <v>-1</v>
      </c>
      <c r="L233" s="2">
        <f ca="1">IF(SUM(L196:$AH196)=0,-1,IF(L196=0,20,IF(L196&lt;=25,100,IF(L196&lt;=50,250,IF(L196&lt;=75,500,IF(L196&lt;=100,1000))))))</f>
        <v>-1</v>
      </c>
      <c r="M233" s="2">
        <f ca="1">IF(SUM(M196:$AH196)=0,-1,IF(M196=0,20,IF(M196&lt;=25,100,IF(M196&lt;=50,250,IF(M196&lt;=75,500,IF(M196&lt;=100,1000))))))</f>
        <v>-1</v>
      </c>
      <c r="N233" s="2">
        <f ca="1">IF(SUM(N196:$AH196)=0,-1,IF(N196=0,20,IF(N196&lt;=25,100,IF(N196&lt;=50,250,IF(N196&lt;=75,500,IF(N196&lt;=100,1000))))))</f>
        <v>-1</v>
      </c>
      <c r="O233" s="2">
        <f ca="1">IF(SUM(O196:$AH196)=0,-1,IF(O196=0,20,IF(O196&lt;=25,100,IF(O196&lt;=50,250,IF(O196&lt;=75,500,IF(O196&lt;=100,1000))))))</f>
        <v>-1</v>
      </c>
      <c r="P233" s="2">
        <f ca="1">IF(SUM(P196:$AH196)=0,-1,IF(P196=0,20,IF(P196&lt;=25,100,IF(P196&lt;=50,250,IF(P196&lt;=75,500,IF(P196&lt;=100,1000))))))</f>
        <v>-1</v>
      </c>
      <c r="Q233" s="2">
        <f ca="1">IF(SUM(Q196:$AH196)=0,-1,IF(Q196=0,20,IF(Q196&lt;=25,100,IF(Q196&lt;=50,250,IF(Q196&lt;=75,500,IF(Q196&lt;=100,1000))))))</f>
        <v>-1</v>
      </c>
      <c r="R233" s="2">
        <f ca="1">IF(SUM(R196:$AH196)=0,-1,IF(R196=0,20,IF(R196&lt;=25,100,IF(R196&lt;=50,250,IF(R196&lt;=75,500,IF(R196&lt;=100,1000))))))</f>
        <v>-1</v>
      </c>
      <c r="S233" s="2">
        <f ca="1">IF(SUM(S196:$AH196)=0,-1,IF(S196=0,20,IF(S196&lt;=25,100,IF(S196&lt;=50,250,IF(S196&lt;=75,500,IF(S196&lt;=100,1000))))))</f>
        <v>-1</v>
      </c>
      <c r="T233" s="2">
        <f ca="1">IF(SUM(T196:$AH196)=0,-1,IF(T196=0,20,IF(T196&lt;=25,100,IF(T196&lt;=50,250,IF(T196&lt;=75,500,IF(T196&lt;=100,1000))))))</f>
        <v>-1</v>
      </c>
      <c r="U233" s="2">
        <f ca="1">IF(SUM(U196:$AH196)=0,-1,IF(U196=0,20,IF(U196&lt;=25,100,IF(U196&lt;=50,250,IF(U196&lt;=75,500,IF(U196&lt;=100,1000))))))</f>
        <v>-1</v>
      </c>
      <c r="V233" s="2">
        <f ca="1">IF(SUM(V196:$AH196)=0,-1,IF(V196=0,20,IF(V196&lt;=25,100,IF(V196&lt;=50,250,IF(V196&lt;=75,500,IF(V196&lt;=100,1000))))))</f>
        <v>-1</v>
      </c>
      <c r="W233" s="2">
        <f ca="1">IF(SUM(W196:$AH196)=0,-1,IF(W196=0,20,IF(W196&lt;=25,100,IF(W196&lt;=50,250,IF(W196&lt;=75,500,IF(W196&lt;=100,1000))))))</f>
        <v>-1</v>
      </c>
      <c r="X233" s="2">
        <f ca="1">IF(SUM(X196:$AH196)=0,-1,IF(X196=0,20,IF(X196&lt;=25,100,IF(X196&lt;=50,250,IF(X196&lt;=75,500,IF(X196&lt;=100,1000))))))</f>
        <v>-1</v>
      </c>
      <c r="Y233" s="2">
        <f ca="1">IF(SUM(Y196:$AH196)=0,-1,IF(Y196=0,20,IF(Y196&lt;=25,100,IF(Y196&lt;=50,250,IF(Y196&lt;=75,500,IF(Y196&lt;=100,1000))))))</f>
        <v>-1</v>
      </c>
      <c r="Z233" s="2">
        <f ca="1">IF(SUM(Z196:$AH196)=0,-1,IF(Z196=0,20,IF(Z196&lt;=25,100,IF(Z196&lt;=50,250,IF(Z196&lt;=75,500,IF(Z196&lt;=100,1000))))))</f>
        <v>-1</v>
      </c>
      <c r="AA233" s="2">
        <f ca="1">IF(SUM(AA196:$AH196)=0,-1,IF(AA196=0,20,IF(AA196&lt;=25,100,IF(AA196&lt;=50,250,IF(AA196&lt;=75,500,IF(AA196&lt;=100,1000))))))</f>
        <v>-1</v>
      </c>
      <c r="AB233" s="2">
        <f ca="1">IF(SUM(AB196:$AH196)=0,-1,IF(AB196=0,20,IF(AB196&lt;=25,100,IF(AB196&lt;=50,250,IF(AB196&lt;=75,500,IF(AB196&lt;=100,1000))))))</f>
        <v>-1</v>
      </c>
      <c r="AC233" s="2">
        <f ca="1">IF(SUM(AC196:$AH196)=0,-1,IF(AC196=0,20,IF(AC196&lt;=25,100,IF(AC196&lt;=50,250,IF(AC196&lt;=75,500,IF(AC196&lt;=100,1000))))))</f>
        <v>-1</v>
      </c>
      <c r="AD233" s="2">
        <f ca="1">IF(SUM(AD196:$AH196)=0,-1,IF(AD196=0,20,IF(AD196&lt;=25,100,IF(AD196&lt;=50,250,IF(AD196&lt;=75,500,IF(AD196&lt;=100,1000))))))</f>
        <v>-1</v>
      </c>
      <c r="AE233" s="2">
        <f ca="1">IF(SUM(AE196:$AH196)=0,-1,IF(AE196=0,20,IF(AE196&lt;=25,100,IF(AE196&lt;=50,250,IF(AE196&lt;=75,500,IF(AE196&lt;=100,1000))))))</f>
        <v>-1</v>
      </c>
      <c r="AF233" s="2">
        <f ca="1">IF(SUM(AF196:$AH196)=0,-1,IF(AF196=0,20,IF(AF196&lt;=25,100,IF(AF196&lt;=50,250,IF(AF196&lt;=75,500,IF(AF196&lt;=100,1000))))))</f>
        <v>-1</v>
      </c>
      <c r="AG233" s="2">
        <f ca="1">IF(SUM(AG196:$AH196)=0,-1,IF(AG196=0,20,IF(AG196&lt;=25,100,IF(AG196&lt;=50,250,IF(AG196&lt;=75,500,IF(AG196&lt;=100,1000))))))</f>
        <v>-1</v>
      </c>
      <c r="AH233" s="2">
        <f ca="1">IF(SUM(AH196:$AH196)=0,-1,IF(AH196=0,20,IF(AH196&lt;=25,100,IF(AH196&lt;=50,250,IF(AH196&lt;=75,500,IF(AH196&lt;=100,1000))))))</f>
        <v>-1</v>
      </c>
      <c r="AL233" s="8">
        <f ca="1">INT(IF(SUM(AL196:$BP196)=0,-1,IF(AL196=0,60,AL196)))</f>
        <v>1488</v>
      </c>
      <c r="AM233" s="8">
        <f ca="1">INT(IF(SUM(AM196:$BP196)=0,-1,IF(AM196=0,60,AM196)))</f>
        <v>1547</v>
      </c>
      <c r="AN233" s="8">
        <f ca="1">INT(IF(SUM(AN196:$BP196)=0,-1,IF(AN196=0,60,AN196)))</f>
        <v>2232</v>
      </c>
      <c r="AO233" s="8">
        <f ca="1">INT(IF(SUM(AO196:$BP196)=0,-1,IF(AO196=0,60,AO196)))</f>
        <v>2232</v>
      </c>
      <c r="AP233" s="8">
        <f ca="1">INT(IF(SUM(AP196:$BP196)=0,-1,IF(AP196=0,60,AP196)))</f>
        <v>-1</v>
      </c>
      <c r="AQ233" s="8">
        <f ca="1">INT(IF(SUM(AQ196:$BP196)=0,-1,IF(AQ196=0,60,AQ196)))</f>
        <v>-1</v>
      </c>
      <c r="AR233" s="8">
        <f ca="1">INT(IF(SUM(AR196:$BP196)=0,-1,IF(AR196=0,60,AR196)))</f>
        <v>-1</v>
      </c>
      <c r="AS233" s="8">
        <f ca="1">INT(IF(SUM(AS196:$BP196)=0,-1,IF(AS196=0,60,AS196)))</f>
        <v>-1</v>
      </c>
      <c r="AT233" s="8">
        <f ca="1">INT(IF(SUM(AT196:$BP196)=0,-1,IF(AT196=0,60,AT196)))</f>
        <v>-1</v>
      </c>
      <c r="AU233" s="8">
        <f ca="1">INT(IF(SUM(AU196:$BP196)=0,-1,IF(AU196=0,60,AU196)))</f>
        <v>-1</v>
      </c>
      <c r="AV233" s="8">
        <f ca="1">INT(IF(SUM(AV196:$BP196)=0,-1,IF(AV196=0,60,AV196)))</f>
        <v>-1</v>
      </c>
      <c r="AW233" s="8">
        <f ca="1">INT(IF(SUM(AW196:$BP196)=0,-1,IF(AW196=0,60,AW196)))</f>
        <v>-1</v>
      </c>
      <c r="AX233" s="8">
        <f ca="1">INT(IF(SUM(AX196:$BP196)=0,-1,IF(AX196=0,60,AX196)))</f>
        <v>-1</v>
      </c>
      <c r="AY233" s="8">
        <f ca="1">INT(IF(SUM(AY196:$BP196)=0,-1,IF(AY196=0,60,AY196)))</f>
        <v>-1</v>
      </c>
      <c r="AZ233" s="8">
        <f ca="1">INT(IF(SUM(AZ196:$BP196)=0,-1,IF(AZ196=0,60,AZ196)))</f>
        <v>-1</v>
      </c>
      <c r="BA233" s="8">
        <f ca="1">INT(IF(SUM(BA196:$BP196)=0,-1,IF(BA196=0,60,BA196)))</f>
        <v>-1</v>
      </c>
      <c r="BB233" s="8">
        <f ca="1">INT(IF(SUM(BB196:$BP196)=0,-1,IF(BB196=0,60,BB196)))</f>
        <v>-1</v>
      </c>
      <c r="BC233" s="8">
        <f ca="1">INT(IF(SUM(BC196:$BP196)=0,-1,IF(BC196=0,60,BC196)))</f>
        <v>-1</v>
      </c>
      <c r="BD233" s="8">
        <f ca="1">INT(IF(SUM(BD196:$BP196)=0,-1,IF(BD196=0,60,BD196)))</f>
        <v>-1</v>
      </c>
      <c r="BE233" s="8">
        <f ca="1">INT(IF(SUM(BE196:$BP196)=0,-1,IF(BE196=0,60,BE196)))</f>
        <v>-1</v>
      </c>
      <c r="BF233" s="8">
        <f ca="1">INT(IF(SUM(BF196:$BP196)=0,-1,IF(BF196=0,60,BF196)))</f>
        <v>-1</v>
      </c>
      <c r="BG233" s="8">
        <f ca="1">INT(IF(SUM(BG196:$BP196)=0,-1,IF(BG196=0,60,BG196)))</f>
        <v>-1</v>
      </c>
      <c r="BH233" s="8">
        <f ca="1">INT(IF(SUM(BH196:$BP196)=0,-1,IF(BH196=0,60,BH196)))</f>
        <v>-1</v>
      </c>
      <c r="BI233" s="8">
        <f ca="1">INT(IF(SUM(BI196:$BP196)=0,-1,IF(BI196=0,60,BI196)))</f>
        <v>-1</v>
      </c>
      <c r="BJ233" s="8">
        <f ca="1">INT(IF(SUM(BJ196:$BP196)=0,-1,IF(BJ196=0,60,BJ196)))</f>
        <v>-1</v>
      </c>
      <c r="BK233" s="8">
        <f ca="1">INT(IF(SUM(BK196:$BP196)=0,-1,IF(BK196=0,60,BK196)))</f>
        <v>-1</v>
      </c>
      <c r="BL233" s="8">
        <f ca="1">INT(IF(SUM(BL196:$BP196)=0,-1,IF(BL196=0,60,BL196)))</f>
        <v>-1</v>
      </c>
      <c r="BM233" s="8">
        <f ca="1">INT(IF(SUM(BM196:$BP196)=0,-1,IF(BM196=0,60,BM196)))</f>
        <v>-1</v>
      </c>
      <c r="BN233" s="8">
        <f ca="1">INT(IF(SUM(BN196:$BP196)=0,-1,IF(BN196=0,60,BN196)))</f>
        <v>-1</v>
      </c>
      <c r="BO233" s="8">
        <f ca="1">INT(IF(SUM(BO196:$BP196)=0,-1,IF(BO196=0,60,BO196)))</f>
        <v>-1</v>
      </c>
      <c r="BP233" s="8">
        <f ca="1">INT(IF(SUM(BP196:$BP196)=0,-1,IF(BP196=0,60,BP196)))</f>
        <v>-1</v>
      </c>
      <c r="BQ233" s="8">
        <f ca="1">INT(IF(SUM($BP196:BQ196)=0,-1,IF(BQ196=0,60,BQ196)))</f>
        <v>-1</v>
      </c>
      <c r="BR233" s="8">
        <f ca="1">INT(IF(SUM($BP196:BR196)=0,-1,IF(BR196=0,60,BR196)))</f>
        <v>-1</v>
      </c>
    </row>
    <row r="234" spans="1:70" x14ac:dyDescent="0.2">
      <c r="A234" s="2" t="s">
        <v>201</v>
      </c>
      <c r="B234" s="2">
        <f ca="1">IF(SUM(B197:$AH197)=0,-1,IF(B197=0,20,IF(B197&lt;=25,100,IF(B197&lt;=50,250,IF(B197&lt;=75,500,IF(B197&lt;=100,1000))))))</f>
        <v>250</v>
      </c>
      <c r="C234" s="2">
        <f ca="1">IF(SUM(C197:$AH197)=0,-1,IF(C197=0,20,IF(C197&lt;=25,100,IF(C197&lt;=50,250,IF(C197&lt;=75,500,IF(C197&lt;=100,1000))))))</f>
        <v>250</v>
      </c>
      <c r="D234" s="2">
        <f ca="1">IF(SUM(D197:$AH197)=0,-1,IF(D197=0,20,IF(D197&lt;=25,100,IF(D197&lt;=50,250,IF(D197&lt;=75,500,IF(D197&lt;=100,1000))))))</f>
        <v>250</v>
      </c>
      <c r="E234" s="2">
        <f ca="1">IF(SUM(E197:$AH197)=0,-1,IF(E197=0,20,IF(E197&lt;=25,100,IF(E197&lt;=50,250,IF(E197&lt;=75,500,IF(E197&lt;=100,1000))))))</f>
        <v>500</v>
      </c>
      <c r="F234" s="2">
        <f ca="1">IF(SUM(F197:$AH197)=0,-1,IF(F197=0,20,IF(F197&lt;=25,100,IF(F197&lt;=50,250,IF(F197&lt;=75,500,IF(F197&lt;=100,1000))))))</f>
        <v>-1</v>
      </c>
      <c r="G234" s="2">
        <f ca="1">IF(SUM(G197:$AH197)=0,-1,IF(G197=0,20,IF(G197&lt;=25,100,IF(G197&lt;=50,250,IF(G197&lt;=75,500,IF(G197&lt;=100,1000))))))</f>
        <v>-1</v>
      </c>
      <c r="H234" s="2">
        <f ca="1">IF(SUM(H197:$AH197)=0,-1,IF(H197=0,20,IF(H197&lt;=25,100,IF(H197&lt;=50,250,IF(H197&lt;=75,500,IF(H197&lt;=100,1000))))))</f>
        <v>-1</v>
      </c>
      <c r="I234" s="2">
        <f ca="1">IF(SUM(I197:$AH197)=0,-1,IF(I197=0,20,IF(I197&lt;=25,100,IF(I197&lt;=50,250,IF(I197&lt;=75,500,IF(I197&lt;=100,1000))))))</f>
        <v>-1</v>
      </c>
      <c r="J234" s="2">
        <f ca="1">IF(SUM(J197:$AH197)=0,-1,IF(J197=0,20,IF(J197&lt;=25,100,IF(J197&lt;=50,250,IF(J197&lt;=75,500,IF(J197&lt;=100,1000))))))</f>
        <v>-1</v>
      </c>
      <c r="K234" s="2">
        <f ca="1">IF(SUM(K197:$AH197)=0,-1,IF(K197=0,20,IF(K197&lt;=25,100,IF(K197&lt;=50,250,IF(K197&lt;=75,500,IF(K197&lt;=100,1000))))))</f>
        <v>-1</v>
      </c>
      <c r="L234" s="2">
        <f ca="1">IF(SUM(L197:$AH197)=0,-1,IF(L197=0,20,IF(L197&lt;=25,100,IF(L197&lt;=50,250,IF(L197&lt;=75,500,IF(L197&lt;=100,1000))))))</f>
        <v>-1</v>
      </c>
      <c r="M234" s="2">
        <f ca="1">IF(SUM(M197:$AH197)=0,-1,IF(M197=0,20,IF(M197&lt;=25,100,IF(M197&lt;=50,250,IF(M197&lt;=75,500,IF(M197&lt;=100,1000))))))</f>
        <v>-1</v>
      </c>
      <c r="N234" s="2">
        <f ca="1">IF(SUM(N197:$AH197)=0,-1,IF(N197=0,20,IF(N197&lt;=25,100,IF(N197&lt;=50,250,IF(N197&lt;=75,500,IF(N197&lt;=100,1000))))))</f>
        <v>-1</v>
      </c>
      <c r="O234" s="2">
        <f ca="1">IF(SUM(O197:$AH197)=0,-1,IF(O197=0,20,IF(O197&lt;=25,100,IF(O197&lt;=50,250,IF(O197&lt;=75,500,IF(O197&lt;=100,1000))))))</f>
        <v>-1</v>
      </c>
      <c r="P234" s="2">
        <f ca="1">IF(SUM(P197:$AH197)=0,-1,IF(P197=0,20,IF(P197&lt;=25,100,IF(P197&lt;=50,250,IF(P197&lt;=75,500,IF(P197&lt;=100,1000))))))</f>
        <v>-1</v>
      </c>
      <c r="Q234" s="2">
        <f ca="1">IF(SUM(Q197:$AH197)=0,-1,IF(Q197=0,20,IF(Q197&lt;=25,100,IF(Q197&lt;=50,250,IF(Q197&lt;=75,500,IF(Q197&lt;=100,1000))))))</f>
        <v>-1</v>
      </c>
      <c r="R234" s="2">
        <f ca="1">IF(SUM(R197:$AH197)=0,-1,IF(R197=0,20,IF(R197&lt;=25,100,IF(R197&lt;=50,250,IF(R197&lt;=75,500,IF(R197&lt;=100,1000))))))</f>
        <v>-1</v>
      </c>
      <c r="S234" s="2">
        <f ca="1">IF(SUM(S197:$AH197)=0,-1,IF(S197=0,20,IF(S197&lt;=25,100,IF(S197&lt;=50,250,IF(S197&lt;=75,500,IF(S197&lt;=100,1000))))))</f>
        <v>-1</v>
      </c>
      <c r="T234" s="2">
        <f ca="1">IF(SUM(T197:$AH197)=0,-1,IF(T197=0,20,IF(T197&lt;=25,100,IF(T197&lt;=50,250,IF(T197&lt;=75,500,IF(T197&lt;=100,1000))))))</f>
        <v>-1</v>
      </c>
      <c r="U234" s="2">
        <f ca="1">IF(SUM(U197:$AH197)=0,-1,IF(U197=0,20,IF(U197&lt;=25,100,IF(U197&lt;=50,250,IF(U197&lt;=75,500,IF(U197&lt;=100,1000))))))</f>
        <v>-1</v>
      </c>
      <c r="V234" s="2">
        <f ca="1">IF(SUM(V197:$AH197)=0,-1,IF(V197=0,20,IF(V197&lt;=25,100,IF(V197&lt;=50,250,IF(V197&lt;=75,500,IF(V197&lt;=100,1000))))))</f>
        <v>-1</v>
      </c>
      <c r="W234" s="2">
        <f ca="1">IF(SUM(W197:$AH197)=0,-1,IF(W197=0,20,IF(W197&lt;=25,100,IF(W197&lt;=50,250,IF(W197&lt;=75,500,IF(W197&lt;=100,1000))))))</f>
        <v>-1</v>
      </c>
      <c r="X234" s="2">
        <f ca="1">IF(SUM(X197:$AH197)=0,-1,IF(X197=0,20,IF(X197&lt;=25,100,IF(X197&lt;=50,250,IF(X197&lt;=75,500,IF(X197&lt;=100,1000))))))</f>
        <v>-1</v>
      </c>
      <c r="Y234" s="2">
        <f ca="1">IF(SUM(Y197:$AH197)=0,-1,IF(Y197=0,20,IF(Y197&lt;=25,100,IF(Y197&lt;=50,250,IF(Y197&lt;=75,500,IF(Y197&lt;=100,1000))))))</f>
        <v>-1</v>
      </c>
      <c r="Z234" s="2">
        <f ca="1">IF(SUM(Z197:$AH197)=0,-1,IF(Z197=0,20,IF(Z197&lt;=25,100,IF(Z197&lt;=50,250,IF(Z197&lt;=75,500,IF(Z197&lt;=100,1000))))))</f>
        <v>-1</v>
      </c>
      <c r="AA234" s="2">
        <f ca="1">IF(SUM(AA197:$AH197)=0,-1,IF(AA197=0,20,IF(AA197&lt;=25,100,IF(AA197&lt;=50,250,IF(AA197&lt;=75,500,IF(AA197&lt;=100,1000))))))</f>
        <v>-1</v>
      </c>
      <c r="AB234" s="2">
        <f ca="1">IF(SUM(AB197:$AH197)=0,-1,IF(AB197=0,20,IF(AB197&lt;=25,100,IF(AB197&lt;=50,250,IF(AB197&lt;=75,500,IF(AB197&lt;=100,1000))))))</f>
        <v>-1</v>
      </c>
      <c r="AC234" s="2">
        <f ca="1">IF(SUM(AC197:$AH197)=0,-1,IF(AC197=0,20,IF(AC197&lt;=25,100,IF(AC197&lt;=50,250,IF(AC197&lt;=75,500,IF(AC197&lt;=100,1000))))))</f>
        <v>-1</v>
      </c>
      <c r="AD234" s="2">
        <f ca="1">IF(SUM(AD197:$AH197)=0,-1,IF(AD197=0,20,IF(AD197&lt;=25,100,IF(AD197&lt;=50,250,IF(AD197&lt;=75,500,IF(AD197&lt;=100,1000))))))</f>
        <v>-1</v>
      </c>
      <c r="AE234" s="2">
        <f ca="1">IF(SUM(AE197:$AH197)=0,-1,IF(AE197=0,20,IF(AE197&lt;=25,100,IF(AE197&lt;=50,250,IF(AE197&lt;=75,500,IF(AE197&lt;=100,1000))))))</f>
        <v>-1</v>
      </c>
      <c r="AF234" s="2">
        <f ca="1">IF(SUM(AF197:$AH197)=0,-1,IF(AF197=0,20,IF(AF197&lt;=25,100,IF(AF197&lt;=50,250,IF(AF197&lt;=75,500,IF(AF197&lt;=100,1000))))))</f>
        <v>-1</v>
      </c>
      <c r="AG234" s="2">
        <f ca="1">IF(SUM(AG197:$AH197)=0,-1,IF(AG197=0,20,IF(AG197&lt;=25,100,IF(AG197&lt;=50,250,IF(AG197&lt;=75,500,IF(AG197&lt;=100,1000))))))</f>
        <v>-1</v>
      </c>
      <c r="AH234" s="2">
        <f ca="1">IF(SUM(AH197:$AH197)=0,-1,IF(AH197=0,20,IF(AH197&lt;=25,100,IF(AH197&lt;=50,250,IF(AH197&lt;=75,500,IF(AH197&lt;=100,1000))))))</f>
        <v>-1</v>
      </c>
      <c r="AL234" s="8">
        <f ca="1">INT(IF(SUM(AL197:$BP197)=0,-1,IF(AL197=0,60,AL197)))</f>
        <v>1268</v>
      </c>
      <c r="AM234" s="8">
        <f ca="1">INT(IF(SUM(AM197:$BP197)=0,-1,IF(AM197=0,60,AM197)))</f>
        <v>1268</v>
      </c>
      <c r="AN234" s="8">
        <f ca="1">INT(IF(SUM(AN197:$BP197)=0,-1,IF(AN197=0,60,AN197)))</f>
        <v>1268</v>
      </c>
      <c r="AO234" s="8">
        <f ca="1">INT(IF(SUM(AO197:$BP197)=0,-1,IF(AO197=0,60,AO197)))</f>
        <v>1294</v>
      </c>
      <c r="AP234" s="8">
        <f ca="1">INT(IF(SUM(AP197:$BP197)=0,-1,IF(AP197=0,60,AP197)))</f>
        <v>-1</v>
      </c>
      <c r="AQ234" s="8">
        <f ca="1">INT(IF(SUM(AQ197:$BP197)=0,-1,IF(AQ197=0,60,AQ197)))</f>
        <v>-1</v>
      </c>
      <c r="AR234" s="8">
        <f ca="1">INT(IF(SUM(AR197:$BP197)=0,-1,IF(AR197=0,60,AR197)))</f>
        <v>-1</v>
      </c>
      <c r="AS234" s="8">
        <f ca="1">INT(IF(SUM(AS197:$BP197)=0,-1,IF(AS197=0,60,AS197)))</f>
        <v>-1</v>
      </c>
      <c r="AT234" s="8">
        <f ca="1">INT(IF(SUM(AT197:$BP197)=0,-1,IF(AT197=0,60,AT197)))</f>
        <v>-1</v>
      </c>
      <c r="AU234" s="8">
        <f ca="1">INT(IF(SUM(AU197:$BP197)=0,-1,IF(AU197=0,60,AU197)))</f>
        <v>-1</v>
      </c>
      <c r="AV234" s="8">
        <f ca="1">INT(IF(SUM(AV197:$BP197)=0,-1,IF(AV197=0,60,AV197)))</f>
        <v>-1</v>
      </c>
      <c r="AW234" s="8">
        <f ca="1">INT(IF(SUM(AW197:$BP197)=0,-1,IF(AW197=0,60,AW197)))</f>
        <v>-1</v>
      </c>
      <c r="AX234" s="8">
        <f ca="1">INT(IF(SUM(AX197:$BP197)=0,-1,IF(AX197=0,60,AX197)))</f>
        <v>-1</v>
      </c>
      <c r="AY234" s="8">
        <f ca="1">INT(IF(SUM(AY197:$BP197)=0,-1,IF(AY197=0,60,AY197)))</f>
        <v>-1</v>
      </c>
      <c r="AZ234" s="8">
        <f ca="1">INT(IF(SUM(AZ197:$BP197)=0,-1,IF(AZ197=0,60,AZ197)))</f>
        <v>-1</v>
      </c>
      <c r="BA234" s="8">
        <f ca="1">INT(IF(SUM(BA197:$BP197)=0,-1,IF(BA197=0,60,BA197)))</f>
        <v>-1</v>
      </c>
      <c r="BB234" s="8">
        <f ca="1">INT(IF(SUM(BB197:$BP197)=0,-1,IF(BB197=0,60,BB197)))</f>
        <v>-1</v>
      </c>
      <c r="BC234" s="8">
        <f ca="1">INT(IF(SUM(BC197:$BP197)=0,-1,IF(BC197=0,60,BC197)))</f>
        <v>-1</v>
      </c>
      <c r="BD234" s="8">
        <f ca="1">INT(IF(SUM(BD197:$BP197)=0,-1,IF(BD197=0,60,BD197)))</f>
        <v>-1</v>
      </c>
      <c r="BE234" s="8">
        <f ca="1">INT(IF(SUM(BE197:$BP197)=0,-1,IF(BE197=0,60,BE197)))</f>
        <v>-1</v>
      </c>
      <c r="BF234" s="8">
        <f ca="1">INT(IF(SUM(BF197:$BP197)=0,-1,IF(BF197=0,60,BF197)))</f>
        <v>-1</v>
      </c>
      <c r="BG234" s="8">
        <f ca="1">INT(IF(SUM(BG197:$BP197)=0,-1,IF(BG197=0,60,BG197)))</f>
        <v>-1</v>
      </c>
      <c r="BH234" s="8">
        <f ca="1">INT(IF(SUM(BH197:$BP197)=0,-1,IF(BH197=0,60,BH197)))</f>
        <v>-1</v>
      </c>
      <c r="BI234" s="8">
        <f ca="1">INT(IF(SUM(BI197:$BP197)=0,-1,IF(BI197=0,60,BI197)))</f>
        <v>-1</v>
      </c>
      <c r="BJ234" s="8">
        <f ca="1">INT(IF(SUM(BJ197:$BP197)=0,-1,IF(BJ197=0,60,BJ197)))</f>
        <v>-1</v>
      </c>
      <c r="BK234" s="8">
        <f ca="1">INT(IF(SUM(BK197:$BP197)=0,-1,IF(BK197=0,60,BK197)))</f>
        <v>-1</v>
      </c>
      <c r="BL234" s="8">
        <f ca="1">INT(IF(SUM(BL197:$BP197)=0,-1,IF(BL197=0,60,BL197)))</f>
        <v>-1</v>
      </c>
      <c r="BM234" s="8">
        <f ca="1">INT(IF(SUM(BM197:$BP197)=0,-1,IF(BM197=0,60,BM197)))</f>
        <v>-1</v>
      </c>
      <c r="BN234" s="8">
        <f ca="1">INT(IF(SUM(BN197:$BP197)=0,-1,IF(BN197=0,60,BN197)))</f>
        <v>-1</v>
      </c>
      <c r="BO234" s="8">
        <f ca="1">INT(IF(SUM(BO197:$BP197)=0,-1,IF(BO197=0,60,BO197)))</f>
        <v>-1</v>
      </c>
      <c r="BP234" s="8">
        <f ca="1">INT(IF(SUM(BP197:$BP197)=0,-1,IF(BP197=0,60,BP197)))</f>
        <v>-1</v>
      </c>
      <c r="BQ234" s="8">
        <f ca="1">INT(IF(SUM($BP197:BQ197)=0,-1,IF(BQ197=0,60,BQ197)))</f>
        <v>-1</v>
      </c>
      <c r="BR234" s="8">
        <f ca="1">INT(IF(SUM($BP197:BR197)=0,-1,IF(BR197=0,60,BR197)))</f>
        <v>-1</v>
      </c>
    </row>
    <row r="235" spans="1:70" x14ac:dyDescent="0.2">
      <c r="A235" s="2" t="s">
        <v>282</v>
      </c>
      <c r="B235" s="2">
        <f ca="1">IF(SUM(B198:$AH198)=0,-1,IF(B198=0,20,IF(B198&lt;=25,100,IF(B198&lt;=50,250,IF(B198&lt;=75,500,IF(B198&lt;=100,1000))))))</f>
        <v>-1</v>
      </c>
      <c r="C235" s="2">
        <f ca="1">IF(SUM(C198:$AH198)=0,-1,IF(C198=0,20,IF(C198&lt;=25,100,IF(C198&lt;=50,250,IF(C198&lt;=75,500,IF(C198&lt;=100,1000))))))</f>
        <v>-1</v>
      </c>
      <c r="D235" s="2">
        <f ca="1">IF(SUM(D198:$AH198)=0,-1,IF(D198=0,20,IF(D198&lt;=25,100,IF(D198&lt;=50,250,IF(D198&lt;=75,500,IF(D198&lt;=100,1000))))))</f>
        <v>-1</v>
      </c>
      <c r="E235" s="2">
        <f ca="1">IF(SUM(E198:$AH198)=0,-1,IF(E198=0,20,IF(E198&lt;=25,100,IF(E198&lt;=50,250,IF(E198&lt;=75,500,IF(E198&lt;=100,1000))))))</f>
        <v>-1</v>
      </c>
      <c r="F235" s="2">
        <f ca="1">IF(SUM(F198:$AH198)=0,-1,IF(F198=0,20,IF(F198&lt;=25,100,IF(F198&lt;=50,250,IF(F198&lt;=75,500,IF(F198&lt;=100,1000))))))</f>
        <v>-1</v>
      </c>
      <c r="G235" s="2">
        <f ca="1">IF(SUM(G198:$AH198)=0,-1,IF(G198=0,20,IF(G198&lt;=25,100,IF(G198&lt;=50,250,IF(G198&lt;=75,500,IF(G198&lt;=100,1000))))))</f>
        <v>-1</v>
      </c>
      <c r="H235" s="2">
        <f ca="1">IF(SUM(H198:$AH198)=0,-1,IF(H198=0,20,IF(H198&lt;=25,100,IF(H198&lt;=50,250,IF(H198&lt;=75,500,IF(H198&lt;=100,1000))))))</f>
        <v>-1</v>
      </c>
      <c r="I235" s="2">
        <f ca="1">IF(SUM(I198:$AH198)=0,-1,IF(I198=0,20,IF(I198&lt;=25,100,IF(I198&lt;=50,250,IF(I198&lt;=75,500,IF(I198&lt;=100,1000))))))</f>
        <v>-1</v>
      </c>
      <c r="J235" s="2">
        <f ca="1">IF(SUM(J198:$AH198)=0,-1,IF(J198=0,20,IF(J198&lt;=25,100,IF(J198&lt;=50,250,IF(J198&lt;=75,500,IF(J198&lt;=100,1000))))))</f>
        <v>-1</v>
      </c>
      <c r="K235" s="2">
        <f ca="1">IF(SUM(K198:$AH198)=0,-1,IF(K198=0,20,IF(K198&lt;=25,100,IF(K198&lt;=50,250,IF(K198&lt;=75,500,IF(K198&lt;=100,1000))))))</f>
        <v>-1</v>
      </c>
      <c r="L235" s="2">
        <f ca="1">IF(SUM(L198:$AH198)=0,-1,IF(L198=0,20,IF(L198&lt;=25,100,IF(L198&lt;=50,250,IF(L198&lt;=75,500,IF(L198&lt;=100,1000))))))</f>
        <v>-1</v>
      </c>
      <c r="M235" s="2">
        <f ca="1">IF(SUM(M198:$AH198)=0,-1,IF(M198=0,20,IF(M198&lt;=25,100,IF(M198&lt;=50,250,IF(M198&lt;=75,500,IF(M198&lt;=100,1000))))))</f>
        <v>-1</v>
      </c>
      <c r="N235" s="2">
        <f ca="1">IF(SUM(N198:$AH198)=0,-1,IF(N198=0,20,IF(N198&lt;=25,100,IF(N198&lt;=50,250,IF(N198&lt;=75,500,IF(N198&lt;=100,1000))))))</f>
        <v>-1</v>
      </c>
      <c r="O235" s="2">
        <f ca="1">IF(SUM(O198:$AH198)=0,-1,IF(O198=0,20,IF(O198&lt;=25,100,IF(O198&lt;=50,250,IF(O198&lt;=75,500,IF(O198&lt;=100,1000))))))</f>
        <v>-1</v>
      </c>
      <c r="P235" s="2">
        <f ca="1">IF(SUM(P198:$AH198)=0,-1,IF(P198=0,20,IF(P198&lt;=25,100,IF(P198&lt;=50,250,IF(P198&lt;=75,500,IF(P198&lt;=100,1000))))))</f>
        <v>-1</v>
      </c>
      <c r="Q235" s="2">
        <f ca="1">IF(SUM(Q198:$AH198)=0,-1,IF(Q198=0,20,IF(Q198&lt;=25,100,IF(Q198&lt;=50,250,IF(Q198&lt;=75,500,IF(Q198&lt;=100,1000))))))</f>
        <v>-1</v>
      </c>
      <c r="R235" s="2">
        <f ca="1">IF(SUM(R198:$AH198)=0,-1,IF(R198=0,20,IF(R198&lt;=25,100,IF(R198&lt;=50,250,IF(R198&lt;=75,500,IF(R198&lt;=100,1000))))))</f>
        <v>-1</v>
      </c>
      <c r="S235" s="2">
        <f ca="1">IF(SUM(S198:$AH198)=0,-1,IF(S198=0,20,IF(S198&lt;=25,100,IF(S198&lt;=50,250,IF(S198&lt;=75,500,IF(S198&lt;=100,1000))))))</f>
        <v>-1</v>
      </c>
      <c r="T235" s="2">
        <f ca="1">IF(SUM(T198:$AH198)=0,-1,IF(T198=0,20,IF(T198&lt;=25,100,IF(T198&lt;=50,250,IF(T198&lt;=75,500,IF(T198&lt;=100,1000))))))</f>
        <v>-1</v>
      </c>
      <c r="U235" s="2">
        <f ca="1">IF(SUM(U198:$AH198)=0,-1,IF(U198=0,20,IF(U198&lt;=25,100,IF(U198&lt;=50,250,IF(U198&lt;=75,500,IF(U198&lt;=100,1000))))))</f>
        <v>-1</v>
      </c>
      <c r="V235" s="2">
        <f ca="1">IF(SUM(V198:$AH198)=0,-1,IF(V198=0,20,IF(V198&lt;=25,100,IF(V198&lt;=50,250,IF(V198&lt;=75,500,IF(V198&lt;=100,1000))))))</f>
        <v>-1</v>
      </c>
      <c r="W235" s="2">
        <f ca="1">IF(SUM(W198:$AH198)=0,-1,IF(W198=0,20,IF(W198&lt;=25,100,IF(W198&lt;=50,250,IF(W198&lt;=75,500,IF(W198&lt;=100,1000))))))</f>
        <v>-1</v>
      </c>
      <c r="X235" s="2">
        <f ca="1">IF(SUM(X198:$AH198)=0,-1,IF(X198=0,20,IF(X198&lt;=25,100,IF(X198&lt;=50,250,IF(X198&lt;=75,500,IF(X198&lt;=100,1000))))))</f>
        <v>-1</v>
      </c>
      <c r="Y235" s="2">
        <f ca="1">IF(SUM(Y198:$AH198)=0,-1,IF(Y198=0,20,IF(Y198&lt;=25,100,IF(Y198&lt;=50,250,IF(Y198&lt;=75,500,IF(Y198&lt;=100,1000))))))</f>
        <v>-1</v>
      </c>
      <c r="Z235" s="2">
        <f ca="1">IF(SUM(Z198:$AH198)=0,-1,IF(Z198=0,20,IF(Z198&lt;=25,100,IF(Z198&lt;=50,250,IF(Z198&lt;=75,500,IF(Z198&lt;=100,1000))))))</f>
        <v>-1</v>
      </c>
      <c r="AA235" s="2">
        <f ca="1">IF(SUM(AA198:$AH198)=0,-1,IF(AA198=0,20,IF(AA198&lt;=25,100,IF(AA198&lt;=50,250,IF(AA198&lt;=75,500,IF(AA198&lt;=100,1000))))))</f>
        <v>-1</v>
      </c>
      <c r="AB235" s="2">
        <f ca="1">IF(SUM(AB198:$AH198)=0,-1,IF(AB198=0,20,IF(AB198&lt;=25,100,IF(AB198&lt;=50,250,IF(AB198&lt;=75,500,IF(AB198&lt;=100,1000))))))</f>
        <v>-1</v>
      </c>
      <c r="AC235" s="2">
        <f ca="1">IF(SUM(AC198:$AH198)=0,-1,IF(AC198=0,20,IF(AC198&lt;=25,100,IF(AC198&lt;=50,250,IF(AC198&lt;=75,500,IF(AC198&lt;=100,1000))))))</f>
        <v>-1</v>
      </c>
      <c r="AD235" s="2">
        <f ca="1">IF(SUM(AD198:$AH198)=0,-1,IF(AD198=0,20,IF(AD198&lt;=25,100,IF(AD198&lt;=50,250,IF(AD198&lt;=75,500,IF(AD198&lt;=100,1000))))))</f>
        <v>-1</v>
      </c>
      <c r="AE235" s="2">
        <f ca="1">IF(SUM(AE198:$AH198)=0,-1,IF(AE198=0,20,IF(AE198&lt;=25,100,IF(AE198&lt;=50,250,IF(AE198&lt;=75,500,IF(AE198&lt;=100,1000))))))</f>
        <v>-1</v>
      </c>
      <c r="AF235" s="2">
        <f ca="1">IF(SUM(AF198:$AH198)=0,-1,IF(AF198=0,20,IF(AF198&lt;=25,100,IF(AF198&lt;=50,250,IF(AF198&lt;=75,500,IF(AF198&lt;=100,1000))))))</f>
        <v>-1</v>
      </c>
      <c r="AG235" s="2">
        <f ca="1">IF(SUM(AG198:$AH198)=0,-1,IF(AG198=0,20,IF(AG198&lt;=25,100,IF(AG198&lt;=50,250,IF(AG198&lt;=75,500,IF(AG198&lt;=100,1000))))))</f>
        <v>-1</v>
      </c>
      <c r="AH235" s="2">
        <f ca="1">IF(SUM(AH198:$AH198)=0,-1,IF(AH198=0,20,IF(AH198&lt;=25,100,IF(AH198&lt;=50,250,IF(AH198&lt;=75,500,IF(AH198&lt;=100,1000))))))</f>
        <v>-1</v>
      </c>
      <c r="AL235" s="8">
        <f ca="1">INT(IF(SUM(AL198:$BP198)=0,-1,IF(AL198=0,60,AL198)))</f>
        <v>-1</v>
      </c>
      <c r="AM235" s="8">
        <f ca="1">INT(IF(SUM(AM198:$BP198)=0,-1,IF(AM198=0,60,AM198)))</f>
        <v>-1</v>
      </c>
      <c r="AN235" s="8">
        <f ca="1">INT(IF(SUM(AN198:$BP198)=0,-1,IF(AN198=0,60,AN198)))</f>
        <v>-1</v>
      </c>
      <c r="AO235" s="8">
        <f ca="1">INT(IF(SUM(AO198:$BP198)=0,-1,IF(AO198=0,60,AO198)))</f>
        <v>-1</v>
      </c>
      <c r="AP235" s="8">
        <f ca="1">INT(IF(SUM(AP198:$BP198)=0,-1,IF(AP198=0,60,AP198)))</f>
        <v>-1</v>
      </c>
      <c r="AQ235" s="8">
        <f ca="1">INT(IF(SUM(AQ198:$BP198)=0,-1,IF(AQ198=0,60,AQ198)))</f>
        <v>-1</v>
      </c>
      <c r="AR235" s="8">
        <f ca="1">INT(IF(SUM(AR198:$BP198)=0,-1,IF(AR198=0,60,AR198)))</f>
        <v>-1</v>
      </c>
      <c r="AS235" s="8">
        <f ca="1">INT(IF(SUM(AS198:$BP198)=0,-1,IF(AS198=0,60,AS198)))</f>
        <v>-1</v>
      </c>
      <c r="AT235" s="8">
        <f ca="1">INT(IF(SUM(AT198:$BP198)=0,-1,IF(AT198=0,60,AT198)))</f>
        <v>-1</v>
      </c>
      <c r="AU235" s="8">
        <f ca="1">INT(IF(SUM(AU198:$BP198)=0,-1,IF(AU198=0,60,AU198)))</f>
        <v>-1</v>
      </c>
      <c r="AV235" s="8">
        <f ca="1">INT(IF(SUM(AV198:$BP198)=0,-1,IF(AV198=0,60,AV198)))</f>
        <v>-1</v>
      </c>
      <c r="AW235" s="8">
        <f ca="1">INT(IF(SUM(AW198:$BP198)=0,-1,IF(AW198=0,60,AW198)))</f>
        <v>-1</v>
      </c>
      <c r="AX235" s="8">
        <f ca="1">INT(IF(SUM(AX198:$BP198)=0,-1,IF(AX198=0,60,AX198)))</f>
        <v>-1</v>
      </c>
      <c r="AY235" s="8">
        <f ca="1">INT(IF(SUM(AY198:$BP198)=0,-1,IF(AY198=0,60,AY198)))</f>
        <v>-1</v>
      </c>
      <c r="AZ235" s="8">
        <f ca="1">INT(IF(SUM(AZ198:$BP198)=0,-1,IF(AZ198=0,60,AZ198)))</f>
        <v>-1</v>
      </c>
      <c r="BA235" s="8">
        <f ca="1">INT(IF(SUM(BA198:$BP198)=0,-1,IF(BA198=0,60,BA198)))</f>
        <v>-1</v>
      </c>
      <c r="BB235" s="8">
        <f ca="1">INT(IF(SUM(BB198:$BP198)=0,-1,IF(BB198=0,60,BB198)))</f>
        <v>-1</v>
      </c>
      <c r="BC235" s="8">
        <f ca="1">INT(IF(SUM(BC198:$BP198)=0,-1,IF(BC198=0,60,BC198)))</f>
        <v>-1</v>
      </c>
      <c r="BD235" s="8">
        <f ca="1">INT(IF(SUM(BD198:$BP198)=0,-1,IF(BD198=0,60,BD198)))</f>
        <v>-1</v>
      </c>
      <c r="BE235" s="8">
        <f ca="1">INT(IF(SUM(BE198:$BP198)=0,-1,IF(BE198=0,60,BE198)))</f>
        <v>-1</v>
      </c>
      <c r="BF235" s="8">
        <f ca="1">INT(IF(SUM(BF198:$BP198)=0,-1,IF(BF198=0,60,BF198)))</f>
        <v>-1</v>
      </c>
      <c r="BG235" s="8">
        <f ca="1">INT(IF(SUM(BG198:$BP198)=0,-1,IF(BG198=0,60,BG198)))</f>
        <v>-1</v>
      </c>
      <c r="BH235" s="8">
        <f ca="1">INT(IF(SUM(BH198:$BP198)=0,-1,IF(BH198=0,60,BH198)))</f>
        <v>-1</v>
      </c>
      <c r="BI235" s="8">
        <f ca="1">INT(IF(SUM(BI198:$BP198)=0,-1,IF(BI198=0,60,BI198)))</f>
        <v>-1</v>
      </c>
      <c r="BJ235" s="8">
        <f ca="1">INT(IF(SUM(BJ198:$BP198)=0,-1,IF(BJ198=0,60,BJ198)))</f>
        <v>-1</v>
      </c>
      <c r="BK235" s="8">
        <f ca="1">INT(IF(SUM(BK198:$BP198)=0,-1,IF(BK198=0,60,BK198)))</f>
        <v>-1</v>
      </c>
      <c r="BL235" s="8">
        <f ca="1">INT(IF(SUM(BL198:$BP198)=0,-1,IF(BL198=0,60,BL198)))</f>
        <v>-1</v>
      </c>
      <c r="BM235" s="8">
        <f ca="1">INT(IF(SUM(BM198:$BP198)=0,-1,IF(BM198=0,60,BM198)))</f>
        <v>-1</v>
      </c>
      <c r="BN235" s="8">
        <f ca="1">INT(IF(SUM(BN198:$BP198)=0,-1,IF(BN198=0,60,BN198)))</f>
        <v>-1</v>
      </c>
      <c r="BO235" s="8">
        <f ca="1">INT(IF(SUM(BO198:$BP198)=0,-1,IF(BO198=0,60,BO198)))</f>
        <v>-1</v>
      </c>
      <c r="BP235" s="8">
        <f ca="1">INT(IF(SUM(BP198:$BP198)=0,-1,IF(BP198=0,60,BP198)))</f>
        <v>-1</v>
      </c>
      <c r="BQ235" s="8">
        <f ca="1">INT(IF(SUM($BP198:BQ198)=0,-1,IF(BQ198=0,60,BQ198)))</f>
        <v>-1</v>
      </c>
      <c r="BR235" s="8">
        <f ca="1">INT(IF(SUM($BP198:BR198)=0,-1,IF(BR198=0,60,BR198)))</f>
        <v>-1</v>
      </c>
    </row>
    <row r="236" spans="1:70" x14ac:dyDescent="0.2">
      <c r="A236" s="2" t="s">
        <v>139</v>
      </c>
      <c r="B236" s="2">
        <f ca="1">IF(SUM(B199:$AH199)=0,-1,IF(B199=0,20,IF(B199&lt;=25,100,IF(B199&lt;=50,250,IF(B199&lt;=75,500,IF(B199&lt;=100,1000))))))</f>
        <v>20</v>
      </c>
      <c r="C236" s="2">
        <f ca="1">IF(SUM(C199:$AH199)=0,-1,IF(C199=0,20,IF(C199&lt;=25,100,IF(C199&lt;=50,250,IF(C199&lt;=75,500,IF(C199&lt;=100,1000))))))</f>
        <v>100</v>
      </c>
      <c r="D236" s="2">
        <f ca="1">IF(SUM(D199:$AH199)=0,-1,IF(D199=0,20,IF(D199&lt;=25,100,IF(D199&lt;=50,250,IF(D199&lt;=75,500,IF(D199&lt;=100,1000))))))</f>
        <v>100</v>
      </c>
      <c r="E236" s="2">
        <f ca="1">IF(SUM(E199:$AH199)=0,-1,IF(E199=0,20,IF(E199&lt;=25,100,IF(E199&lt;=50,250,IF(E199&lt;=75,500,IF(E199&lt;=100,1000))))))</f>
        <v>100</v>
      </c>
      <c r="F236" s="2">
        <f ca="1">IF(SUM(F199:$AH199)=0,-1,IF(F199=0,20,IF(F199&lt;=25,100,IF(F199&lt;=50,250,IF(F199&lt;=75,500,IF(F199&lt;=100,1000))))))</f>
        <v>100</v>
      </c>
      <c r="G236" s="2">
        <f ca="1">IF(SUM(G199:$AH199)=0,-1,IF(G199=0,20,IF(G199&lt;=25,100,IF(G199&lt;=50,250,IF(G199&lt;=75,500,IF(G199&lt;=100,1000))))))</f>
        <v>250</v>
      </c>
      <c r="H236" s="2">
        <f ca="1">IF(SUM(H199:$AH199)=0,-1,IF(H199=0,20,IF(H199&lt;=25,100,IF(H199&lt;=50,250,IF(H199&lt;=75,500,IF(H199&lt;=100,1000))))))</f>
        <v>250</v>
      </c>
      <c r="I236" s="2">
        <f ca="1">IF(SUM(I199:$AH199)=0,-1,IF(I199=0,20,IF(I199&lt;=25,100,IF(I199&lt;=50,250,IF(I199&lt;=75,500,IF(I199&lt;=100,1000))))))</f>
        <v>250</v>
      </c>
      <c r="J236" s="2">
        <f ca="1">IF(SUM(J199:$AH199)=0,-1,IF(J199=0,20,IF(J199&lt;=25,100,IF(J199&lt;=50,250,IF(J199&lt;=75,500,IF(J199&lt;=100,1000))))))</f>
        <v>250</v>
      </c>
      <c r="K236" s="2">
        <f ca="1">IF(SUM(K199:$AH199)=0,-1,IF(K199=0,20,IF(K199&lt;=25,100,IF(K199&lt;=50,250,IF(K199&lt;=75,500,IF(K199&lt;=100,1000))))))</f>
        <v>250</v>
      </c>
      <c r="L236" s="2">
        <f ca="1">IF(SUM(L199:$AH199)=0,-1,IF(L199=0,20,IF(L199&lt;=25,100,IF(L199&lt;=50,250,IF(L199&lt;=75,500,IF(L199&lt;=100,1000))))))</f>
        <v>500</v>
      </c>
      <c r="M236" s="2">
        <f ca="1">IF(SUM(M199:$AH199)=0,-1,IF(M199=0,20,IF(M199&lt;=25,100,IF(M199&lt;=50,250,IF(M199&lt;=75,500,IF(M199&lt;=100,1000))))))</f>
        <v>500</v>
      </c>
      <c r="N236" s="2">
        <f ca="1">IF(SUM(N199:$AH199)=0,-1,IF(N199=0,20,IF(N199&lt;=25,100,IF(N199&lt;=50,250,IF(N199&lt;=75,500,IF(N199&lt;=100,1000))))))</f>
        <v>500</v>
      </c>
      <c r="O236" s="2">
        <f ca="1">IF(SUM(O199:$AH199)=0,-1,IF(O199=0,20,IF(O199&lt;=25,100,IF(O199&lt;=50,250,IF(O199&lt;=75,500,IF(O199&lt;=100,1000))))))</f>
        <v>500</v>
      </c>
      <c r="P236" s="2">
        <f ca="1">IF(SUM(P199:$AH199)=0,-1,IF(P199=0,20,IF(P199&lt;=25,100,IF(P199&lt;=50,250,IF(P199&lt;=75,500,IF(P199&lt;=100,1000))))))</f>
        <v>500</v>
      </c>
      <c r="Q236" s="2">
        <f ca="1">IF(SUM(Q199:$AH199)=0,-1,IF(Q199=0,20,IF(Q199&lt;=25,100,IF(Q199&lt;=50,250,IF(Q199&lt;=75,500,IF(Q199&lt;=100,1000))))))</f>
        <v>500</v>
      </c>
      <c r="R236" s="2">
        <f ca="1">IF(SUM(R199:$AH199)=0,-1,IF(R199=0,20,IF(R199&lt;=25,100,IF(R199&lt;=50,250,IF(R199&lt;=75,500,IF(R199&lt;=100,1000))))))</f>
        <v>1000</v>
      </c>
      <c r="S236" s="2">
        <f ca="1">IF(SUM(S199:$AH199)=0,-1,IF(S199=0,20,IF(S199&lt;=25,100,IF(S199&lt;=50,250,IF(S199&lt;=75,500,IF(S199&lt;=100,1000))))))</f>
        <v>1000</v>
      </c>
      <c r="T236" s="2">
        <f ca="1">IF(SUM(T199:$AH199)=0,-1,IF(T199=0,20,IF(T199&lt;=25,100,IF(T199&lt;=50,250,IF(T199&lt;=75,500,IF(T199&lt;=100,1000))))))</f>
        <v>1000</v>
      </c>
      <c r="U236" s="2">
        <f ca="1">IF(SUM(U199:$AH199)=0,-1,IF(U199=0,20,IF(U199&lt;=25,100,IF(U199&lt;=50,250,IF(U199&lt;=75,500,IF(U199&lt;=100,1000))))))</f>
        <v>-1</v>
      </c>
      <c r="V236" s="2">
        <f ca="1">IF(SUM(V199:$AH199)=0,-1,IF(V199=0,20,IF(V199&lt;=25,100,IF(V199&lt;=50,250,IF(V199&lt;=75,500,IF(V199&lt;=100,1000))))))</f>
        <v>-1</v>
      </c>
      <c r="W236" s="2">
        <f ca="1">IF(SUM(W199:$AH199)=0,-1,IF(W199=0,20,IF(W199&lt;=25,100,IF(W199&lt;=50,250,IF(W199&lt;=75,500,IF(W199&lt;=100,1000))))))</f>
        <v>-1</v>
      </c>
      <c r="X236" s="2">
        <f ca="1">IF(SUM(X199:$AH199)=0,-1,IF(X199=0,20,IF(X199&lt;=25,100,IF(X199&lt;=50,250,IF(X199&lt;=75,500,IF(X199&lt;=100,1000))))))</f>
        <v>-1</v>
      </c>
      <c r="Y236" s="2">
        <f ca="1">IF(SUM(Y199:$AH199)=0,-1,IF(Y199=0,20,IF(Y199&lt;=25,100,IF(Y199&lt;=50,250,IF(Y199&lt;=75,500,IF(Y199&lt;=100,1000))))))</f>
        <v>-1</v>
      </c>
      <c r="Z236" s="2">
        <f ca="1">IF(SUM(Z199:$AH199)=0,-1,IF(Z199=0,20,IF(Z199&lt;=25,100,IF(Z199&lt;=50,250,IF(Z199&lt;=75,500,IF(Z199&lt;=100,1000))))))</f>
        <v>-1</v>
      </c>
      <c r="AA236" s="2">
        <f ca="1">IF(SUM(AA199:$AH199)=0,-1,IF(AA199=0,20,IF(AA199&lt;=25,100,IF(AA199&lt;=50,250,IF(AA199&lt;=75,500,IF(AA199&lt;=100,1000))))))</f>
        <v>-1</v>
      </c>
      <c r="AB236" s="2">
        <f ca="1">IF(SUM(AB199:$AH199)=0,-1,IF(AB199=0,20,IF(AB199&lt;=25,100,IF(AB199&lt;=50,250,IF(AB199&lt;=75,500,IF(AB199&lt;=100,1000))))))</f>
        <v>-1</v>
      </c>
      <c r="AC236" s="2">
        <f ca="1">IF(SUM(AC199:$AH199)=0,-1,IF(AC199=0,20,IF(AC199&lt;=25,100,IF(AC199&lt;=50,250,IF(AC199&lt;=75,500,IF(AC199&lt;=100,1000))))))</f>
        <v>-1</v>
      </c>
      <c r="AD236" s="2">
        <f ca="1">IF(SUM(AD199:$AH199)=0,-1,IF(AD199=0,20,IF(AD199&lt;=25,100,IF(AD199&lt;=50,250,IF(AD199&lt;=75,500,IF(AD199&lt;=100,1000))))))</f>
        <v>-1</v>
      </c>
      <c r="AE236" s="2">
        <f ca="1">IF(SUM(AE199:$AH199)=0,-1,IF(AE199=0,20,IF(AE199&lt;=25,100,IF(AE199&lt;=50,250,IF(AE199&lt;=75,500,IF(AE199&lt;=100,1000))))))</f>
        <v>-1</v>
      </c>
      <c r="AF236" s="2">
        <f ca="1">IF(SUM(AF199:$AH199)=0,-1,IF(AF199=0,20,IF(AF199&lt;=25,100,IF(AF199&lt;=50,250,IF(AF199&lt;=75,500,IF(AF199&lt;=100,1000))))))</f>
        <v>-1</v>
      </c>
      <c r="AG236" s="2">
        <f ca="1">IF(SUM(AG199:$AH199)=0,-1,IF(AG199=0,20,IF(AG199&lt;=25,100,IF(AG199&lt;=50,250,IF(AG199&lt;=75,500,IF(AG199&lt;=100,1000))))))</f>
        <v>-1</v>
      </c>
      <c r="AH236" s="2">
        <f ca="1">IF(SUM(AH199:$AH199)=0,-1,IF(AH199=0,20,IF(AH199&lt;=25,100,IF(AH199&lt;=50,250,IF(AH199&lt;=75,500,IF(AH199&lt;=100,1000))))))</f>
        <v>-1</v>
      </c>
      <c r="AL236" s="8">
        <f ca="1">INT(IF(SUM(AL199:$BP199)=0,-1,IF(AL199=0,60,AL199)))</f>
        <v>60</v>
      </c>
      <c r="AM236" s="8">
        <f ca="1">INT(IF(SUM(AM199:$BP199)=0,-1,IF(AM199=0,60,AM199)))</f>
        <v>227</v>
      </c>
      <c r="AN236" s="8">
        <f ca="1">INT(IF(SUM(AN199:$BP199)=0,-1,IF(AN199=0,60,AN199)))</f>
        <v>227</v>
      </c>
      <c r="AO236" s="8">
        <f ca="1">INT(IF(SUM(AO199:$BP199)=0,-1,IF(AO199=0,60,AO199)))</f>
        <v>227</v>
      </c>
      <c r="AP236" s="8">
        <f ca="1">INT(IF(SUM(AP199:$BP199)=0,-1,IF(AP199=0,60,AP199)))</f>
        <v>227</v>
      </c>
      <c r="AQ236" s="8">
        <f ca="1">INT(IF(SUM(AQ199:$BP199)=0,-1,IF(AQ199=0,60,AQ199)))</f>
        <v>454</v>
      </c>
      <c r="AR236" s="8">
        <f ca="1">INT(IF(SUM(AR199:$BP199)=0,-1,IF(AR199=0,60,AR199)))</f>
        <v>454</v>
      </c>
      <c r="AS236" s="8">
        <f ca="1">INT(IF(SUM(AS199:$BP199)=0,-1,IF(AS199=0,60,AS199)))</f>
        <v>454</v>
      </c>
      <c r="AT236" s="8">
        <f ca="1">INT(IF(SUM(AT199:$BP199)=0,-1,IF(AT199=0,60,AT199)))</f>
        <v>454</v>
      </c>
      <c r="AU236" s="8">
        <f ca="1">INT(IF(SUM(AU199:$BP199)=0,-1,IF(AU199=0,60,AU199)))</f>
        <v>454</v>
      </c>
      <c r="AV236" s="8">
        <f ca="1">INT(IF(SUM(AV199:$BP199)=0,-1,IF(AV199=0,60,AV199)))</f>
        <v>681</v>
      </c>
      <c r="AW236" s="8">
        <f ca="1">INT(IF(SUM(AW199:$BP199)=0,-1,IF(AW199=0,60,AW199)))</f>
        <v>681</v>
      </c>
      <c r="AX236" s="8">
        <f ca="1">INT(IF(SUM(AX199:$BP199)=0,-1,IF(AX199=0,60,AX199)))</f>
        <v>681</v>
      </c>
      <c r="AY236" s="8">
        <f ca="1">INT(IF(SUM(AY199:$BP199)=0,-1,IF(AY199=0,60,AY199)))</f>
        <v>681</v>
      </c>
      <c r="AZ236" s="8">
        <f ca="1">INT(IF(SUM(AZ199:$BP199)=0,-1,IF(AZ199=0,60,AZ199)))</f>
        <v>681</v>
      </c>
      <c r="BA236" s="8">
        <f ca="1">INT(IF(SUM(BA199:$BP199)=0,-1,IF(BA199=0,60,BA199)))</f>
        <v>681</v>
      </c>
      <c r="BB236" s="8">
        <f ca="1">INT(IF(SUM(BB199:$BP199)=0,-1,IF(BB199=0,60,BB199)))</f>
        <v>909</v>
      </c>
      <c r="BC236" s="8">
        <f ca="1">INT(IF(SUM(BC199:$BP199)=0,-1,IF(BC199=0,60,BC199)))</f>
        <v>909</v>
      </c>
      <c r="BD236" s="8">
        <f ca="1">INT(IF(SUM(BD199:$BP199)=0,-1,IF(BD199=0,60,BD199)))</f>
        <v>909</v>
      </c>
      <c r="BE236" s="8">
        <f ca="1">INT(IF(SUM(BE199:$BP199)=0,-1,IF(BE199=0,60,BE199)))</f>
        <v>-1</v>
      </c>
      <c r="BF236" s="8">
        <f ca="1">INT(IF(SUM(BF199:$BP199)=0,-1,IF(BF199=0,60,BF199)))</f>
        <v>-1</v>
      </c>
      <c r="BG236" s="8">
        <f ca="1">INT(IF(SUM(BG199:$BP199)=0,-1,IF(BG199=0,60,BG199)))</f>
        <v>-1</v>
      </c>
      <c r="BH236" s="8">
        <f ca="1">INT(IF(SUM(BH199:$BP199)=0,-1,IF(BH199=0,60,BH199)))</f>
        <v>-1</v>
      </c>
      <c r="BI236" s="8">
        <f ca="1">INT(IF(SUM(BI199:$BP199)=0,-1,IF(BI199=0,60,BI199)))</f>
        <v>-1</v>
      </c>
      <c r="BJ236" s="8">
        <f ca="1">INT(IF(SUM(BJ199:$BP199)=0,-1,IF(BJ199=0,60,BJ199)))</f>
        <v>-1</v>
      </c>
      <c r="BK236" s="8">
        <f ca="1">INT(IF(SUM(BK199:$BP199)=0,-1,IF(BK199=0,60,BK199)))</f>
        <v>-1</v>
      </c>
      <c r="BL236" s="8">
        <f ca="1">INT(IF(SUM(BL199:$BP199)=0,-1,IF(BL199=0,60,BL199)))</f>
        <v>-1</v>
      </c>
      <c r="BM236" s="8">
        <f ca="1">INT(IF(SUM(BM199:$BP199)=0,-1,IF(BM199=0,60,BM199)))</f>
        <v>-1</v>
      </c>
      <c r="BN236" s="8">
        <f ca="1">INT(IF(SUM(BN199:$BP199)=0,-1,IF(BN199=0,60,BN199)))</f>
        <v>-1</v>
      </c>
      <c r="BO236" s="8">
        <f ca="1">INT(IF(SUM(BO199:$BP199)=0,-1,IF(BO199=0,60,BO199)))</f>
        <v>-1</v>
      </c>
      <c r="BP236" s="8">
        <f ca="1">INT(IF(SUM(BP199:$BP199)=0,-1,IF(BP199=0,60,BP199)))</f>
        <v>-1</v>
      </c>
      <c r="BQ236" s="8">
        <f ca="1">INT(IF(SUM($BP199:BQ199)=0,-1,IF(BQ199=0,60,BQ199)))</f>
        <v>-1</v>
      </c>
      <c r="BR236" s="8">
        <f ca="1">INT(IF(SUM($BP199:BR199)=0,-1,IF(BR199=0,60,BR199)))</f>
        <v>-1</v>
      </c>
    </row>
    <row r="237" spans="1:70" x14ac:dyDescent="0.2">
      <c r="A237" s="2" t="s">
        <v>283</v>
      </c>
      <c r="B237" s="2">
        <f ca="1">IF(SUM(B200:$AH200)=0,-1,IF(B200=0,20,IF(B200&lt;=25,100,IF(B200&lt;=50,250,IF(B200&lt;=75,500,IF(B200&lt;=100,1000))))))</f>
        <v>-1</v>
      </c>
      <c r="C237" s="2">
        <f ca="1">IF(SUM(C200:$AH200)=0,-1,IF(C200=0,20,IF(C200&lt;=25,100,IF(C200&lt;=50,250,IF(C200&lt;=75,500,IF(C200&lt;=100,1000))))))</f>
        <v>-1</v>
      </c>
      <c r="D237" s="2">
        <f ca="1">IF(SUM(D200:$AH200)=0,-1,IF(D200=0,20,IF(D200&lt;=25,100,IF(D200&lt;=50,250,IF(D200&lt;=75,500,IF(D200&lt;=100,1000))))))</f>
        <v>-1</v>
      </c>
      <c r="E237" s="2">
        <f ca="1">IF(SUM(E200:$AH200)=0,-1,IF(E200=0,20,IF(E200&lt;=25,100,IF(E200&lt;=50,250,IF(E200&lt;=75,500,IF(E200&lt;=100,1000))))))</f>
        <v>-1</v>
      </c>
      <c r="F237" s="2">
        <f ca="1">IF(SUM(F200:$AH200)=0,-1,IF(F200=0,20,IF(F200&lt;=25,100,IF(F200&lt;=50,250,IF(F200&lt;=75,500,IF(F200&lt;=100,1000))))))</f>
        <v>-1</v>
      </c>
      <c r="G237" s="2">
        <f ca="1">IF(SUM(G200:$AH200)=0,-1,IF(G200=0,20,IF(G200&lt;=25,100,IF(G200&lt;=50,250,IF(G200&lt;=75,500,IF(G200&lt;=100,1000))))))</f>
        <v>-1</v>
      </c>
      <c r="H237" s="2">
        <f ca="1">IF(SUM(H200:$AH200)=0,-1,IF(H200=0,20,IF(H200&lt;=25,100,IF(H200&lt;=50,250,IF(H200&lt;=75,500,IF(H200&lt;=100,1000))))))</f>
        <v>-1</v>
      </c>
      <c r="I237" s="2">
        <f ca="1">IF(SUM(I200:$AH200)=0,-1,IF(I200=0,20,IF(I200&lt;=25,100,IF(I200&lt;=50,250,IF(I200&lt;=75,500,IF(I200&lt;=100,1000))))))</f>
        <v>-1</v>
      </c>
      <c r="J237" s="2">
        <f ca="1">IF(SUM(J200:$AH200)=0,-1,IF(J200=0,20,IF(J200&lt;=25,100,IF(J200&lt;=50,250,IF(J200&lt;=75,500,IF(J200&lt;=100,1000))))))</f>
        <v>-1</v>
      </c>
      <c r="K237" s="2">
        <f ca="1">IF(SUM(K200:$AH200)=0,-1,IF(K200=0,20,IF(K200&lt;=25,100,IF(K200&lt;=50,250,IF(K200&lt;=75,500,IF(K200&lt;=100,1000))))))</f>
        <v>-1</v>
      </c>
      <c r="L237" s="2">
        <f ca="1">IF(SUM(L200:$AH200)=0,-1,IF(L200=0,20,IF(L200&lt;=25,100,IF(L200&lt;=50,250,IF(L200&lt;=75,500,IF(L200&lt;=100,1000))))))</f>
        <v>-1</v>
      </c>
      <c r="M237" s="2">
        <f ca="1">IF(SUM(M200:$AH200)=0,-1,IF(M200=0,20,IF(M200&lt;=25,100,IF(M200&lt;=50,250,IF(M200&lt;=75,500,IF(M200&lt;=100,1000))))))</f>
        <v>-1</v>
      </c>
      <c r="N237" s="2">
        <f ca="1">IF(SUM(N200:$AH200)=0,-1,IF(N200=0,20,IF(N200&lt;=25,100,IF(N200&lt;=50,250,IF(N200&lt;=75,500,IF(N200&lt;=100,1000))))))</f>
        <v>-1</v>
      </c>
      <c r="O237" s="2">
        <f ca="1">IF(SUM(O200:$AH200)=0,-1,IF(O200=0,20,IF(O200&lt;=25,100,IF(O200&lt;=50,250,IF(O200&lt;=75,500,IF(O200&lt;=100,1000))))))</f>
        <v>-1</v>
      </c>
      <c r="P237" s="2">
        <f ca="1">IF(SUM(P200:$AH200)=0,-1,IF(P200=0,20,IF(P200&lt;=25,100,IF(P200&lt;=50,250,IF(P200&lt;=75,500,IF(P200&lt;=100,1000))))))</f>
        <v>-1</v>
      </c>
      <c r="Q237" s="2">
        <f ca="1">IF(SUM(Q200:$AH200)=0,-1,IF(Q200=0,20,IF(Q200&lt;=25,100,IF(Q200&lt;=50,250,IF(Q200&lt;=75,500,IF(Q200&lt;=100,1000))))))</f>
        <v>-1</v>
      </c>
      <c r="R237" s="2">
        <f ca="1">IF(SUM(R200:$AH200)=0,-1,IF(R200=0,20,IF(R200&lt;=25,100,IF(R200&lt;=50,250,IF(R200&lt;=75,500,IF(R200&lt;=100,1000))))))</f>
        <v>-1</v>
      </c>
      <c r="S237" s="2">
        <f ca="1">IF(SUM(S200:$AH200)=0,-1,IF(S200=0,20,IF(S200&lt;=25,100,IF(S200&lt;=50,250,IF(S200&lt;=75,500,IF(S200&lt;=100,1000))))))</f>
        <v>-1</v>
      </c>
      <c r="T237" s="2">
        <f ca="1">IF(SUM(T200:$AH200)=0,-1,IF(T200=0,20,IF(T200&lt;=25,100,IF(T200&lt;=50,250,IF(T200&lt;=75,500,IF(T200&lt;=100,1000))))))</f>
        <v>-1</v>
      </c>
      <c r="U237" s="2">
        <f ca="1">IF(SUM(U200:$AH200)=0,-1,IF(U200=0,20,IF(U200&lt;=25,100,IF(U200&lt;=50,250,IF(U200&lt;=75,500,IF(U200&lt;=100,1000))))))</f>
        <v>-1</v>
      </c>
      <c r="V237" s="2">
        <f ca="1">IF(SUM(V200:$AH200)=0,-1,IF(V200=0,20,IF(V200&lt;=25,100,IF(V200&lt;=50,250,IF(V200&lt;=75,500,IF(V200&lt;=100,1000))))))</f>
        <v>-1</v>
      </c>
      <c r="W237" s="2">
        <f ca="1">IF(SUM(W200:$AH200)=0,-1,IF(W200=0,20,IF(W200&lt;=25,100,IF(W200&lt;=50,250,IF(W200&lt;=75,500,IF(W200&lt;=100,1000))))))</f>
        <v>-1</v>
      </c>
      <c r="X237" s="2">
        <f ca="1">IF(SUM(X200:$AH200)=0,-1,IF(X200=0,20,IF(X200&lt;=25,100,IF(X200&lt;=50,250,IF(X200&lt;=75,500,IF(X200&lt;=100,1000))))))</f>
        <v>-1</v>
      </c>
      <c r="Y237" s="2">
        <f ca="1">IF(SUM(Y200:$AH200)=0,-1,IF(Y200=0,20,IF(Y200&lt;=25,100,IF(Y200&lt;=50,250,IF(Y200&lt;=75,500,IF(Y200&lt;=100,1000))))))</f>
        <v>-1</v>
      </c>
      <c r="Z237" s="2">
        <f ca="1">IF(SUM(Z200:$AH200)=0,-1,IF(Z200=0,20,IF(Z200&lt;=25,100,IF(Z200&lt;=50,250,IF(Z200&lt;=75,500,IF(Z200&lt;=100,1000))))))</f>
        <v>-1</v>
      </c>
      <c r="AA237" s="2">
        <f ca="1">IF(SUM(AA200:$AH200)=0,-1,IF(AA200=0,20,IF(AA200&lt;=25,100,IF(AA200&lt;=50,250,IF(AA200&lt;=75,500,IF(AA200&lt;=100,1000))))))</f>
        <v>-1</v>
      </c>
      <c r="AB237" s="2">
        <f ca="1">IF(SUM(AB200:$AH200)=0,-1,IF(AB200=0,20,IF(AB200&lt;=25,100,IF(AB200&lt;=50,250,IF(AB200&lt;=75,500,IF(AB200&lt;=100,1000))))))</f>
        <v>-1</v>
      </c>
      <c r="AC237" s="2">
        <f ca="1">IF(SUM(AC200:$AH200)=0,-1,IF(AC200=0,20,IF(AC200&lt;=25,100,IF(AC200&lt;=50,250,IF(AC200&lt;=75,500,IF(AC200&lt;=100,1000))))))</f>
        <v>-1</v>
      </c>
      <c r="AD237" s="2">
        <f ca="1">IF(SUM(AD200:$AH200)=0,-1,IF(AD200=0,20,IF(AD200&lt;=25,100,IF(AD200&lt;=50,250,IF(AD200&lt;=75,500,IF(AD200&lt;=100,1000))))))</f>
        <v>-1</v>
      </c>
      <c r="AE237" s="2">
        <f ca="1">IF(SUM(AE200:$AH200)=0,-1,IF(AE200=0,20,IF(AE200&lt;=25,100,IF(AE200&lt;=50,250,IF(AE200&lt;=75,500,IF(AE200&lt;=100,1000))))))</f>
        <v>-1</v>
      </c>
      <c r="AF237" s="2">
        <f ca="1">IF(SUM(AF200:$AH200)=0,-1,IF(AF200=0,20,IF(AF200&lt;=25,100,IF(AF200&lt;=50,250,IF(AF200&lt;=75,500,IF(AF200&lt;=100,1000))))))</f>
        <v>-1</v>
      </c>
      <c r="AG237" s="2">
        <f ca="1">IF(SUM(AG200:$AH200)=0,-1,IF(AG200=0,20,IF(AG200&lt;=25,100,IF(AG200&lt;=50,250,IF(AG200&lt;=75,500,IF(AG200&lt;=100,1000))))))</f>
        <v>-1</v>
      </c>
      <c r="AH237" s="2">
        <f ca="1">IF(SUM(AH200:$AH200)=0,-1,IF(AH200=0,20,IF(AH200&lt;=25,100,IF(AH200&lt;=50,250,IF(AH200&lt;=75,500,IF(AH200&lt;=100,1000))))))</f>
        <v>-1</v>
      </c>
      <c r="AL237" s="8">
        <f ca="1">INT(IF(SUM(AL200:$BP200)=0,-1,IF(AL200=0,60,AL200)))</f>
        <v>-1</v>
      </c>
      <c r="AM237" s="8">
        <f ca="1">INT(IF(SUM(AM200:$BP200)=0,-1,IF(AM200=0,60,AM200)))</f>
        <v>-1</v>
      </c>
      <c r="AN237" s="8">
        <f ca="1">INT(IF(SUM(AN200:$BP200)=0,-1,IF(AN200=0,60,AN200)))</f>
        <v>-1</v>
      </c>
      <c r="AO237" s="8">
        <f ca="1">INT(IF(SUM(AO200:$BP200)=0,-1,IF(AO200=0,60,AO200)))</f>
        <v>-1</v>
      </c>
      <c r="AP237" s="8">
        <f ca="1">INT(IF(SUM(AP200:$BP200)=0,-1,IF(AP200=0,60,AP200)))</f>
        <v>-1</v>
      </c>
      <c r="AQ237" s="8">
        <f ca="1">INT(IF(SUM(AQ200:$BP200)=0,-1,IF(AQ200=0,60,AQ200)))</f>
        <v>-1</v>
      </c>
      <c r="AR237" s="8">
        <f ca="1">INT(IF(SUM(AR200:$BP200)=0,-1,IF(AR200=0,60,AR200)))</f>
        <v>-1</v>
      </c>
      <c r="AS237" s="8">
        <f ca="1">INT(IF(SUM(AS200:$BP200)=0,-1,IF(AS200=0,60,AS200)))</f>
        <v>-1</v>
      </c>
      <c r="AT237" s="8">
        <f ca="1">INT(IF(SUM(AT200:$BP200)=0,-1,IF(AT200=0,60,AT200)))</f>
        <v>-1</v>
      </c>
      <c r="AU237" s="8">
        <f ca="1">INT(IF(SUM(AU200:$BP200)=0,-1,IF(AU200=0,60,AU200)))</f>
        <v>-1</v>
      </c>
      <c r="AV237" s="8">
        <f ca="1">INT(IF(SUM(AV200:$BP200)=0,-1,IF(AV200=0,60,AV200)))</f>
        <v>-1</v>
      </c>
      <c r="AW237" s="8">
        <f ca="1">INT(IF(SUM(AW200:$BP200)=0,-1,IF(AW200=0,60,AW200)))</f>
        <v>-1</v>
      </c>
      <c r="AX237" s="8">
        <f ca="1">INT(IF(SUM(AX200:$BP200)=0,-1,IF(AX200=0,60,AX200)))</f>
        <v>-1</v>
      </c>
      <c r="AY237" s="8">
        <f ca="1">INT(IF(SUM(AY200:$BP200)=0,-1,IF(AY200=0,60,AY200)))</f>
        <v>-1</v>
      </c>
      <c r="AZ237" s="8">
        <f ca="1">INT(IF(SUM(AZ200:$BP200)=0,-1,IF(AZ200=0,60,AZ200)))</f>
        <v>-1</v>
      </c>
      <c r="BA237" s="8">
        <f ca="1">INT(IF(SUM(BA200:$BP200)=0,-1,IF(BA200=0,60,BA200)))</f>
        <v>-1</v>
      </c>
      <c r="BB237" s="8">
        <f ca="1">INT(IF(SUM(BB200:$BP200)=0,-1,IF(BB200=0,60,BB200)))</f>
        <v>-1</v>
      </c>
      <c r="BC237" s="8">
        <f ca="1">INT(IF(SUM(BC200:$BP200)=0,-1,IF(BC200=0,60,BC200)))</f>
        <v>-1</v>
      </c>
      <c r="BD237" s="8">
        <f ca="1">INT(IF(SUM(BD200:$BP200)=0,-1,IF(BD200=0,60,BD200)))</f>
        <v>-1</v>
      </c>
      <c r="BE237" s="8">
        <f ca="1">INT(IF(SUM(BE200:$BP200)=0,-1,IF(BE200=0,60,BE200)))</f>
        <v>-1</v>
      </c>
      <c r="BF237" s="8">
        <f ca="1">INT(IF(SUM(BF200:$BP200)=0,-1,IF(BF200=0,60,BF200)))</f>
        <v>-1</v>
      </c>
      <c r="BG237" s="8">
        <f ca="1">INT(IF(SUM(BG200:$BP200)=0,-1,IF(BG200=0,60,BG200)))</f>
        <v>-1</v>
      </c>
      <c r="BH237" s="8">
        <f ca="1">INT(IF(SUM(BH200:$BP200)=0,-1,IF(BH200=0,60,BH200)))</f>
        <v>-1</v>
      </c>
      <c r="BI237" s="8">
        <f ca="1">INT(IF(SUM(BI200:$BP200)=0,-1,IF(BI200=0,60,BI200)))</f>
        <v>-1</v>
      </c>
      <c r="BJ237" s="8">
        <f ca="1">INT(IF(SUM(BJ200:$BP200)=0,-1,IF(BJ200=0,60,BJ200)))</f>
        <v>-1</v>
      </c>
      <c r="BK237" s="8">
        <f ca="1">INT(IF(SUM(BK200:$BP200)=0,-1,IF(BK200=0,60,BK200)))</f>
        <v>-1</v>
      </c>
      <c r="BL237" s="8">
        <f ca="1">INT(IF(SUM(BL200:$BP200)=0,-1,IF(BL200=0,60,BL200)))</f>
        <v>-1</v>
      </c>
      <c r="BM237" s="8">
        <f ca="1">INT(IF(SUM(BM200:$BP200)=0,-1,IF(BM200=0,60,BM200)))</f>
        <v>-1</v>
      </c>
      <c r="BN237" s="8">
        <f ca="1">INT(IF(SUM(BN200:$BP200)=0,-1,IF(BN200=0,60,BN200)))</f>
        <v>-1</v>
      </c>
      <c r="BO237" s="8">
        <f ca="1">INT(IF(SUM(BO200:$BP200)=0,-1,IF(BO200=0,60,BO200)))</f>
        <v>-1</v>
      </c>
      <c r="BP237" s="8">
        <f ca="1">INT(IF(SUM(BP200:$BP200)=0,-1,IF(BP200=0,60,BP200)))</f>
        <v>-1</v>
      </c>
      <c r="BQ237" s="8">
        <f ca="1">INT(IF(SUM($BP200:BQ200)=0,-1,IF(BQ200=0,60,BQ200)))</f>
        <v>-1</v>
      </c>
      <c r="BR237" s="8">
        <f ca="1">INT(IF(SUM($BP200:BR200)=0,-1,IF(BR200=0,60,BR200)))</f>
        <v>-1</v>
      </c>
    </row>
    <row r="238" spans="1:70" x14ac:dyDescent="0.2">
      <c r="A238" s="2" t="s">
        <v>259</v>
      </c>
      <c r="B238" s="2">
        <f ca="1">IF(SUM(B201:$AH201)=0,-1,IF(B201=0,20,IF(B201&lt;=25,100,IF(B201&lt;=50,250,IF(B201&lt;=75,500,IF(B201&lt;=100,1000))))))</f>
        <v>250</v>
      </c>
      <c r="C238" s="2">
        <f ca="1">IF(SUM(C201:$AH201)=0,-1,IF(C201=0,20,IF(C201&lt;=25,100,IF(C201&lt;=50,250,IF(C201&lt;=75,500,IF(C201&lt;=100,1000))))))</f>
        <v>-1</v>
      </c>
      <c r="D238" s="2">
        <f ca="1">IF(SUM(D201:$AH201)=0,-1,IF(D201=0,20,IF(D201&lt;=25,100,IF(D201&lt;=50,250,IF(D201&lt;=75,500,IF(D201&lt;=100,1000))))))</f>
        <v>-1</v>
      </c>
      <c r="E238" s="2">
        <f ca="1">IF(SUM(E201:$AH201)=0,-1,IF(E201=0,20,IF(E201&lt;=25,100,IF(E201&lt;=50,250,IF(E201&lt;=75,500,IF(E201&lt;=100,1000))))))</f>
        <v>-1</v>
      </c>
      <c r="F238" s="2">
        <f ca="1">IF(SUM(F201:$AH201)=0,-1,IF(F201=0,20,IF(F201&lt;=25,100,IF(F201&lt;=50,250,IF(F201&lt;=75,500,IF(F201&lt;=100,1000))))))</f>
        <v>-1</v>
      </c>
      <c r="G238" s="2">
        <f ca="1">IF(SUM(G201:$AH201)=0,-1,IF(G201=0,20,IF(G201&lt;=25,100,IF(G201&lt;=50,250,IF(G201&lt;=75,500,IF(G201&lt;=100,1000))))))</f>
        <v>-1</v>
      </c>
      <c r="H238" s="2">
        <f ca="1">IF(SUM(H201:$AH201)=0,-1,IF(H201=0,20,IF(H201&lt;=25,100,IF(H201&lt;=50,250,IF(H201&lt;=75,500,IF(H201&lt;=100,1000))))))</f>
        <v>-1</v>
      </c>
      <c r="I238" s="2">
        <f ca="1">IF(SUM(I201:$AH201)=0,-1,IF(I201=0,20,IF(I201&lt;=25,100,IF(I201&lt;=50,250,IF(I201&lt;=75,500,IF(I201&lt;=100,1000))))))</f>
        <v>-1</v>
      </c>
      <c r="J238" s="2">
        <f ca="1">IF(SUM(J201:$AH201)=0,-1,IF(J201=0,20,IF(J201&lt;=25,100,IF(J201&lt;=50,250,IF(J201&lt;=75,500,IF(J201&lt;=100,1000))))))</f>
        <v>-1</v>
      </c>
      <c r="K238" s="2">
        <f ca="1">IF(SUM(K201:$AH201)=0,-1,IF(K201=0,20,IF(K201&lt;=25,100,IF(K201&lt;=50,250,IF(K201&lt;=75,500,IF(K201&lt;=100,1000))))))</f>
        <v>-1</v>
      </c>
      <c r="L238" s="2">
        <f ca="1">IF(SUM(L201:$AH201)=0,-1,IF(L201=0,20,IF(L201&lt;=25,100,IF(L201&lt;=50,250,IF(L201&lt;=75,500,IF(L201&lt;=100,1000))))))</f>
        <v>-1</v>
      </c>
      <c r="M238" s="2">
        <f ca="1">IF(SUM(M201:$AH201)=0,-1,IF(M201=0,20,IF(M201&lt;=25,100,IF(M201&lt;=50,250,IF(M201&lt;=75,500,IF(M201&lt;=100,1000))))))</f>
        <v>-1</v>
      </c>
      <c r="N238" s="2">
        <f ca="1">IF(SUM(N201:$AH201)=0,-1,IF(N201=0,20,IF(N201&lt;=25,100,IF(N201&lt;=50,250,IF(N201&lt;=75,500,IF(N201&lt;=100,1000))))))</f>
        <v>-1</v>
      </c>
      <c r="O238" s="2">
        <f ca="1">IF(SUM(O201:$AH201)=0,-1,IF(O201=0,20,IF(O201&lt;=25,100,IF(O201&lt;=50,250,IF(O201&lt;=75,500,IF(O201&lt;=100,1000))))))</f>
        <v>-1</v>
      </c>
      <c r="P238" s="2">
        <f ca="1">IF(SUM(P201:$AH201)=0,-1,IF(P201=0,20,IF(P201&lt;=25,100,IF(P201&lt;=50,250,IF(P201&lt;=75,500,IF(P201&lt;=100,1000))))))</f>
        <v>-1</v>
      </c>
      <c r="Q238" s="2">
        <f ca="1">IF(SUM(Q201:$AH201)=0,-1,IF(Q201=0,20,IF(Q201&lt;=25,100,IF(Q201&lt;=50,250,IF(Q201&lt;=75,500,IF(Q201&lt;=100,1000))))))</f>
        <v>-1</v>
      </c>
      <c r="R238" s="2">
        <f ca="1">IF(SUM(R201:$AH201)=0,-1,IF(R201=0,20,IF(R201&lt;=25,100,IF(R201&lt;=50,250,IF(R201&lt;=75,500,IF(R201&lt;=100,1000))))))</f>
        <v>-1</v>
      </c>
      <c r="S238" s="2">
        <f ca="1">IF(SUM(S201:$AH201)=0,-1,IF(S201=0,20,IF(S201&lt;=25,100,IF(S201&lt;=50,250,IF(S201&lt;=75,500,IF(S201&lt;=100,1000))))))</f>
        <v>-1</v>
      </c>
      <c r="T238" s="2">
        <f ca="1">IF(SUM(T201:$AH201)=0,-1,IF(T201=0,20,IF(T201&lt;=25,100,IF(T201&lt;=50,250,IF(T201&lt;=75,500,IF(T201&lt;=100,1000))))))</f>
        <v>-1</v>
      </c>
      <c r="U238" s="2">
        <f ca="1">IF(SUM(U201:$AH201)=0,-1,IF(U201=0,20,IF(U201&lt;=25,100,IF(U201&lt;=50,250,IF(U201&lt;=75,500,IF(U201&lt;=100,1000))))))</f>
        <v>-1</v>
      </c>
      <c r="V238" s="2">
        <f ca="1">IF(SUM(V201:$AH201)=0,-1,IF(V201=0,20,IF(V201&lt;=25,100,IF(V201&lt;=50,250,IF(V201&lt;=75,500,IF(V201&lt;=100,1000))))))</f>
        <v>-1</v>
      </c>
      <c r="W238" s="2">
        <f ca="1">IF(SUM(W201:$AH201)=0,-1,IF(W201=0,20,IF(W201&lt;=25,100,IF(W201&lt;=50,250,IF(W201&lt;=75,500,IF(W201&lt;=100,1000))))))</f>
        <v>-1</v>
      </c>
      <c r="X238" s="2">
        <f ca="1">IF(SUM(X201:$AH201)=0,-1,IF(X201=0,20,IF(X201&lt;=25,100,IF(X201&lt;=50,250,IF(X201&lt;=75,500,IF(X201&lt;=100,1000))))))</f>
        <v>-1</v>
      </c>
      <c r="Y238" s="2">
        <f ca="1">IF(SUM(Y201:$AH201)=0,-1,IF(Y201=0,20,IF(Y201&lt;=25,100,IF(Y201&lt;=50,250,IF(Y201&lt;=75,500,IF(Y201&lt;=100,1000))))))</f>
        <v>-1</v>
      </c>
      <c r="Z238" s="2">
        <f ca="1">IF(SUM(Z201:$AH201)=0,-1,IF(Z201=0,20,IF(Z201&lt;=25,100,IF(Z201&lt;=50,250,IF(Z201&lt;=75,500,IF(Z201&lt;=100,1000))))))</f>
        <v>-1</v>
      </c>
      <c r="AA238" s="2">
        <f ca="1">IF(SUM(AA201:$AH201)=0,-1,IF(AA201=0,20,IF(AA201&lt;=25,100,IF(AA201&lt;=50,250,IF(AA201&lt;=75,500,IF(AA201&lt;=100,1000))))))</f>
        <v>-1</v>
      </c>
      <c r="AB238" s="2">
        <f ca="1">IF(SUM(AB201:$AH201)=0,-1,IF(AB201=0,20,IF(AB201&lt;=25,100,IF(AB201&lt;=50,250,IF(AB201&lt;=75,500,IF(AB201&lt;=100,1000))))))</f>
        <v>-1</v>
      </c>
      <c r="AC238" s="2">
        <f ca="1">IF(SUM(AC201:$AH201)=0,-1,IF(AC201=0,20,IF(AC201&lt;=25,100,IF(AC201&lt;=50,250,IF(AC201&lt;=75,500,IF(AC201&lt;=100,1000))))))</f>
        <v>-1</v>
      </c>
      <c r="AD238" s="2">
        <f ca="1">IF(SUM(AD201:$AH201)=0,-1,IF(AD201=0,20,IF(AD201&lt;=25,100,IF(AD201&lt;=50,250,IF(AD201&lt;=75,500,IF(AD201&lt;=100,1000))))))</f>
        <v>-1</v>
      </c>
      <c r="AE238" s="2">
        <f ca="1">IF(SUM(AE201:$AH201)=0,-1,IF(AE201=0,20,IF(AE201&lt;=25,100,IF(AE201&lt;=50,250,IF(AE201&lt;=75,500,IF(AE201&lt;=100,1000))))))</f>
        <v>-1</v>
      </c>
      <c r="AF238" s="2">
        <f ca="1">IF(SUM(AF201:$AH201)=0,-1,IF(AF201=0,20,IF(AF201&lt;=25,100,IF(AF201&lt;=50,250,IF(AF201&lt;=75,500,IF(AF201&lt;=100,1000))))))</f>
        <v>-1</v>
      </c>
      <c r="AG238" s="2">
        <f ca="1">IF(SUM(AG201:$AH201)=0,-1,IF(AG201=0,20,IF(AG201&lt;=25,100,IF(AG201&lt;=50,250,IF(AG201&lt;=75,500,IF(AG201&lt;=100,1000))))))</f>
        <v>-1</v>
      </c>
      <c r="AH238" s="2">
        <f ca="1">IF(SUM(AH201:$AH201)=0,-1,IF(AH201=0,20,IF(AH201&lt;=25,100,IF(AH201&lt;=50,250,IF(AH201&lt;=75,500,IF(AH201&lt;=100,1000))))))</f>
        <v>-1</v>
      </c>
      <c r="AL238" s="8">
        <f ca="1">INT(IF(SUM(AL201:$BP201)=0,-1,IF(AL201=0,60,AL201)))</f>
        <v>5000</v>
      </c>
      <c r="AM238" s="8">
        <f ca="1">INT(IF(SUM(AM201:$BP201)=0,-1,IF(AM201=0,60,AM201)))</f>
        <v>-1</v>
      </c>
      <c r="AN238" s="8">
        <f ca="1">INT(IF(SUM(AN201:$BP201)=0,-1,IF(AN201=0,60,AN201)))</f>
        <v>-1</v>
      </c>
      <c r="AO238" s="8">
        <f ca="1">INT(IF(SUM(AO201:$BP201)=0,-1,IF(AO201=0,60,AO201)))</f>
        <v>-1</v>
      </c>
      <c r="AP238" s="8">
        <f ca="1">INT(IF(SUM(AP201:$BP201)=0,-1,IF(AP201=0,60,AP201)))</f>
        <v>-1</v>
      </c>
      <c r="AQ238" s="8">
        <f ca="1">INT(IF(SUM(AQ201:$BP201)=0,-1,IF(AQ201=0,60,AQ201)))</f>
        <v>-1</v>
      </c>
      <c r="AR238" s="8">
        <f ca="1">INT(IF(SUM(AR201:$BP201)=0,-1,IF(AR201=0,60,AR201)))</f>
        <v>-1</v>
      </c>
      <c r="AS238" s="8">
        <f ca="1">INT(IF(SUM(AS201:$BP201)=0,-1,IF(AS201=0,60,AS201)))</f>
        <v>-1</v>
      </c>
      <c r="AT238" s="8">
        <f ca="1">INT(IF(SUM(AT201:$BP201)=0,-1,IF(AT201=0,60,AT201)))</f>
        <v>-1</v>
      </c>
      <c r="AU238" s="8">
        <f ca="1">INT(IF(SUM(AU201:$BP201)=0,-1,IF(AU201=0,60,AU201)))</f>
        <v>-1</v>
      </c>
      <c r="AV238" s="8">
        <f ca="1">INT(IF(SUM(AV201:$BP201)=0,-1,IF(AV201=0,60,AV201)))</f>
        <v>-1</v>
      </c>
      <c r="AW238" s="8">
        <f ca="1">INT(IF(SUM(AW201:$BP201)=0,-1,IF(AW201=0,60,AW201)))</f>
        <v>-1</v>
      </c>
      <c r="AX238" s="8">
        <f ca="1">INT(IF(SUM(AX201:$BP201)=0,-1,IF(AX201=0,60,AX201)))</f>
        <v>-1</v>
      </c>
      <c r="AY238" s="8">
        <f ca="1">INT(IF(SUM(AY201:$BP201)=0,-1,IF(AY201=0,60,AY201)))</f>
        <v>-1</v>
      </c>
      <c r="AZ238" s="8">
        <f ca="1">INT(IF(SUM(AZ201:$BP201)=0,-1,IF(AZ201=0,60,AZ201)))</f>
        <v>-1</v>
      </c>
      <c r="BA238" s="8">
        <f ca="1">INT(IF(SUM(BA201:$BP201)=0,-1,IF(BA201=0,60,BA201)))</f>
        <v>-1</v>
      </c>
      <c r="BB238" s="8">
        <f ca="1">INT(IF(SUM(BB201:$BP201)=0,-1,IF(BB201=0,60,BB201)))</f>
        <v>-1</v>
      </c>
      <c r="BC238" s="8">
        <f ca="1">INT(IF(SUM(BC201:$BP201)=0,-1,IF(BC201=0,60,BC201)))</f>
        <v>-1</v>
      </c>
      <c r="BD238" s="8">
        <f ca="1">INT(IF(SUM(BD201:$BP201)=0,-1,IF(BD201=0,60,BD201)))</f>
        <v>-1</v>
      </c>
      <c r="BE238" s="8">
        <f ca="1">INT(IF(SUM(BE201:$BP201)=0,-1,IF(BE201=0,60,BE201)))</f>
        <v>-1</v>
      </c>
      <c r="BF238" s="8">
        <f ca="1">INT(IF(SUM(BF201:$BP201)=0,-1,IF(BF201=0,60,BF201)))</f>
        <v>-1</v>
      </c>
      <c r="BG238" s="8">
        <f ca="1">INT(IF(SUM(BG201:$BP201)=0,-1,IF(BG201=0,60,BG201)))</f>
        <v>-1</v>
      </c>
      <c r="BH238" s="8">
        <f ca="1">INT(IF(SUM(BH201:$BP201)=0,-1,IF(BH201=0,60,BH201)))</f>
        <v>-1</v>
      </c>
      <c r="BI238" s="8">
        <f ca="1">INT(IF(SUM(BI201:$BP201)=0,-1,IF(BI201=0,60,BI201)))</f>
        <v>-1</v>
      </c>
      <c r="BJ238" s="8">
        <f ca="1">INT(IF(SUM(BJ201:$BP201)=0,-1,IF(BJ201=0,60,BJ201)))</f>
        <v>-1</v>
      </c>
      <c r="BK238" s="8">
        <f ca="1">INT(IF(SUM(BK201:$BP201)=0,-1,IF(BK201=0,60,BK201)))</f>
        <v>-1</v>
      </c>
      <c r="BL238" s="8">
        <f ca="1">INT(IF(SUM(BL201:$BP201)=0,-1,IF(BL201=0,60,BL201)))</f>
        <v>-1</v>
      </c>
      <c r="BM238" s="8">
        <f ca="1">INT(IF(SUM(BM201:$BP201)=0,-1,IF(BM201=0,60,BM201)))</f>
        <v>-1</v>
      </c>
      <c r="BN238" s="8">
        <f ca="1">INT(IF(SUM(BN201:$BP201)=0,-1,IF(BN201=0,60,BN201)))</f>
        <v>-1</v>
      </c>
      <c r="BO238" s="8">
        <f ca="1">INT(IF(SUM(BO201:$BP201)=0,-1,IF(BO201=0,60,BO201)))</f>
        <v>-1</v>
      </c>
      <c r="BP238" s="8">
        <f ca="1">INT(IF(SUM(BP201:$BP201)=0,-1,IF(BP201=0,60,BP201)))</f>
        <v>-1</v>
      </c>
      <c r="BQ238" s="8">
        <f ca="1">INT(IF(SUM($BP201:BQ201)=0,-1,IF(BQ201=0,60,BQ201)))</f>
        <v>-1</v>
      </c>
      <c r="BR238" s="8">
        <f ca="1">INT(IF(SUM($BP201:BR201)=0,-1,IF(BR201=0,60,BR201)))</f>
        <v>-1</v>
      </c>
    </row>
    <row r="239" spans="1:70" x14ac:dyDescent="0.2">
      <c r="A239" s="2" t="s">
        <v>155</v>
      </c>
      <c r="B239" s="2">
        <f ca="1">IF(SUM(B202:$AH202)=0,-1,IF(B202=0,20,IF(B202&lt;=25,100,IF(B202&lt;=50,250,IF(B202&lt;=75,500,IF(B202&lt;=100,1000))))))</f>
        <v>20</v>
      </c>
      <c r="C239" s="2">
        <f ca="1">IF(SUM(C202:$AH202)=0,-1,IF(C202=0,20,IF(C202&lt;=25,100,IF(C202&lt;=50,250,IF(C202&lt;=75,500,IF(C202&lt;=100,1000))))))</f>
        <v>20</v>
      </c>
      <c r="D239" s="2">
        <f ca="1">IF(SUM(D202:$AH202)=0,-1,IF(D202=0,20,IF(D202&lt;=25,100,IF(D202&lt;=50,250,IF(D202&lt;=75,500,IF(D202&lt;=100,1000))))))</f>
        <v>100</v>
      </c>
      <c r="E239" s="2">
        <f ca="1">IF(SUM(E202:$AH202)=0,-1,IF(E202=0,20,IF(E202&lt;=25,100,IF(E202&lt;=50,250,IF(E202&lt;=75,500,IF(E202&lt;=100,1000))))))</f>
        <v>250</v>
      </c>
      <c r="F239" s="2">
        <f ca="1">IF(SUM(F202:$AH202)=0,-1,IF(F202=0,20,IF(F202&lt;=25,100,IF(F202&lt;=50,250,IF(F202&lt;=75,500,IF(F202&lt;=100,1000))))))</f>
        <v>250</v>
      </c>
      <c r="G239" s="2">
        <f ca="1">IF(SUM(G202:$AH202)=0,-1,IF(G202=0,20,IF(G202&lt;=25,100,IF(G202&lt;=50,250,IF(G202&lt;=75,500,IF(G202&lt;=100,1000))))))</f>
        <v>500</v>
      </c>
      <c r="H239" s="2">
        <f ca="1">IF(SUM(H202:$AH202)=0,-1,IF(H202=0,20,IF(H202&lt;=25,100,IF(H202&lt;=50,250,IF(H202&lt;=75,500,IF(H202&lt;=100,1000))))))</f>
        <v>1000</v>
      </c>
      <c r="I239" s="2">
        <f ca="1">IF(SUM(I202:$AH202)=0,-1,IF(I202=0,20,IF(I202&lt;=25,100,IF(I202&lt;=50,250,IF(I202&lt;=75,500,IF(I202&lt;=100,1000))))))</f>
        <v>1000</v>
      </c>
      <c r="J239" s="2">
        <f ca="1">IF(SUM(J202:$AH202)=0,-1,IF(J202=0,20,IF(J202&lt;=25,100,IF(J202&lt;=50,250,IF(J202&lt;=75,500,IF(J202&lt;=100,1000))))))</f>
        <v>-1</v>
      </c>
      <c r="K239" s="2">
        <f ca="1">IF(SUM(K202:$AH202)=0,-1,IF(K202=0,20,IF(K202&lt;=25,100,IF(K202&lt;=50,250,IF(K202&lt;=75,500,IF(K202&lt;=100,1000))))))</f>
        <v>-1</v>
      </c>
      <c r="L239" s="2">
        <f ca="1">IF(SUM(L202:$AH202)=0,-1,IF(L202=0,20,IF(L202&lt;=25,100,IF(L202&lt;=50,250,IF(L202&lt;=75,500,IF(L202&lt;=100,1000))))))</f>
        <v>-1</v>
      </c>
      <c r="M239" s="2">
        <f ca="1">IF(SUM(M202:$AH202)=0,-1,IF(M202=0,20,IF(M202&lt;=25,100,IF(M202&lt;=50,250,IF(M202&lt;=75,500,IF(M202&lt;=100,1000))))))</f>
        <v>-1</v>
      </c>
      <c r="N239" s="2">
        <f ca="1">IF(SUM(N202:$AH202)=0,-1,IF(N202=0,20,IF(N202&lt;=25,100,IF(N202&lt;=50,250,IF(N202&lt;=75,500,IF(N202&lt;=100,1000))))))</f>
        <v>-1</v>
      </c>
      <c r="O239" s="2">
        <f ca="1">IF(SUM(O202:$AH202)=0,-1,IF(O202=0,20,IF(O202&lt;=25,100,IF(O202&lt;=50,250,IF(O202&lt;=75,500,IF(O202&lt;=100,1000))))))</f>
        <v>-1</v>
      </c>
      <c r="P239" s="2">
        <f ca="1">IF(SUM(P202:$AH202)=0,-1,IF(P202=0,20,IF(P202&lt;=25,100,IF(P202&lt;=50,250,IF(P202&lt;=75,500,IF(P202&lt;=100,1000))))))</f>
        <v>-1</v>
      </c>
      <c r="Q239" s="2">
        <f ca="1">IF(SUM(Q202:$AH202)=0,-1,IF(Q202=0,20,IF(Q202&lt;=25,100,IF(Q202&lt;=50,250,IF(Q202&lt;=75,500,IF(Q202&lt;=100,1000))))))</f>
        <v>-1</v>
      </c>
      <c r="R239" s="2">
        <f ca="1">IF(SUM(R202:$AH202)=0,-1,IF(R202=0,20,IF(R202&lt;=25,100,IF(R202&lt;=50,250,IF(R202&lt;=75,500,IF(R202&lt;=100,1000))))))</f>
        <v>-1</v>
      </c>
      <c r="S239" s="2">
        <f ca="1">IF(SUM(S202:$AH202)=0,-1,IF(S202=0,20,IF(S202&lt;=25,100,IF(S202&lt;=50,250,IF(S202&lt;=75,500,IF(S202&lt;=100,1000))))))</f>
        <v>-1</v>
      </c>
      <c r="T239" s="2">
        <f ca="1">IF(SUM(T202:$AH202)=0,-1,IF(T202=0,20,IF(T202&lt;=25,100,IF(T202&lt;=50,250,IF(T202&lt;=75,500,IF(T202&lt;=100,1000))))))</f>
        <v>-1</v>
      </c>
      <c r="U239" s="2">
        <f ca="1">IF(SUM(U202:$AH202)=0,-1,IF(U202=0,20,IF(U202&lt;=25,100,IF(U202&lt;=50,250,IF(U202&lt;=75,500,IF(U202&lt;=100,1000))))))</f>
        <v>-1</v>
      </c>
      <c r="V239" s="2">
        <f ca="1">IF(SUM(V202:$AH202)=0,-1,IF(V202=0,20,IF(V202&lt;=25,100,IF(V202&lt;=50,250,IF(V202&lt;=75,500,IF(V202&lt;=100,1000))))))</f>
        <v>-1</v>
      </c>
      <c r="W239" s="2">
        <f ca="1">IF(SUM(W202:$AH202)=0,-1,IF(W202=0,20,IF(W202&lt;=25,100,IF(W202&lt;=50,250,IF(W202&lt;=75,500,IF(W202&lt;=100,1000))))))</f>
        <v>-1</v>
      </c>
      <c r="X239" s="2">
        <f ca="1">IF(SUM(X202:$AH202)=0,-1,IF(X202=0,20,IF(X202&lt;=25,100,IF(X202&lt;=50,250,IF(X202&lt;=75,500,IF(X202&lt;=100,1000))))))</f>
        <v>-1</v>
      </c>
      <c r="Y239" s="2">
        <f ca="1">IF(SUM(Y202:$AH202)=0,-1,IF(Y202=0,20,IF(Y202&lt;=25,100,IF(Y202&lt;=50,250,IF(Y202&lt;=75,500,IF(Y202&lt;=100,1000))))))</f>
        <v>-1</v>
      </c>
      <c r="Z239" s="2">
        <f ca="1">IF(SUM(Z202:$AH202)=0,-1,IF(Z202=0,20,IF(Z202&lt;=25,100,IF(Z202&lt;=50,250,IF(Z202&lt;=75,500,IF(Z202&lt;=100,1000))))))</f>
        <v>-1</v>
      </c>
      <c r="AA239" s="2">
        <f ca="1">IF(SUM(AA202:$AH202)=0,-1,IF(AA202=0,20,IF(AA202&lt;=25,100,IF(AA202&lt;=50,250,IF(AA202&lt;=75,500,IF(AA202&lt;=100,1000))))))</f>
        <v>-1</v>
      </c>
      <c r="AB239" s="2">
        <f ca="1">IF(SUM(AB202:$AH202)=0,-1,IF(AB202=0,20,IF(AB202&lt;=25,100,IF(AB202&lt;=50,250,IF(AB202&lt;=75,500,IF(AB202&lt;=100,1000))))))</f>
        <v>-1</v>
      </c>
      <c r="AC239" s="2">
        <f ca="1">IF(SUM(AC202:$AH202)=0,-1,IF(AC202=0,20,IF(AC202&lt;=25,100,IF(AC202&lt;=50,250,IF(AC202&lt;=75,500,IF(AC202&lt;=100,1000))))))</f>
        <v>-1</v>
      </c>
      <c r="AD239" s="2">
        <f ca="1">IF(SUM(AD202:$AH202)=0,-1,IF(AD202=0,20,IF(AD202&lt;=25,100,IF(AD202&lt;=50,250,IF(AD202&lt;=75,500,IF(AD202&lt;=100,1000))))))</f>
        <v>-1</v>
      </c>
      <c r="AE239" s="2">
        <f ca="1">IF(SUM(AE202:$AH202)=0,-1,IF(AE202=0,20,IF(AE202&lt;=25,100,IF(AE202&lt;=50,250,IF(AE202&lt;=75,500,IF(AE202&lt;=100,1000))))))</f>
        <v>-1</v>
      </c>
      <c r="AF239" s="2">
        <f ca="1">IF(SUM(AF202:$AH202)=0,-1,IF(AF202=0,20,IF(AF202&lt;=25,100,IF(AF202&lt;=50,250,IF(AF202&lt;=75,500,IF(AF202&lt;=100,1000))))))</f>
        <v>-1</v>
      </c>
      <c r="AG239" s="2">
        <f ca="1">IF(SUM(AG202:$AH202)=0,-1,IF(AG202=0,20,IF(AG202&lt;=25,100,IF(AG202&lt;=50,250,IF(AG202&lt;=75,500,IF(AG202&lt;=100,1000))))))</f>
        <v>-1</v>
      </c>
      <c r="AH239" s="2">
        <f ca="1">IF(SUM(AH202:$AH202)=0,-1,IF(AH202=0,20,IF(AH202&lt;=25,100,IF(AH202&lt;=50,250,IF(AH202&lt;=75,500,IF(AH202&lt;=100,1000))))))</f>
        <v>-1</v>
      </c>
      <c r="AL239" s="8">
        <f ca="1">INT(IF(SUM(AL202:$BP202)=0,-1,IF(AL202=0,60,AL202)))</f>
        <v>60</v>
      </c>
      <c r="AM239" s="8">
        <f ca="1">INT(IF(SUM(AM202:$BP202)=0,-1,IF(AM202=0,60,AM202)))</f>
        <v>60</v>
      </c>
      <c r="AN239" s="8">
        <f ca="1">INT(IF(SUM(AN202:$BP202)=0,-1,IF(AN202=0,60,AN202)))</f>
        <v>625</v>
      </c>
      <c r="AO239" s="8">
        <f ca="1">INT(IF(SUM(AO202:$BP202)=0,-1,IF(AO202=0,60,AO202)))</f>
        <v>1250</v>
      </c>
      <c r="AP239" s="8">
        <f ca="1">INT(IF(SUM(AP202:$BP202)=0,-1,IF(AP202=0,60,AP202)))</f>
        <v>1250</v>
      </c>
      <c r="AQ239" s="8">
        <f ca="1">INT(IF(SUM(AQ202:$BP202)=0,-1,IF(AQ202=0,60,AQ202)))</f>
        <v>1875</v>
      </c>
      <c r="AR239" s="8">
        <f ca="1">INT(IF(SUM(AR202:$BP202)=0,-1,IF(AR202=0,60,AR202)))</f>
        <v>2500</v>
      </c>
      <c r="AS239" s="8">
        <f ca="1">INT(IF(SUM(AS202:$BP202)=0,-1,IF(AS202=0,60,AS202)))</f>
        <v>2500</v>
      </c>
      <c r="AT239" s="8">
        <f ca="1">INT(IF(SUM(AT202:$BP202)=0,-1,IF(AT202=0,60,AT202)))</f>
        <v>-1</v>
      </c>
      <c r="AU239" s="8">
        <f ca="1">INT(IF(SUM(AU202:$BP202)=0,-1,IF(AU202=0,60,AU202)))</f>
        <v>-1</v>
      </c>
      <c r="AV239" s="8">
        <f ca="1">INT(IF(SUM(AV202:$BP202)=0,-1,IF(AV202=0,60,AV202)))</f>
        <v>-1</v>
      </c>
      <c r="AW239" s="8">
        <f ca="1">INT(IF(SUM(AW202:$BP202)=0,-1,IF(AW202=0,60,AW202)))</f>
        <v>-1</v>
      </c>
      <c r="AX239" s="8">
        <f ca="1">INT(IF(SUM(AX202:$BP202)=0,-1,IF(AX202=0,60,AX202)))</f>
        <v>-1</v>
      </c>
      <c r="AY239" s="8">
        <f ca="1">INT(IF(SUM(AY202:$BP202)=0,-1,IF(AY202=0,60,AY202)))</f>
        <v>-1</v>
      </c>
      <c r="AZ239" s="8">
        <f ca="1">INT(IF(SUM(AZ202:$BP202)=0,-1,IF(AZ202=0,60,AZ202)))</f>
        <v>-1</v>
      </c>
      <c r="BA239" s="8">
        <f ca="1">INT(IF(SUM(BA202:$BP202)=0,-1,IF(BA202=0,60,BA202)))</f>
        <v>-1</v>
      </c>
      <c r="BB239" s="8">
        <f ca="1">INT(IF(SUM(BB202:$BP202)=0,-1,IF(BB202=0,60,BB202)))</f>
        <v>-1</v>
      </c>
      <c r="BC239" s="8">
        <f ca="1">INT(IF(SUM(BC202:$BP202)=0,-1,IF(BC202=0,60,BC202)))</f>
        <v>-1</v>
      </c>
      <c r="BD239" s="8">
        <f ca="1">INT(IF(SUM(BD202:$BP202)=0,-1,IF(BD202=0,60,BD202)))</f>
        <v>-1</v>
      </c>
      <c r="BE239" s="8">
        <f ca="1">INT(IF(SUM(BE202:$BP202)=0,-1,IF(BE202=0,60,BE202)))</f>
        <v>-1</v>
      </c>
      <c r="BF239" s="8">
        <f ca="1">INT(IF(SUM(BF202:$BP202)=0,-1,IF(BF202=0,60,BF202)))</f>
        <v>-1</v>
      </c>
      <c r="BG239" s="8">
        <f ca="1">INT(IF(SUM(BG202:$BP202)=0,-1,IF(BG202=0,60,BG202)))</f>
        <v>-1</v>
      </c>
      <c r="BH239" s="8">
        <f ca="1">INT(IF(SUM(BH202:$BP202)=0,-1,IF(BH202=0,60,BH202)))</f>
        <v>-1</v>
      </c>
      <c r="BI239" s="8">
        <f ca="1">INT(IF(SUM(BI202:$BP202)=0,-1,IF(BI202=0,60,BI202)))</f>
        <v>-1</v>
      </c>
      <c r="BJ239" s="8">
        <f ca="1">INT(IF(SUM(BJ202:$BP202)=0,-1,IF(BJ202=0,60,BJ202)))</f>
        <v>-1</v>
      </c>
      <c r="BK239" s="8">
        <f ca="1">INT(IF(SUM(BK202:$BP202)=0,-1,IF(BK202=0,60,BK202)))</f>
        <v>-1</v>
      </c>
      <c r="BL239" s="8">
        <f ca="1">INT(IF(SUM(BL202:$BP202)=0,-1,IF(BL202=0,60,BL202)))</f>
        <v>-1</v>
      </c>
      <c r="BM239" s="8">
        <f ca="1">INT(IF(SUM(BM202:$BP202)=0,-1,IF(BM202=0,60,BM202)))</f>
        <v>-1</v>
      </c>
      <c r="BN239" s="8">
        <f ca="1">INT(IF(SUM(BN202:$BP202)=0,-1,IF(BN202=0,60,BN202)))</f>
        <v>-1</v>
      </c>
      <c r="BO239" s="8">
        <f ca="1">INT(IF(SUM(BO202:$BP202)=0,-1,IF(BO202=0,60,BO202)))</f>
        <v>-1</v>
      </c>
      <c r="BP239" s="8">
        <f ca="1">INT(IF(SUM(BP202:$BP202)=0,-1,IF(BP202=0,60,BP202)))</f>
        <v>-1</v>
      </c>
      <c r="BQ239" s="8">
        <f ca="1">INT(IF(SUM($BP202:BQ202)=0,-1,IF(BQ202=0,60,BQ202)))</f>
        <v>-1</v>
      </c>
      <c r="BR239" s="8">
        <f ca="1">INT(IF(SUM($BP202:BR202)=0,-1,IF(BR202=0,60,BR202)))</f>
        <v>-1</v>
      </c>
    </row>
    <row r="240" spans="1:70" x14ac:dyDescent="0.2">
      <c r="A240" s="2" t="s">
        <v>184</v>
      </c>
      <c r="B240" s="2">
        <f ca="1">IF(SUM(B203:$AH203)=0,-1,IF(B203=0,20,IF(B203&lt;=25,100,IF(B203&lt;=50,250,IF(B203&lt;=75,500,IF(B203&lt;=100,1000))))))</f>
        <v>20</v>
      </c>
      <c r="C240" s="2">
        <f ca="1">IF(SUM(C203:$AH203)=0,-1,IF(C203=0,20,IF(C203&lt;=25,100,IF(C203&lt;=50,250,IF(C203&lt;=75,500,IF(C203&lt;=100,1000))))))</f>
        <v>100</v>
      </c>
      <c r="D240" s="2">
        <f ca="1">IF(SUM(D203:$AH203)=0,-1,IF(D203=0,20,IF(D203&lt;=25,100,IF(D203&lt;=50,250,IF(D203&lt;=75,500,IF(D203&lt;=100,1000))))))</f>
        <v>250</v>
      </c>
      <c r="E240" s="2">
        <f ca="1">IF(SUM(E203:$AH203)=0,-1,IF(E203=0,20,IF(E203&lt;=25,100,IF(E203&lt;=50,250,IF(E203&lt;=75,500,IF(E203&lt;=100,1000))))))</f>
        <v>500</v>
      </c>
      <c r="F240" s="2">
        <f ca="1">IF(SUM(F203:$AH203)=0,-1,IF(F203=0,20,IF(F203&lt;=25,100,IF(F203&lt;=50,250,IF(F203&lt;=75,500,IF(F203&lt;=100,1000))))))</f>
        <v>1000</v>
      </c>
      <c r="G240" s="2">
        <f ca="1">IF(SUM(G203:$AH203)=0,-1,IF(G203=0,20,IF(G203&lt;=25,100,IF(G203&lt;=50,250,IF(G203&lt;=75,500,IF(G203&lt;=100,1000))))))</f>
        <v>-1</v>
      </c>
      <c r="H240" s="2">
        <f ca="1">IF(SUM(H203:$AH203)=0,-1,IF(H203=0,20,IF(H203&lt;=25,100,IF(H203&lt;=50,250,IF(H203&lt;=75,500,IF(H203&lt;=100,1000))))))</f>
        <v>-1</v>
      </c>
      <c r="I240" s="2">
        <f ca="1">IF(SUM(I203:$AH203)=0,-1,IF(I203=0,20,IF(I203&lt;=25,100,IF(I203&lt;=50,250,IF(I203&lt;=75,500,IF(I203&lt;=100,1000))))))</f>
        <v>-1</v>
      </c>
      <c r="J240" s="2">
        <f ca="1">IF(SUM(J203:$AH203)=0,-1,IF(J203=0,20,IF(J203&lt;=25,100,IF(J203&lt;=50,250,IF(J203&lt;=75,500,IF(J203&lt;=100,1000))))))</f>
        <v>-1</v>
      </c>
      <c r="K240" s="2">
        <f ca="1">IF(SUM(K203:$AH203)=0,-1,IF(K203=0,20,IF(K203&lt;=25,100,IF(K203&lt;=50,250,IF(K203&lt;=75,500,IF(K203&lt;=100,1000))))))</f>
        <v>-1</v>
      </c>
      <c r="L240" s="2">
        <f ca="1">IF(SUM(L203:$AH203)=0,-1,IF(L203=0,20,IF(L203&lt;=25,100,IF(L203&lt;=50,250,IF(L203&lt;=75,500,IF(L203&lt;=100,1000))))))</f>
        <v>-1</v>
      </c>
      <c r="M240" s="2">
        <f ca="1">IF(SUM(M203:$AH203)=0,-1,IF(M203=0,20,IF(M203&lt;=25,100,IF(M203&lt;=50,250,IF(M203&lt;=75,500,IF(M203&lt;=100,1000))))))</f>
        <v>-1</v>
      </c>
      <c r="N240" s="2">
        <f ca="1">IF(SUM(N203:$AH203)=0,-1,IF(N203=0,20,IF(N203&lt;=25,100,IF(N203&lt;=50,250,IF(N203&lt;=75,500,IF(N203&lt;=100,1000))))))</f>
        <v>-1</v>
      </c>
      <c r="O240" s="2">
        <f ca="1">IF(SUM(O203:$AH203)=0,-1,IF(O203=0,20,IF(O203&lt;=25,100,IF(O203&lt;=50,250,IF(O203&lt;=75,500,IF(O203&lt;=100,1000))))))</f>
        <v>-1</v>
      </c>
      <c r="P240" s="2">
        <f ca="1">IF(SUM(P203:$AH203)=0,-1,IF(P203=0,20,IF(P203&lt;=25,100,IF(P203&lt;=50,250,IF(P203&lt;=75,500,IF(P203&lt;=100,1000))))))</f>
        <v>-1</v>
      </c>
      <c r="Q240" s="2">
        <f ca="1">IF(SUM(Q203:$AH203)=0,-1,IF(Q203=0,20,IF(Q203&lt;=25,100,IF(Q203&lt;=50,250,IF(Q203&lt;=75,500,IF(Q203&lt;=100,1000))))))</f>
        <v>-1</v>
      </c>
      <c r="R240" s="2">
        <f ca="1">IF(SUM(R203:$AH203)=0,-1,IF(R203=0,20,IF(R203&lt;=25,100,IF(R203&lt;=50,250,IF(R203&lt;=75,500,IF(R203&lt;=100,1000))))))</f>
        <v>-1</v>
      </c>
      <c r="S240" s="2">
        <f ca="1">IF(SUM(S203:$AH203)=0,-1,IF(S203=0,20,IF(S203&lt;=25,100,IF(S203&lt;=50,250,IF(S203&lt;=75,500,IF(S203&lt;=100,1000))))))</f>
        <v>-1</v>
      </c>
      <c r="T240" s="2">
        <f ca="1">IF(SUM(T203:$AH203)=0,-1,IF(T203=0,20,IF(T203&lt;=25,100,IF(T203&lt;=50,250,IF(T203&lt;=75,500,IF(T203&lt;=100,1000))))))</f>
        <v>-1</v>
      </c>
      <c r="U240" s="2">
        <f ca="1">IF(SUM(U203:$AH203)=0,-1,IF(U203=0,20,IF(U203&lt;=25,100,IF(U203&lt;=50,250,IF(U203&lt;=75,500,IF(U203&lt;=100,1000))))))</f>
        <v>-1</v>
      </c>
      <c r="V240" s="2">
        <f ca="1">IF(SUM(V203:$AH203)=0,-1,IF(V203=0,20,IF(V203&lt;=25,100,IF(V203&lt;=50,250,IF(V203&lt;=75,500,IF(V203&lt;=100,1000))))))</f>
        <v>-1</v>
      </c>
      <c r="W240" s="2">
        <f ca="1">IF(SUM(W203:$AH203)=0,-1,IF(W203=0,20,IF(W203&lt;=25,100,IF(W203&lt;=50,250,IF(W203&lt;=75,500,IF(W203&lt;=100,1000))))))</f>
        <v>-1</v>
      </c>
      <c r="X240" s="2">
        <f ca="1">IF(SUM(X203:$AH203)=0,-1,IF(X203=0,20,IF(X203&lt;=25,100,IF(X203&lt;=50,250,IF(X203&lt;=75,500,IF(X203&lt;=100,1000))))))</f>
        <v>-1</v>
      </c>
      <c r="Y240" s="2">
        <f ca="1">IF(SUM(Y203:$AH203)=0,-1,IF(Y203=0,20,IF(Y203&lt;=25,100,IF(Y203&lt;=50,250,IF(Y203&lt;=75,500,IF(Y203&lt;=100,1000))))))</f>
        <v>-1</v>
      </c>
      <c r="Z240" s="2">
        <f ca="1">IF(SUM(Z203:$AH203)=0,-1,IF(Z203=0,20,IF(Z203&lt;=25,100,IF(Z203&lt;=50,250,IF(Z203&lt;=75,500,IF(Z203&lt;=100,1000))))))</f>
        <v>-1</v>
      </c>
      <c r="AA240" s="2">
        <f ca="1">IF(SUM(AA203:$AH203)=0,-1,IF(AA203=0,20,IF(AA203&lt;=25,100,IF(AA203&lt;=50,250,IF(AA203&lt;=75,500,IF(AA203&lt;=100,1000))))))</f>
        <v>-1</v>
      </c>
      <c r="AB240" s="2">
        <f ca="1">IF(SUM(AB203:$AH203)=0,-1,IF(AB203=0,20,IF(AB203&lt;=25,100,IF(AB203&lt;=50,250,IF(AB203&lt;=75,500,IF(AB203&lt;=100,1000))))))</f>
        <v>-1</v>
      </c>
      <c r="AC240" s="2">
        <f ca="1">IF(SUM(AC203:$AH203)=0,-1,IF(AC203=0,20,IF(AC203&lt;=25,100,IF(AC203&lt;=50,250,IF(AC203&lt;=75,500,IF(AC203&lt;=100,1000))))))</f>
        <v>-1</v>
      </c>
      <c r="AD240" s="2">
        <f ca="1">IF(SUM(AD203:$AH203)=0,-1,IF(AD203=0,20,IF(AD203&lt;=25,100,IF(AD203&lt;=50,250,IF(AD203&lt;=75,500,IF(AD203&lt;=100,1000))))))</f>
        <v>-1</v>
      </c>
      <c r="AE240" s="2">
        <f ca="1">IF(SUM(AE203:$AH203)=0,-1,IF(AE203=0,20,IF(AE203&lt;=25,100,IF(AE203&lt;=50,250,IF(AE203&lt;=75,500,IF(AE203&lt;=100,1000))))))</f>
        <v>-1</v>
      </c>
      <c r="AF240" s="2">
        <f ca="1">IF(SUM(AF203:$AH203)=0,-1,IF(AF203=0,20,IF(AF203&lt;=25,100,IF(AF203&lt;=50,250,IF(AF203&lt;=75,500,IF(AF203&lt;=100,1000))))))</f>
        <v>-1</v>
      </c>
      <c r="AG240" s="2">
        <f ca="1">IF(SUM(AG203:$AH203)=0,-1,IF(AG203=0,20,IF(AG203&lt;=25,100,IF(AG203&lt;=50,250,IF(AG203&lt;=75,500,IF(AG203&lt;=100,1000))))))</f>
        <v>-1</v>
      </c>
      <c r="AH240" s="2">
        <f ca="1">IF(SUM(AH203:$AH203)=0,-1,IF(AH203=0,20,IF(AH203&lt;=25,100,IF(AH203&lt;=50,250,IF(AH203&lt;=75,500,IF(AH203&lt;=100,1000))))))</f>
        <v>-1</v>
      </c>
      <c r="AL240" s="8">
        <f ca="1">INT(IF(SUM(AL203:$BP203)=0,-1,IF(AL203=0,60,AL203)))</f>
        <v>60</v>
      </c>
      <c r="AM240" s="8">
        <f ca="1">INT(IF(SUM(AM203:$BP203)=0,-1,IF(AM203=0,60,AM203)))</f>
        <v>1000</v>
      </c>
      <c r="AN240" s="8">
        <f ca="1">INT(IF(SUM(AN203:$BP203)=0,-1,IF(AN203=0,60,AN203)))</f>
        <v>2000</v>
      </c>
      <c r="AO240" s="8">
        <f ca="1">INT(IF(SUM(AO203:$BP203)=0,-1,IF(AO203=0,60,AO203)))</f>
        <v>3000</v>
      </c>
      <c r="AP240" s="8">
        <f ca="1">INT(IF(SUM(AP203:$BP203)=0,-1,IF(AP203=0,60,AP203)))</f>
        <v>4000</v>
      </c>
      <c r="AQ240" s="8">
        <f ca="1">INT(IF(SUM(AQ203:$BP203)=0,-1,IF(AQ203=0,60,AQ203)))</f>
        <v>-1</v>
      </c>
      <c r="AR240" s="8">
        <f ca="1">INT(IF(SUM(AR203:$BP203)=0,-1,IF(AR203=0,60,AR203)))</f>
        <v>-1</v>
      </c>
      <c r="AS240" s="8">
        <f ca="1">INT(IF(SUM(AS203:$BP203)=0,-1,IF(AS203=0,60,AS203)))</f>
        <v>-1</v>
      </c>
      <c r="AT240" s="8">
        <f ca="1">INT(IF(SUM(AT203:$BP203)=0,-1,IF(AT203=0,60,AT203)))</f>
        <v>-1</v>
      </c>
      <c r="AU240" s="8">
        <f ca="1">INT(IF(SUM(AU203:$BP203)=0,-1,IF(AU203=0,60,AU203)))</f>
        <v>-1</v>
      </c>
      <c r="AV240" s="8">
        <f ca="1">INT(IF(SUM(AV203:$BP203)=0,-1,IF(AV203=0,60,AV203)))</f>
        <v>-1</v>
      </c>
      <c r="AW240" s="8">
        <f ca="1">INT(IF(SUM(AW203:$BP203)=0,-1,IF(AW203=0,60,AW203)))</f>
        <v>-1</v>
      </c>
      <c r="AX240" s="8">
        <f ca="1">INT(IF(SUM(AX203:$BP203)=0,-1,IF(AX203=0,60,AX203)))</f>
        <v>-1</v>
      </c>
      <c r="AY240" s="8">
        <f ca="1">INT(IF(SUM(AY203:$BP203)=0,-1,IF(AY203=0,60,AY203)))</f>
        <v>-1</v>
      </c>
      <c r="AZ240" s="8">
        <f ca="1">INT(IF(SUM(AZ203:$BP203)=0,-1,IF(AZ203=0,60,AZ203)))</f>
        <v>-1</v>
      </c>
      <c r="BA240" s="8">
        <f ca="1">INT(IF(SUM(BA203:$BP203)=0,-1,IF(BA203=0,60,BA203)))</f>
        <v>-1</v>
      </c>
      <c r="BB240" s="8">
        <f ca="1">INT(IF(SUM(BB203:$BP203)=0,-1,IF(BB203=0,60,BB203)))</f>
        <v>-1</v>
      </c>
      <c r="BC240" s="8">
        <f ca="1">INT(IF(SUM(BC203:$BP203)=0,-1,IF(BC203=0,60,BC203)))</f>
        <v>-1</v>
      </c>
      <c r="BD240" s="8">
        <f ca="1">INT(IF(SUM(BD203:$BP203)=0,-1,IF(BD203=0,60,BD203)))</f>
        <v>-1</v>
      </c>
      <c r="BE240" s="8">
        <f ca="1">INT(IF(SUM(BE203:$BP203)=0,-1,IF(BE203=0,60,BE203)))</f>
        <v>-1</v>
      </c>
      <c r="BF240" s="8">
        <f ca="1">INT(IF(SUM(BF203:$BP203)=0,-1,IF(BF203=0,60,BF203)))</f>
        <v>-1</v>
      </c>
      <c r="BG240" s="8">
        <f ca="1">INT(IF(SUM(BG203:$BP203)=0,-1,IF(BG203=0,60,BG203)))</f>
        <v>-1</v>
      </c>
      <c r="BH240" s="8">
        <f ca="1">INT(IF(SUM(BH203:$BP203)=0,-1,IF(BH203=0,60,BH203)))</f>
        <v>-1</v>
      </c>
      <c r="BI240" s="8">
        <f ca="1">INT(IF(SUM(BI203:$BP203)=0,-1,IF(BI203=0,60,BI203)))</f>
        <v>-1</v>
      </c>
      <c r="BJ240" s="8">
        <f ca="1">INT(IF(SUM(BJ203:$BP203)=0,-1,IF(BJ203=0,60,BJ203)))</f>
        <v>-1</v>
      </c>
      <c r="BK240" s="8">
        <f ca="1">INT(IF(SUM(BK203:$BP203)=0,-1,IF(BK203=0,60,BK203)))</f>
        <v>-1</v>
      </c>
      <c r="BL240" s="8">
        <f ca="1">INT(IF(SUM(BL203:$BP203)=0,-1,IF(BL203=0,60,BL203)))</f>
        <v>-1</v>
      </c>
      <c r="BM240" s="8">
        <f ca="1">INT(IF(SUM(BM203:$BP203)=0,-1,IF(BM203=0,60,BM203)))</f>
        <v>-1</v>
      </c>
      <c r="BN240" s="8">
        <f ca="1">INT(IF(SUM(BN203:$BP203)=0,-1,IF(BN203=0,60,BN203)))</f>
        <v>-1</v>
      </c>
      <c r="BO240" s="8">
        <f ca="1">INT(IF(SUM(BO203:$BP203)=0,-1,IF(BO203=0,60,BO203)))</f>
        <v>-1</v>
      </c>
      <c r="BP240" s="8">
        <f ca="1">INT(IF(SUM(BP203:$BP203)=0,-1,IF(BP203=0,60,BP203)))</f>
        <v>-1</v>
      </c>
      <c r="BQ240" s="8">
        <f ca="1">INT(IF(SUM($BP203:BQ203)=0,-1,IF(BQ203=0,60,BQ203)))</f>
        <v>-1</v>
      </c>
      <c r="BR240" s="8">
        <f ca="1">INT(IF(SUM($BP203:BR203)=0,-1,IF(BR203=0,60,BR203)))</f>
        <v>-1</v>
      </c>
    </row>
    <row r="241" spans="1:70" x14ac:dyDescent="0.2">
      <c r="A241" s="2" t="s">
        <v>176</v>
      </c>
      <c r="B241" s="2">
        <f ca="1">IF(SUM(B204:$AH204)=0,-1,IF(B204=0,20,IF(B204&lt;=25,100,IF(B204&lt;=50,250,IF(B204&lt;=75,500,IF(B204&lt;=100,1000))))))</f>
        <v>20</v>
      </c>
      <c r="C241" s="2">
        <f ca="1">IF(SUM(C204:$AH204)=0,-1,IF(C204=0,20,IF(C204&lt;=25,100,IF(C204&lt;=50,250,IF(C204&lt;=75,500,IF(C204&lt;=100,1000))))))</f>
        <v>100</v>
      </c>
      <c r="D241" s="2">
        <f ca="1">IF(SUM(D204:$AH204)=0,-1,IF(D204=0,20,IF(D204&lt;=25,100,IF(D204&lt;=50,250,IF(D204&lt;=75,500,IF(D204&lt;=100,1000))))))</f>
        <v>100</v>
      </c>
      <c r="E241" s="2">
        <f ca="1">IF(SUM(E204:$AH204)=0,-1,IF(E204=0,20,IF(E204&lt;=25,100,IF(E204&lt;=50,250,IF(E204&lt;=75,500,IF(E204&lt;=100,1000))))))</f>
        <v>100</v>
      </c>
      <c r="F241" s="2">
        <f ca="1">IF(SUM(F204:$AH204)=0,-1,IF(F204=0,20,IF(F204&lt;=25,100,IF(F204&lt;=50,250,IF(F204&lt;=75,500,IF(F204&lt;=100,1000))))))</f>
        <v>100</v>
      </c>
      <c r="G241" s="2">
        <f ca="1">IF(SUM(G204:$AH204)=0,-1,IF(G204=0,20,IF(G204&lt;=25,100,IF(G204&lt;=50,250,IF(G204&lt;=75,500,IF(G204&lt;=100,1000))))))</f>
        <v>250</v>
      </c>
      <c r="H241" s="2">
        <f ca="1">IF(SUM(H204:$AH204)=0,-1,IF(H204=0,20,IF(H204&lt;=25,100,IF(H204&lt;=50,250,IF(H204&lt;=75,500,IF(H204&lt;=100,1000))))))</f>
        <v>250</v>
      </c>
      <c r="I241" s="2">
        <f ca="1">IF(SUM(I204:$AH204)=0,-1,IF(I204=0,20,IF(I204&lt;=25,100,IF(I204&lt;=50,250,IF(I204&lt;=75,500,IF(I204&lt;=100,1000))))))</f>
        <v>500</v>
      </c>
      <c r="J241" s="2">
        <f ca="1">IF(SUM(J204:$AH204)=0,-1,IF(J204=0,20,IF(J204&lt;=25,100,IF(J204&lt;=50,250,IF(J204&lt;=75,500,IF(J204&lt;=100,1000))))))</f>
        <v>500</v>
      </c>
      <c r="K241" s="2">
        <f ca="1">IF(SUM(K204:$AH204)=0,-1,IF(K204=0,20,IF(K204&lt;=25,100,IF(K204&lt;=50,250,IF(K204&lt;=75,500,IF(K204&lt;=100,1000))))))</f>
        <v>1000</v>
      </c>
      <c r="L241" s="2">
        <f ca="1">IF(SUM(L204:$AH204)=0,-1,IF(L204=0,20,IF(L204&lt;=25,100,IF(L204&lt;=50,250,IF(L204&lt;=75,500,IF(L204&lt;=100,1000))))))</f>
        <v>1000</v>
      </c>
      <c r="M241" s="2">
        <f ca="1">IF(SUM(M204:$AH204)=0,-1,IF(M204=0,20,IF(M204&lt;=25,100,IF(M204&lt;=50,250,IF(M204&lt;=75,500,IF(M204&lt;=100,1000))))))</f>
        <v>-1</v>
      </c>
      <c r="N241" s="2">
        <f ca="1">IF(SUM(N204:$AH204)=0,-1,IF(N204=0,20,IF(N204&lt;=25,100,IF(N204&lt;=50,250,IF(N204&lt;=75,500,IF(N204&lt;=100,1000))))))</f>
        <v>-1</v>
      </c>
      <c r="O241" s="2">
        <f ca="1">IF(SUM(O204:$AH204)=0,-1,IF(O204=0,20,IF(O204&lt;=25,100,IF(O204&lt;=50,250,IF(O204&lt;=75,500,IF(O204&lt;=100,1000))))))</f>
        <v>-1</v>
      </c>
      <c r="P241" s="2">
        <f ca="1">IF(SUM(P204:$AH204)=0,-1,IF(P204=0,20,IF(P204&lt;=25,100,IF(P204&lt;=50,250,IF(P204&lt;=75,500,IF(P204&lt;=100,1000))))))</f>
        <v>-1</v>
      </c>
      <c r="Q241" s="2">
        <f ca="1">IF(SUM(Q204:$AH204)=0,-1,IF(Q204=0,20,IF(Q204&lt;=25,100,IF(Q204&lt;=50,250,IF(Q204&lt;=75,500,IF(Q204&lt;=100,1000))))))</f>
        <v>-1</v>
      </c>
      <c r="R241" s="2">
        <f ca="1">IF(SUM(R204:$AH204)=0,-1,IF(R204=0,20,IF(R204&lt;=25,100,IF(R204&lt;=50,250,IF(R204&lt;=75,500,IF(R204&lt;=100,1000))))))</f>
        <v>-1</v>
      </c>
      <c r="S241" s="2">
        <f ca="1">IF(SUM(S204:$AH204)=0,-1,IF(S204=0,20,IF(S204&lt;=25,100,IF(S204&lt;=50,250,IF(S204&lt;=75,500,IF(S204&lt;=100,1000))))))</f>
        <v>-1</v>
      </c>
      <c r="T241" s="2">
        <f ca="1">IF(SUM(T204:$AH204)=0,-1,IF(T204=0,20,IF(T204&lt;=25,100,IF(T204&lt;=50,250,IF(T204&lt;=75,500,IF(T204&lt;=100,1000))))))</f>
        <v>-1</v>
      </c>
      <c r="U241" s="2">
        <f ca="1">IF(SUM(U204:$AH204)=0,-1,IF(U204=0,20,IF(U204&lt;=25,100,IF(U204&lt;=50,250,IF(U204&lt;=75,500,IF(U204&lt;=100,1000))))))</f>
        <v>-1</v>
      </c>
      <c r="V241" s="2">
        <f ca="1">IF(SUM(V204:$AH204)=0,-1,IF(V204=0,20,IF(V204&lt;=25,100,IF(V204&lt;=50,250,IF(V204&lt;=75,500,IF(V204&lt;=100,1000))))))</f>
        <v>-1</v>
      </c>
      <c r="W241" s="2">
        <f ca="1">IF(SUM(W204:$AH204)=0,-1,IF(W204=0,20,IF(W204&lt;=25,100,IF(W204&lt;=50,250,IF(W204&lt;=75,500,IF(W204&lt;=100,1000))))))</f>
        <v>-1</v>
      </c>
      <c r="X241" s="2">
        <f ca="1">IF(SUM(X204:$AH204)=0,-1,IF(X204=0,20,IF(X204&lt;=25,100,IF(X204&lt;=50,250,IF(X204&lt;=75,500,IF(X204&lt;=100,1000))))))</f>
        <v>-1</v>
      </c>
      <c r="Y241" s="2">
        <f ca="1">IF(SUM(Y204:$AH204)=0,-1,IF(Y204=0,20,IF(Y204&lt;=25,100,IF(Y204&lt;=50,250,IF(Y204&lt;=75,500,IF(Y204&lt;=100,1000))))))</f>
        <v>-1</v>
      </c>
      <c r="Z241" s="2">
        <f ca="1">IF(SUM(Z204:$AH204)=0,-1,IF(Z204=0,20,IF(Z204&lt;=25,100,IF(Z204&lt;=50,250,IF(Z204&lt;=75,500,IF(Z204&lt;=100,1000))))))</f>
        <v>-1</v>
      </c>
      <c r="AA241" s="2">
        <f ca="1">IF(SUM(AA204:$AH204)=0,-1,IF(AA204=0,20,IF(AA204&lt;=25,100,IF(AA204&lt;=50,250,IF(AA204&lt;=75,500,IF(AA204&lt;=100,1000))))))</f>
        <v>-1</v>
      </c>
      <c r="AB241" s="2">
        <f ca="1">IF(SUM(AB204:$AH204)=0,-1,IF(AB204=0,20,IF(AB204&lt;=25,100,IF(AB204&lt;=50,250,IF(AB204&lt;=75,500,IF(AB204&lt;=100,1000))))))</f>
        <v>-1</v>
      </c>
      <c r="AC241" s="2">
        <f ca="1">IF(SUM(AC204:$AH204)=0,-1,IF(AC204=0,20,IF(AC204&lt;=25,100,IF(AC204&lt;=50,250,IF(AC204&lt;=75,500,IF(AC204&lt;=100,1000))))))</f>
        <v>-1</v>
      </c>
      <c r="AD241" s="2">
        <f ca="1">IF(SUM(AD204:$AH204)=0,-1,IF(AD204=0,20,IF(AD204&lt;=25,100,IF(AD204&lt;=50,250,IF(AD204&lt;=75,500,IF(AD204&lt;=100,1000))))))</f>
        <v>-1</v>
      </c>
      <c r="AE241" s="2">
        <f ca="1">IF(SUM(AE204:$AH204)=0,-1,IF(AE204=0,20,IF(AE204&lt;=25,100,IF(AE204&lt;=50,250,IF(AE204&lt;=75,500,IF(AE204&lt;=100,1000))))))</f>
        <v>-1</v>
      </c>
      <c r="AF241" s="2">
        <f ca="1">IF(SUM(AF204:$AH204)=0,-1,IF(AF204=0,20,IF(AF204&lt;=25,100,IF(AF204&lt;=50,250,IF(AF204&lt;=75,500,IF(AF204&lt;=100,1000))))))</f>
        <v>-1</v>
      </c>
      <c r="AG241" s="2">
        <f ca="1">IF(SUM(AG204:$AH204)=0,-1,IF(AG204=0,20,IF(AG204&lt;=25,100,IF(AG204&lt;=50,250,IF(AG204&lt;=75,500,IF(AG204&lt;=100,1000))))))</f>
        <v>-1</v>
      </c>
      <c r="AH241" s="2">
        <f ca="1">IF(SUM(AH204:$AH204)=0,-1,IF(AH204=0,20,IF(AH204&lt;=25,100,IF(AH204&lt;=50,250,IF(AH204&lt;=75,500,IF(AH204&lt;=100,1000))))))</f>
        <v>-1</v>
      </c>
      <c r="AL241" s="8">
        <f ca="1">INT(IF(SUM(AL204:$BP204)=0,-1,IF(AL204=0,60,AL204)))</f>
        <v>60</v>
      </c>
      <c r="AM241" s="8">
        <f ca="1">INT(IF(SUM(AM204:$BP204)=0,-1,IF(AM204=0,60,AM204)))</f>
        <v>371</v>
      </c>
      <c r="AN241" s="8">
        <f ca="1">INT(IF(SUM(AN204:$BP204)=0,-1,IF(AN204=0,60,AN204)))</f>
        <v>390</v>
      </c>
      <c r="AO241" s="8">
        <f ca="1">INT(IF(SUM(AO204:$BP204)=0,-1,IF(AO204=0,60,AO204)))</f>
        <v>408</v>
      </c>
      <c r="AP241" s="8">
        <f ca="1">INT(IF(SUM(AP204:$BP204)=0,-1,IF(AP204=0,60,AP204)))</f>
        <v>464</v>
      </c>
      <c r="AQ241" s="8">
        <f ca="1">INT(IF(SUM(AQ204:$BP204)=0,-1,IF(AQ204=0,60,AQ204)))</f>
        <v>929</v>
      </c>
      <c r="AR241" s="8">
        <f ca="1">INT(IF(SUM(AR204:$BP204)=0,-1,IF(AR204=0,60,AR204)))</f>
        <v>929</v>
      </c>
      <c r="AS241" s="8">
        <f ca="1">INT(IF(SUM(AS204:$BP204)=0,-1,IF(AS204=0,60,AS204)))</f>
        <v>1394</v>
      </c>
      <c r="AT241" s="8">
        <f ca="1">INT(IF(SUM(AT204:$BP204)=0,-1,IF(AT204=0,60,AT204)))</f>
        <v>1394</v>
      </c>
      <c r="AU241" s="8">
        <f ca="1">INT(IF(SUM(AU204:$BP204)=0,-1,IF(AU204=0,60,AU204)))</f>
        <v>1858</v>
      </c>
      <c r="AV241" s="8">
        <f ca="1">INT(IF(SUM(AV204:$BP204)=0,-1,IF(AV204=0,60,AV204)))</f>
        <v>1858</v>
      </c>
      <c r="AW241" s="8">
        <f ca="1">INT(IF(SUM(AW204:$BP204)=0,-1,IF(AW204=0,60,AW204)))</f>
        <v>-1</v>
      </c>
      <c r="AX241" s="8">
        <f ca="1">INT(IF(SUM(AX204:$BP204)=0,-1,IF(AX204=0,60,AX204)))</f>
        <v>-1</v>
      </c>
      <c r="AY241" s="8">
        <f ca="1">INT(IF(SUM(AY204:$BP204)=0,-1,IF(AY204=0,60,AY204)))</f>
        <v>-1</v>
      </c>
      <c r="AZ241" s="8">
        <f ca="1">INT(IF(SUM(AZ204:$BP204)=0,-1,IF(AZ204=0,60,AZ204)))</f>
        <v>-1</v>
      </c>
      <c r="BA241" s="8">
        <f ca="1">INT(IF(SUM(BA204:$BP204)=0,-1,IF(BA204=0,60,BA204)))</f>
        <v>-1</v>
      </c>
      <c r="BB241" s="8">
        <f ca="1">INT(IF(SUM(BB204:$BP204)=0,-1,IF(BB204=0,60,BB204)))</f>
        <v>-1</v>
      </c>
      <c r="BC241" s="8">
        <f ca="1">INT(IF(SUM(BC204:$BP204)=0,-1,IF(BC204=0,60,BC204)))</f>
        <v>-1</v>
      </c>
      <c r="BD241" s="8">
        <f ca="1">INT(IF(SUM(BD204:$BP204)=0,-1,IF(BD204=0,60,BD204)))</f>
        <v>-1</v>
      </c>
      <c r="BE241" s="8">
        <f ca="1">INT(IF(SUM(BE204:$BP204)=0,-1,IF(BE204=0,60,BE204)))</f>
        <v>-1</v>
      </c>
      <c r="BF241" s="8">
        <f ca="1">INT(IF(SUM(BF204:$BP204)=0,-1,IF(BF204=0,60,BF204)))</f>
        <v>-1</v>
      </c>
      <c r="BG241" s="8">
        <f ca="1">INT(IF(SUM(BG204:$BP204)=0,-1,IF(BG204=0,60,BG204)))</f>
        <v>-1</v>
      </c>
      <c r="BH241" s="8">
        <f ca="1">INT(IF(SUM(BH204:$BP204)=0,-1,IF(BH204=0,60,BH204)))</f>
        <v>-1</v>
      </c>
      <c r="BI241" s="8">
        <f ca="1">INT(IF(SUM(BI204:$BP204)=0,-1,IF(BI204=0,60,BI204)))</f>
        <v>-1</v>
      </c>
      <c r="BJ241" s="8">
        <f ca="1">INT(IF(SUM(BJ204:$BP204)=0,-1,IF(BJ204=0,60,BJ204)))</f>
        <v>-1</v>
      </c>
      <c r="BK241" s="8">
        <f ca="1">INT(IF(SUM(BK204:$BP204)=0,-1,IF(BK204=0,60,BK204)))</f>
        <v>-1</v>
      </c>
      <c r="BL241" s="8">
        <f ca="1">INT(IF(SUM(BL204:$BP204)=0,-1,IF(BL204=0,60,BL204)))</f>
        <v>-1</v>
      </c>
      <c r="BM241" s="8">
        <f ca="1">INT(IF(SUM(BM204:$BP204)=0,-1,IF(BM204=0,60,BM204)))</f>
        <v>-1</v>
      </c>
      <c r="BN241" s="8">
        <f ca="1">INT(IF(SUM(BN204:$BP204)=0,-1,IF(BN204=0,60,BN204)))</f>
        <v>-1</v>
      </c>
      <c r="BO241" s="8">
        <f ca="1">INT(IF(SUM(BO204:$BP204)=0,-1,IF(BO204=0,60,BO204)))</f>
        <v>-1</v>
      </c>
      <c r="BP241" s="8">
        <f ca="1">INT(IF(SUM(BP204:$BP204)=0,-1,IF(BP204=0,60,BP204)))</f>
        <v>-1</v>
      </c>
      <c r="BQ241" s="8">
        <f ca="1">INT(IF(SUM($BP204:BQ204)=0,-1,IF(BQ204=0,60,BQ204)))</f>
        <v>-1</v>
      </c>
      <c r="BR241" s="8">
        <f ca="1">INT(IF(SUM($BP204:BR204)=0,-1,IF(BR204=0,60,BR204)))</f>
        <v>-1</v>
      </c>
    </row>
    <row r="242" spans="1:70" x14ac:dyDescent="0.2">
      <c r="A242" s="2" t="s">
        <v>134</v>
      </c>
      <c r="B242" s="2">
        <f ca="1">IF(SUM(B205:$AH205)=0,-1,IF(B205=0,20,IF(B205&lt;=25,100,IF(B205&lt;=50,250,IF(B205&lt;=75,500,IF(B205&lt;=100,1000))))))</f>
        <v>250</v>
      </c>
      <c r="C242" s="2">
        <f ca="1">IF(SUM(C205:$AH205)=0,-1,IF(C205=0,20,IF(C205&lt;=25,100,IF(C205&lt;=50,250,IF(C205&lt;=75,500,IF(C205&lt;=100,1000))))))</f>
        <v>250</v>
      </c>
      <c r="D242" s="2">
        <f ca="1">IF(SUM(D205:$AH205)=0,-1,IF(D205=0,20,IF(D205&lt;=25,100,IF(D205&lt;=50,250,IF(D205&lt;=75,500,IF(D205&lt;=100,1000))))))</f>
        <v>500</v>
      </c>
      <c r="E242" s="2">
        <f ca="1">IF(SUM(E205:$AH205)=0,-1,IF(E205=0,20,IF(E205&lt;=25,100,IF(E205&lt;=50,250,IF(E205&lt;=75,500,IF(E205&lt;=100,1000))))))</f>
        <v>500</v>
      </c>
      <c r="F242" s="2">
        <f ca="1">IF(SUM(F205:$AH205)=0,-1,IF(F205=0,20,IF(F205&lt;=25,100,IF(F205&lt;=50,250,IF(F205&lt;=75,500,IF(F205&lt;=100,1000))))))</f>
        <v>500</v>
      </c>
      <c r="G242" s="2">
        <f ca="1">IF(SUM(G205:$AH205)=0,-1,IF(G205=0,20,IF(G205&lt;=25,100,IF(G205&lt;=50,250,IF(G205&lt;=75,500,IF(G205&lt;=100,1000))))))</f>
        <v>500</v>
      </c>
      <c r="H242" s="2">
        <f ca="1">IF(SUM(H205:$AH205)=0,-1,IF(H205=0,20,IF(H205&lt;=25,100,IF(H205&lt;=50,250,IF(H205&lt;=75,500,IF(H205&lt;=100,1000))))))</f>
        <v>500</v>
      </c>
      <c r="I242" s="2">
        <f ca="1">IF(SUM(I205:$AH205)=0,-1,IF(I205=0,20,IF(I205&lt;=25,100,IF(I205&lt;=50,250,IF(I205&lt;=75,500,IF(I205&lt;=100,1000))))))</f>
        <v>500</v>
      </c>
      <c r="J242" s="2">
        <f ca="1">IF(SUM(J205:$AH205)=0,-1,IF(J205=0,20,IF(J205&lt;=25,100,IF(J205&lt;=50,250,IF(J205&lt;=75,500,IF(J205&lt;=100,1000))))))</f>
        <v>1000</v>
      </c>
      <c r="K242" s="2">
        <f ca="1">IF(SUM(K205:$AH205)=0,-1,IF(K205=0,20,IF(K205&lt;=25,100,IF(K205&lt;=50,250,IF(K205&lt;=75,500,IF(K205&lt;=100,1000))))))</f>
        <v>-1</v>
      </c>
      <c r="L242" s="2">
        <f ca="1">IF(SUM(L205:$AH205)=0,-1,IF(L205=0,20,IF(L205&lt;=25,100,IF(L205&lt;=50,250,IF(L205&lt;=75,500,IF(L205&lt;=100,1000))))))</f>
        <v>-1</v>
      </c>
      <c r="M242" s="2">
        <f ca="1">IF(SUM(M205:$AH205)=0,-1,IF(M205=0,20,IF(M205&lt;=25,100,IF(M205&lt;=50,250,IF(M205&lt;=75,500,IF(M205&lt;=100,1000))))))</f>
        <v>-1</v>
      </c>
      <c r="N242" s="2">
        <f ca="1">IF(SUM(N205:$AH205)=0,-1,IF(N205=0,20,IF(N205&lt;=25,100,IF(N205&lt;=50,250,IF(N205&lt;=75,500,IF(N205&lt;=100,1000))))))</f>
        <v>-1</v>
      </c>
      <c r="O242" s="2">
        <f ca="1">IF(SUM(O205:$AH205)=0,-1,IF(O205=0,20,IF(O205&lt;=25,100,IF(O205&lt;=50,250,IF(O205&lt;=75,500,IF(O205&lt;=100,1000))))))</f>
        <v>-1</v>
      </c>
      <c r="P242" s="2">
        <f ca="1">IF(SUM(P205:$AH205)=0,-1,IF(P205=0,20,IF(P205&lt;=25,100,IF(P205&lt;=50,250,IF(P205&lt;=75,500,IF(P205&lt;=100,1000))))))</f>
        <v>-1</v>
      </c>
      <c r="Q242" s="2">
        <f ca="1">IF(SUM(Q205:$AH205)=0,-1,IF(Q205=0,20,IF(Q205&lt;=25,100,IF(Q205&lt;=50,250,IF(Q205&lt;=75,500,IF(Q205&lt;=100,1000))))))</f>
        <v>-1</v>
      </c>
      <c r="R242" s="2">
        <f ca="1">IF(SUM(R205:$AH205)=0,-1,IF(R205=0,20,IF(R205&lt;=25,100,IF(R205&lt;=50,250,IF(R205&lt;=75,500,IF(R205&lt;=100,1000))))))</f>
        <v>-1</v>
      </c>
      <c r="S242" s="2">
        <f ca="1">IF(SUM(S205:$AH205)=0,-1,IF(S205=0,20,IF(S205&lt;=25,100,IF(S205&lt;=50,250,IF(S205&lt;=75,500,IF(S205&lt;=100,1000))))))</f>
        <v>-1</v>
      </c>
      <c r="T242" s="2">
        <f ca="1">IF(SUM(T205:$AH205)=0,-1,IF(T205=0,20,IF(T205&lt;=25,100,IF(T205&lt;=50,250,IF(T205&lt;=75,500,IF(T205&lt;=100,1000))))))</f>
        <v>-1</v>
      </c>
      <c r="U242" s="2">
        <f ca="1">IF(SUM(U205:$AH205)=0,-1,IF(U205=0,20,IF(U205&lt;=25,100,IF(U205&lt;=50,250,IF(U205&lt;=75,500,IF(U205&lt;=100,1000))))))</f>
        <v>-1</v>
      </c>
      <c r="V242" s="2">
        <f ca="1">IF(SUM(V205:$AH205)=0,-1,IF(V205=0,20,IF(V205&lt;=25,100,IF(V205&lt;=50,250,IF(V205&lt;=75,500,IF(V205&lt;=100,1000))))))</f>
        <v>-1</v>
      </c>
      <c r="W242" s="2">
        <f ca="1">IF(SUM(W205:$AH205)=0,-1,IF(W205=0,20,IF(W205&lt;=25,100,IF(W205&lt;=50,250,IF(W205&lt;=75,500,IF(W205&lt;=100,1000))))))</f>
        <v>-1</v>
      </c>
      <c r="X242" s="2">
        <f ca="1">IF(SUM(X205:$AH205)=0,-1,IF(X205=0,20,IF(X205&lt;=25,100,IF(X205&lt;=50,250,IF(X205&lt;=75,500,IF(X205&lt;=100,1000))))))</f>
        <v>-1</v>
      </c>
      <c r="Y242" s="2">
        <f ca="1">IF(SUM(Y205:$AH205)=0,-1,IF(Y205=0,20,IF(Y205&lt;=25,100,IF(Y205&lt;=50,250,IF(Y205&lt;=75,500,IF(Y205&lt;=100,1000))))))</f>
        <v>-1</v>
      </c>
      <c r="Z242" s="2">
        <f ca="1">IF(SUM(Z205:$AH205)=0,-1,IF(Z205=0,20,IF(Z205&lt;=25,100,IF(Z205&lt;=50,250,IF(Z205&lt;=75,500,IF(Z205&lt;=100,1000))))))</f>
        <v>-1</v>
      </c>
      <c r="AA242" s="2">
        <f ca="1">IF(SUM(AA205:$AH205)=0,-1,IF(AA205=0,20,IF(AA205&lt;=25,100,IF(AA205&lt;=50,250,IF(AA205&lt;=75,500,IF(AA205&lt;=100,1000))))))</f>
        <v>-1</v>
      </c>
      <c r="AB242" s="2">
        <f ca="1">IF(SUM(AB205:$AH205)=0,-1,IF(AB205=0,20,IF(AB205&lt;=25,100,IF(AB205&lt;=50,250,IF(AB205&lt;=75,500,IF(AB205&lt;=100,1000))))))</f>
        <v>-1</v>
      </c>
      <c r="AC242" s="2">
        <f ca="1">IF(SUM(AC205:$AH205)=0,-1,IF(AC205=0,20,IF(AC205&lt;=25,100,IF(AC205&lt;=50,250,IF(AC205&lt;=75,500,IF(AC205&lt;=100,1000))))))</f>
        <v>-1</v>
      </c>
      <c r="AD242" s="2">
        <f ca="1">IF(SUM(AD205:$AH205)=0,-1,IF(AD205=0,20,IF(AD205&lt;=25,100,IF(AD205&lt;=50,250,IF(AD205&lt;=75,500,IF(AD205&lt;=100,1000))))))</f>
        <v>-1</v>
      </c>
      <c r="AE242" s="2">
        <f ca="1">IF(SUM(AE205:$AH205)=0,-1,IF(AE205=0,20,IF(AE205&lt;=25,100,IF(AE205&lt;=50,250,IF(AE205&lt;=75,500,IF(AE205&lt;=100,1000))))))</f>
        <v>-1</v>
      </c>
      <c r="AF242" s="2">
        <f ca="1">IF(SUM(AF205:$AH205)=0,-1,IF(AF205=0,20,IF(AF205&lt;=25,100,IF(AF205&lt;=50,250,IF(AF205&lt;=75,500,IF(AF205&lt;=100,1000))))))</f>
        <v>-1</v>
      </c>
      <c r="AG242" s="2">
        <f ca="1">IF(SUM(AG205:$AH205)=0,-1,IF(AG205=0,20,IF(AG205&lt;=25,100,IF(AG205&lt;=50,250,IF(AG205&lt;=75,500,IF(AG205&lt;=100,1000))))))</f>
        <v>-1</v>
      </c>
      <c r="AH242" s="2">
        <f ca="1">IF(SUM(AH205:$AH205)=0,-1,IF(AH205=0,20,IF(AH205&lt;=25,100,IF(AH205&lt;=50,250,IF(AH205&lt;=75,500,IF(AH205&lt;=100,1000))))))</f>
        <v>-1</v>
      </c>
      <c r="AL242" s="8">
        <f ca="1">INT(IF(SUM(AL205:$BP205)=0,-1,IF(AL205=0,60,AL205)))</f>
        <v>829</v>
      </c>
      <c r="AM242" s="8">
        <f ca="1">INT(IF(SUM(AM205:$BP205)=0,-1,IF(AM205=0,60,AM205)))</f>
        <v>829</v>
      </c>
      <c r="AN242" s="8">
        <f ca="1">INT(IF(SUM(AN205:$BP205)=0,-1,IF(AN205=0,60,AN205)))</f>
        <v>845</v>
      </c>
      <c r="AO242" s="8">
        <f ca="1">INT(IF(SUM(AO205:$BP205)=0,-1,IF(AO205=0,60,AO205)))</f>
        <v>862</v>
      </c>
      <c r="AP242" s="8">
        <f ca="1">INT(IF(SUM(AP205:$BP205)=0,-1,IF(AP205=0,60,AP205)))</f>
        <v>1243</v>
      </c>
      <c r="AQ242" s="8">
        <f ca="1">INT(IF(SUM(AQ205:$BP205)=0,-1,IF(AQ205=0,60,AQ205)))</f>
        <v>1243</v>
      </c>
      <c r="AR242" s="8">
        <f ca="1">INT(IF(SUM(AR205:$BP205)=0,-1,IF(AR205=0,60,AR205)))</f>
        <v>1243</v>
      </c>
      <c r="AS242" s="8">
        <f ca="1">INT(IF(SUM(AS205:$BP205)=0,-1,IF(AS205=0,60,AS205)))</f>
        <v>1243</v>
      </c>
      <c r="AT242" s="8">
        <f ca="1">INT(IF(SUM(AT205:$BP205)=0,-1,IF(AT205=0,60,AT205)))</f>
        <v>1658</v>
      </c>
      <c r="AU242" s="8">
        <f ca="1">INT(IF(SUM(AU205:$BP205)=0,-1,IF(AU205=0,60,AU205)))</f>
        <v>-1</v>
      </c>
      <c r="AV242" s="8">
        <f ca="1">INT(IF(SUM(AV205:$BP205)=0,-1,IF(AV205=0,60,AV205)))</f>
        <v>-1</v>
      </c>
      <c r="AW242" s="8">
        <f ca="1">INT(IF(SUM(AW205:$BP205)=0,-1,IF(AW205=0,60,AW205)))</f>
        <v>-1</v>
      </c>
      <c r="AX242" s="8">
        <f ca="1">INT(IF(SUM(AX205:$BP205)=0,-1,IF(AX205=0,60,AX205)))</f>
        <v>-1</v>
      </c>
      <c r="AY242" s="8">
        <f ca="1">INT(IF(SUM(AY205:$BP205)=0,-1,IF(AY205=0,60,AY205)))</f>
        <v>-1</v>
      </c>
      <c r="AZ242" s="8">
        <f ca="1">INT(IF(SUM(AZ205:$BP205)=0,-1,IF(AZ205=0,60,AZ205)))</f>
        <v>-1</v>
      </c>
      <c r="BA242" s="8">
        <f ca="1">INT(IF(SUM(BA205:$BP205)=0,-1,IF(BA205=0,60,BA205)))</f>
        <v>-1</v>
      </c>
      <c r="BB242" s="8">
        <f ca="1">INT(IF(SUM(BB205:$BP205)=0,-1,IF(BB205=0,60,BB205)))</f>
        <v>-1</v>
      </c>
      <c r="BC242" s="8">
        <f ca="1">INT(IF(SUM(BC205:$BP205)=0,-1,IF(BC205=0,60,BC205)))</f>
        <v>-1</v>
      </c>
      <c r="BD242" s="8">
        <f ca="1">INT(IF(SUM(BD205:$BP205)=0,-1,IF(BD205=0,60,BD205)))</f>
        <v>-1</v>
      </c>
      <c r="BE242" s="8">
        <f ca="1">INT(IF(SUM(BE205:$BP205)=0,-1,IF(BE205=0,60,BE205)))</f>
        <v>-1</v>
      </c>
      <c r="BF242" s="8">
        <f ca="1">INT(IF(SUM(BF205:$BP205)=0,-1,IF(BF205=0,60,BF205)))</f>
        <v>-1</v>
      </c>
      <c r="BG242" s="8">
        <f ca="1">INT(IF(SUM(BG205:$BP205)=0,-1,IF(BG205=0,60,BG205)))</f>
        <v>-1</v>
      </c>
      <c r="BH242" s="8">
        <f ca="1">INT(IF(SUM(BH205:$BP205)=0,-1,IF(BH205=0,60,BH205)))</f>
        <v>-1</v>
      </c>
      <c r="BI242" s="8">
        <f ca="1">INT(IF(SUM(BI205:$BP205)=0,-1,IF(BI205=0,60,BI205)))</f>
        <v>-1</v>
      </c>
      <c r="BJ242" s="8">
        <f ca="1">INT(IF(SUM(BJ205:$BP205)=0,-1,IF(BJ205=0,60,BJ205)))</f>
        <v>-1</v>
      </c>
      <c r="BK242" s="8">
        <f ca="1">INT(IF(SUM(BK205:$BP205)=0,-1,IF(BK205=0,60,BK205)))</f>
        <v>-1</v>
      </c>
      <c r="BL242" s="8">
        <f ca="1">INT(IF(SUM(BL205:$BP205)=0,-1,IF(BL205=0,60,BL205)))</f>
        <v>-1</v>
      </c>
      <c r="BM242" s="8">
        <f ca="1">INT(IF(SUM(BM205:$BP205)=0,-1,IF(BM205=0,60,BM205)))</f>
        <v>-1</v>
      </c>
      <c r="BN242" s="8">
        <f ca="1">INT(IF(SUM(BN205:$BP205)=0,-1,IF(BN205=0,60,BN205)))</f>
        <v>-1</v>
      </c>
      <c r="BO242" s="8">
        <f ca="1">INT(IF(SUM(BO205:$BP205)=0,-1,IF(BO205=0,60,BO205)))</f>
        <v>-1</v>
      </c>
      <c r="BP242" s="8">
        <f ca="1">INT(IF(SUM(BP205:$BP205)=0,-1,IF(BP205=0,60,BP205)))</f>
        <v>-1</v>
      </c>
      <c r="BQ242" s="8">
        <f ca="1">INT(IF(SUM($BP205:BQ205)=0,-1,IF(BQ205=0,60,BQ205)))</f>
        <v>-1</v>
      </c>
      <c r="BR242" s="8">
        <f ca="1">INT(IF(SUM($BP205:BR205)=0,-1,IF(BR205=0,60,BR205)))</f>
        <v>-1</v>
      </c>
    </row>
    <row r="243" spans="1:70" x14ac:dyDescent="0.2">
      <c r="A243" s="2" t="s">
        <v>148</v>
      </c>
      <c r="B243" s="2">
        <f ca="1">IF(SUM(B206:$AH206)=0,-1,IF(B206=0,20,IF(B206&lt;=25,100,IF(B206&lt;=50,250,IF(B206&lt;=75,500,IF(B206&lt;=100,1000))))))</f>
        <v>20</v>
      </c>
      <c r="C243" s="2">
        <f ca="1">IF(SUM(C206:$AH206)=0,-1,IF(C206=0,20,IF(C206&lt;=25,100,IF(C206&lt;=50,250,IF(C206&lt;=75,500,IF(C206&lt;=100,1000))))))</f>
        <v>100</v>
      </c>
      <c r="D243" s="2">
        <f ca="1">IF(SUM(D206:$AH206)=0,-1,IF(D206=0,20,IF(D206&lt;=25,100,IF(D206&lt;=50,250,IF(D206&lt;=75,500,IF(D206&lt;=100,1000))))))</f>
        <v>100</v>
      </c>
      <c r="E243" s="2">
        <f ca="1">IF(SUM(E206:$AH206)=0,-1,IF(E206=0,20,IF(E206&lt;=25,100,IF(E206&lt;=50,250,IF(E206&lt;=75,500,IF(E206&lt;=100,1000))))))</f>
        <v>250</v>
      </c>
      <c r="F243" s="2">
        <f ca="1">IF(SUM(F206:$AH206)=0,-1,IF(F206=0,20,IF(F206&lt;=25,100,IF(F206&lt;=50,250,IF(F206&lt;=75,500,IF(F206&lt;=100,1000))))))</f>
        <v>500</v>
      </c>
      <c r="G243" s="2">
        <f ca="1">IF(SUM(G206:$AH206)=0,-1,IF(G206=0,20,IF(G206&lt;=25,100,IF(G206&lt;=50,250,IF(G206&lt;=75,500,IF(G206&lt;=100,1000))))))</f>
        <v>500</v>
      </c>
      <c r="H243" s="2">
        <f ca="1">IF(SUM(H206:$AH206)=0,-1,IF(H206=0,20,IF(H206&lt;=25,100,IF(H206&lt;=50,250,IF(H206&lt;=75,500,IF(H206&lt;=100,1000))))))</f>
        <v>500</v>
      </c>
      <c r="I243" s="2">
        <f ca="1">IF(SUM(I206:$AH206)=0,-1,IF(I206=0,20,IF(I206&lt;=25,100,IF(I206&lt;=50,250,IF(I206&lt;=75,500,IF(I206&lt;=100,1000))))))</f>
        <v>1000</v>
      </c>
      <c r="J243" s="2">
        <f ca="1">IF(SUM(J206:$AH206)=0,-1,IF(J206=0,20,IF(J206&lt;=25,100,IF(J206&lt;=50,250,IF(J206&lt;=75,500,IF(J206&lt;=100,1000))))))</f>
        <v>1000</v>
      </c>
      <c r="K243" s="2">
        <f ca="1">IF(SUM(K206:$AH206)=0,-1,IF(K206=0,20,IF(K206&lt;=25,100,IF(K206&lt;=50,250,IF(K206&lt;=75,500,IF(K206&lt;=100,1000))))))</f>
        <v>1000</v>
      </c>
      <c r="L243" s="2">
        <f ca="1">IF(SUM(L206:$AH206)=0,-1,IF(L206=0,20,IF(L206&lt;=25,100,IF(L206&lt;=50,250,IF(L206&lt;=75,500,IF(L206&lt;=100,1000))))))</f>
        <v>-1</v>
      </c>
      <c r="M243" s="2">
        <f ca="1">IF(SUM(M206:$AH206)=0,-1,IF(M206=0,20,IF(M206&lt;=25,100,IF(M206&lt;=50,250,IF(M206&lt;=75,500,IF(M206&lt;=100,1000))))))</f>
        <v>-1</v>
      </c>
      <c r="N243" s="2">
        <f ca="1">IF(SUM(N206:$AH206)=0,-1,IF(N206=0,20,IF(N206&lt;=25,100,IF(N206&lt;=50,250,IF(N206&lt;=75,500,IF(N206&lt;=100,1000))))))</f>
        <v>-1</v>
      </c>
      <c r="O243" s="2">
        <f ca="1">IF(SUM(O206:$AH206)=0,-1,IF(O206=0,20,IF(O206&lt;=25,100,IF(O206&lt;=50,250,IF(O206&lt;=75,500,IF(O206&lt;=100,1000))))))</f>
        <v>-1</v>
      </c>
      <c r="P243" s="2">
        <f ca="1">IF(SUM(P206:$AH206)=0,-1,IF(P206=0,20,IF(P206&lt;=25,100,IF(P206&lt;=50,250,IF(P206&lt;=75,500,IF(P206&lt;=100,1000))))))</f>
        <v>-1</v>
      </c>
      <c r="Q243" s="2">
        <f ca="1">IF(SUM(Q206:$AH206)=0,-1,IF(Q206=0,20,IF(Q206&lt;=25,100,IF(Q206&lt;=50,250,IF(Q206&lt;=75,500,IF(Q206&lt;=100,1000))))))</f>
        <v>-1</v>
      </c>
      <c r="R243" s="2">
        <f ca="1">IF(SUM(R206:$AH206)=0,-1,IF(R206=0,20,IF(R206&lt;=25,100,IF(R206&lt;=50,250,IF(R206&lt;=75,500,IF(R206&lt;=100,1000))))))</f>
        <v>-1</v>
      </c>
      <c r="S243" s="2">
        <f ca="1">IF(SUM(S206:$AH206)=0,-1,IF(S206=0,20,IF(S206&lt;=25,100,IF(S206&lt;=50,250,IF(S206&lt;=75,500,IF(S206&lt;=100,1000))))))</f>
        <v>-1</v>
      </c>
      <c r="T243" s="2">
        <f ca="1">IF(SUM(T206:$AH206)=0,-1,IF(T206=0,20,IF(T206&lt;=25,100,IF(T206&lt;=50,250,IF(T206&lt;=75,500,IF(T206&lt;=100,1000))))))</f>
        <v>-1</v>
      </c>
      <c r="U243" s="2">
        <f ca="1">IF(SUM(U206:$AH206)=0,-1,IF(U206=0,20,IF(U206&lt;=25,100,IF(U206&lt;=50,250,IF(U206&lt;=75,500,IF(U206&lt;=100,1000))))))</f>
        <v>-1</v>
      </c>
      <c r="V243" s="2">
        <f ca="1">IF(SUM(V206:$AH206)=0,-1,IF(V206=0,20,IF(V206&lt;=25,100,IF(V206&lt;=50,250,IF(V206&lt;=75,500,IF(V206&lt;=100,1000))))))</f>
        <v>-1</v>
      </c>
      <c r="W243" s="2">
        <f ca="1">IF(SUM(W206:$AH206)=0,-1,IF(W206=0,20,IF(W206&lt;=25,100,IF(W206&lt;=50,250,IF(W206&lt;=75,500,IF(W206&lt;=100,1000))))))</f>
        <v>-1</v>
      </c>
      <c r="X243" s="2">
        <f ca="1">IF(SUM(X206:$AH206)=0,-1,IF(X206=0,20,IF(X206&lt;=25,100,IF(X206&lt;=50,250,IF(X206&lt;=75,500,IF(X206&lt;=100,1000))))))</f>
        <v>-1</v>
      </c>
      <c r="Y243" s="2">
        <f ca="1">IF(SUM(Y206:$AH206)=0,-1,IF(Y206=0,20,IF(Y206&lt;=25,100,IF(Y206&lt;=50,250,IF(Y206&lt;=75,500,IF(Y206&lt;=100,1000))))))</f>
        <v>-1</v>
      </c>
      <c r="Z243" s="2">
        <f ca="1">IF(SUM(Z206:$AH206)=0,-1,IF(Z206=0,20,IF(Z206&lt;=25,100,IF(Z206&lt;=50,250,IF(Z206&lt;=75,500,IF(Z206&lt;=100,1000))))))</f>
        <v>-1</v>
      </c>
      <c r="AA243" s="2">
        <f ca="1">IF(SUM(AA206:$AH206)=0,-1,IF(AA206=0,20,IF(AA206&lt;=25,100,IF(AA206&lt;=50,250,IF(AA206&lt;=75,500,IF(AA206&lt;=100,1000))))))</f>
        <v>-1</v>
      </c>
      <c r="AB243" s="2">
        <f ca="1">IF(SUM(AB206:$AH206)=0,-1,IF(AB206=0,20,IF(AB206&lt;=25,100,IF(AB206&lt;=50,250,IF(AB206&lt;=75,500,IF(AB206&lt;=100,1000))))))</f>
        <v>-1</v>
      </c>
      <c r="AC243" s="2">
        <f ca="1">IF(SUM(AC206:$AH206)=0,-1,IF(AC206=0,20,IF(AC206&lt;=25,100,IF(AC206&lt;=50,250,IF(AC206&lt;=75,500,IF(AC206&lt;=100,1000))))))</f>
        <v>-1</v>
      </c>
      <c r="AD243" s="2">
        <f ca="1">IF(SUM(AD206:$AH206)=0,-1,IF(AD206=0,20,IF(AD206&lt;=25,100,IF(AD206&lt;=50,250,IF(AD206&lt;=75,500,IF(AD206&lt;=100,1000))))))</f>
        <v>-1</v>
      </c>
      <c r="AE243" s="2">
        <f ca="1">IF(SUM(AE206:$AH206)=0,-1,IF(AE206=0,20,IF(AE206&lt;=25,100,IF(AE206&lt;=50,250,IF(AE206&lt;=75,500,IF(AE206&lt;=100,1000))))))</f>
        <v>-1</v>
      </c>
      <c r="AF243" s="2">
        <f ca="1">IF(SUM(AF206:$AH206)=0,-1,IF(AF206=0,20,IF(AF206&lt;=25,100,IF(AF206&lt;=50,250,IF(AF206&lt;=75,500,IF(AF206&lt;=100,1000))))))</f>
        <v>-1</v>
      </c>
      <c r="AG243" s="2">
        <f ca="1">IF(SUM(AG206:$AH206)=0,-1,IF(AG206=0,20,IF(AG206&lt;=25,100,IF(AG206&lt;=50,250,IF(AG206&lt;=75,500,IF(AG206&lt;=100,1000))))))</f>
        <v>-1</v>
      </c>
      <c r="AH243" s="2">
        <f ca="1">IF(SUM(AH206:$AH206)=0,-1,IF(AH206=0,20,IF(AH206&lt;=25,100,IF(AH206&lt;=50,250,IF(AH206&lt;=75,500,IF(AH206&lt;=100,1000))))))</f>
        <v>-1</v>
      </c>
      <c r="AL243" s="8">
        <f ca="1">INT(IF(SUM(AL206:$BP206)=0,-1,IF(AL206=0,60,AL206)))</f>
        <v>60</v>
      </c>
      <c r="AM243" s="8">
        <f ca="1">INT(IF(SUM(AM206:$BP206)=0,-1,IF(AM206=0,60,AM206)))</f>
        <v>451</v>
      </c>
      <c r="AN243" s="8">
        <f ca="1">INT(IF(SUM(AN206:$BP206)=0,-1,IF(AN206=0,60,AN206)))</f>
        <v>451</v>
      </c>
      <c r="AO243" s="8">
        <f ca="1">INT(IF(SUM(AO206:$BP206)=0,-1,IF(AO206=0,60,AO206)))</f>
        <v>902</v>
      </c>
      <c r="AP243" s="8">
        <f ca="1">INT(IF(SUM(AP206:$BP206)=0,-1,IF(AP206=0,60,AP206)))</f>
        <v>920</v>
      </c>
      <c r="AQ243" s="8">
        <f ca="1">INT(IF(SUM(AQ206:$BP206)=0,-1,IF(AQ206=0,60,AQ206)))</f>
        <v>938</v>
      </c>
      <c r="AR243" s="8">
        <f ca="1">INT(IF(SUM(AR206:$BP206)=0,-1,IF(AR206=0,60,AR206)))</f>
        <v>1353</v>
      </c>
      <c r="AS243" s="8">
        <f ca="1">INT(IF(SUM(AS206:$BP206)=0,-1,IF(AS206=0,60,AS206)))</f>
        <v>1371</v>
      </c>
      <c r="AT243" s="8">
        <f ca="1">INT(IF(SUM(AT206:$BP206)=0,-1,IF(AT206=0,60,AT206)))</f>
        <v>1805</v>
      </c>
      <c r="AU243" s="8">
        <f ca="1">INT(IF(SUM(AU206:$BP206)=0,-1,IF(AU206=0,60,AU206)))</f>
        <v>1805</v>
      </c>
      <c r="AV243" s="8">
        <f ca="1">INT(IF(SUM(AV206:$BP206)=0,-1,IF(AV206=0,60,AV206)))</f>
        <v>-1</v>
      </c>
      <c r="AW243" s="8">
        <f ca="1">INT(IF(SUM(AW206:$BP206)=0,-1,IF(AW206=0,60,AW206)))</f>
        <v>-1</v>
      </c>
      <c r="AX243" s="8">
        <f ca="1">INT(IF(SUM(AX206:$BP206)=0,-1,IF(AX206=0,60,AX206)))</f>
        <v>-1</v>
      </c>
      <c r="AY243" s="8">
        <f ca="1">INT(IF(SUM(AY206:$BP206)=0,-1,IF(AY206=0,60,AY206)))</f>
        <v>-1</v>
      </c>
      <c r="AZ243" s="8">
        <f ca="1">INT(IF(SUM(AZ206:$BP206)=0,-1,IF(AZ206=0,60,AZ206)))</f>
        <v>-1</v>
      </c>
      <c r="BA243" s="8">
        <f ca="1">INT(IF(SUM(BA206:$BP206)=0,-1,IF(BA206=0,60,BA206)))</f>
        <v>-1</v>
      </c>
      <c r="BB243" s="8">
        <f ca="1">INT(IF(SUM(BB206:$BP206)=0,-1,IF(BB206=0,60,BB206)))</f>
        <v>-1</v>
      </c>
      <c r="BC243" s="8">
        <f ca="1">INT(IF(SUM(BC206:$BP206)=0,-1,IF(BC206=0,60,BC206)))</f>
        <v>-1</v>
      </c>
      <c r="BD243" s="8">
        <f ca="1">INT(IF(SUM(BD206:$BP206)=0,-1,IF(BD206=0,60,BD206)))</f>
        <v>-1</v>
      </c>
      <c r="BE243" s="8">
        <f ca="1">INT(IF(SUM(BE206:$BP206)=0,-1,IF(BE206=0,60,BE206)))</f>
        <v>-1</v>
      </c>
      <c r="BF243" s="8">
        <f ca="1">INT(IF(SUM(BF206:$BP206)=0,-1,IF(BF206=0,60,BF206)))</f>
        <v>-1</v>
      </c>
      <c r="BG243" s="8">
        <f ca="1">INT(IF(SUM(BG206:$BP206)=0,-1,IF(BG206=0,60,BG206)))</f>
        <v>-1</v>
      </c>
      <c r="BH243" s="8">
        <f ca="1">INT(IF(SUM(BH206:$BP206)=0,-1,IF(BH206=0,60,BH206)))</f>
        <v>-1</v>
      </c>
      <c r="BI243" s="8">
        <f ca="1">INT(IF(SUM(BI206:$BP206)=0,-1,IF(BI206=0,60,BI206)))</f>
        <v>-1</v>
      </c>
      <c r="BJ243" s="8">
        <f ca="1">INT(IF(SUM(BJ206:$BP206)=0,-1,IF(BJ206=0,60,BJ206)))</f>
        <v>-1</v>
      </c>
      <c r="BK243" s="8">
        <f ca="1">INT(IF(SUM(BK206:$BP206)=0,-1,IF(BK206=0,60,BK206)))</f>
        <v>-1</v>
      </c>
      <c r="BL243" s="8">
        <f ca="1">INT(IF(SUM(BL206:$BP206)=0,-1,IF(BL206=0,60,BL206)))</f>
        <v>-1</v>
      </c>
      <c r="BM243" s="8">
        <f ca="1">INT(IF(SUM(BM206:$BP206)=0,-1,IF(BM206=0,60,BM206)))</f>
        <v>-1</v>
      </c>
      <c r="BN243" s="8">
        <f ca="1">INT(IF(SUM(BN206:$BP206)=0,-1,IF(BN206=0,60,BN206)))</f>
        <v>-1</v>
      </c>
      <c r="BO243" s="8">
        <f ca="1">INT(IF(SUM(BO206:$BP206)=0,-1,IF(BO206=0,60,BO206)))</f>
        <v>-1</v>
      </c>
      <c r="BP243" s="8">
        <f ca="1">INT(IF(SUM(BP206:$BP206)=0,-1,IF(BP206=0,60,BP206)))</f>
        <v>-1</v>
      </c>
      <c r="BQ243" s="8">
        <f ca="1">INT(IF(SUM($BP206:BQ206)=0,-1,IF(BQ206=0,60,BQ206)))</f>
        <v>-1</v>
      </c>
      <c r="BR243" s="8">
        <f ca="1">INT(IF(SUM($BP206:BR206)=0,-1,IF(BR206=0,60,BR206)))</f>
        <v>-1</v>
      </c>
    </row>
    <row r="244" spans="1:70" x14ac:dyDescent="0.2">
      <c r="A244" s="2" t="s">
        <v>140</v>
      </c>
      <c r="B244" s="2">
        <f ca="1">IF(SUM(B207:$AH207)=0,-1,IF(B207=0,20,IF(B207&lt;=25,100,IF(B207&lt;=50,250,IF(B207&lt;=75,500,IF(B207&lt;=100,1000))))))</f>
        <v>20</v>
      </c>
      <c r="C244" s="2">
        <f ca="1">IF(SUM(C207:$AH207)=0,-1,IF(C207=0,20,IF(C207&lt;=25,100,IF(C207&lt;=50,250,IF(C207&lt;=75,500,IF(C207&lt;=100,1000))))))</f>
        <v>100</v>
      </c>
      <c r="D244" s="2">
        <f ca="1">IF(SUM(D207:$AH207)=0,-1,IF(D207=0,20,IF(D207&lt;=25,100,IF(D207&lt;=50,250,IF(D207&lt;=75,500,IF(D207&lt;=100,1000))))))</f>
        <v>100</v>
      </c>
      <c r="E244" s="2">
        <f ca="1">IF(SUM(E207:$AH207)=0,-1,IF(E207=0,20,IF(E207&lt;=25,100,IF(E207&lt;=50,250,IF(E207&lt;=75,500,IF(E207&lt;=100,1000))))))</f>
        <v>100</v>
      </c>
      <c r="F244" s="2">
        <f ca="1">IF(SUM(F207:$AH207)=0,-1,IF(F207=0,20,IF(F207&lt;=25,100,IF(F207&lt;=50,250,IF(F207&lt;=75,500,IF(F207&lt;=100,1000))))))</f>
        <v>100</v>
      </c>
      <c r="G244" s="2">
        <f ca="1">IF(SUM(G207:$AH207)=0,-1,IF(G207=0,20,IF(G207&lt;=25,100,IF(G207&lt;=50,250,IF(G207&lt;=75,500,IF(G207&lt;=100,1000))))))</f>
        <v>250</v>
      </c>
      <c r="H244" s="2">
        <f ca="1">IF(SUM(H207:$AH207)=0,-1,IF(H207=0,20,IF(H207&lt;=25,100,IF(H207&lt;=50,250,IF(H207&lt;=75,500,IF(H207&lt;=100,1000))))))</f>
        <v>250</v>
      </c>
      <c r="I244" s="2">
        <f ca="1">IF(SUM(I207:$AH207)=0,-1,IF(I207=0,20,IF(I207&lt;=25,100,IF(I207&lt;=50,250,IF(I207&lt;=75,500,IF(I207&lt;=100,1000))))))</f>
        <v>250</v>
      </c>
      <c r="J244" s="2">
        <f ca="1">IF(SUM(J207:$AH207)=0,-1,IF(J207=0,20,IF(J207&lt;=25,100,IF(J207&lt;=50,250,IF(J207&lt;=75,500,IF(J207&lt;=100,1000))))))</f>
        <v>500</v>
      </c>
      <c r="K244" s="2">
        <f ca="1">IF(SUM(K207:$AH207)=0,-1,IF(K207=0,20,IF(K207&lt;=25,100,IF(K207&lt;=50,250,IF(K207&lt;=75,500,IF(K207&lt;=100,1000))))))</f>
        <v>500</v>
      </c>
      <c r="L244" s="2">
        <f ca="1">IF(SUM(L207:$AH207)=0,-1,IF(L207=0,20,IF(L207&lt;=25,100,IF(L207&lt;=50,250,IF(L207&lt;=75,500,IF(L207&lt;=100,1000))))))</f>
        <v>500</v>
      </c>
      <c r="M244" s="2">
        <f ca="1">IF(SUM(M207:$AH207)=0,-1,IF(M207=0,20,IF(M207&lt;=25,100,IF(M207&lt;=50,250,IF(M207&lt;=75,500,IF(M207&lt;=100,1000))))))</f>
        <v>500</v>
      </c>
      <c r="N244" s="2">
        <f ca="1">IF(SUM(N207:$AH207)=0,-1,IF(N207=0,20,IF(N207&lt;=25,100,IF(N207&lt;=50,250,IF(N207&lt;=75,500,IF(N207&lt;=100,1000))))))</f>
        <v>1000</v>
      </c>
      <c r="O244" s="2">
        <f ca="1">IF(SUM(O207:$AH207)=0,-1,IF(O207=0,20,IF(O207&lt;=25,100,IF(O207&lt;=50,250,IF(O207&lt;=75,500,IF(O207&lt;=100,1000))))))</f>
        <v>1000</v>
      </c>
      <c r="P244" s="2">
        <f ca="1">IF(SUM(P207:$AH207)=0,-1,IF(P207=0,20,IF(P207&lt;=25,100,IF(P207&lt;=50,250,IF(P207&lt;=75,500,IF(P207&lt;=100,1000))))))</f>
        <v>1000</v>
      </c>
      <c r="Q244" s="2">
        <f ca="1">IF(SUM(Q207:$AH207)=0,-1,IF(Q207=0,20,IF(Q207&lt;=25,100,IF(Q207&lt;=50,250,IF(Q207&lt;=75,500,IF(Q207&lt;=100,1000))))))</f>
        <v>1000</v>
      </c>
      <c r="R244" s="2">
        <f ca="1">IF(SUM(R207:$AH207)=0,-1,IF(R207=0,20,IF(R207&lt;=25,100,IF(R207&lt;=50,250,IF(R207&lt;=75,500,IF(R207&lt;=100,1000))))))</f>
        <v>1000</v>
      </c>
      <c r="S244" s="2">
        <f ca="1">IF(SUM(S207:$AH207)=0,-1,IF(S207=0,20,IF(S207&lt;=25,100,IF(S207&lt;=50,250,IF(S207&lt;=75,500,IF(S207&lt;=100,1000))))))</f>
        <v>1000</v>
      </c>
      <c r="T244" s="2">
        <f ca="1">IF(SUM(T207:$AH207)=0,-1,IF(T207=0,20,IF(T207&lt;=25,100,IF(T207&lt;=50,250,IF(T207&lt;=75,500,IF(T207&lt;=100,1000))))))</f>
        <v>-1</v>
      </c>
      <c r="U244" s="2">
        <f ca="1">IF(SUM(U207:$AH207)=0,-1,IF(U207=0,20,IF(U207&lt;=25,100,IF(U207&lt;=50,250,IF(U207&lt;=75,500,IF(U207&lt;=100,1000))))))</f>
        <v>-1</v>
      </c>
      <c r="V244" s="2">
        <f ca="1">IF(SUM(V207:$AH207)=0,-1,IF(V207=0,20,IF(V207&lt;=25,100,IF(V207&lt;=50,250,IF(V207&lt;=75,500,IF(V207&lt;=100,1000))))))</f>
        <v>-1</v>
      </c>
      <c r="W244" s="2">
        <f ca="1">IF(SUM(W207:$AH207)=0,-1,IF(W207=0,20,IF(W207&lt;=25,100,IF(W207&lt;=50,250,IF(W207&lt;=75,500,IF(W207&lt;=100,1000))))))</f>
        <v>-1</v>
      </c>
      <c r="X244" s="2">
        <f ca="1">IF(SUM(X207:$AH207)=0,-1,IF(X207=0,20,IF(X207&lt;=25,100,IF(X207&lt;=50,250,IF(X207&lt;=75,500,IF(X207&lt;=100,1000))))))</f>
        <v>-1</v>
      </c>
      <c r="Y244" s="2">
        <f ca="1">IF(SUM(Y207:$AH207)=0,-1,IF(Y207=0,20,IF(Y207&lt;=25,100,IF(Y207&lt;=50,250,IF(Y207&lt;=75,500,IF(Y207&lt;=100,1000))))))</f>
        <v>-1</v>
      </c>
      <c r="Z244" s="2">
        <f ca="1">IF(SUM(Z207:$AH207)=0,-1,IF(Z207=0,20,IF(Z207&lt;=25,100,IF(Z207&lt;=50,250,IF(Z207&lt;=75,500,IF(Z207&lt;=100,1000))))))</f>
        <v>-1</v>
      </c>
      <c r="AA244" s="2">
        <f ca="1">IF(SUM(AA207:$AH207)=0,-1,IF(AA207=0,20,IF(AA207&lt;=25,100,IF(AA207&lt;=50,250,IF(AA207&lt;=75,500,IF(AA207&lt;=100,1000))))))</f>
        <v>-1</v>
      </c>
      <c r="AB244" s="2">
        <f ca="1">IF(SUM(AB207:$AH207)=0,-1,IF(AB207=0,20,IF(AB207&lt;=25,100,IF(AB207&lt;=50,250,IF(AB207&lt;=75,500,IF(AB207&lt;=100,1000))))))</f>
        <v>-1</v>
      </c>
      <c r="AC244" s="2">
        <f ca="1">IF(SUM(AC207:$AH207)=0,-1,IF(AC207=0,20,IF(AC207&lt;=25,100,IF(AC207&lt;=50,250,IF(AC207&lt;=75,500,IF(AC207&lt;=100,1000))))))</f>
        <v>-1</v>
      </c>
      <c r="AD244" s="2">
        <f ca="1">IF(SUM(AD207:$AH207)=0,-1,IF(AD207=0,20,IF(AD207&lt;=25,100,IF(AD207&lt;=50,250,IF(AD207&lt;=75,500,IF(AD207&lt;=100,1000))))))</f>
        <v>-1</v>
      </c>
      <c r="AE244" s="2">
        <f ca="1">IF(SUM(AE207:$AH207)=0,-1,IF(AE207=0,20,IF(AE207&lt;=25,100,IF(AE207&lt;=50,250,IF(AE207&lt;=75,500,IF(AE207&lt;=100,1000))))))</f>
        <v>-1</v>
      </c>
      <c r="AF244" s="2">
        <f ca="1">IF(SUM(AF207:$AH207)=0,-1,IF(AF207=0,20,IF(AF207&lt;=25,100,IF(AF207&lt;=50,250,IF(AF207&lt;=75,500,IF(AF207&lt;=100,1000))))))</f>
        <v>-1</v>
      </c>
      <c r="AG244" s="2">
        <f ca="1">IF(SUM(AG207:$AH207)=0,-1,IF(AG207=0,20,IF(AG207&lt;=25,100,IF(AG207&lt;=50,250,IF(AG207&lt;=75,500,IF(AG207&lt;=100,1000))))))</f>
        <v>-1</v>
      </c>
      <c r="AH244" s="2">
        <f ca="1">IF(SUM(AH207:$AH207)=0,-1,IF(AH207=0,20,IF(AH207&lt;=25,100,IF(AH207&lt;=50,250,IF(AH207&lt;=75,500,IF(AH207&lt;=100,1000))))))</f>
        <v>-1</v>
      </c>
      <c r="AL244" s="8">
        <f ca="1">INT(IF(SUM(AL207:$BP207)=0,-1,IF(AL207=0,60,AL207)))</f>
        <v>60</v>
      </c>
      <c r="AM244" s="8">
        <f ca="1">INT(IF(SUM(AM207:$BP207)=0,-1,IF(AM207=0,60,AM207)))</f>
        <v>222</v>
      </c>
      <c r="AN244" s="8">
        <f ca="1">INT(IF(SUM(AN207:$BP207)=0,-1,IF(AN207=0,60,AN207)))</f>
        <v>222</v>
      </c>
      <c r="AO244" s="8">
        <f ca="1">INT(IF(SUM(AO207:$BP207)=0,-1,IF(AO207=0,60,AO207)))</f>
        <v>222</v>
      </c>
      <c r="AP244" s="8">
        <f ca="1">INT(IF(SUM(AP207:$BP207)=0,-1,IF(AP207=0,60,AP207)))</f>
        <v>222</v>
      </c>
      <c r="AQ244" s="8">
        <f ca="1">INT(IF(SUM(AQ207:$BP207)=0,-1,IF(AQ207=0,60,AQ207)))</f>
        <v>444</v>
      </c>
      <c r="AR244" s="8">
        <f ca="1">INT(IF(SUM(AR207:$BP207)=0,-1,IF(AR207=0,60,AR207)))</f>
        <v>444</v>
      </c>
      <c r="AS244" s="8">
        <f ca="1">INT(IF(SUM(AS207:$BP207)=0,-1,IF(AS207=0,60,AS207)))</f>
        <v>444</v>
      </c>
      <c r="AT244" s="8">
        <f ca="1">INT(IF(SUM(AT207:$BP207)=0,-1,IF(AT207=0,60,AT207)))</f>
        <v>666</v>
      </c>
      <c r="AU244" s="8">
        <f ca="1">INT(IF(SUM(AU207:$BP207)=0,-1,IF(AU207=0,60,AU207)))</f>
        <v>666</v>
      </c>
      <c r="AV244" s="8">
        <f ca="1">INT(IF(SUM(AV207:$BP207)=0,-1,IF(AV207=0,60,AV207)))</f>
        <v>666</v>
      </c>
      <c r="AW244" s="8">
        <f ca="1">INT(IF(SUM(AW207:$BP207)=0,-1,IF(AW207=0,60,AW207)))</f>
        <v>666</v>
      </c>
      <c r="AX244" s="8">
        <f ca="1">INT(IF(SUM(AX207:$BP207)=0,-1,IF(AX207=0,60,AX207)))</f>
        <v>674</v>
      </c>
      <c r="AY244" s="8">
        <f ca="1">INT(IF(SUM(AY207:$BP207)=0,-1,IF(AY207=0,60,AY207)))</f>
        <v>888</v>
      </c>
      <c r="AZ244" s="8">
        <f ca="1">INT(IF(SUM(AZ207:$BP207)=0,-1,IF(AZ207=0,60,AZ207)))</f>
        <v>888</v>
      </c>
      <c r="BA244" s="8">
        <f ca="1">INT(IF(SUM(BA207:$BP207)=0,-1,IF(BA207=0,60,BA207)))</f>
        <v>888</v>
      </c>
      <c r="BB244" s="8">
        <f ca="1">INT(IF(SUM(BB207:$BP207)=0,-1,IF(BB207=0,60,BB207)))</f>
        <v>888</v>
      </c>
      <c r="BC244" s="8">
        <f ca="1">INT(IF(SUM(BC207:$BP207)=0,-1,IF(BC207=0,60,BC207)))</f>
        <v>888</v>
      </c>
      <c r="BD244" s="8">
        <f ca="1">INT(IF(SUM(BD207:$BP207)=0,-1,IF(BD207=0,60,BD207)))</f>
        <v>-1</v>
      </c>
      <c r="BE244" s="8">
        <f ca="1">INT(IF(SUM(BE207:$BP207)=0,-1,IF(BE207=0,60,BE207)))</f>
        <v>-1</v>
      </c>
      <c r="BF244" s="8">
        <f ca="1">INT(IF(SUM(BF207:$BP207)=0,-1,IF(BF207=0,60,BF207)))</f>
        <v>-1</v>
      </c>
      <c r="BG244" s="8">
        <f ca="1">INT(IF(SUM(BG207:$BP207)=0,-1,IF(BG207=0,60,BG207)))</f>
        <v>-1</v>
      </c>
      <c r="BH244" s="8">
        <f ca="1">INT(IF(SUM(BH207:$BP207)=0,-1,IF(BH207=0,60,BH207)))</f>
        <v>-1</v>
      </c>
      <c r="BI244" s="8">
        <f ca="1">INT(IF(SUM(BI207:$BP207)=0,-1,IF(BI207=0,60,BI207)))</f>
        <v>-1</v>
      </c>
      <c r="BJ244" s="8">
        <f ca="1">INT(IF(SUM(BJ207:$BP207)=0,-1,IF(BJ207=0,60,BJ207)))</f>
        <v>-1</v>
      </c>
      <c r="BK244" s="8">
        <f ca="1">INT(IF(SUM(BK207:$BP207)=0,-1,IF(BK207=0,60,BK207)))</f>
        <v>-1</v>
      </c>
      <c r="BL244" s="8">
        <f ca="1">INT(IF(SUM(BL207:$BP207)=0,-1,IF(BL207=0,60,BL207)))</f>
        <v>-1</v>
      </c>
      <c r="BM244" s="8">
        <f ca="1">INT(IF(SUM(BM207:$BP207)=0,-1,IF(BM207=0,60,BM207)))</f>
        <v>-1</v>
      </c>
      <c r="BN244" s="8">
        <f ca="1">INT(IF(SUM(BN207:$BP207)=0,-1,IF(BN207=0,60,BN207)))</f>
        <v>-1</v>
      </c>
      <c r="BO244" s="8">
        <f ca="1">INT(IF(SUM(BO207:$BP207)=0,-1,IF(BO207=0,60,BO207)))</f>
        <v>-1</v>
      </c>
      <c r="BP244" s="8">
        <f ca="1">INT(IF(SUM(BP207:$BP207)=0,-1,IF(BP207=0,60,BP207)))</f>
        <v>-1</v>
      </c>
      <c r="BQ244" s="8">
        <f ca="1">INT(IF(SUM($BP207:BQ207)=0,-1,IF(BQ207=0,60,BQ207)))</f>
        <v>-1</v>
      </c>
      <c r="BR244" s="8">
        <f ca="1">INT(IF(SUM($BP207:BR207)=0,-1,IF(BR207=0,60,BR207)))</f>
        <v>-1</v>
      </c>
    </row>
    <row r="245" spans="1:70" x14ac:dyDescent="0.2">
      <c r="A245" s="2" t="s">
        <v>167</v>
      </c>
      <c r="B245" s="2">
        <f ca="1">IF(SUM(B208:$AH208)=0,-1,IF(B208=0,20,IF(B208&lt;=25,100,IF(B208&lt;=50,250,IF(B208&lt;=75,500,IF(B208&lt;=100,1000))))))</f>
        <v>20</v>
      </c>
      <c r="C245" s="2">
        <f ca="1">IF(SUM(C208:$AH208)=0,-1,IF(C208=0,20,IF(C208&lt;=25,100,IF(C208&lt;=50,250,IF(C208&lt;=75,500,IF(C208&lt;=100,1000))))))</f>
        <v>100</v>
      </c>
      <c r="D245" s="2">
        <f ca="1">IF(SUM(D208:$AH208)=0,-1,IF(D208=0,20,IF(D208&lt;=25,100,IF(D208&lt;=50,250,IF(D208&lt;=75,500,IF(D208&lt;=100,1000))))))</f>
        <v>100</v>
      </c>
      <c r="E245" s="2">
        <f ca="1">IF(SUM(E208:$AH208)=0,-1,IF(E208=0,20,IF(E208&lt;=25,100,IF(E208&lt;=50,250,IF(E208&lt;=75,500,IF(E208&lt;=100,1000))))))</f>
        <v>250</v>
      </c>
      <c r="F245" s="2">
        <f ca="1">IF(SUM(F208:$AH208)=0,-1,IF(F208=0,20,IF(F208&lt;=25,100,IF(F208&lt;=50,250,IF(F208&lt;=75,500,IF(F208&lt;=100,1000))))))</f>
        <v>250</v>
      </c>
      <c r="G245" s="2">
        <f ca="1">IF(SUM(G208:$AH208)=0,-1,IF(G208=0,20,IF(G208&lt;=25,100,IF(G208&lt;=50,250,IF(G208&lt;=75,500,IF(G208&lt;=100,1000))))))</f>
        <v>250</v>
      </c>
      <c r="H245" s="2">
        <f ca="1">IF(SUM(H208:$AH208)=0,-1,IF(H208=0,20,IF(H208&lt;=25,100,IF(H208&lt;=50,250,IF(H208&lt;=75,500,IF(H208&lt;=100,1000))))))</f>
        <v>250</v>
      </c>
      <c r="I245" s="2">
        <f ca="1">IF(SUM(I208:$AH208)=0,-1,IF(I208=0,20,IF(I208&lt;=25,100,IF(I208&lt;=50,250,IF(I208&lt;=75,500,IF(I208&lt;=100,1000))))))</f>
        <v>500</v>
      </c>
      <c r="J245" s="2">
        <f ca="1">IF(SUM(J208:$AH208)=0,-1,IF(J208=0,20,IF(J208&lt;=25,100,IF(J208&lt;=50,250,IF(J208&lt;=75,500,IF(J208&lt;=100,1000))))))</f>
        <v>1000</v>
      </c>
      <c r="K245" s="2">
        <f ca="1">IF(SUM(K208:$AH208)=0,-1,IF(K208=0,20,IF(K208&lt;=25,100,IF(K208&lt;=50,250,IF(K208&lt;=75,500,IF(K208&lt;=100,1000))))))</f>
        <v>-1</v>
      </c>
      <c r="L245" s="2">
        <f ca="1">IF(SUM(L208:$AH208)=0,-1,IF(L208=0,20,IF(L208&lt;=25,100,IF(L208&lt;=50,250,IF(L208&lt;=75,500,IF(L208&lt;=100,1000))))))</f>
        <v>-1</v>
      </c>
      <c r="M245" s="2">
        <f ca="1">IF(SUM(M208:$AH208)=0,-1,IF(M208=0,20,IF(M208&lt;=25,100,IF(M208&lt;=50,250,IF(M208&lt;=75,500,IF(M208&lt;=100,1000))))))</f>
        <v>-1</v>
      </c>
      <c r="N245" s="2">
        <f ca="1">IF(SUM(N208:$AH208)=0,-1,IF(N208=0,20,IF(N208&lt;=25,100,IF(N208&lt;=50,250,IF(N208&lt;=75,500,IF(N208&lt;=100,1000))))))</f>
        <v>-1</v>
      </c>
      <c r="O245" s="2">
        <f ca="1">IF(SUM(O208:$AH208)=0,-1,IF(O208=0,20,IF(O208&lt;=25,100,IF(O208&lt;=50,250,IF(O208&lt;=75,500,IF(O208&lt;=100,1000))))))</f>
        <v>-1</v>
      </c>
      <c r="P245" s="2">
        <f ca="1">IF(SUM(P208:$AH208)=0,-1,IF(P208=0,20,IF(P208&lt;=25,100,IF(P208&lt;=50,250,IF(P208&lt;=75,500,IF(P208&lt;=100,1000))))))</f>
        <v>-1</v>
      </c>
      <c r="Q245" s="2">
        <f ca="1">IF(SUM(Q208:$AH208)=0,-1,IF(Q208=0,20,IF(Q208&lt;=25,100,IF(Q208&lt;=50,250,IF(Q208&lt;=75,500,IF(Q208&lt;=100,1000))))))</f>
        <v>-1</v>
      </c>
      <c r="R245" s="2">
        <f ca="1">IF(SUM(R208:$AH208)=0,-1,IF(R208=0,20,IF(R208&lt;=25,100,IF(R208&lt;=50,250,IF(R208&lt;=75,500,IF(R208&lt;=100,1000))))))</f>
        <v>-1</v>
      </c>
      <c r="S245" s="2">
        <f ca="1">IF(SUM(S208:$AH208)=0,-1,IF(S208=0,20,IF(S208&lt;=25,100,IF(S208&lt;=50,250,IF(S208&lt;=75,500,IF(S208&lt;=100,1000))))))</f>
        <v>-1</v>
      </c>
      <c r="T245" s="2">
        <f ca="1">IF(SUM(T208:$AH208)=0,-1,IF(T208=0,20,IF(T208&lt;=25,100,IF(T208&lt;=50,250,IF(T208&lt;=75,500,IF(T208&lt;=100,1000))))))</f>
        <v>-1</v>
      </c>
      <c r="U245" s="2">
        <f ca="1">IF(SUM(U208:$AH208)=0,-1,IF(U208=0,20,IF(U208&lt;=25,100,IF(U208&lt;=50,250,IF(U208&lt;=75,500,IF(U208&lt;=100,1000))))))</f>
        <v>-1</v>
      </c>
      <c r="V245" s="2">
        <f ca="1">IF(SUM(V208:$AH208)=0,-1,IF(V208=0,20,IF(V208&lt;=25,100,IF(V208&lt;=50,250,IF(V208&lt;=75,500,IF(V208&lt;=100,1000))))))</f>
        <v>-1</v>
      </c>
      <c r="W245" s="2">
        <f ca="1">IF(SUM(W208:$AH208)=0,-1,IF(W208=0,20,IF(W208&lt;=25,100,IF(W208&lt;=50,250,IF(W208&lt;=75,500,IF(W208&lt;=100,1000))))))</f>
        <v>-1</v>
      </c>
      <c r="X245" s="2">
        <f ca="1">IF(SUM(X208:$AH208)=0,-1,IF(X208=0,20,IF(X208&lt;=25,100,IF(X208&lt;=50,250,IF(X208&lt;=75,500,IF(X208&lt;=100,1000))))))</f>
        <v>-1</v>
      </c>
      <c r="Y245" s="2">
        <f ca="1">IF(SUM(Y208:$AH208)=0,-1,IF(Y208=0,20,IF(Y208&lt;=25,100,IF(Y208&lt;=50,250,IF(Y208&lt;=75,500,IF(Y208&lt;=100,1000))))))</f>
        <v>-1</v>
      </c>
      <c r="Z245" s="2">
        <f ca="1">IF(SUM(Z208:$AH208)=0,-1,IF(Z208=0,20,IF(Z208&lt;=25,100,IF(Z208&lt;=50,250,IF(Z208&lt;=75,500,IF(Z208&lt;=100,1000))))))</f>
        <v>-1</v>
      </c>
      <c r="AA245" s="2">
        <f ca="1">IF(SUM(AA208:$AH208)=0,-1,IF(AA208=0,20,IF(AA208&lt;=25,100,IF(AA208&lt;=50,250,IF(AA208&lt;=75,500,IF(AA208&lt;=100,1000))))))</f>
        <v>-1</v>
      </c>
      <c r="AB245" s="2">
        <f ca="1">IF(SUM(AB208:$AH208)=0,-1,IF(AB208=0,20,IF(AB208&lt;=25,100,IF(AB208&lt;=50,250,IF(AB208&lt;=75,500,IF(AB208&lt;=100,1000))))))</f>
        <v>-1</v>
      </c>
      <c r="AC245" s="2">
        <f ca="1">IF(SUM(AC208:$AH208)=0,-1,IF(AC208=0,20,IF(AC208&lt;=25,100,IF(AC208&lt;=50,250,IF(AC208&lt;=75,500,IF(AC208&lt;=100,1000))))))</f>
        <v>-1</v>
      </c>
      <c r="AD245" s="2">
        <f ca="1">IF(SUM(AD208:$AH208)=0,-1,IF(AD208=0,20,IF(AD208&lt;=25,100,IF(AD208&lt;=50,250,IF(AD208&lt;=75,500,IF(AD208&lt;=100,1000))))))</f>
        <v>-1</v>
      </c>
      <c r="AE245" s="2">
        <f ca="1">IF(SUM(AE208:$AH208)=0,-1,IF(AE208=0,20,IF(AE208&lt;=25,100,IF(AE208&lt;=50,250,IF(AE208&lt;=75,500,IF(AE208&lt;=100,1000))))))</f>
        <v>-1</v>
      </c>
      <c r="AF245" s="2">
        <f ca="1">IF(SUM(AF208:$AH208)=0,-1,IF(AF208=0,20,IF(AF208&lt;=25,100,IF(AF208&lt;=50,250,IF(AF208&lt;=75,500,IF(AF208&lt;=100,1000))))))</f>
        <v>-1</v>
      </c>
      <c r="AG245" s="2">
        <f ca="1">IF(SUM(AG208:$AH208)=0,-1,IF(AG208=0,20,IF(AG208&lt;=25,100,IF(AG208&lt;=50,250,IF(AG208&lt;=75,500,IF(AG208&lt;=100,1000))))))</f>
        <v>-1</v>
      </c>
      <c r="AH245" s="2">
        <f ca="1">IF(SUM(AH208:$AH208)=0,-1,IF(AH208=0,20,IF(AH208&lt;=25,100,IF(AH208&lt;=50,250,IF(AH208&lt;=75,500,IF(AH208&lt;=100,1000))))))</f>
        <v>-1</v>
      </c>
      <c r="AL245" s="8">
        <f ca="1">INT(IF(SUM(AL208:$BP208)=0,-1,IF(AL208=0,60,AL208)))</f>
        <v>60</v>
      </c>
      <c r="AM245" s="8">
        <f ca="1">INT(IF(SUM(AM208:$BP208)=0,-1,IF(AM208=0,60,AM208)))</f>
        <v>602</v>
      </c>
      <c r="AN245" s="8">
        <f ca="1">INT(IF(SUM(AN208:$BP208)=0,-1,IF(AN208=0,60,AN208)))</f>
        <v>602</v>
      </c>
      <c r="AO245" s="8">
        <f ca="1">INT(IF(SUM(AO208:$BP208)=0,-1,IF(AO208=0,60,AO208)))</f>
        <v>963</v>
      </c>
      <c r="AP245" s="8">
        <f ca="1">INT(IF(SUM(AP208:$BP208)=0,-1,IF(AP208=0,60,AP208)))</f>
        <v>1204</v>
      </c>
      <c r="AQ245" s="8">
        <f ca="1">INT(IF(SUM(AQ208:$BP208)=0,-1,IF(AQ208=0,60,AQ208)))</f>
        <v>1204</v>
      </c>
      <c r="AR245" s="8">
        <f ca="1">INT(IF(SUM(AR208:$BP208)=0,-1,IF(AR208=0,60,AR208)))</f>
        <v>1204</v>
      </c>
      <c r="AS245" s="8">
        <f ca="1">INT(IF(SUM(AS208:$BP208)=0,-1,IF(AS208=0,60,AS208)))</f>
        <v>1807</v>
      </c>
      <c r="AT245" s="8">
        <f ca="1">INT(IF(SUM(AT208:$BP208)=0,-1,IF(AT208=0,60,AT208)))</f>
        <v>2409</v>
      </c>
      <c r="AU245" s="8">
        <f ca="1">INT(IF(SUM(AU208:$BP208)=0,-1,IF(AU208=0,60,AU208)))</f>
        <v>-1</v>
      </c>
      <c r="AV245" s="8">
        <f ca="1">INT(IF(SUM(AV208:$BP208)=0,-1,IF(AV208=0,60,AV208)))</f>
        <v>-1</v>
      </c>
      <c r="AW245" s="8">
        <f ca="1">INT(IF(SUM(AW208:$BP208)=0,-1,IF(AW208=0,60,AW208)))</f>
        <v>-1</v>
      </c>
      <c r="AX245" s="8">
        <f ca="1">INT(IF(SUM(AX208:$BP208)=0,-1,IF(AX208=0,60,AX208)))</f>
        <v>-1</v>
      </c>
      <c r="AY245" s="8">
        <f ca="1">INT(IF(SUM(AY208:$BP208)=0,-1,IF(AY208=0,60,AY208)))</f>
        <v>-1</v>
      </c>
      <c r="AZ245" s="8">
        <f ca="1">INT(IF(SUM(AZ208:$BP208)=0,-1,IF(AZ208=0,60,AZ208)))</f>
        <v>-1</v>
      </c>
      <c r="BA245" s="8">
        <f ca="1">INT(IF(SUM(BA208:$BP208)=0,-1,IF(BA208=0,60,BA208)))</f>
        <v>-1</v>
      </c>
      <c r="BB245" s="8">
        <f ca="1">INT(IF(SUM(BB208:$BP208)=0,-1,IF(BB208=0,60,BB208)))</f>
        <v>-1</v>
      </c>
      <c r="BC245" s="8">
        <f ca="1">INT(IF(SUM(BC208:$BP208)=0,-1,IF(BC208=0,60,BC208)))</f>
        <v>-1</v>
      </c>
      <c r="BD245" s="8">
        <f ca="1">INT(IF(SUM(BD208:$BP208)=0,-1,IF(BD208=0,60,BD208)))</f>
        <v>-1</v>
      </c>
      <c r="BE245" s="8">
        <f ca="1">INT(IF(SUM(BE208:$BP208)=0,-1,IF(BE208=0,60,BE208)))</f>
        <v>-1</v>
      </c>
      <c r="BF245" s="8">
        <f ca="1">INT(IF(SUM(BF208:$BP208)=0,-1,IF(BF208=0,60,BF208)))</f>
        <v>-1</v>
      </c>
      <c r="BG245" s="8">
        <f ca="1">INT(IF(SUM(BG208:$BP208)=0,-1,IF(BG208=0,60,BG208)))</f>
        <v>-1</v>
      </c>
      <c r="BH245" s="8">
        <f ca="1">INT(IF(SUM(BH208:$BP208)=0,-1,IF(BH208=0,60,BH208)))</f>
        <v>-1</v>
      </c>
      <c r="BI245" s="8">
        <f ca="1">INT(IF(SUM(BI208:$BP208)=0,-1,IF(BI208=0,60,BI208)))</f>
        <v>-1</v>
      </c>
      <c r="BJ245" s="8">
        <f ca="1">INT(IF(SUM(BJ208:$BP208)=0,-1,IF(BJ208=0,60,BJ208)))</f>
        <v>-1</v>
      </c>
      <c r="BK245" s="8">
        <f ca="1">INT(IF(SUM(BK208:$BP208)=0,-1,IF(BK208=0,60,BK208)))</f>
        <v>-1</v>
      </c>
      <c r="BL245" s="8">
        <f ca="1">INT(IF(SUM(BL208:$BP208)=0,-1,IF(BL208=0,60,BL208)))</f>
        <v>-1</v>
      </c>
      <c r="BM245" s="8">
        <f ca="1">INT(IF(SUM(BM208:$BP208)=0,-1,IF(BM208=0,60,BM208)))</f>
        <v>-1</v>
      </c>
      <c r="BN245" s="8">
        <f ca="1">INT(IF(SUM(BN208:$BP208)=0,-1,IF(BN208=0,60,BN208)))</f>
        <v>-1</v>
      </c>
      <c r="BO245" s="8">
        <f ca="1">INT(IF(SUM(BO208:$BP208)=0,-1,IF(BO208=0,60,BO208)))</f>
        <v>-1</v>
      </c>
      <c r="BP245" s="8">
        <f ca="1">INT(IF(SUM(BP208:$BP208)=0,-1,IF(BP208=0,60,BP208)))</f>
        <v>-1</v>
      </c>
      <c r="BQ245" s="8">
        <f ca="1">INT(IF(SUM($BP208:BQ208)=0,-1,IF(BQ208=0,60,BQ208)))</f>
        <v>-1</v>
      </c>
      <c r="BR245" s="8">
        <f ca="1">INT(IF(SUM($BP208:BR208)=0,-1,IF(BR208=0,60,BR208)))</f>
        <v>-1</v>
      </c>
    </row>
    <row r="246" spans="1:70" x14ac:dyDescent="0.2">
      <c r="A246" s="2" t="s">
        <v>156</v>
      </c>
      <c r="B246" s="2">
        <f ca="1">IF(SUM(B209:$AH209)=0,-1,IF(B209=0,20,IF(B209&lt;=25,100,IF(B209&lt;=50,250,IF(B209&lt;=75,500,IF(B209&lt;=100,1000))))))</f>
        <v>20</v>
      </c>
      <c r="C246" s="2">
        <f ca="1">IF(SUM(C209:$AH209)=0,-1,IF(C209=0,20,IF(C209&lt;=25,100,IF(C209&lt;=50,250,IF(C209&lt;=75,500,IF(C209&lt;=100,1000))))))</f>
        <v>20</v>
      </c>
      <c r="D246" s="2">
        <f ca="1">IF(SUM(D209:$AH209)=0,-1,IF(D209=0,20,IF(D209&lt;=25,100,IF(D209&lt;=50,250,IF(D209&lt;=75,500,IF(D209&lt;=100,1000))))))</f>
        <v>100</v>
      </c>
      <c r="E246" s="2">
        <f ca="1">IF(SUM(E209:$AH209)=0,-1,IF(E209=0,20,IF(E209&lt;=25,100,IF(E209&lt;=50,250,IF(E209&lt;=75,500,IF(E209&lt;=100,1000))))))</f>
        <v>100</v>
      </c>
      <c r="F246" s="2">
        <f ca="1">IF(SUM(F209:$AH209)=0,-1,IF(F209=0,20,IF(F209&lt;=25,100,IF(F209&lt;=50,250,IF(F209&lt;=75,500,IF(F209&lt;=100,1000))))))</f>
        <v>250</v>
      </c>
      <c r="G246" s="2">
        <f ca="1">IF(SUM(G209:$AH209)=0,-1,IF(G209=0,20,IF(G209&lt;=25,100,IF(G209&lt;=50,250,IF(G209&lt;=75,500,IF(G209&lt;=100,1000))))))</f>
        <v>250</v>
      </c>
      <c r="H246" s="2">
        <f ca="1">IF(SUM(H209:$AH209)=0,-1,IF(H209=0,20,IF(H209&lt;=25,100,IF(H209&lt;=50,250,IF(H209&lt;=75,500,IF(H209&lt;=100,1000))))))</f>
        <v>250</v>
      </c>
      <c r="I246" s="2">
        <f ca="1">IF(SUM(I209:$AH209)=0,-1,IF(I209=0,20,IF(I209&lt;=25,100,IF(I209&lt;=50,250,IF(I209&lt;=75,500,IF(I209&lt;=100,1000))))))</f>
        <v>500</v>
      </c>
      <c r="J246" s="2">
        <f ca="1">IF(SUM(J209:$AH209)=0,-1,IF(J209=0,20,IF(J209&lt;=25,100,IF(J209&lt;=50,250,IF(J209&lt;=75,500,IF(J209&lt;=100,1000))))))</f>
        <v>500</v>
      </c>
      <c r="K246" s="2">
        <f ca="1">IF(SUM(K209:$AH209)=0,-1,IF(K209=0,20,IF(K209&lt;=25,100,IF(K209&lt;=50,250,IF(K209&lt;=75,500,IF(K209&lt;=100,1000))))))</f>
        <v>1000</v>
      </c>
      <c r="L246" s="2">
        <f ca="1">IF(SUM(L209:$AH209)=0,-1,IF(L209=0,20,IF(L209&lt;=25,100,IF(L209&lt;=50,250,IF(L209&lt;=75,500,IF(L209&lt;=100,1000))))))</f>
        <v>1000</v>
      </c>
      <c r="M246" s="2">
        <f ca="1">IF(SUM(M209:$AH209)=0,-1,IF(M209=0,20,IF(M209&lt;=25,100,IF(M209&lt;=50,250,IF(M209&lt;=75,500,IF(M209&lt;=100,1000))))))</f>
        <v>1000</v>
      </c>
      <c r="N246" s="2">
        <f ca="1">IF(SUM(N209:$AH209)=0,-1,IF(N209=0,20,IF(N209&lt;=25,100,IF(N209&lt;=50,250,IF(N209&lt;=75,500,IF(N209&lt;=100,1000))))))</f>
        <v>1000</v>
      </c>
      <c r="O246" s="2">
        <f ca="1">IF(SUM(O209:$AH209)=0,-1,IF(O209=0,20,IF(O209&lt;=25,100,IF(O209&lt;=50,250,IF(O209&lt;=75,500,IF(O209&lt;=100,1000))))))</f>
        <v>1000</v>
      </c>
      <c r="P246" s="2">
        <f ca="1">IF(SUM(P209:$AH209)=0,-1,IF(P209=0,20,IF(P209&lt;=25,100,IF(P209&lt;=50,250,IF(P209&lt;=75,500,IF(P209&lt;=100,1000))))))</f>
        <v>-1</v>
      </c>
      <c r="Q246" s="2">
        <f ca="1">IF(SUM(Q209:$AH209)=0,-1,IF(Q209=0,20,IF(Q209&lt;=25,100,IF(Q209&lt;=50,250,IF(Q209&lt;=75,500,IF(Q209&lt;=100,1000))))))</f>
        <v>-1</v>
      </c>
      <c r="R246" s="2">
        <f ca="1">IF(SUM(R209:$AH209)=0,-1,IF(R209=0,20,IF(R209&lt;=25,100,IF(R209&lt;=50,250,IF(R209&lt;=75,500,IF(R209&lt;=100,1000))))))</f>
        <v>-1</v>
      </c>
      <c r="S246" s="2">
        <f ca="1">IF(SUM(S209:$AH209)=0,-1,IF(S209=0,20,IF(S209&lt;=25,100,IF(S209&lt;=50,250,IF(S209&lt;=75,500,IF(S209&lt;=100,1000))))))</f>
        <v>-1</v>
      </c>
      <c r="T246" s="2">
        <f ca="1">IF(SUM(T209:$AH209)=0,-1,IF(T209=0,20,IF(T209&lt;=25,100,IF(T209&lt;=50,250,IF(T209&lt;=75,500,IF(T209&lt;=100,1000))))))</f>
        <v>-1</v>
      </c>
      <c r="U246" s="2">
        <f ca="1">IF(SUM(U209:$AH209)=0,-1,IF(U209=0,20,IF(U209&lt;=25,100,IF(U209&lt;=50,250,IF(U209&lt;=75,500,IF(U209&lt;=100,1000))))))</f>
        <v>-1</v>
      </c>
      <c r="V246" s="2">
        <f ca="1">IF(SUM(V209:$AH209)=0,-1,IF(V209=0,20,IF(V209&lt;=25,100,IF(V209&lt;=50,250,IF(V209&lt;=75,500,IF(V209&lt;=100,1000))))))</f>
        <v>-1</v>
      </c>
      <c r="W246" s="2">
        <f ca="1">IF(SUM(W209:$AH209)=0,-1,IF(W209=0,20,IF(W209&lt;=25,100,IF(W209&lt;=50,250,IF(W209&lt;=75,500,IF(W209&lt;=100,1000))))))</f>
        <v>-1</v>
      </c>
      <c r="X246" s="2">
        <f ca="1">IF(SUM(X209:$AH209)=0,-1,IF(X209=0,20,IF(X209&lt;=25,100,IF(X209&lt;=50,250,IF(X209&lt;=75,500,IF(X209&lt;=100,1000))))))</f>
        <v>-1</v>
      </c>
      <c r="Y246" s="2">
        <f ca="1">IF(SUM(Y209:$AH209)=0,-1,IF(Y209=0,20,IF(Y209&lt;=25,100,IF(Y209&lt;=50,250,IF(Y209&lt;=75,500,IF(Y209&lt;=100,1000))))))</f>
        <v>-1</v>
      </c>
      <c r="Z246" s="2">
        <f ca="1">IF(SUM(Z209:$AH209)=0,-1,IF(Z209=0,20,IF(Z209&lt;=25,100,IF(Z209&lt;=50,250,IF(Z209&lt;=75,500,IF(Z209&lt;=100,1000))))))</f>
        <v>-1</v>
      </c>
      <c r="AA246" s="2">
        <f ca="1">IF(SUM(AA209:$AH209)=0,-1,IF(AA209=0,20,IF(AA209&lt;=25,100,IF(AA209&lt;=50,250,IF(AA209&lt;=75,500,IF(AA209&lt;=100,1000))))))</f>
        <v>-1</v>
      </c>
      <c r="AB246" s="2">
        <f ca="1">IF(SUM(AB209:$AH209)=0,-1,IF(AB209=0,20,IF(AB209&lt;=25,100,IF(AB209&lt;=50,250,IF(AB209&lt;=75,500,IF(AB209&lt;=100,1000))))))</f>
        <v>-1</v>
      </c>
      <c r="AC246" s="2">
        <f ca="1">IF(SUM(AC209:$AH209)=0,-1,IF(AC209=0,20,IF(AC209&lt;=25,100,IF(AC209&lt;=50,250,IF(AC209&lt;=75,500,IF(AC209&lt;=100,1000))))))</f>
        <v>-1</v>
      </c>
      <c r="AD246" s="2">
        <f ca="1">IF(SUM(AD209:$AH209)=0,-1,IF(AD209=0,20,IF(AD209&lt;=25,100,IF(AD209&lt;=50,250,IF(AD209&lt;=75,500,IF(AD209&lt;=100,1000))))))</f>
        <v>-1</v>
      </c>
      <c r="AE246" s="2">
        <f ca="1">IF(SUM(AE209:$AH209)=0,-1,IF(AE209=0,20,IF(AE209&lt;=25,100,IF(AE209&lt;=50,250,IF(AE209&lt;=75,500,IF(AE209&lt;=100,1000))))))</f>
        <v>-1</v>
      </c>
      <c r="AF246" s="2">
        <f ca="1">IF(SUM(AF209:$AH209)=0,-1,IF(AF209=0,20,IF(AF209&lt;=25,100,IF(AF209&lt;=50,250,IF(AF209&lt;=75,500,IF(AF209&lt;=100,1000))))))</f>
        <v>-1</v>
      </c>
      <c r="AG246" s="2">
        <f ca="1">IF(SUM(AG209:$AH209)=0,-1,IF(AG209=0,20,IF(AG209&lt;=25,100,IF(AG209&lt;=50,250,IF(AG209&lt;=75,500,IF(AG209&lt;=100,1000))))))</f>
        <v>-1</v>
      </c>
      <c r="AH246" s="2">
        <f ca="1">IF(SUM(AH209:$AH209)=0,-1,IF(AH209=0,20,IF(AH209&lt;=25,100,IF(AH209&lt;=50,250,IF(AH209&lt;=75,500,IF(AH209&lt;=100,1000))))))</f>
        <v>-1</v>
      </c>
      <c r="AL246" s="8">
        <f ca="1">INT(IF(SUM(AL209:$BP209)=0,-1,IF(AL209=0,60,AL209)))</f>
        <v>60</v>
      </c>
      <c r="AM246" s="8">
        <f ca="1">INT(IF(SUM(AM209:$BP209)=0,-1,IF(AM209=0,60,AM209)))</f>
        <v>60</v>
      </c>
      <c r="AN246" s="8">
        <f ca="1">INT(IF(SUM(AN209:$BP209)=0,-1,IF(AN209=0,60,AN209)))</f>
        <v>302</v>
      </c>
      <c r="AO246" s="8">
        <f ca="1">INT(IF(SUM(AO209:$BP209)=0,-1,IF(AO209=0,60,AO209)))</f>
        <v>302</v>
      </c>
      <c r="AP246" s="8">
        <f ca="1">INT(IF(SUM(AP209:$BP209)=0,-1,IF(AP209=0,60,AP209)))</f>
        <v>605</v>
      </c>
      <c r="AQ246" s="8">
        <f ca="1">INT(IF(SUM(AQ209:$BP209)=0,-1,IF(AQ209=0,60,AQ209)))</f>
        <v>605</v>
      </c>
      <c r="AR246" s="8">
        <f ca="1">INT(IF(SUM(AR209:$BP209)=0,-1,IF(AR209=0,60,AR209)))</f>
        <v>605</v>
      </c>
      <c r="AS246" s="8">
        <f ca="1">INT(IF(SUM(AS209:$BP209)=0,-1,IF(AS209=0,60,AS209)))</f>
        <v>907</v>
      </c>
      <c r="AT246" s="8">
        <f ca="1">INT(IF(SUM(AT209:$BP209)=0,-1,IF(AT209=0,60,AT209)))</f>
        <v>907</v>
      </c>
      <c r="AU246" s="8">
        <f ca="1">INT(IF(SUM(AU209:$BP209)=0,-1,IF(AU209=0,60,AU209)))</f>
        <v>920</v>
      </c>
      <c r="AV246" s="8">
        <f ca="1">INT(IF(SUM(AV209:$BP209)=0,-1,IF(AV209=0,60,AV209)))</f>
        <v>1210</v>
      </c>
      <c r="AW246" s="8">
        <f ca="1">INT(IF(SUM(AW209:$BP209)=0,-1,IF(AW209=0,60,AW209)))</f>
        <v>1210</v>
      </c>
      <c r="AX246" s="8">
        <f ca="1">INT(IF(SUM(AX209:$BP209)=0,-1,IF(AX209=0,60,AX209)))</f>
        <v>1210</v>
      </c>
      <c r="AY246" s="8">
        <f ca="1">INT(IF(SUM(AY209:$BP209)=0,-1,IF(AY209=0,60,AY209)))</f>
        <v>1210</v>
      </c>
      <c r="AZ246" s="8">
        <f ca="1">INT(IF(SUM(AZ209:$BP209)=0,-1,IF(AZ209=0,60,AZ209)))</f>
        <v>-1</v>
      </c>
      <c r="BA246" s="8">
        <f ca="1">INT(IF(SUM(BA209:$BP209)=0,-1,IF(BA209=0,60,BA209)))</f>
        <v>-1</v>
      </c>
      <c r="BB246" s="8">
        <f ca="1">INT(IF(SUM(BB209:$BP209)=0,-1,IF(BB209=0,60,BB209)))</f>
        <v>-1</v>
      </c>
      <c r="BC246" s="8">
        <f ca="1">INT(IF(SUM(BC209:$BP209)=0,-1,IF(BC209=0,60,BC209)))</f>
        <v>-1</v>
      </c>
      <c r="BD246" s="8">
        <f ca="1">INT(IF(SUM(BD209:$BP209)=0,-1,IF(BD209=0,60,BD209)))</f>
        <v>-1</v>
      </c>
      <c r="BE246" s="8">
        <f ca="1">INT(IF(SUM(BE209:$BP209)=0,-1,IF(BE209=0,60,BE209)))</f>
        <v>-1</v>
      </c>
      <c r="BF246" s="8">
        <f ca="1">INT(IF(SUM(BF209:$BP209)=0,-1,IF(BF209=0,60,BF209)))</f>
        <v>-1</v>
      </c>
      <c r="BG246" s="8">
        <f ca="1">INT(IF(SUM(BG209:$BP209)=0,-1,IF(BG209=0,60,BG209)))</f>
        <v>-1</v>
      </c>
      <c r="BH246" s="8">
        <f ca="1">INT(IF(SUM(BH209:$BP209)=0,-1,IF(BH209=0,60,BH209)))</f>
        <v>-1</v>
      </c>
      <c r="BI246" s="8">
        <f ca="1">INT(IF(SUM(BI209:$BP209)=0,-1,IF(BI209=0,60,BI209)))</f>
        <v>-1</v>
      </c>
      <c r="BJ246" s="8">
        <f ca="1">INT(IF(SUM(BJ209:$BP209)=0,-1,IF(BJ209=0,60,BJ209)))</f>
        <v>-1</v>
      </c>
      <c r="BK246" s="8">
        <f ca="1">INT(IF(SUM(BK209:$BP209)=0,-1,IF(BK209=0,60,BK209)))</f>
        <v>-1</v>
      </c>
      <c r="BL246" s="8">
        <f ca="1">INT(IF(SUM(BL209:$BP209)=0,-1,IF(BL209=0,60,BL209)))</f>
        <v>-1</v>
      </c>
      <c r="BM246" s="8">
        <f ca="1">INT(IF(SUM(BM209:$BP209)=0,-1,IF(BM209=0,60,BM209)))</f>
        <v>-1</v>
      </c>
      <c r="BN246" s="8">
        <f ca="1">INT(IF(SUM(BN209:$BP209)=0,-1,IF(BN209=0,60,BN209)))</f>
        <v>-1</v>
      </c>
      <c r="BO246" s="8">
        <f ca="1">INT(IF(SUM(BO209:$BP209)=0,-1,IF(BO209=0,60,BO209)))</f>
        <v>-1</v>
      </c>
      <c r="BP246" s="8">
        <f ca="1">INT(IF(SUM(BP209:$BP209)=0,-1,IF(BP209=0,60,BP209)))</f>
        <v>-1</v>
      </c>
      <c r="BQ246" s="8">
        <f ca="1">INT(IF(SUM($BP209:BQ209)=0,-1,IF(BQ209=0,60,BQ209)))</f>
        <v>-1</v>
      </c>
      <c r="BR246" s="8">
        <f ca="1">INT(IF(SUM($BP209:BR209)=0,-1,IF(BR209=0,60,BR209)))</f>
        <v>-1</v>
      </c>
    </row>
    <row r="247" spans="1:70" x14ac:dyDescent="0.2">
      <c r="A247" s="2" t="s">
        <v>284</v>
      </c>
      <c r="B247" s="2">
        <f ca="1">IF(SUM(B210:$AH210)=0,-1,IF(B210=0,20,IF(B210&lt;=25,100,IF(B210&lt;=50,250,IF(B210&lt;=75,500,IF(B210&lt;=100,1000))))))</f>
        <v>-1</v>
      </c>
      <c r="C247" s="2">
        <f ca="1">IF(SUM(C210:$AH210)=0,-1,IF(C210=0,20,IF(C210&lt;=25,100,IF(C210&lt;=50,250,IF(C210&lt;=75,500,IF(C210&lt;=100,1000))))))</f>
        <v>-1</v>
      </c>
      <c r="D247" s="2">
        <f ca="1">IF(SUM(D210:$AH210)=0,-1,IF(D210=0,20,IF(D210&lt;=25,100,IF(D210&lt;=50,250,IF(D210&lt;=75,500,IF(D210&lt;=100,1000))))))</f>
        <v>-1</v>
      </c>
      <c r="E247" s="2">
        <f ca="1">IF(SUM(E210:$AH210)=0,-1,IF(E210=0,20,IF(E210&lt;=25,100,IF(E210&lt;=50,250,IF(E210&lt;=75,500,IF(E210&lt;=100,1000))))))</f>
        <v>-1</v>
      </c>
      <c r="F247" s="2">
        <f ca="1">IF(SUM(F210:$AH210)=0,-1,IF(F210=0,20,IF(F210&lt;=25,100,IF(F210&lt;=50,250,IF(F210&lt;=75,500,IF(F210&lt;=100,1000))))))</f>
        <v>-1</v>
      </c>
      <c r="G247" s="2">
        <f ca="1">IF(SUM(G210:$AH210)=0,-1,IF(G210=0,20,IF(G210&lt;=25,100,IF(G210&lt;=50,250,IF(G210&lt;=75,500,IF(G210&lt;=100,1000))))))</f>
        <v>-1</v>
      </c>
      <c r="H247" s="2">
        <f ca="1">IF(SUM(H210:$AH210)=0,-1,IF(H210=0,20,IF(H210&lt;=25,100,IF(H210&lt;=50,250,IF(H210&lt;=75,500,IF(H210&lt;=100,1000))))))</f>
        <v>-1</v>
      </c>
      <c r="I247" s="2">
        <f ca="1">IF(SUM(I210:$AH210)=0,-1,IF(I210=0,20,IF(I210&lt;=25,100,IF(I210&lt;=50,250,IF(I210&lt;=75,500,IF(I210&lt;=100,1000))))))</f>
        <v>-1</v>
      </c>
      <c r="J247" s="2">
        <f ca="1">IF(SUM(J210:$AH210)=0,-1,IF(J210=0,20,IF(J210&lt;=25,100,IF(J210&lt;=50,250,IF(J210&lt;=75,500,IF(J210&lt;=100,1000))))))</f>
        <v>-1</v>
      </c>
      <c r="K247" s="2">
        <f ca="1">IF(SUM(K210:$AH210)=0,-1,IF(K210=0,20,IF(K210&lt;=25,100,IF(K210&lt;=50,250,IF(K210&lt;=75,500,IF(K210&lt;=100,1000))))))</f>
        <v>-1</v>
      </c>
      <c r="L247" s="2">
        <f ca="1">IF(SUM(L210:$AH210)=0,-1,IF(L210=0,20,IF(L210&lt;=25,100,IF(L210&lt;=50,250,IF(L210&lt;=75,500,IF(L210&lt;=100,1000))))))</f>
        <v>-1</v>
      </c>
      <c r="M247" s="2">
        <f ca="1">IF(SUM(M210:$AH210)=0,-1,IF(M210=0,20,IF(M210&lt;=25,100,IF(M210&lt;=50,250,IF(M210&lt;=75,500,IF(M210&lt;=100,1000))))))</f>
        <v>-1</v>
      </c>
      <c r="N247" s="2">
        <f ca="1">IF(SUM(N210:$AH210)=0,-1,IF(N210=0,20,IF(N210&lt;=25,100,IF(N210&lt;=50,250,IF(N210&lt;=75,500,IF(N210&lt;=100,1000))))))</f>
        <v>-1</v>
      </c>
      <c r="O247" s="2">
        <f ca="1">IF(SUM(O210:$AH210)=0,-1,IF(O210=0,20,IF(O210&lt;=25,100,IF(O210&lt;=50,250,IF(O210&lt;=75,500,IF(O210&lt;=100,1000))))))</f>
        <v>-1</v>
      </c>
      <c r="P247" s="2">
        <f ca="1">IF(SUM(P210:$AH210)=0,-1,IF(P210=0,20,IF(P210&lt;=25,100,IF(P210&lt;=50,250,IF(P210&lt;=75,500,IF(P210&lt;=100,1000))))))</f>
        <v>-1</v>
      </c>
      <c r="Q247" s="2">
        <f ca="1">IF(SUM(Q210:$AH210)=0,-1,IF(Q210=0,20,IF(Q210&lt;=25,100,IF(Q210&lt;=50,250,IF(Q210&lt;=75,500,IF(Q210&lt;=100,1000))))))</f>
        <v>-1</v>
      </c>
      <c r="R247" s="2">
        <f ca="1">IF(SUM(R210:$AH210)=0,-1,IF(R210=0,20,IF(R210&lt;=25,100,IF(R210&lt;=50,250,IF(R210&lt;=75,500,IF(R210&lt;=100,1000))))))</f>
        <v>-1</v>
      </c>
      <c r="S247" s="2">
        <f ca="1">IF(SUM(S210:$AH210)=0,-1,IF(S210=0,20,IF(S210&lt;=25,100,IF(S210&lt;=50,250,IF(S210&lt;=75,500,IF(S210&lt;=100,1000))))))</f>
        <v>-1</v>
      </c>
      <c r="T247" s="2">
        <f ca="1">IF(SUM(T210:$AH210)=0,-1,IF(T210=0,20,IF(T210&lt;=25,100,IF(T210&lt;=50,250,IF(T210&lt;=75,500,IF(T210&lt;=100,1000))))))</f>
        <v>-1</v>
      </c>
      <c r="U247" s="2">
        <f ca="1">IF(SUM(U210:$AH210)=0,-1,IF(U210=0,20,IF(U210&lt;=25,100,IF(U210&lt;=50,250,IF(U210&lt;=75,500,IF(U210&lt;=100,1000))))))</f>
        <v>-1</v>
      </c>
      <c r="V247" s="2">
        <f ca="1">IF(SUM(V210:$AH210)=0,-1,IF(V210=0,20,IF(V210&lt;=25,100,IF(V210&lt;=50,250,IF(V210&lt;=75,500,IF(V210&lt;=100,1000))))))</f>
        <v>-1</v>
      </c>
      <c r="W247" s="2">
        <f ca="1">IF(SUM(W210:$AH210)=0,-1,IF(W210=0,20,IF(W210&lt;=25,100,IF(W210&lt;=50,250,IF(W210&lt;=75,500,IF(W210&lt;=100,1000))))))</f>
        <v>-1</v>
      </c>
      <c r="X247" s="2">
        <f ca="1">IF(SUM(X210:$AH210)=0,-1,IF(X210=0,20,IF(X210&lt;=25,100,IF(X210&lt;=50,250,IF(X210&lt;=75,500,IF(X210&lt;=100,1000))))))</f>
        <v>-1</v>
      </c>
      <c r="Y247" s="2">
        <f ca="1">IF(SUM(Y210:$AH210)=0,-1,IF(Y210=0,20,IF(Y210&lt;=25,100,IF(Y210&lt;=50,250,IF(Y210&lt;=75,500,IF(Y210&lt;=100,1000))))))</f>
        <v>-1</v>
      </c>
      <c r="Z247" s="2">
        <f ca="1">IF(SUM(Z210:$AH210)=0,-1,IF(Z210=0,20,IF(Z210&lt;=25,100,IF(Z210&lt;=50,250,IF(Z210&lt;=75,500,IF(Z210&lt;=100,1000))))))</f>
        <v>-1</v>
      </c>
      <c r="AA247" s="2">
        <f ca="1">IF(SUM(AA210:$AH210)=0,-1,IF(AA210=0,20,IF(AA210&lt;=25,100,IF(AA210&lt;=50,250,IF(AA210&lt;=75,500,IF(AA210&lt;=100,1000))))))</f>
        <v>-1</v>
      </c>
      <c r="AB247" s="2">
        <f ca="1">IF(SUM(AB210:$AH210)=0,-1,IF(AB210=0,20,IF(AB210&lt;=25,100,IF(AB210&lt;=50,250,IF(AB210&lt;=75,500,IF(AB210&lt;=100,1000))))))</f>
        <v>-1</v>
      </c>
      <c r="AC247" s="2">
        <f ca="1">IF(SUM(AC210:$AH210)=0,-1,IF(AC210=0,20,IF(AC210&lt;=25,100,IF(AC210&lt;=50,250,IF(AC210&lt;=75,500,IF(AC210&lt;=100,1000))))))</f>
        <v>-1</v>
      </c>
      <c r="AD247" s="2">
        <f ca="1">IF(SUM(AD210:$AH210)=0,-1,IF(AD210=0,20,IF(AD210&lt;=25,100,IF(AD210&lt;=50,250,IF(AD210&lt;=75,500,IF(AD210&lt;=100,1000))))))</f>
        <v>-1</v>
      </c>
      <c r="AE247" s="2">
        <f ca="1">IF(SUM(AE210:$AH210)=0,-1,IF(AE210=0,20,IF(AE210&lt;=25,100,IF(AE210&lt;=50,250,IF(AE210&lt;=75,500,IF(AE210&lt;=100,1000))))))</f>
        <v>-1</v>
      </c>
      <c r="AF247" s="2">
        <f ca="1">IF(SUM(AF210:$AH210)=0,-1,IF(AF210=0,20,IF(AF210&lt;=25,100,IF(AF210&lt;=50,250,IF(AF210&lt;=75,500,IF(AF210&lt;=100,1000))))))</f>
        <v>-1</v>
      </c>
      <c r="AG247" s="2">
        <f ca="1">IF(SUM(AG210:$AH210)=0,-1,IF(AG210=0,20,IF(AG210&lt;=25,100,IF(AG210&lt;=50,250,IF(AG210&lt;=75,500,IF(AG210&lt;=100,1000))))))</f>
        <v>-1</v>
      </c>
      <c r="AH247" s="2">
        <f ca="1">IF(SUM(AH210:$AH210)=0,-1,IF(AH210=0,20,IF(AH210&lt;=25,100,IF(AH210&lt;=50,250,IF(AH210&lt;=75,500,IF(AH210&lt;=100,1000))))))</f>
        <v>-1</v>
      </c>
      <c r="AL247" s="8">
        <f ca="1">INT(IF(SUM(AL210:$BP210)=0,-1,IF(AL210=0,60,AL210)))</f>
        <v>-1</v>
      </c>
      <c r="AM247" s="8">
        <f ca="1">INT(IF(SUM(AM210:$BP210)=0,-1,IF(AM210=0,60,AM210)))</f>
        <v>-1</v>
      </c>
      <c r="AN247" s="8">
        <f ca="1">INT(IF(SUM(AN210:$BP210)=0,-1,IF(AN210=0,60,AN210)))</f>
        <v>-1</v>
      </c>
      <c r="AO247" s="8">
        <f ca="1">INT(IF(SUM(AO210:$BP210)=0,-1,IF(AO210=0,60,AO210)))</f>
        <v>-1</v>
      </c>
      <c r="AP247" s="8">
        <f ca="1">INT(IF(SUM(AP210:$BP210)=0,-1,IF(AP210=0,60,AP210)))</f>
        <v>-1</v>
      </c>
      <c r="AQ247" s="8">
        <f ca="1">INT(IF(SUM(AQ210:$BP210)=0,-1,IF(AQ210=0,60,AQ210)))</f>
        <v>-1</v>
      </c>
      <c r="AR247" s="8">
        <f ca="1">INT(IF(SUM(AR210:$BP210)=0,-1,IF(AR210=0,60,AR210)))</f>
        <v>-1</v>
      </c>
      <c r="AS247" s="8">
        <f ca="1">INT(IF(SUM(AS210:$BP210)=0,-1,IF(AS210=0,60,AS210)))</f>
        <v>-1</v>
      </c>
      <c r="AT247" s="8">
        <f ca="1">INT(IF(SUM(AT210:$BP210)=0,-1,IF(AT210=0,60,AT210)))</f>
        <v>-1</v>
      </c>
      <c r="AU247" s="8">
        <f ca="1">INT(IF(SUM(AU210:$BP210)=0,-1,IF(AU210=0,60,AU210)))</f>
        <v>-1</v>
      </c>
      <c r="AV247" s="8">
        <f ca="1">INT(IF(SUM(AV210:$BP210)=0,-1,IF(AV210=0,60,AV210)))</f>
        <v>-1</v>
      </c>
      <c r="AW247" s="8">
        <f ca="1">INT(IF(SUM(AW210:$BP210)=0,-1,IF(AW210=0,60,AW210)))</f>
        <v>-1</v>
      </c>
      <c r="AX247" s="8">
        <f ca="1">INT(IF(SUM(AX210:$BP210)=0,-1,IF(AX210=0,60,AX210)))</f>
        <v>-1</v>
      </c>
      <c r="AY247" s="8">
        <f ca="1">INT(IF(SUM(AY210:$BP210)=0,-1,IF(AY210=0,60,AY210)))</f>
        <v>-1</v>
      </c>
      <c r="AZ247" s="8">
        <f ca="1">INT(IF(SUM(AZ210:$BP210)=0,-1,IF(AZ210=0,60,AZ210)))</f>
        <v>-1</v>
      </c>
      <c r="BA247" s="8">
        <f ca="1">INT(IF(SUM(BA210:$BP210)=0,-1,IF(BA210=0,60,BA210)))</f>
        <v>-1</v>
      </c>
      <c r="BB247" s="8">
        <f ca="1">INT(IF(SUM(BB210:$BP210)=0,-1,IF(BB210=0,60,BB210)))</f>
        <v>-1</v>
      </c>
      <c r="BC247" s="8">
        <f ca="1">INT(IF(SUM(BC210:$BP210)=0,-1,IF(BC210=0,60,BC210)))</f>
        <v>-1</v>
      </c>
      <c r="BD247" s="8">
        <f ca="1">INT(IF(SUM(BD210:$BP210)=0,-1,IF(BD210=0,60,BD210)))</f>
        <v>-1</v>
      </c>
      <c r="BE247" s="8">
        <f ca="1">INT(IF(SUM(BE210:$BP210)=0,-1,IF(BE210=0,60,BE210)))</f>
        <v>-1</v>
      </c>
      <c r="BF247" s="8">
        <f ca="1">INT(IF(SUM(BF210:$BP210)=0,-1,IF(BF210=0,60,BF210)))</f>
        <v>-1</v>
      </c>
      <c r="BG247" s="8">
        <f ca="1">INT(IF(SUM(BG210:$BP210)=0,-1,IF(BG210=0,60,BG210)))</f>
        <v>-1</v>
      </c>
      <c r="BH247" s="8">
        <f ca="1">INT(IF(SUM(BH210:$BP210)=0,-1,IF(BH210=0,60,BH210)))</f>
        <v>-1</v>
      </c>
      <c r="BI247" s="8">
        <f ca="1">INT(IF(SUM(BI210:$BP210)=0,-1,IF(BI210=0,60,BI210)))</f>
        <v>-1</v>
      </c>
      <c r="BJ247" s="8">
        <f ca="1">INT(IF(SUM(BJ210:$BP210)=0,-1,IF(BJ210=0,60,BJ210)))</f>
        <v>-1</v>
      </c>
      <c r="BK247" s="8">
        <f ca="1">INT(IF(SUM(BK210:$BP210)=0,-1,IF(BK210=0,60,BK210)))</f>
        <v>-1</v>
      </c>
      <c r="BL247" s="8">
        <f ca="1">INT(IF(SUM(BL210:$BP210)=0,-1,IF(BL210=0,60,BL210)))</f>
        <v>-1</v>
      </c>
      <c r="BM247" s="8">
        <f ca="1">INT(IF(SUM(BM210:$BP210)=0,-1,IF(BM210=0,60,BM210)))</f>
        <v>-1</v>
      </c>
      <c r="BN247" s="8">
        <f ca="1">INT(IF(SUM(BN210:$BP210)=0,-1,IF(BN210=0,60,BN210)))</f>
        <v>-1</v>
      </c>
      <c r="BO247" s="8">
        <f ca="1">INT(IF(SUM(BO210:$BP210)=0,-1,IF(BO210=0,60,BO210)))</f>
        <v>-1</v>
      </c>
      <c r="BP247" s="8">
        <f ca="1">INT(IF(SUM(BP210:$BP210)=0,-1,IF(BP210=0,60,BP210)))</f>
        <v>-1</v>
      </c>
      <c r="BQ247" s="8">
        <f ca="1">INT(IF(SUM($BP210:BQ210)=0,-1,IF(BQ210=0,60,BQ210)))</f>
        <v>-1</v>
      </c>
      <c r="BR247" s="8">
        <f ca="1">INT(IF(SUM($BP210:BR210)=0,-1,IF(BR210=0,60,BR210)))</f>
        <v>-1</v>
      </c>
    </row>
    <row r="248" spans="1:70" x14ac:dyDescent="0.2">
      <c r="A248" s="2" t="s">
        <v>144</v>
      </c>
      <c r="B248" s="2">
        <f ca="1">IF(SUM(B211:$AH211)=0,-1,IF(B211=0,20,IF(B211&lt;=25,100,IF(B211&lt;=50,250,IF(B211&lt;=75,500,IF(B211&lt;=100,1000))))))</f>
        <v>20</v>
      </c>
      <c r="C248" s="2">
        <f ca="1">IF(SUM(C211:$AH211)=0,-1,IF(C211=0,20,IF(C211&lt;=25,100,IF(C211&lt;=50,250,IF(C211&lt;=75,500,IF(C211&lt;=100,1000))))))</f>
        <v>20</v>
      </c>
      <c r="D248" s="2">
        <f ca="1">IF(SUM(D211:$AH211)=0,-1,IF(D211=0,20,IF(D211&lt;=25,100,IF(D211&lt;=50,250,IF(D211&lt;=75,500,IF(D211&lt;=100,1000))))))</f>
        <v>100</v>
      </c>
      <c r="E248" s="2">
        <f ca="1">IF(SUM(E211:$AH211)=0,-1,IF(E211=0,20,IF(E211&lt;=25,100,IF(E211&lt;=50,250,IF(E211&lt;=75,500,IF(E211&lt;=100,1000))))))</f>
        <v>100</v>
      </c>
      <c r="F248" s="2">
        <f ca="1">IF(SUM(F211:$AH211)=0,-1,IF(F211=0,20,IF(F211&lt;=25,100,IF(F211&lt;=50,250,IF(F211&lt;=75,500,IF(F211&lt;=100,1000))))))</f>
        <v>250</v>
      </c>
      <c r="G248" s="2">
        <f ca="1">IF(SUM(G211:$AH211)=0,-1,IF(G211=0,20,IF(G211&lt;=25,100,IF(G211&lt;=50,250,IF(G211&lt;=75,500,IF(G211&lt;=100,1000))))))</f>
        <v>500</v>
      </c>
      <c r="H248" s="2">
        <f ca="1">IF(SUM(H211:$AH211)=0,-1,IF(H211=0,20,IF(H211&lt;=25,100,IF(H211&lt;=50,250,IF(H211&lt;=75,500,IF(H211&lt;=100,1000))))))</f>
        <v>500</v>
      </c>
      <c r="I248" s="2">
        <f ca="1">IF(SUM(I211:$AH211)=0,-1,IF(I211=0,20,IF(I211&lt;=25,100,IF(I211&lt;=50,250,IF(I211&lt;=75,500,IF(I211&lt;=100,1000))))))</f>
        <v>500</v>
      </c>
      <c r="J248" s="2">
        <f ca="1">IF(SUM(J211:$AH211)=0,-1,IF(J211=0,20,IF(J211&lt;=25,100,IF(J211&lt;=50,250,IF(J211&lt;=75,500,IF(J211&lt;=100,1000))))))</f>
        <v>500</v>
      </c>
      <c r="K248" s="2">
        <f ca="1">IF(SUM(K211:$AH211)=0,-1,IF(K211=0,20,IF(K211&lt;=25,100,IF(K211&lt;=50,250,IF(K211&lt;=75,500,IF(K211&lt;=100,1000))))))</f>
        <v>500</v>
      </c>
      <c r="L248" s="2">
        <f ca="1">IF(SUM(L211:$AH211)=0,-1,IF(L211=0,20,IF(L211&lt;=25,100,IF(L211&lt;=50,250,IF(L211&lt;=75,500,IF(L211&lt;=100,1000))))))</f>
        <v>500</v>
      </c>
      <c r="M248" s="2">
        <f ca="1">IF(SUM(M211:$AH211)=0,-1,IF(M211=0,20,IF(M211&lt;=25,100,IF(M211&lt;=50,250,IF(M211&lt;=75,500,IF(M211&lt;=100,1000))))))</f>
        <v>1000</v>
      </c>
      <c r="N248" s="2">
        <f ca="1">IF(SUM(N211:$AH211)=0,-1,IF(N211=0,20,IF(N211&lt;=25,100,IF(N211&lt;=50,250,IF(N211&lt;=75,500,IF(N211&lt;=100,1000))))))</f>
        <v>1000</v>
      </c>
      <c r="O248" s="2">
        <f ca="1">IF(SUM(O211:$AH211)=0,-1,IF(O211=0,20,IF(O211&lt;=25,100,IF(O211&lt;=50,250,IF(O211&lt;=75,500,IF(O211&lt;=100,1000))))))</f>
        <v>1000</v>
      </c>
      <c r="P248" s="2">
        <f ca="1">IF(SUM(P211:$AH211)=0,-1,IF(P211=0,20,IF(P211&lt;=25,100,IF(P211&lt;=50,250,IF(P211&lt;=75,500,IF(P211&lt;=100,1000))))))</f>
        <v>1000</v>
      </c>
      <c r="Q248" s="2">
        <f ca="1">IF(SUM(Q211:$AH211)=0,-1,IF(Q211=0,20,IF(Q211&lt;=25,100,IF(Q211&lt;=50,250,IF(Q211&lt;=75,500,IF(Q211&lt;=100,1000))))))</f>
        <v>-1</v>
      </c>
      <c r="R248" s="2">
        <f ca="1">IF(SUM(R211:$AH211)=0,-1,IF(R211=0,20,IF(R211&lt;=25,100,IF(R211&lt;=50,250,IF(R211&lt;=75,500,IF(R211&lt;=100,1000))))))</f>
        <v>-1</v>
      </c>
      <c r="S248" s="2">
        <f ca="1">IF(SUM(S211:$AH211)=0,-1,IF(S211=0,20,IF(S211&lt;=25,100,IF(S211&lt;=50,250,IF(S211&lt;=75,500,IF(S211&lt;=100,1000))))))</f>
        <v>-1</v>
      </c>
      <c r="T248" s="2">
        <f ca="1">IF(SUM(T211:$AH211)=0,-1,IF(T211=0,20,IF(T211&lt;=25,100,IF(T211&lt;=50,250,IF(T211&lt;=75,500,IF(T211&lt;=100,1000))))))</f>
        <v>-1</v>
      </c>
      <c r="U248" s="2">
        <f ca="1">IF(SUM(U211:$AH211)=0,-1,IF(U211=0,20,IF(U211&lt;=25,100,IF(U211&lt;=50,250,IF(U211&lt;=75,500,IF(U211&lt;=100,1000))))))</f>
        <v>-1</v>
      </c>
      <c r="V248" s="2">
        <f ca="1">IF(SUM(V211:$AH211)=0,-1,IF(V211=0,20,IF(V211&lt;=25,100,IF(V211&lt;=50,250,IF(V211&lt;=75,500,IF(V211&lt;=100,1000))))))</f>
        <v>-1</v>
      </c>
      <c r="W248" s="2">
        <f ca="1">IF(SUM(W211:$AH211)=0,-1,IF(W211=0,20,IF(W211&lt;=25,100,IF(W211&lt;=50,250,IF(W211&lt;=75,500,IF(W211&lt;=100,1000))))))</f>
        <v>-1</v>
      </c>
      <c r="X248" s="2">
        <f ca="1">IF(SUM(X211:$AH211)=0,-1,IF(X211=0,20,IF(X211&lt;=25,100,IF(X211&lt;=50,250,IF(X211&lt;=75,500,IF(X211&lt;=100,1000))))))</f>
        <v>-1</v>
      </c>
      <c r="Y248" s="2">
        <f ca="1">IF(SUM(Y211:$AH211)=0,-1,IF(Y211=0,20,IF(Y211&lt;=25,100,IF(Y211&lt;=50,250,IF(Y211&lt;=75,500,IF(Y211&lt;=100,1000))))))</f>
        <v>-1</v>
      </c>
      <c r="Z248" s="2">
        <f ca="1">IF(SUM(Z211:$AH211)=0,-1,IF(Z211=0,20,IF(Z211&lt;=25,100,IF(Z211&lt;=50,250,IF(Z211&lt;=75,500,IF(Z211&lt;=100,1000))))))</f>
        <v>-1</v>
      </c>
      <c r="AA248" s="2">
        <f ca="1">IF(SUM(AA211:$AH211)=0,-1,IF(AA211=0,20,IF(AA211&lt;=25,100,IF(AA211&lt;=50,250,IF(AA211&lt;=75,500,IF(AA211&lt;=100,1000))))))</f>
        <v>-1</v>
      </c>
      <c r="AB248" s="2">
        <f ca="1">IF(SUM(AB211:$AH211)=0,-1,IF(AB211=0,20,IF(AB211&lt;=25,100,IF(AB211&lt;=50,250,IF(AB211&lt;=75,500,IF(AB211&lt;=100,1000))))))</f>
        <v>-1</v>
      </c>
      <c r="AC248" s="2">
        <f ca="1">IF(SUM(AC211:$AH211)=0,-1,IF(AC211=0,20,IF(AC211&lt;=25,100,IF(AC211&lt;=50,250,IF(AC211&lt;=75,500,IF(AC211&lt;=100,1000))))))</f>
        <v>-1</v>
      </c>
      <c r="AD248" s="2">
        <f ca="1">IF(SUM(AD211:$AH211)=0,-1,IF(AD211=0,20,IF(AD211&lt;=25,100,IF(AD211&lt;=50,250,IF(AD211&lt;=75,500,IF(AD211&lt;=100,1000))))))</f>
        <v>-1</v>
      </c>
      <c r="AE248" s="2">
        <f ca="1">IF(SUM(AE211:$AH211)=0,-1,IF(AE211=0,20,IF(AE211&lt;=25,100,IF(AE211&lt;=50,250,IF(AE211&lt;=75,500,IF(AE211&lt;=100,1000))))))</f>
        <v>-1</v>
      </c>
      <c r="AF248" s="2">
        <f ca="1">IF(SUM(AF211:$AH211)=0,-1,IF(AF211=0,20,IF(AF211&lt;=25,100,IF(AF211&lt;=50,250,IF(AF211&lt;=75,500,IF(AF211&lt;=100,1000))))))</f>
        <v>-1</v>
      </c>
      <c r="AG248" s="2">
        <f ca="1">IF(SUM(AG211:$AH211)=0,-1,IF(AG211=0,20,IF(AG211&lt;=25,100,IF(AG211&lt;=50,250,IF(AG211&lt;=75,500,IF(AG211&lt;=100,1000))))))</f>
        <v>-1</v>
      </c>
      <c r="AH248" s="2">
        <f ca="1">IF(SUM(AH211:$AH211)=0,-1,IF(AH211=0,20,IF(AH211&lt;=25,100,IF(AH211&lt;=50,250,IF(AH211&lt;=75,500,IF(AH211&lt;=100,1000))))))</f>
        <v>-1</v>
      </c>
      <c r="AL248" s="8">
        <f ca="1">INT(IF(SUM(AL211:$BP211)=0,-1,IF(AL211=0,60,AL211)))</f>
        <v>60</v>
      </c>
      <c r="AM248" s="8">
        <f ca="1">INT(IF(SUM(AM211:$BP211)=0,-1,IF(AM211=0,60,AM211)))</f>
        <v>60</v>
      </c>
      <c r="AN248" s="8">
        <f ca="1">INT(IF(SUM(AN211:$BP211)=0,-1,IF(AN211=0,60,AN211)))</f>
        <v>280</v>
      </c>
      <c r="AO248" s="8">
        <f ca="1">INT(IF(SUM(AO211:$BP211)=0,-1,IF(AO211=0,60,AO211)))</f>
        <v>292</v>
      </c>
      <c r="AP248" s="8">
        <f ca="1">INT(IF(SUM(AP211:$BP211)=0,-1,IF(AP211=0,60,AP211)))</f>
        <v>584</v>
      </c>
      <c r="AQ248" s="8">
        <f ca="1">INT(IF(SUM(AQ211:$BP211)=0,-1,IF(AQ211=0,60,AQ211)))</f>
        <v>596</v>
      </c>
      <c r="AR248" s="8">
        <f ca="1">INT(IF(SUM(AR211:$BP211)=0,-1,IF(AR211=0,60,AR211)))</f>
        <v>608</v>
      </c>
      <c r="AS248" s="8">
        <f ca="1">INT(IF(SUM(AS211:$BP211)=0,-1,IF(AS211=0,60,AS211)))</f>
        <v>608</v>
      </c>
      <c r="AT248" s="8">
        <f ca="1">INT(IF(SUM(AT211:$BP211)=0,-1,IF(AT211=0,60,AT211)))</f>
        <v>877</v>
      </c>
      <c r="AU248" s="8">
        <f ca="1">INT(IF(SUM(AU211:$BP211)=0,-1,IF(AU211=0,60,AU211)))</f>
        <v>877</v>
      </c>
      <c r="AV248" s="8">
        <f ca="1">INT(IF(SUM(AV211:$BP211)=0,-1,IF(AV211=0,60,AV211)))</f>
        <v>877</v>
      </c>
      <c r="AW248" s="8">
        <f ca="1">INT(IF(SUM(AW211:$BP211)=0,-1,IF(AW211=0,60,AW211)))</f>
        <v>888</v>
      </c>
      <c r="AX248" s="8">
        <f ca="1">INT(IF(SUM(AX211:$BP211)=0,-1,IF(AX211=0,60,AX211)))</f>
        <v>1169</v>
      </c>
      <c r="AY248" s="8">
        <f ca="1">INT(IF(SUM(AY211:$BP211)=0,-1,IF(AY211=0,60,AY211)))</f>
        <v>1169</v>
      </c>
      <c r="AZ248" s="8">
        <f ca="1">INT(IF(SUM(AZ211:$BP211)=0,-1,IF(AZ211=0,60,AZ211)))</f>
        <v>1169</v>
      </c>
      <c r="BA248" s="8">
        <f ca="1">INT(IF(SUM(BA211:$BP211)=0,-1,IF(BA211=0,60,BA211)))</f>
        <v>-1</v>
      </c>
      <c r="BB248" s="8">
        <f ca="1">INT(IF(SUM(BB211:$BP211)=0,-1,IF(BB211=0,60,BB211)))</f>
        <v>-1</v>
      </c>
      <c r="BC248" s="8">
        <f ca="1">INT(IF(SUM(BC211:$BP211)=0,-1,IF(BC211=0,60,BC211)))</f>
        <v>-1</v>
      </c>
      <c r="BD248" s="8">
        <f ca="1">INT(IF(SUM(BD211:$BP211)=0,-1,IF(BD211=0,60,BD211)))</f>
        <v>-1</v>
      </c>
      <c r="BE248" s="8">
        <f ca="1">INT(IF(SUM(BE211:$BP211)=0,-1,IF(BE211=0,60,BE211)))</f>
        <v>-1</v>
      </c>
      <c r="BF248" s="8">
        <f ca="1">INT(IF(SUM(BF211:$BP211)=0,-1,IF(BF211=0,60,BF211)))</f>
        <v>-1</v>
      </c>
      <c r="BG248" s="8">
        <f ca="1">INT(IF(SUM(BG211:$BP211)=0,-1,IF(BG211=0,60,BG211)))</f>
        <v>-1</v>
      </c>
      <c r="BH248" s="8">
        <f ca="1">INT(IF(SUM(BH211:$BP211)=0,-1,IF(BH211=0,60,BH211)))</f>
        <v>-1</v>
      </c>
      <c r="BI248" s="8">
        <f ca="1">INT(IF(SUM(BI211:$BP211)=0,-1,IF(BI211=0,60,BI211)))</f>
        <v>-1</v>
      </c>
      <c r="BJ248" s="8">
        <f ca="1">INT(IF(SUM(BJ211:$BP211)=0,-1,IF(BJ211=0,60,BJ211)))</f>
        <v>-1</v>
      </c>
      <c r="BK248" s="8">
        <f ca="1">INT(IF(SUM(BK211:$BP211)=0,-1,IF(BK211=0,60,BK211)))</f>
        <v>-1</v>
      </c>
      <c r="BL248" s="8">
        <f ca="1">INT(IF(SUM(BL211:$BP211)=0,-1,IF(BL211=0,60,BL211)))</f>
        <v>-1</v>
      </c>
      <c r="BM248" s="8">
        <f ca="1">INT(IF(SUM(BM211:$BP211)=0,-1,IF(BM211=0,60,BM211)))</f>
        <v>-1</v>
      </c>
      <c r="BN248" s="8">
        <f ca="1">INT(IF(SUM(BN211:$BP211)=0,-1,IF(BN211=0,60,BN211)))</f>
        <v>-1</v>
      </c>
      <c r="BO248" s="8">
        <f ca="1">INT(IF(SUM(BO211:$BP211)=0,-1,IF(BO211=0,60,BO211)))</f>
        <v>-1</v>
      </c>
      <c r="BP248" s="8">
        <f ca="1">INT(IF(SUM(BP211:$BP211)=0,-1,IF(BP211=0,60,BP211)))</f>
        <v>-1</v>
      </c>
      <c r="BQ248" s="8">
        <f ca="1">INT(IF(SUM($BP211:BQ211)=0,-1,IF(BQ211=0,60,BQ211)))</f>
        <v>-1</v>
      </c>
      <c r="BR248" s="8">
        <f ca="1">INT(IF(SUM($BP211:BR211)=0,-1,IF(BR211=0,60,BR211)))</f>
        <v>-1</v>
      </c>
    </row>
    <row r="249" spans="1:70" x14ac:dyDescent="0.2">
      <c r="A249" s="2" t="s">
        <v>242</v>
      </c>
      <c r="B249" s="2">
        <f ca="1">IF(SUM(B212:$AH212)=0,-1,IF(B212=0,20,IF(B212&lt;=25,100,IF(B212&lt;=50,250,IF(B212&lt;=75,500,IF(B212&lt;=100,1000))))))</f>
        <v>250</v>
      </c>
      <c r="C249" s="2">
        <f ca="1">IF(SUM(C212:$AH212)=0,-1,IF(C212=0,20,IF(C212&lt;=25,100,IF(C212&lt;=50,250,IF(C212&lt;=75,500,IF(C212&lt;=100,1000))))))</f>
        <v>-1</v>
      </c>
      <c r="D249" s="2">
        <f ca="1">IF(SUM(D212:$AH212)=0,-1,IF(D212=0,20,IF(D212&lt;=25,100,IF(D212&lt;=50,250,IF(D212&lt;=75,500,IF(D212&lt;=100,1000))))))</f>
        <v>-1</v>
      </c>
      <c r="E249" s="2">
        <f ca="1">IF(SUM(E212:$AH212)=0,-1,IF(E212=0,20,IF(E212&lt;=25,100,IF(E212&lt;=50,250,IF(E212&lt;=75,500,IF(E212&lt;=100,1000))))))</f>
        <v>-1</v>
      </c>
      <c r="F249" s="2">
        <f ca="1">IF(SUM(F212:$AH212)=0,-1,IF(F212=0,20,IF(F212&lt;=25,100,IF(F212&lt;=50,250,IF(F212&lt;=75,500,IF(F212&lt;=100,1000))))))</f>
        <v>-1</v>
      </c>
      <c r="G249" s="2">
        <f ca="1">IF(SUM(G212:$AH212)=0,-1,IF(G212=0,20,IF(G212&lt;=25,100,IF(G212&lt;=50,250,IF(G212&lt;=75,500,IF(G212&lt;=100,1000))))))</f>
        <v>-1</v>
      </c>
      <c r="H249" s="2">
        <f ca="1">IF(SUM(H212:$AH212)=0,-1,IF(H212=0,20,IF(H212&lt;=25,100,IF(H212&lt;=50,250,IF(H212&lt;=75,500,IF(H212&lt;=100,1000))))))</f>
        <v>-1</v>
      </c>
      <c r="I249" s="2">
        <f ca="1">IF(SUM(I212:$AH212)=0,-1,IF(I212=0,20,IF(I212&lt;=25,100,IF(I212&lt;=50,250,IF(I212&lt;=75,500,IF(I212&lt;=100,1000))))))</f>
        <v>-1</v>
      </c>
      <c r="J249" s="2">
        <f ca="1">IF(SUM(J212:$AH212)=0,-1,IF(J212=0,20,IF(J212&lt;=25,100,IF(J212&lt;=50,250,IF(J212&lt;=75,500,IF(J212&lt;=100,1000))))))</f>
        <v>-1</v>
      </c>
      <c r="K249" s="2">
        <f ca="1">IF(SUM(K212:$AH212)=0,-1,IF(K212=0,20,IF(K212&lt;=25,100,IF(K212&lt;=50,250,IF(K212&lt;=75,500,IF(K212&lt;=100,1000))))))</f>
        <v>-1</v>
      </c>
      <c r="L249" s="2">
        <f ca="1">IF(SUM(L212:$AH212)=0,-1,IF(L212=0,20,IF(L212&lt;=25,100,IF(L212&lt;=50,250,IF(L212&lt;=75,500,IF(L212&lt;=100,1000))))))</f>
        <v>-1</v>
      </c>
      <c r="M249" s="2">
        <f ca="1">IF(SUM(M212:$AH212)=0,-1,IF(M212=0,20,IF(M212&lt;=25,100,IF(M212&lt;=50,250,IF(M212&lt;=75,500,IF(M212&lt;=100,1000))))))</f>
        <v>-1</v>
      </c>
      <c r="N249" s="2">
        <f ca="1">IF(SUM(N212:$AH212)=0,-1,IF(N212=0,20,IF(N212&lt;=25,100,IF(N212&lt;=50,250,IF(N212&lt;=75,500,IF(N212&lt;=100,1000))))))</f>
        <v>-1</v>
      </c>
      <c r="O249" s="2">
        <f ca="1">IF(SUM(O212:$AH212)=0,-1,IF(O212=0,20,IF(O212&lt;=25,100,IF(O212&lt;=50,250,IF(O212&lt;=75,500,IF(O212&lt;=100,1000))))))</f>
        <v>-1</v>
      </c>
      <c r="P249" s="2">
        <f ca="1">IF(SUM(P212:$AH212)=0,-1,IF(P212=0,20,IF(P212&lt;=25,100,IF(P212&lt;=50,250,IF(P212&lt;=75,500,IF(P212&lt;=100,1000))))))</f>
        <v>-1</v>
      </c>
      <c r="Q249" s="2">
        <f ca="1">IF(SUM(Q212:$AH212)=0,-1,IF(Q212=0,20,IF(Q212&lt;=25,100,IF(Q212&lt;=50,250,IF(Q212&lt;=75,500,IF(Q212&lt;=100,1000))))))</f>
        <v>-1</v>
      </c>
      <c r="R249" s="2">
        <f ca="1">IF(SUM(R212:$AH212)=0,-1,IF(R212=0,20,IF(R212&lt;=25,100,IF(R212&lt;=50,250,IF(R212&lt;=75,500,IF(R212&lt;=100,1000))))))</f>
        <v>-1</v>
      </c>
      <c r="S249" s="2">
        <f ca="1">IF(SUM(S212:$AH212)=0,-1,IF(S212=0,20,IF(S212&lt;=25,100,IF(S212&lt;=50,250,IF(S212&lt;=75,500,IF(S212&lt;=100,1000))))))</f>
        <v>-1</v>
      </c>
      <c r="T249" s="2">
        <f ca="1">IF(SUM(T212:$AH212)=0,-1,IF(T212=0,20,IF(T212&lt;=25,100,IF(T212&lt;=50,250,IF(T212&lt;=75,500,IF(T212&lt;=100,1000))))))</f>
        <v>-1</v>
      </c>
      <c r="U249" s="2">
        <f ca="1">IF(SUM(U212:$AH212)=0,-1,IF(U212=0,20,IF(U212&lt;=25,100,IF(U212&lt;=50,250,IF(U212&lt;=75,500,IF(U212&lt;=100,1000))))))</f>
        <v>-1</v>
      </c>
      <c r="V249" s="2">
        <f ca="1">IF(SUM(V212:$AH212)=0,-1,IF(V212=0,20,IF(V212&lt;=25,100,IF(V212&lt;=50,250,IF(V212&lt;=75,500,IF(V212&lt;=100,1000))))))</f>
        <v>-1</v>
      </c>
      <c r="W249" s="2">
        <f ca="1">IF(SUM(W212:$AH212)=0,-1,IF(W212=0,20,IF(W212&lt;=25,100,IF(W212&lt;=50,250,IF(W212&lt;=75,500,IF(W212&lt;=100,1000))))))</f>
        <v>-1</v>
      </c>
      <c r="X249" s="2">
        <f ca="1">IF(SUM(X212:$AH212)=0,-1,IF(X212=0,20,IF(X212&lt;=25,100,IF(X212&lt;=50,250,IF(X212&lt;=75,500,IF(X212&lt;=100,1000))))))</f>
        <v>-1</v>
      </c>
      <c r="Y249" s="2">
        <f ca="1">IF(SUM(Y212:$AH212)=0,-1,IF(Y212=0,20,IF(Y212&lt;=25,100,IF(Y212&lt;=50,250,IF(Y212&lt;=75,500,IF(Y212&lt;=100,1000))))))</f>
        <v>-1</v>
      </c>
      <c r="Z249" s="2">
        <f ca="1">IF(SUM(Z212:$AH212)=0,-1,IF(Z212=0,20,IF(Z212&lt;=25,100,IF(Z212&lt;=50,250,IF(Z212&lt;=75,500,IF(Z212&lt;=100,1000))))))</f>
        <v>-1</v>
      </c>
      <c r="AA249" s="2">
        <f ca="1">IF(SUM(AA212:$AH212)=0,-1,IF(AA212=0,20,IF(AA212&lt;=25,100,IF(AA212&lt;=50,250,IF(AA212&lt;=75,500,IF(AA212&lt;=100,1000))))))</f>
        <v>-1</v>
      </c>
      <c r="AB249" s="2">
        <f ca="1">IF(SUM(AB212:$AH212)=0,-1,IF(AB212=0,20,IF(AB212&lt;=25,100,IF(AB212&lt;=50,250,IF(AB212&lt;=75,500,IF(AB212&lt;=100,1000))))))</f>
        <v>-1</v>
      </c>
      <c r="AC249" s="2">
        <f ca="1">IF(SUM(AC212:$AH212)=0,-1,IF(AC212=0,20,IF(AC212&lt;=25,100,IF(AC212&lt;=50,250,IF(AC212&lt;=75,500,IF(AC212&lt;=100,1000))))))</f>
        <v>-1</v>
      </c>
      <c r="AD249" s="2">
        <f ca="1">IF(SUM(AD212:$AH212)=0,-1,IF(AD212=0,20,IF(AD212&lt;=25,100,IF(AD212&lt;=50,250,IF(AD212&lt;=75,500,IF(AD212&lt;=100,1000))))))</f>
        <v>-1</v>
      </c>
      <c r="AE249" s="2">
        <f ca="1">IF(SUM(AE212:$AH212)=0,-1,IF(AE212=0,20,IF(AE212&lt;=25,100,IF(AE212&lt;=50,250,IF(AE212&lt;=75,500,IF(AE212&lt;=100,1000))))))</f>
        <v>-1</v>
      </c>
      <c r="AF249" s="2">
        <f ca="1">IF(SUM(AF212:$AH212)=0,-1,IF(AF212=0,20,IF(AF212&lt;=25,100,IF(AF212&lt;=50,250,IF(AF212&lt;=75,500,IF(AF212&lt;=100,1000))))))</f>
        <v>-1</v>
      </c>
      <c r="AG249" s="2">
        <f ca="1">IF(SUM(AG212:$AH212)=0,-1,IF(AG212=0,20,IF(AG212&lt;=25,100,IF(AG212&lt;=50,250,IF(AG212&lt;=75,500,IF(AG212&lt;=100,1000))))))</f>
        <v>-1</v>
      </c>
      <c r="AH249" s="2">
        <f ca="1">IF(SUM(AH212:$AH212)=0,-1,IF(AH212=0,20,IF(AH212&lt;=25,100,IF(AH212&lt;=50,250,IF(AH212&lt;=75,500,IF(AH212&lt;=100,1000))))))</f>
        <v>-1</v>
      </c>
      <c r="AL249" s="8">
        <f ca="1">INT(IF(SUM(AL212:$BP212)=0,-1,IF(AL212=0,60,AL212)))</f>
        <v>5000</v>
      </c>
      <c r="AM249" s="8">
        <f ca="1">INT(IF(SUM(AM212:$BP212)=0,-1,IF(AM212=0,60,AM212)))</f>
        <v>-1</v>
      </c>
      <c r="AN249" s="8">
        <f ca="1">INT(IF(SUM(AN212:$BP212)=0,-1,IF(AN212=0,60,AN212)))</f>
        <v>-1</v>
      </c>
      <c r="AO249" s="8">
        <f ca="1">INT(IF(SUM(AO212:$BP212)=0,-1,IF(AO212=0,60,AO212)))</f>
        <v>-1</v>
      </c>
      <c r="AP249" s="8">
        <f ca="1">INT(IF(SUM(AP212:$BP212)=0,-1,IF(AP212=0,60,AP212)))</f>
        <v>-1</v>
      </c>
      <c r="AQ249" s="8">
        <f ca="1">INT(IF(SUM(AQ212:$BP212)=0,-1,IF(AQ212=0,60,AQ212)))</f>
        <v>-1</v>
      </c>
      <c r="AR249" s="8">
        <f ca="1">INT(IF(SUM(AR212:$BP212)=0,-1,IF(AR212=0,60,AR212)))</f>
        <v>-1</v>
      </c>
      <c r="AS249" s="8">
        <f ca="1">INT(IF(SUM(AS212:$BP212)=0,-1,IF(AS212=0,60,AS212)))</f>
        <v>-1</v>
      </c>
      <c r="AT249" s="8">
        <f ca="1">INT(IF(SUM(AT212:$BP212)=0,-1,IF(AT212=0,60,AT212)))</f>
        <v>-1</v>
      </c>
      <c r="AU249" s="8">
        <f ca="1">INT(IF(SUM(AU212:$BP212)=0,-1,IF(AU212=0,60,AU212)))</f>
        <v>-1</v>
      </c>
      <c r="AV249" s="8">
        <f ca="1">INT(IF(SUM(AV212:$BP212)=0,-1,IF(AV212=0,60,AV212)))</f>
        <v>-1</v>
      </c>
      <c r="AW249" s="8">
        <f ca="1">INT(IF(SUM(AW212:$BP212)=0,-1,IF(AW212=0,60,AW212)))</f>
        <v>-1</v>
      </c>
      <c r="AX249" s="8">
        <f ca="1">INT(IF(SUM(AX212:$BP212)=0,-1,IF(AX212=0,60,AX212)))</f>
        <v>-1</v>
      </c>
      <c r="AY249" s="8">
        <f ca="1">INT(IF(SUM(AY212:$BP212)=0,-1,IF(AY212=0,60,AY212)))</f>
        <v>-1</v>
      </c>
      <c r="AZ249" s="8">
        <f ca="1">INT(IF(SUM(AZ212:$BP212)=0,-1,IF(AZ212=0,60,AZ212)))</f>
        <v>-1</v>
      </c>
      <c r="BA249" s="8">
        <f ca="1">INT(IF(SUM(BA212:$BP212)=0,-1,IF(BA212=0,60,BA212)))</f>
        <v>-1</v>
      </c>
      <c r="BB249" s="8">
        <f ca="1">INT(IF(SUM(BB212:$BP212)=0,-1,IF(BB212=0,60,BB212)))</f>
        <v>-1</v>
      </c>
      <c r="BC249" s="8">
        <f ca="1">INT(IF(SUM(BC212:$BP212)=0,-1,IF(BC212=0,60,BC212)))</f>
        <v>-1</v>
      </c>
      <c r="BD249" s="8">
        <f ca="1">INT(IF(SUM(BD212:$BP212)=0,-1,IF(BD212=0,60,BD212)))</f>
        <v>-1</v>
      </c>
      <c r="BE249" s="8">
        <f ca="1">INT(IF(SUM(BE212:$BP212)=0,-1,IF(BE212=0,60,BE212)))</f>
        <v>-1</v>
      </c>
      <c r="BF249" s="8">
        <f ca="1">INT(IF(SUM(BF212:$BP212)=0,-1,IF(BF212=0,60,BF212)))</f>
        <v>-1</v>
      </c>
      <c r="BG249" s="8">
        <f ca="1">INT(IF(SUM(BG212:$BP212)=0,-1,IF(BG212=0,60,BG212)))</f>
        <v>-1</v>
      </c>
      <c r="BH249" s="8">
        <f ca="1">INT(IF(SUM(BH212:$BP212)=0,-1,IF(BH212=0,60,BH212)))</f>
        <v>-1</v>
      </c>
      <c r="BI249" s="8">
        <f ca="1">INT(IF(SUM(BI212:$BP212)=0,-1,IF(BI212=0,60,BI212)))</f>
        <v>-1</v>
      </c>
      <c r="BJ249" s="8">
        <f ca="1">INT(IF(SUM(BJ212:$BP212)=0,-1,IF(BJ212=0,60,BJ212)))</f>
        <v>-1</v>
      </c>
      <c r="BK249" s="8">
        <f ca="1">INT(IF(SUM(BK212:$BP212)=0,-1,IF(BK212=0,60,BK212)))</f>
        <v>-1</v>
      </c>
      <c r="BL249" s="8">
        <f ca="1">INT(IF(SUM(BL212:$BP212)=0,-1,IF(BL212=0,60,BL212)))</f>
        <v>-1</v>
      </c>
      <c r="BM249" s="8">
        <f ca="1">INT(IF(SUM(BM212:$BP212)=0,-1,IF(BM212=0,60,BM212)))</f>
        <v>-1</v>
      </c>
      <c r="BN249" s="8">
        <f ca="1">INT(IF(SUM(BN212:$BP212)=0,-1,IF(BN212=0,60,BN212)))</f>
        <v>-1</v>
      </c>
      <c r="BO249" s="8">
        <f ca="1">INT(IF(SUM(BO212:$BP212)=0,-1,IF(BO212=0,60,BO212)))</f>
        <v>-1</v>
      </c>
      <c r="BP249" s="8">
        <f ca="1">INT(IF(SUM(BP212:$BP212)=0,-1,IF(BP212=0,60,BP212)))</f>
        <v>-1</v>
      </c>
      <c r="BQ249" s="8">
        <f ca="1">INT(IF(SUM($BP212:BQ212)=0,-1,IF(BQ212=0,60,BQ212)))</f>
        <v>-1</v>
      </c>
      <c r="BR249" s="8">
        <f ca="1">INT(IF(SUM($BP212:BR212)=0,-1,IF(BR212=0,60,BR212)))</f>
        <v>-1</v>
      </c>
    </row>
    <row r="250" spans="1:70" x14ac:dyDescent="0.2">
      <c r="A250" s="2" t="s">
        <v>161</v>
      </c>
      <c r="B250" s="2">
        <f ca="1">IF(SUM(B213:$AH213)=0,-1,IF(B213=0,20,IF(B213&lt;=25,100,IF(B213&lt;=50,250,IF(B213&lt;=75,500,IF(B213&lt;=100,1000))))))</f>
        <v>100</v>
      </c>
      <c r="C250" s="2">
        <f ca="1">IF(SUM(C213:$AH213)=0,-1,IF(C213=0,20,IF(C213&lt;=25,100,IF(C213&lt;=50,250,IF(C213&lt;=75,500,IF(C213&lt;=100,1000))))))</f>
        <v>100</v>
      </c>
      <c r="D250" s="2">
        <f ca="1">IF(SUM(D213:$AH213)=0,-1,IF(D213=0,20,IF(D213&lt;=25,100,IF(D213&lt;=50,250,IF(D213&lt;=75,500,IF(D213&lt;=100,1000))))))</f>
        <v>100</v>
      </c>
      <c r="E250" s="2">
        <f ca="1">IF(SUM(E213:$AH213)=0,-1,IF(E213=0,20,IF(E213&lt;=25,100,IF(E213&lt;=50,250,IF(E213&lt;=75,500,IF(E213&lt;=100,1000))))))</f>
        <v>100</v>
      </c>
      <c r="F250" s="2">
        <f ca="1">IF(SUM(F213:$AH213)=0,-1,IF(F213=0,20,IF(F213&lt;=25,100,IF(F213&lt;=50,250,IF(F213&lt;=75,500,IF(F213&lt;=100,1000))))))</f>
        <v>250</v>
      </c>
      <c r="G250" s="2">
        <f ca="1">IF(SUM(G213:$AH213)=0,-1,IF(G213=0,20,IF(G213&lt;=25,100,IF(G213&lt;=50,250,IF(G213&lt;=75,500,IF(G213&lt;=100,1000))))))</f>
        <v>250</v>
      </c>
      <c r="H250" s="2">
        <f ca="1">IF(SUM(H213:$AH213)=0,-1,IF(H213=0,20,IF(H213&lt;=25,100,IF(H213&lt;=50,250,IF(H213&lt;=75,500,IF(H213&lt;=100,1000))))))</f>
        <v>500</v>
      </c>
      <c r="I250" s="2">
        <f ca="1">IF(SUM(I213:$AH213)=0,-1,IF(I213=0,20,IF(I213&lt;=25,100,IF(I213&lt;=50,250,IF(I213&lt;=75,500,IF(I213&lt;=100,1000))))))</f>
        <v>500</v>
      </c>
      <c r="J250" s="2">
        <f ca="1">IF(SUM(J213:$AH213)=0,-1,IF(J213=0,20,IF(J213&lt;=25,100,IF(J213&lt;=50,250,IF(J213&lt;=75,500,IF(J213&lt;=100,1000))))))</f>
        <v>500</v>
      </c>
      <c r="K250" s="2">
        <f ca="1">IF(SUM(K213:$AH213)=0,-1,IF(K213=0,20,IF(K213&lt;=25,100,IF(K213&lt;=50,250,IF(K213&lt;=75,500,IF(K213&lt;=100,1000))))))</f>
        <v>1000</v>
      </c>
      <c r="L250" s="2">
        <f ca="1">IF(SUM(L213:$AH213)=0,-1,IF(L213=0,20,IF(L213&lt;=25,100,IF(L213&lt;=50,250,IF(L213&lt;=75,500,IF(L213&lt;=100,1000))))))</f>
        <v>1000</v>
      </c>
      <c r="M250" s="2">
        <f ca="1">IF(SUM(M213:$AH213)=0,-1,IF(M213=0,20,IF(M213&lt;=25,100,IF(M213&lt;=50,250,IF(M213&lt;=75,500,IF(M213&lt;=100,1000))))))</f>
        <v>-1</v>
      </c>
      <c r="N250" s="2">
        <f ca="1">IF(SUM(N213:$AH213)=0,-1,IF(N213=0,20,IF(N213&lt;=25,100,IF(N213&lt;=50,250,IF(N213&lt;=75,500,IF(N213&lt;=100,1000))))))</f>
        <v>-1</v>
      </c>
      <c r="O250" s="2">
        <f ca="1">IF(SUM(O213:$AH213)=0,-1,IF(O213=0,20,IF(O213&lt;=25,100,IF(O213&lt;=50,250,IF(O213&lt;=75,500,IF(O213&lt;=100,1000))))))</f>
        <v>-1</v>
      </c>
      <c r="P250" s="2">
        <f ca="1">IF(SUM(P213:$AH213)=0,-1,IF(P213=0,20,IF(P213&lt;=25,100,IF(P213&lt;=50,250,IF(P213&lt;=75,500,IF(P213&lt;=100,1000))))))</f>
        <v>-1</v>
      </c>
      <c r="Q250" s="2">
        <f ca="1">IF(SUM(Q213:$AH213)=0,-1,IF(Q213=0,20,IF(Q213&lt;=25,100,IF(Q213&lt;=50,250,IF(Q213&lt;=75,500,IF(Q213&lt;=100,1000))))))</f>
        <v>-1</v>
      </c>
      <c r="R250" s="2">
        <f ca="1">IF(SUM(R213:$AH213)=0,-1,IF(R213=0,20,IF(R213&lt;=25,100,IF(R213&lt;=50,250,IF(R213&lt;=75,500,IF(R213&lt;=100,1000))))))</f>
        <v>-1</v>
      </c>
      <c r="S250" s="2">
        <f ca="1">IF(SUM(S213:$AH213)=0,-1,IF(S213=0,20,IF(S213&lt;=25,100,IF(S213&lt;=50,250,IF(S213&lt;=75,500,IF(S213&lt;=100,1000))))))</f>
        <v>-1</v>
      </c>
      <c r="T250" s="2">
        <f ca="1">IF(SUM(T213:$AH213)=0,-1,IF(T213=0,20,IF(T213&lt;=25,100,IF(T213&lt;=50,250,IF(T213&lt;=75,500,IF(T213&lt;=100,1000))))))</f>
        <v>-1</v>
      </c>
      <c r="U250" s="2">
        <f ca="1">IF(SUM(U213:$AH213)=0,-1,IF(U213=0,20,IF(U213&lt;=25,100,IF(U213&lt;=50,250,IF(U213&lt;=75,500,IF(U213&lt;=100,1000))))))</f>
        <v>-1</v>
      </c>
      <c r="V250" s="2">
        <f ca="1">IF(SUM(V213:$AH213)=0,-1,IF(V213=0,20,IF(V213&lt;=25,100,IF(V213&lt;=50,250,IF(V213&lt;=75,500,IF(V213&lt;=100,1000))))))</f>
        <v>-1</v>
      </c>
      <c r="W250" s="2">
        <f ca="1">IF(SUM(W213:$AH213)=0,-1,IF(W213=0,20,IF(W213&lt;=25,100,IF(W213&lt;=50,250,IF(W213&lt;=75,500,IF(W213&lt;=100,1000))))))</f>
        <v>-1</v>
      </c>
      <c r="X250" s="2">
        <f ca="1">IF(SUM(X213:$AH213)=0,-1,IF(X213=0,20,IF(X213&lt;=25,100,IF(X213&lt;=50,250,IF(X213&lt;=75,500,IF(X213&lt;=100,1000))))))</f>
        <v>-1</v>
      </c>
      <c r="Y250" s="2">
        <f ca="1">IF(SUM(Y213:$AH213)=0,-1,IF(Y213=0,20,IF(Y213&lt;=25,100,IF(Y213&lt;=50,250,IF(Y213&lt;=75,500,IF(Y213&lt;=100,1000))))))</f>
        <v>-1</v>
      </c>
      <c r="Z250" s="2">
        <f ca="1">IF(SUM(Z213:$AH213)=0,-1,IF(Z213=0,20,IF(Z213&lt;=25,100,IF(Z213&lt;=50,250,IF(Z213&lt;=75,500,IF(Z213&lt;=100,1000))))))</f>
        <v>-1</v>
      </c>
      <c r="AA250" s="2">
        <f ca="1">IF(SUM(AA213:$AH213)=0,-1,IF(AA213=0,20,IF(AA213&lt;=25,100,IF(AA213&lt;=50,250,IF(AA213&lt;=75,500,IF(AA213&lt;=100,1000))))))</f>
        <v>-1</v>
      </c>
      <c r="AB250" s="2">
        <f ca="1">IF(SUM(AB213:$AH213)=0,-1,IF(AB213=0,20,IF(AB213&lt;=25,100,IF(AB213&lt;=50,250,IF(AB213&lt;=75,500,IF(AB213&lt;=100,1000))))))</f>
        <v>-1</v>
      </c>
      <c r="AC250" s="2">
        <f ca="1">IF(SUM(AC213:$AH213)=0,-1,IF(AC213=0,20,IF(AC213&lt;=25,100,IF(AC213&lt;=50,250,IF(AC213&lt;=75,500,IF(AC213&lt;=100,1000))))))</f>
        <v>-1</v>
      </c>
      <c r="AD250" s="2">
        <f ca="1">IF(SUM(AD213:$AH213)=0,-1,IF(AD213=0,20,IF(AD213&lt;=25,100,IF(AD213&lt;=50,250,IF(AD213&lt;=75,500,IF(AD213&lt;=100,1000))))))</f>
        <v>-1</v>
      </c>
      <c r="AE250" s="2">
        <f ca="1">IF(SUM(AE213:$AH213)=0,-1,IF(AE213=0,20,IF(AE213&lt;=25,100,IF(AE213&lt;=50,250,IF(AE213&lt;=75,500,IF(AE213&lt;=100,1000))))))</f>
        <v>-1</v>
      </c>
      <c r="AF250" s="2">
        <f ca="1">IF(SUM(AF213:$AH213)=0,-1,IF(AF213=0,20,IF(AF213&lt;=25,100,IF(AF213&lt;=50,250,IF(AF213&lt;=75,500,IF(AF213&lt;=100,1000))))))</f>
        <v>-1</v>
      </c>
      <c r="AG250" s="2">
        <f ca="1">IF(SUM(AG213:$AH213)=0,-1,IF(AG213=0,20,IF(AG213&lt;=25,100,IF(AG213&lt;=50,250,IF(AG213&lt;=75,500,IF(AG213&lt;=100,1000))))))</f>
        <v>-1</v>
      </c>
      <c r="AH250" s="2">
        <f ca="1">IF(SUM(AH213:$AH213)=0,-1,IF(AH213=0,20,IF(AH213&lt;=25,100,IF(AH213&lt;=50,250,IF(AH213&lt;=75,500,IF(AH213&lt;=100,1000))))))</f>
        <v>-1</v>
      </c>
      <c r="AL250" s="8">
        <f ca="1">INT(IF(SUM(AL213:$BP213)=0,-1,IF(AL213=0,60,AL213)))</f>
        <v>281</v>
      </c>
      <c r="AM250" s="8">
        <f ca="1">INT(IF(SUM(AM213:$BP213)=0,-1,IF(AM213=0,60,AM213)))</f>
        <v>296</v>
      </c>
      <c r="AN250" s="8">
        <f ca="1">INT(IF(SUM(AN213:$BP213)=0,-1,IF(AN213=0,60,AN213)))</f>
        <v>370</v>
      </c>
      <c r="AO250" s="8">
        <f ca="1">INT(IF(SUM(AO213:$BP213)=0,-1,IF(AO213=0,60,AO213)))</f>
        <v>370</v>
      </c>
      <c r="AP250" s="8">
        <f ca="1">INT(IF(SUM(AP213:$BP213)=0,-1,IF(AP213=0,60,AP213)))</f>
        <v>740</v>
      </c>
      <c r="AQ250" s="8">
        <f ca="1">INT(IF(SUM(AQ213:$BP213)=0,-1,IF(AQ213=0,60,AQ213)))</f>
        <v>740</v>
      </c>
      <c r="AR250" s="8">
        <f ca="1">INT(IF(SUM(AR213:$BP213)=0,-1,IF(AR213=0,60,AR213)))</f>
        <v>755</v>
      </c>
      <c r="AS250" s="8">
        <f ca="1">INT(IF(SUM(AS213:$BP213)=0,-1,IF(AS213=0,60,AS213)))</f>
        <v>770</v>
      </c>
      <c r="AT250" s="8">
        <f ca="1">INT(IF(SUM(AT213:$BP213)=0,-1,IF(AT213=0,60,AT213)))</f>
        <v>1110</v>
      </c>
      <c r="AU250" s="8">
        <f ca="1">INT(IF(SUM(AU213:$BP213)=0,-1,IF(AU213=0,60,AU213)))</f>
        <v>1125</v>
      </c>
      <c r="AV250" s="8">
        <f ca="1">INT(IF(SUM(AV213:$BP213)=0,-1,IF(AV213=0,60,AV213)))</f>
        <v>1140</v>
      </c>
      <c r="AW250" s="8">
        <f ca="1">INT(IF(SUM(AW213:$BP213)=0,-1,IF(AW213=0,60,AW213)))</f>
        <v>-1</v>
      </c>
      <c r="AX250" s="8">
        <f ca="1">INT(IF(SUM(AX213:$BP213)=0,-1,IF(AX213=0,60,AX213)))</f>
        <v>-1</v>
      </c>
      <c r="AY250" s="8">
        <f ca="1">INT(IF(SUM(AY213:$BP213)=0,-1,IF(AY213=0,60,AY213)))</f>
        <v>-1</v>
      </c>
      <c r="AZ250" s="8">
        <f ca="1">INT(IF(SUM(AZ213:$BP213)=0,-1,IF(AZ213=0,60,AZ213)))</f>
        <v>-1</v>
      </c>
      <c r="BA250" s="8">
        <f ca="1">INT(IF(SUM(BA213:$BP213)=0,-1,IF(BA213=0,60,BA213)))</f>
        <v>-1</v>
      </c>
      <c r="BB250" s="8">
        <f ca="1">INT(IF(SUM(BB213:$BP213)=0,-1,IF(BB213=0,60,BB213)))</f>
        <v>-1</v>
      </c>
      <c r="BC250" s="8">
        <f ca="1">INT(IF(SUM(BC213:$BP213)=0,-1,IF(BC213=0,60,BC213)))</f>
        <v>-1</v>
      </c>
      <c r="BD250" s="8">
        <f ca="1">INT(IF(SUM(BD213:$BP213)=0,-1,IF(BD213=0,60,BD213)))</f>
        <v>-1</v>
      </c>
      <c r="BE250" s="8">
        <f ca="1">INT(IF(SUM(BE213:$BP213)=0,-1,IF(BE213=0,60,BE213)))</f>
        <v>-1</v>
      </c>
      <c r="BF250" s="8">
        <f ca="1">INT(IF(SUM(BF213:$BP213)=0,-1,IF(BF213=0,60,BF213)))</f>
        <v>-1</v>
      </c>
      <c r="BG250" s="8">
        <f ca="1">INT(IF(SUM(BG213:$BP213)=0,-1,IF(BG213=0,60,BG213)))</f>
        <v>-1</v>
      </c>
      <c r="BH250" s="8">
        <f ca="1">INT(IF(SUM(BH213:$BP213)=0,-1,IF(BH213=0,60,BH213)))</f>
        <v>-1</v>
      </c>
      <c r="BI250" s="8">
        <f ca="1">INT(IF(SUM(BI213:$BP213)=0,-1,IF(BI213=0,60,BI213)))</f>
        <v>-1</v>
      </c>
      <c r="BJ250" s="8">
        <f ca="1">INT(IF(SUM(BJ213:$BP213)=0,-1,IF(BJ213=0,60,BJ213)))</f>
        <v>-1</v>
      </c>
      <c r="BK250" s="8">
        <f ca="1">INT(IF(SUM(BK213:$BP213)=0,-1,IF(BK213=0,60,BK213)))</f>
        <v>-1</v>
      </c>
      <c r="BL250" s="8">
        <f ca="1">INT(IF(SUM(BL213:$BP213)=0,-1,IF(BL213=0,60,BL213)))</f>
        <v>-1</v>
      </c>
      <c r="BM250" s="8">
        <f ca="1">INT(IF(SUM(BM213:$BP213)=0,-1,IF(BM213=0,60,BM213)))</f>
        <v>-1</v>
      </c>
      <c r="BN250" s="8">
        <f ca="1">INT(IF(SUM(BN213:$BP213)=0,-1,IF(BN213=0,60,BN213)))</f>
        <v>-1</v>
      </c>
      <c r="BO250" s="8">
        <f ca="1">INT(IF(SUM(BO213:$BP213)=0,-1,IF(BO213=0,60,BO213)))</f>
        <v>-1</v>
      </c>
      <c r="BP250" s="8">
        <f ca="1">INT(IF(SUM(BP213:$BP213)=0,-1,IF(BP213=0,60,BP213)))</f>
        <v>-1</v>
      </c>
      <c r="BQ250" s="8">
        <f ca="1">INT(IF(SUM($BP213:BQ213)=0,-1,IF(BQ213=0,60,BQ213)))</f>
        <v>-1</v>
      </c>
      <c r="BR250" s="8">
        <f ca="1">INT(IF(SUM($BP213:BR213)=0,-1,IF(BR213=0,60,BR213)))</f>
        <v>-1</v>
      </c>
    </row>
    <row r="251" spans="1:70" x14ac:dyDescent="0.2">
      <c r="A251" s="2" t="s">
        <v>158</v>
      </c>
      <c r="B251" s="2">
        <f ca="1">IF(SUM(B214:$AH214)=0,-1,IF(B214=0,20,IF(B214&lt;=25,100,IF(B214&lt;=50,250,IF(B214&lt;=75,500,IF(B214&lt;=100,1000))))))</f>
        <v>20</v>
      </c>
      <c r="C251" s="2">
        <f ca="1">IF(SUM(C214:$AH214)=0,-1,IF(C214=0,20,IF(C214&lt;=25,100,IF(C214&lt;=50,250,IF(C214&lt;=75,500,IF(C214&lt;=100,1000))))))</f>
        <v>100</v>
      </c>
      <c r="D251" s="2">
        <f ca="1">IF(SUM(D214:$AH214)=0,-1,IF(D214=0,20,IF(D214&lt;=25,100,IF(D214&lt;=50,250,IF(D214&lt;=75,500,IF(D214&lt;=100,1000))))))</f>
        <v>100</v>
      </c>
      <c r="E251" s="2">
        <f ca="1">IF(SUM(E214:$AH214)=0,-1,IF(E214=0,20,IF(E214&lt;=25,100,IF(E214&lt;=50,250,IF(E214&lt;=75,500,IF(E214&lt;=100,1000))))))</f>
        <v>100</v>
      </c>
      <c r="F251" s="2">
        <f ca="1">IF(SUM(F214:$AH214)=0,-1,IF(F214=0,20,IF(F214&lt;=25,100,IF(F214&lt;=50,250,IF(F214&lt;=75,500,IF(F214&lt;=100,1000))))))</f>
        <v>250</v>
      </c>
      <c r="G251" s="2">
        <f ca="1">IF(SUM(G214:$AH214)=0,-1,IF(G214=0,20,IF(G214&lt;=25,100,IF(G214&lt;=50,250,IF(G214&lt;=75,500,IF(G214&lt;=100,1000))))))</f>
        <v>250</v>
      </c>
      <c r="H251" s="2">
        <f ca="1">IF(SUM(H214:$AH214)=0,-1,IF(H214=0,20,IF(H214&lt;=25,100,IF(H214&lt;=50,250,IF(H214&lt;=75,500,IF(H214&lt;=100,1000))))))</f>
        <v>250</v>
      </c>
      <c r="I251" s="2">
        <f ca="1">IF(SUM(I214:$AH214)=0,-1,IF(I214=0,20,IF(I214&lt;=25,100,IF(I214&lt;=50,250,IF(I214&lt;=75,500,IF(I214&lt;=100,1000))))))</f>
        <v>500</v>
      </c>
      <c r="J251" s="2">
        <f ca="1">IF(SUM(J214:$AH214)=0,-1,IF(J214=0,20,IF(J214&lt;=25,100,IF(J214&lt;=50,250,IF(J214&lt;=75,500,IF(J214&lt;=100,1000))))))</f>
        <v>1000</v>
      </c>
      <c r="K251" s="2">
        <f ca="1">IF(SUM(K214:$AH214)=0,-1,IF(K214=0,20,IF(K214&lt;=25,100,IF(K214&lt;=50,250,IF(K214&lt;=75,500,IF(K214&lt;=100,1000))))))</f>
        <v>-1</v>
      </c>
      <c r="L251" s="2">
        <f ca="1">IF(SUM(L214:$AH214)=0,-1,IF(L214=0,20,IF(L214&lt;=25,100,IF(L214&lt;=50,250,IF(L214&lt;=75,500,IF(L214&lt;=100,1000))))))</f>
        <v>-1</v>
      </c>
      <c r="M251" s="2">
        <f ca="1">IF(SUM(M214:$AH214)=0,-1,IF(M214=0,20,IF(M214&lt;=25,100,IF(M214&lt;=50,250,IF(M214&lt;=75,500,IF(M214&lt;=100,1000))))))</f>
        <v>-1</v>
      </c>
      <c r="N251" s="2">
        <f ca="1">IF(SUM(N214:$AH214)=0,-1,IF(N214=0,20,IF(N214&lt;=25,100,IF(N214&lt;=50,250,IF(N214&lt;=75,500,IF(N214&lt;=100,1000))))))</f>
        <v>-1</v>
      </c>
      <c r="O251" s="2">
        <f ca="1">IF(SUM(O214:$AH214)=0,-1,IF(O214=0,20,IF(O214&lt;=25,100,IF(O214&lt;=50,250,IF(O214&lt;=75,500,IF(O214&lt;=100,1000))))))</f>
        <v>-1</v>
      </c>
      <c r="P251" s="2">
        <f ca="1">IF(SUM(P214:$AH214)=0,-1,IF(P214=0,20,IF(P214&lt;=25,100,IF(P214&lt;=50,250,IF(P214&lt;=75,500,IF(P214&lt;=100,1000))))))</f>
        <v>-1</v>
      </c>
      <c r="Q251" s="2">
        <f ca="1">IF(SUM(Q214:$AH214)=0,-1,IF(Q214=0,20,IF(Q214&lt;=25,100,IF(Q214&lt;=50,250,IF(Q214&lt;=75,500,IF(Q214&lt;=100,1000))))))</f>
        <v>-1</v>
      </c>
      <c r="R251" s="2">
        <f ca="1">IF(SUM(R214:$AH214)=0,-1,IF(R214=0,20,IF(R214&lt;=25,100,IF(R214&lt;=50,250,IF(R214&lt;=75,500,IF(R214&lt;=100,1000))))))</f>
        <v>-1</v>
      </c>
      <c r="S251" s="2">
        <f ca="1">IF(SUM(S214:$AH214)=0,-1,IF(S214=0,20,IF(S214&lt;=25,100,IF(S214&lt;=50,250,IF(S214&lt;=75,500,IF(S214&lt;=100,1000))))))</f>
        <v>-1</v>
      </c>
      <c r="T251" s="2">
        <f ca="1">IF(SUM(T214:$AH214)=0,-1,IF(T214=0,20,IF(T214&lt;=25,100,IF(T214&lt;=50,250,IF(T214&lt;=75,500,IF(T214&lt;=100,1000))))))</f>
        <v>-1</v>
      </c>
      <c r="U251" s="2">
        <f ca="1">IF(SUM(U214:$AH214)=0,-1,IF(U214=0,20,IF(U214&lt;=25,100,IF(U214&lt;=50,250,IF(U214&lt;=75,500,IF(U214&lt;=100,1000))))))</f>
        <v>-1</v>
      </c>
      <c r="V251" s="2">
        <f ca="1">IF(SUM(V214:$AH214)=0,-1,IF(V214=0,20,IF(V214&lt;=25,100,IF(V214&lt;=50,250,IF(V214&lt;=75,500,IF(V214&lt;=100,1000))))))</f>
        <v>-1</v>
      </c>
      <c r="W251" s="2">
        <f ca="1">IF(SUM(W214:$AH214)=0,-1,IF(W214=0,20,IF(W214&lt;=25,100,IF(W214&lt;=50,250,IF(W214&lt;=75,500,IF(W214&lt;=100,1000))))))</f>
        <v>-1</v>
      </c>
      <c r="X251" s="2">
        <f ca="1">IF(SUM(X214:$AH214)=0,-1,IF(X214=0,20,IF(X214&lt;=25,100,IF(X214&lt;=50,250,IF(X214&lt;=75,500,IF(X214&lt;=100,1000))))))</f>
        <v>-1</v>
      </c>
      <c r="Y251" s="2">
        <f ca="1">IF(SUM(Y214:$AH214)=0,-1,IF(Y214=0,20,IF(Y214&lt;=25,100,IF(Y214&lt;=50,250,IF(Y214&lt;=75,500,IF(Y214&lt;=100,1000))))))</f>
        <v>-1</v>
      </c>
      <c r="Z251" s="2">
        <f ca="1">IF(SUM(Z214:$AH214)=0,-1,IF(Z214=0,20,IF(Z214&lt;=25,100,IF(Z214&lt;=50,250,IF(Z214&lt;=75,500,IF(Z214&lt;=100,1000))))))</f>
        <v>-1</v>
      </c>
      <c r="AA251" s="2">
        <f ca="1">IF(SUM(AA214:$AH214)=0,-1,IF(AA214=0,20,IF(AA214&lt;=25,100,IF(AA214&lt;=50,250,IF(AA214&lt;=75,500,IF(AA214&lt;=100,1000))))))</f>
        <v>-1</v>
      </c>
      <c r="AB251" s="2">
        <f ca="1">IF(SUM(AB214:$AH214)=0,-1,IF(AB214=0,20,IF(AB214&lt;=25,100,IF(AB214&lt;=50,250,IF(AB214&lt;=75,500,IF(AB214&lt;=100,1000))))))</f>
        <v>-1</v>
      </c>
      <c r="AC251" s="2">
        <f ca="1">IF(SUM(AC214:$AH214)=0,-1,IF(AC214=0,20,IF(AC214&lt;=25,100,IF(AC214&lt;=50,250,IF(AC214&lt;=75,500,IF(AC214&lt;=100,1000))))))</f>
        <v>-1</v>
      </c>
      <c r="AD251" s="2">
        <f ca="1">IF(SUM(AD214:$AH214)=0,-1,IF(AD214=0,20,IF(AD214&lt;=25,100,IF(AD214&lt;=50,250,IF(AD214&lt;=75,500,IF(AD214&lt;=100,1000))))))</f>
        <v>-1</v>
      </c>
      <c r="AE251" s="2">
        <f ca="1">IF(SUM(AE214:$AH214)=0,-1,IF(AE214=0,20,IF(AE214&lt;=25,100,IF(AE214&lt;=50,250,IF(AE214&lt;=75,500,IF(AE214&lt;=100,1000))))))</f>
        <v>-1</v>
      </c>
      <c r="AF251" s="2">
        <f ca="1">IF(SUM(AF214:$AH214)=0,-1,IF(AF214=0,20,IF(AF214&lt;=25,100,IF(AF214&lt;=50,250,IF(AF214&lt;=75,500,IF(AF214&lt;=100,1000))))))</f>
        <v>-1</v>
      </c>
      <c r="AG251" s="2">
        <f ca="1">IF(SUM(AG214:$AH214)=0,-1,IF(AG214=0,20,IF(AG214&lt;=25,100,IF(AG214&lt;=50,250,IF(AG214&lt;=75,500,IF(AG214&lt;=100,1000))))))</f>
        <v>-1</v>
      </c>
      <c r="AH251" s="2">
        <f ca="1">IF(SUM(AH214:$AH214)=0,-1,IF(AH214=0,20,IF(AH214&lt;=25,100,IF(AH214&lt;=50,250,IF(AH214&lt;=75,500,IF(AH214&lt;=100,1000))))))</f>
        <v>-1</v>
      </c>
      <c r="AL251" s="8">
        <f ca="1">INT(IF(SUM(AL214:$BP214)=0,-1,IF(AL214=0,60,AL214)))</f>
        <v>60</v>
      </c>
      <c r="AM251" s="8">
        <f ca="1">INT(IF(SUM(AM214:$BP214)=0,-1,IF(AM214=0,60,AM214)))</f>
        <v>625</v>
      </c>
      <c r="AN251" s="8">
        <f ca="1">INT(IF(SUM(AN214:$BP214)=0,-1,IF(AN214=0,60,AN214)))</f>
        <v>625</v>
      </c>
      <c r="AO251" s="8">
        <f ca="1">INT(IF(SUM(AO214:$BP214)=0,-1,IF(AO214=0,60,AO214)))</f>
        <v>625</v>
      </c>
      <c r="AP251" s="8">
        <f ca="1">INT(IF(SUM(AP214:$BP214)=0,-1,IF(AP214=0,60,AP214)))</f>
        <v>1250</v>
      </c>
      <c r="AQ251" s="8">
        <f ca="1">INT(IF(SUM(AQ214:$BP214)=0,-1,IF(AQ214=0,60,AQ214)))</f>
        <v>1250</v>
      </c>
      <c r="AR251" s="8">
        <f ca="1">INT(IF(SUM(AR214:$BP214)=0,-1,IF(AR214=0,60,AR214)))</f>
        <v>1250</v>
      </c>
      <c r="AS251" s="8">
        <f ca="1">INT(IF(SUM(AS214:$BP214)=0,-1,IF(AS214=0,60,AS214)))</f>
        <v>1875</v>
      </c>
      <c r="AT251" s="8">
        <f ca="1">INT(IF(SUM(AT214:$BP214)=0,-1,IF(AT214=0,60,AT214)))</f>
        <v>2500</v>
      </c>
      <c r="AU251" s="8">
        <f ca="1">INT(IF(SUM(AU214:$BP214)=0,-1,IF(AU214=0,60,AU214)))</f>
        <v>-1</v>
      </c>
      <c r="AV251" s="8">
        <f ca="1">INT(IF(SUM(AV214:$BP214)=0,-1,IF(AV214=0,60,AV214)))</f>
        <v>-1</v>
      </c>
      <c r="AW251" s="8">
        <f ca="1">INT(IF(SUM(AW214:$BP214)=0,-1,IF(AW214=0,60,AW214)))</f>
        <v>-1</v>
      </c>
      <c r="AX251" s="8">
        <f ca="1">INT(IF(SUM(AX214:$BP214)=0,-1,IF(AX214=0,60,AX214)))</f>
        <v>-1</v>
      </c>
      <c r="AY251" s="8">
        <f ca="1">INT(IF(SUM(AY214:$BP214)=0,-1,IF(AY214=0,60,AY214)))</f>
        <v>-1</v>
      </c>
      <c r="AZ251" s="8">
        <f ca="1">INT(IF(SUM(AZ214:$BP214)=0,-1,IF(AZ214=0,60,AZ214)))</f>
        <v>-1</v>
      </c>
      <c r="BA251" s="8">
        <f ca="1">INT(IF(SUM(BA214:$BP214)=0,-1,IF(BA214=0,60,BA214)))</f>
        <v>-1</v>
      </c>
      <c r="BB251" s="8">
        <f ca="1">INT(IF(SUM(BB214:$BP214)=0,-1,IF(BB214=0,60,BB214)))</f>
        <v>-1</v>
      </c>
      <c r="BC251" s="8">
        <f ca="1">INT(IF(SUM(BC214:$BP214)=0,-1,IF(BC214=0,60,BC214)))</f>
        <v>-1</v>
      </c>
      <c r="BD251" s="8">
        <f ca="1">INT(IF(SUM(BD214:$BP214)=0,-1,IF(BD214=0,60,BD214)))</f>
        <v>-1</v>
      </c>
      <c r="BE251" s="8">
        <f ca="1">INT(IF(SUM(BE214:$BP214)=0,-1,IF(BE214=0,60,BE214)))</f>
        <v>-1</v>
      </c>
      <c r="BF251" s="8">
        <f ca="1">INT(IF(SUM(BF214:$BP214)=0,-1,IF(BF214=0,60,BF214)))</f>
        <v>-1</v>
      </c>
      <c r="BG251" s="8">
        <f ca="1">INT(IF(SUM(BG214:$BP214)=0,-1,IF(BG214=0,60,BG214)))</f>
        <v>-1</v>
      </c>
      <c r="BH251" s="8">
        <f ca="1">INT(IF(SUM(BH214:$BP214)=0,-1,IF(BH214=0,60,BH214)))</f>
        <v>-1</v>
      </c>
      <c r="BI251" s="8">
        <f ca="1">INT(IF(SUM(BI214:$BP214)=0,-1,IF(BI214=0,60,BI214)))</f>
        <v>-1</v>
      </c>
      <c r="BJ251" s="8">
        <f ca="1">INT(IF(SUM(BJ214:$BP214)=0,-1,IF(BJ214=0,60,BJ214)))</f>
        <v>-1</v>
      </c>
      <c r="BK251" s="8">
        <f ca="1">INT(IF(SUM(BK214:$BP214)=0,-1,IF(BK214=0,60,BK214)))</f>
        <v>-1</v>
      </c>
      <c r="BL251" s="8">
        <f ca="1">INT(IF(SUM(BL214:$BP214)=0,-1,IF(BL214=0,60,BL214)))</f>
        <v>-1</v>
      </c>
      <c r="BM251" s="8">
        <f ca="1">INT(IF(SUM(BM214:$BP214)=0,-1,IF(BM214=0,60,BM214)))</f>
        <v>-1</v>
      </c>
      <c r="BN251" s="8">
        <f ca="1">INT(IF(SUM(BN214:$BP214)=0,-1,IF(BN214=0,60,BN214)))</f>
        <v>-1</v>
      </c>
      <c r="BO251" s="8">
        <f ca="1">INT(IF(SUM(BO214:$BP214)=0,-1,IF(BO214=0,60,BO214)))</f>
        <v>-1</v>
      </c>
      <c r="BP251" s="8">
        <f ca="1">INT(IF(SUM(BP214:$BP214)=0,-1,IF(BP214=0,60,BP214)))</f>
        <v>-1</v>
      </c>
      <c r="BQ251" s="8">
        <f ca="1">INT(IF(SUM($BP214:BQ214)=0,-1,IF(BQ214=0,60,BQ214)))</f>
        <v>-1</v>
      </c>
      <c r="BR251" s="8">
        <f ca="1">INT(IF(SUM($BP214:BR214)=0,-1,IF(BR214=0,60,BR214)))</f>
        <v>-1</v>
      </c>
    </row>
    <row r="252" spans="1:70" x14ac:dyDescent="0.2">
      <c r="A252" s="2" t="s">
        <v>135</v>
      </c>
      <c r="B252" s="2">
        <f ca="1">IF(SUM(B215:$AH215)=0,-1,IF(B215=0,20,IF(B215&lt;=25,100,IF(B215&lt;=50,250,IF(B215&lt;=75,500,IF(B215&lt;=100,1000))))))</f>
        <v>100</v>
      </c>
      <c r="C252" s="2">
        <f ca="1">IF(SUM(C215:$AH215)=0,-1,IF(C215=0,20,IF(C215&lt;=25,100,IF(C215&lt;=50,250,IF(C215&lt;=75,500,IF(C215&lt;=100,1000))))))</f>
        <v>100</v>
      </c>
      <c r="D252" s="2">
        <f ca="1">IF(SUM(D215:$AH215)=0,-1,IF(D215=0,20,IF(D215&lt;=25,100,IF(D215&lt;=50,250,IF(D215&lt;=75,500,IF(D215&lt;=100,1000))))))</f>
        <v>100</v>
      </c>
      <c r="E252" s="2">
        <f ca="1">IF(SUM(E215:$AH215)=0,-1,IF(E215=0,20,IF(E215&lt;=25,100,IF(E215&lt;=50,250,IF(E215&lt;=75,500,IF(E215&lt;=100,1000))))))</f>
        <v>250</v>
      </c>
      <c r="F252" s="2">
        <f ca="1">IF(SUM(F215:$AH215)=0,-1,IF(F215=0,20,IF(F215&lt;=25,100,IF(F215&lt;=50,250,IF(F215&lt;=75,500,IF(F215&lt;=100,1000))))))</f>
        <v>250</v>
      </c>
      <c r="G252" s="2">
        <f ca="1">IF(SUM(G215:$AH215)=0,-1,IF(G215=0,20,IF(G215&lt;=25,100,IF(G215&lt;=50,250,IF(G215&lt;=75,500,IF(G215&lt;=100,1000))))))</f>
        <v>500</v>
      </c>
      <c r="H252" s="2">
        <f ca="1">IF(SUM(H215:$AH215)=0,-1,IF(H215=0,20,IF(H215&lt;=25,100,IF(H215&lt;=50,250,IF(H215&lt;=75,500,IF(H215&lt;=100,1000))))))</f>
        <v>-1</v>
      </c>
      <c r="I252" s="2">
        <f ca="1">IF(SUM(I215:$AH215)=0,-1,IF(I215=0,20,IF(I215&lt;=25,100,IF(I215&lt;=50,250,IF(I215&lt;=75,500,IF(I215&lt;=100,1000))))))</f>
        <v>-1</v>
      </c>
      <c r="J252" s="2">
        <f ca="1">IF(SUM(J215:$AH215)=0,-1,IF(J215=0,20,IF(J215&lt;=25,100,IF(J215&lt;=50,250,IF(J215&lt;=75,500,IF(J215&lt;=100,1000))))))</f>
        <v>-1</v>
      </c>
      <c r="K252" s="2">
        <f ca="1">IF(SUM(K215:$AH215)=0,-1,IF(K215=0,20,IF(K215&lt;=25,100,IF(K215&lt;=50,250,IF(K215&lt;=75,500,IF(K215&lt;=100,1000))))))</f>
        <v>-1</v>
      </c>
      <c r="L252" s="2">
        <f ca="1">IF(SUM(L215:$AH215)=0,-1,IF(L215=0,20,IF(L215&lt;=25,100,IF(L215&lt;=50,250,IF(L215&lt;=75,500,IF(L215&lt;=100,1000))))))</f>
        <v>-1</v>
      </c>
      <c r="M252" s="2">
        <f ca="1">IF(SUM(M215:$AH215)=0,-1,IF(M215=0,20,IF(M215&lt;=25,100,IF(M215&lt;=50,250,IF(M215&lt;=75,500,IF(M215&lt;=100,1000))))))</f>
        <v>-1</v>
      </c>
      <c r="N252" s="2">
        <f ca="1">IF(SUM(N215:$AH215)=0,-1,IF(N215=0,20,IF(N215&lt;=25,100,IF(N215&lt;=50,250,IF(N215&lt;=75,500,IF(N215&lt;=100,1000))))))</f>
        <v>-1</v>
      </c>
      <c r="O252" s="2">
        <f ca="1">IF(SUM(O215:$AH215)=0,-1,IF(O215=0,20,IF(O215&lt;=25,100,IF(O215&lt;=50,250,IF(O215&lt;=75,500,IF(O215&lt;=100,1000))))))</f>
        <v>-1</v>
      </c>
      <c r="P252" s="2">
        <f ca="1">IF(SUM(P215:$AH215)=0,-1,IF(P215=0,20,IF(P215&lt;=25,100,IF(P215&lt;=50,250,IF(P215&lt;=75,500,IF(P215&lt;=100,1000))))))</f>
        <v>-1</v>
      </c>
      <c r="Q252" s="2">
        <f ca="1">IF(SUM(Q215:$AH215)=0,-1,IF(Q215=0,20,IF(Q215&lt;=25,100,IF(Q215&lt;=50,250,IF(Q215&lt;=75,500,IF(Q215&lt;=100,1000))))))</f>
        <v>-1</v>
      </c>
      <c r="R252" s="2">
        <f ca="1">IF(SUM(R215:$AH215)=0,-1,IF(R215=0,20,IF(R215&lt;=25,100,IF(R215&lt;=50,250,IF(R215&lt;=75,500,IF(R215&lt;=100,1000))))))</f>
        <v>-1</v>
      </c>
      <c r="S252" s="2">
        <f ca="1">IF(SUM(S215:$AH215)=0,-1,IF(S215=0,20,IF(S215&lt;=25,100,IF(S215&lt;=50,250,IF(S215&lt;=75,500,IF(S215&lt;=100,1000))))))</f>
        <v>-1</v>
      </c>
      <c r="T252" s="2">
        <f ca="1">IF(SUM(T215:$AH215)=0,-1,IF(T215=0,20,IF(T215&lt;=25,100,IF(T215&lt;=50,250,IF(T215&lt;=75,500,IF(T215&lt;=100,1000))))))</f>
        <v>-1</v>
      </c>
      <c r="U252" s="2">
        <f ca="1">IF(SUM(U215:$AH215)=0,-1,IF(U215=0,20,IF(U215&lt;=25,100,IF(U215&lt;=50,250,IF(U215&lt;=75,500,IF(U215&lt;=100,1000))))))</f>
        <v>-1</v>
      </c>
      <c r="V252" s="2">
        <f ca="1">IF(SUM(V215:$AH215)=0,-1,IF(V215=0,20,IF(V215&lt;=25,100,IF(V215&lt;=50,250,IF(V215&lt;=75,500,IF(V215&lt;=100,1000))))))</f>
        <v>-1</v>
      </c>
      <c r="W252" s="2">
        <f ca="1">IF(SUM(W215:$AH215)=0,-1,IF(W215=0,20,IF(W215&lt;=25,100,IF(W215&lt;=50,250,IF(W215&lt;=75,500,IF(W215&lt;=100,1000))))))</f>
        <v>-1</v>
      </c>
      <c r="X252" s="2">
        <f ca="1">IF(SUM(X215:$AH215)=0,-1,IF(X215=0,20,IF(X215&lt;=25,100,IF(X215&lt;=50,250,IF(X215&lt;=75,500,IF(X215&lt;=100,1000))))))</f>
        <v>-1</v>
      </c>
      <c r="Y252" s="2">
        <f ca="1">IF(SUM(Y215:$AH215)=0,-1,IF(Y215=0,20,IF(Y215&lt;=25,100,IF(Y215&lt;=50,250,IF(Y215&lt;=75,500,IF(Y215&lt;=100,1000))))))</f>
        <v>-1</v>
      </c>
      <c r="Z252" s="2">
        <f ca="1">IF(SUM(Z215:$AH215)=0,-1,IF(Z215=0,20,IF(Z215&lt;=25,100,IF(Z215&lt;=50,250,IF(Z215&lt;=75,500,IF(Z215&lt;=100,1000))))))</f>
        <v>-1</v>
      </c>
      <c r="AA252" s="2">
        <f ca="1">IF(SUM(AA215:$AH215)=0,-1,IF(AA215=0,20,IF(AA215&lt;=25,100,IF(AA215&lt;=50,250,IF(AA215&lt;=75,500,IF(AA215&lt;=100,1000))))))</f>
        <v>-1</v>
      </c>
      <c r="AB252" s="2">
        <f ca="1">IF(SUM(AB215:$AH215)=0,-1,IF(AB215=0,20,IF(AB215&lt;=25,100,IF(AB215&lt;=50,250,IF(AB215&lt;=75,500,IF(AB215&lt;=100,1000))))))</f>
        <v>-1</v>
      </c>
      <c r="AC252" s="2">
        <f ca="1">IF(SUM(AC215:$AH215)=0,-1,IF(AC215=0,20,IF(AC215&lt;=25,100,IF(AC215&lt;=50,250,IF(AC215&lt;=75,500,IF(AC215&lt;=100,1000))))))</f>
        <v>-1</v>
      </c>
      <c r="AD252" s="2">
        <f ca="1">IF(SUM(AD215:$AH215)=0,-1,IF(AD215=0,20,IF(AD215&lt;=25,100,IF(AD215&lt;=50,250,IF(AD215&lt;=75,500,IF(AD215&lt;=100,1000))))))</f>
        <v>-1</v>
      </c>
      <c r="AE252" s="2">
        <f ca="1">IF(SUM(AE215:$AH215)=0,-1,IF(AE215=0,20,IF(AE215&lt;=25,100,IF(AE215&lt;=50,250,IF(AE215&lt;=75,500,IF(AE215&lt;=100,1000))))))</f>
        <v>-1</v>
      </c>
      <c r="AF252" s="2">
        <f ca="1">IF(SUM(AF215:$AH215)=0,-1,IF(AF215=0,20,IF(AF215&lt;=25,100,IF(AF215&lt;=50,250,IF(AF215&lt;=75,500,IF(AF215&lt;=100,1000))))))</f>
        <v>-1</v>
      </c>
      <c r="AG252" s="2">
        <f ca="1">IF(SUM(AG215:$AH215)=0,-1,IF(AG215=0,20,IF(AG215&lt;=25,100,IF(AG215&lt;=50,250,IF(AG215&lt;=75,500,IF(AG215&lt;=100,1000))))))</f>
        <v>-1</v>
      </c>
      <c r="AH252" s="2">
        <f ca="1">IF(SUM(AH215:$AH215)=0,-1,IF(AH215=0,20,IF(AH215&lt;=25,100,IF(AH215&lt;=50,250,IF(AH215&lt;=75,500,IF(AH215&lt;=100,1000))))))</f>
        <v>-1</v>
      </c>
      <c r="AL252" s="8">
        <f ca="1">INT(IF(SUM(AL215:$BP215)=0,-1,IF(AL215=0,60,AL215)))</f>
        <v>668</v>
      </c>
      <c r="AM252" s="8">
        <f ca="1">INT(IF(SUM(AM215:$BP215)=0,-1,IF(AM215=0,60,AM215)))</f>
        <v>759</v>
      </c>
      <c r="AN252" s="8">
        <f ca="1">INT(IF(SUM(AN215:$BP215)=0,-1,IF(AN215=0,60,AN215)))</f>
        <v>759</v>
      </c>
      <c r="AO252" s="8">
        <f ca="1">INT(IF(SUM(AO215:$BP215)=0,-1,IF(AO215=0,60,AO215)))</f>
        <v>1518</v>
      </c>
      <c r="AP252" s="8">
        <f ca="1">INT(IF(SUM(AP215:$BP215)=0,-1,IF(AP215=0,60,AP215)))</f>
        <v>1518</v>
      </c>
      <c r="AQ252" s="8">
        <f ca="1">INT(IF(SUM(AQ215:$BP215)=0,-1,IF(AQ215=0,60,AQ215)))</f>
        <v>2277</v>
      </c>
      <c r="AR252" s="8">
        <f ca="1">INT(IF(SUM(AR215:$BP215)=0,-1,IF(AR215=0,60,AR215)))</f>
        <v>-1</v>
      </c>
      <c r="AS252" s="8">
        <f ca="1">INT(IF(SUM(AS215:$BP215)=0,-1,IF(AS215=0,60,AS215)))</f>
        <v>-1</v>
      </c>
      <c r="AT252" s="8">
        <f ca="1">INT(IF(SUM(AT215:$BP215)=0,-1,IF(AT215=0,60,AT215)))</f>
        <v>-1</v>
      </c>
      <c r="AU252" s="8">
        <f ca="1">INT(IF(SUM(AU215:$BP215)=0,-1,IF(AU215=0,60,AU215)))</f>
        <v>-1</v>
      </c>
      <c r="AV252" s="8">
        <f ca="1">INT(IF(SUM(AV215:$BP215)=0,-1,IF(AV215=0,60,AV215)))</f>
        <v>-1</v>
      </c>
      <c r="AW252" s="8">
        <f ca="1">INT(IF(SUM(AW215:$BP215)=0,-1,IF(AW215=0,60,AW215)))</f>
        <v>-1</v>
      </c>
      <c r="AX252" s="8">
        <f ca="1">INT(IF(SUM(AX215:$BP215)=0,-1,IF(AX215=0,60,AX215)))</f>
        <v>-1</v>
      </c>
      <c r="AY252" s="8">
        <f ca="1">INT(IF(SUM(AY215:$BP215)=0,-1,IF(AY215=0,60,AY215)))</f>
        <v>-1</v>
      </c>
      <c r="AZ252" s="8">
        <f ca="1">INT(IF(SUM(AZ215:$BP215)=0,-1,IF(AZ215=0,60,AZ215)))</f>
        <v>-1</v>
      </c>
      <c r="BA252" s="8">
        <f ca="1">INT(IF(SUM(BA215:$BP215)=0,-1,IF(BA215=0,60,BA215)))</f>
        <v>-1</v>
      </c>
      <c r="BB252" s="8">
        <f ca="1">INT(IF(SUM(BB215:$BP215)=0,-1,IF(BB215=0,60,BB215)))</f>
        <v>-1</v>
      </c>
      <c r="BC252" s="8">
        <f ca="1">INT(IF(SUM(BC215:$BP215)=0,-1,IF(BC215=0,60,BC215)))</f>
        <v>-1</v>
      </c>
      <c r="BD252" s="8">
        <f ca="1">INT(IF(SUM(BD215:$BP215)=0,-1,IF(BD215=0,60,BD215)))</f>
        <v>-1</v>
      </c>
      <c r="BE252" s="8">
        <f ca="1">INT(IF(SUM(BE215:$BP215)=0,-1,IF(BE215=0,60,BE215)))</f>
        <v>-1</v>
      </c>
      <c r="BF252" s="8">
        <f ca="1">INT(IF(SUM(BF215:$BP215)=0,-1,IF(BF215=0,60,BF215)))</f>
        <v>-1</v>
      </c>
      <c r="BG252" s="8">
        <f ca="1">INT(IF(SUM(BG215:$BP215)=0,-1,IF(BG215=0,60,BG215)))</f>
        <v>-1</v>
      </c>
      <c r="BH252" s="8">
        <f ca="1">INT(IF(SUM(BH215:$BP215)=0,-1,IF(BH215=0,60,BH215)))</f>
        <v>-1</v>
      </c>
      <c r="BI252" s="8">
        <f ca="1">INT(IF(SUM(BI215:$BP215)=0,-1,IF(BI215=0,60,BI215)))</f>
        <v>-1</v>
      </c>
      <c r="BJ252" s="8">
        <f ca="1">INT(IF(SUM(BJ215:$BP215)=0,-1,IF(BJ215=0,60,BJ215)))</f>
        <v>-1</v>
      </c>
      <c r="BK252" s="8">
        <f ca="1">INT(IF(SUM(BK215:$BP215)=0,-1,IF(BK215=0,60,BK215)))</f>
        <v>-1</v>
      </c>
      <c r="BL252" s="8">
        <f ca="1">INT(IF(SUM(BL215:$BP215)=0,-1,IF(BL215=0,60,BL215)))</f>
        <v>-1</v>
      </c>
      <c r="BM252" s="8">
        <f ca="1">INT(IF(SUM(BM215:$BP215)=0,-1,IF(BM215=0,60,BM215)))</f>
        <v>-1</v>
      </c>
      <c r="BN252" s="8">
        <f ca="1">INT(IF(SUM(BN215:$BP215)=0,-1,IF(BN215=0,60,BN215)))</f>
        <v>-1</v>
      </c>
      <c r="BO252" s="8">
        <f ca="1">INT(IF(SUM(BO215:$BP215)=0,-1,IF(BO215=0,60,BO215)))</f>
        <v>-1</v>
      </c>
      <c r="BP252" s="8">
        <f ca="1">INT(IF(SUM(BP215:$BP215)=0,-1,IF(BP215=0,60,BP215)))</f>
        <v>-1</v>
      </c>
      <c r="BQ252" s="8">
        <f ca="1">INT(IF(SUM($BP215:BQ215)=0,-1,IF(BQ215=0,60,BQ215)))</f>
        <v>-1</v>
      </c>
      <c r="BR252" s="8">
        <f ca="1">INT(IF(SUM($BP215:BR215)=0,-1,IF(BR215=0,60,BR215)))</f>
        <v>-1</v>
      </c>
    </row>
    <row r="253" spans="1:70" x14ac:dyDescent="0.2">
      <c r="A253" s="2" t="s">
        <v>165</v>
      </c>
      <c r="B253" s="2">
        <f ca="1">IF(SUM(B216:$AH216)=0,-1,IF(B216=0,20,IF(B216&lt;=25,100,IF(B216&lt;=50,250,IF(B216&lt;=75,500,IF(B216&lt;=100,1000))))))</f>
        <v>20</v>
      </c>
      <c r="C253" s="2">
        <f ca="1">IF(SUM(C216:$AH216)=0,-1,IF(C216=0,20,IF(C216&lt;=25,100,IF(C216&lt;=50,250,IF(C216&lt;=75,500,IF(C216&lt;=100,1000))))))</f>
        <v>100</v>
      </c>
      <c r="D253" s="2">
        <f ca="1">IF(SUM(D216:$AH216)=0,-1,IF(D216=0,20,IF(D216&lt;=25,100,IF(D216&lt;=50,250,IF(D216&lt;=75,500,IF(D216&lt;=100,1000))))))</f>
        <v>250</v>
      </c>
      <c r="E253" s="2">
        <f ca="1">IF(SUM(E216:$AH216)=0,-1,IF(E216=0,20,IF(E216&lt;=25,100,IF(E216&lt;=50,250,IF(E216&lt;=75,500,IF(E216&lt;=100,1000))))))</f>
        <v>500</v>
      </c>
      <c r="F253" s="2">
        <f ca="1">IF(SUM(F216:$AH216)=0,-1,IF(F216=0,20,IF(F216&lt;=25,100,IF(F216&lt;=50,250,IF(F216&lt;=75,500,IF(F216&lt;=100,1000))))))</f>
        <v>1000</v>
      </c>
      <c r="G253" s="2">
        <f ca="1">IF(SUM(G216:$AH216)=0,-1,IF(G216=0,20,IF(G216&lt;=25,100,IF(G216&lt;=50,250,IF(G216&lt;=75,500,IF(G216&lt;=100,1000))))))</f>
        <v>-1</v>
      </c>
      <c r="H253" s="2">
        <f ca="1">IF(SUM(H216:$AH216)=0,-1,IF(H216=0,20,IF(H216&lt;=25,100,IF(H216&lt;=50,250,IF(H216&lt;=75,500,IF(H216&lt;=100,1000))))))</f>
        <v>-1</v>
      </c>
      <c r="I253" s="2">
        <f ca="1">IF(SUM(I216:$AH216)=0,-1,IF(I216=0,20,IF(I216&lt;=25,100,IF(I216&lt;=50,250,IF(I216&lt;=75,500,IF(I216&lt;=100,1000))))))</f>
        <v>-1</v>
      </c>
      <c r="J253" s="2">
        <f ca="1">IF(SUM(J216:$AH216)=0,-1,IF(J216=0,20,IF(J216&lt;=25,100,IF(J216&lt;=50,250,IF(J216&lt;=75,500,IF(J216&lt;=100,1000))))))</f>
        <v>-1</v>
      </c>
      <c r="K253" s="2">
        <f ca="1">IF(SUM(K216:$AH216)=0,-1,IF(K216=0,20,IF(K216&lt;=25,100,IF(K216&lt;=50,250,IF(K216&lt;=75,500,IF(K216&lt;=100,1000))))))</f>
        <v>-1</v>
      </c>
      <c r="L253" s="2">
        <f ca="1">IF(SUM(L216:$AH216)=0,-1,IF(L216=0,20,IF(L216&lt;=25,100,IF(L216&lt;=50,250,IF(L216&lt;=75,500,IF(L216&lt;=100,1000))))))</f>
        <v>-1</v>
      </c>
      <c r="M253" s="2">
        <f ca="1">IF(SUM(M216:$AH216)=0,-1,IF(M216=0,20,IF(M216&lt;=25,100,IF(M216&lt;=50,250,IF(M216&lt;=75,500,IF(M216&lt;=100,1000))))))</f>
        <v>-1</v>
      </c>
      <c r="N253" s="2">
        <f ca="1">IF(SUM(N216:$AH216)=0,-1,IF(N216=0,20,IF(N216&lt;=25,100,IF(N216&lt;=50,250,IF(N216&lt;=75,500,IF(N216&lt;=100,1000))))))</f>
        <v>-1</v>
      </c>
      <c r="O253" s="2">
        <f ca="1">IF(SUM(O216:$AH216)=0,-1,IF(O216=0,20,IF(O216&lt;=25,100,IF(O216&lt;=50,250,IF(O216&lt;=75,500,IF(O216&lt;=100,1000))))))</f>
        <v>-1</v>
      </c>
      <c r="P253" s="2">
        <f ca="1">IF(SUM(P216:$AH216)=0,-1,IF(P216=0,20,IF(P216&lt;=25,100,IF(P216&lt;=50,250,IF(P216&lt;=75,500,IF(P216&lt;=100,1000))))))</f>
        <v>-1</v>
      </c>
      <c r="Q253" s="2">
        <f ca="1">IF(SUM(Q216:$AH216)=0,-1,IF(Q216=0,20,IF(Q216&lt;=25,100,IF(Q216&lt;=50,250,IF(Q216&lt;=75,500,IF(Q216&lt;=100,1000))))))</f>
        <v>-1</v>
      </c>
      <c r="R253" s="2">
        <f ca="1">IF(SUM(R216:$AH216)=0,-1,IF(R216=0,20,IF(R216&lt;=25,100,IF(R216&lt;=50,250,IF(R216&lt;=75,500,IF(R216&lt;=100,1000))))))</f>
        <v>-1</v>
      </c>
      <c r="S253" s="2">
        <f ca="1">IF(SUM(S216:$AH216)=0,-1,IF(S216=0,20,IF(S216&lt;=25,100,IF(S216&lt;=50,250,IF(S216&lt;=75,500,IF(S216&lt;=100,1000))))))</f>
        <v>-1</v>
      </c>
      <c r="T253" s="2">
        <f ca="1">IF(SUM(T216:$AH216)=0,-1,IF(T216=0,20,IF(T216&lt;=25,100,IF(T216&lt;=50,250,IF(T216&lt;=75,500,IF(T216&lt;=100,1000))))))</f>
        <v>-1</v>
      </c>
      <c r="U253" s="2">
        <f ca="1">IF(SUM(U216:$AH216)=0,-1,IF(U216=0,20,IF(U216&lt;=25,100,IF(U216&lt;=50,250,IF(U216&lt;=75,500,IF(U216&lt;=100,1000))))))</f>
        <v>-1</v>
      </c>
      <c r="V253" s="2">
        <f ca="1">IF(SUM(V216:$AH216)=0,-1,IF(V216=0,20,IF(V216&lt;=25,100,IF(V216&lt;=50,250,IF(V216&lt;=75,500,IF(V216&lt;=100,1000))))))</f>
        <v>-1</v>
      </c>
      <c r="W253" s="2">
        <f ca="1">IF(SUM(W216:$AH216)=0,-1,IF(W216=0,20,IF(W216&lt;=25,100,IF(W216&lt;=50,250,IF(W216&lt;=75,500,IF(W216&lt;=100,1000))))))</f>
        <v>-1</v>
      </c>
      <c r="X253" s="2">
        <f ca="1">IF(SUM(X216:$AH216)=0,-1,IF(X216=0,20,IF(X216&lt;=25,100,IF(X216&lt;=50,250,IF(X216&lt;=75,500,IF(X216&lt;=100,1000))))))</f>
        <v>-1</v>
      </c>
      <c r="Y253" s="2">
        <f ca="1">IF(SUM(Y216:$AH216)=0,-1,IF(Y216=0,20,IF(Y216&lt;=25,100,IF(Y216&lt;=50,250,IF(Y216&lt;=75,500,IF(Y216&lt;=100,1000))))))</f>
        <v>-1</v>
      </c>
      <c r="Z253" s="2">
        <f ca="1">IF(SUM(Z216:$AH216)=0,-1,IF(Z216=0,20,IF(Z216&lt;=25,100,IF(Z216&lt;=50,250,IF(Z216&lt;=75,500,IF(Z216&lt;=100,1000))))))</f>
        <v>-1</v>
      </c>
      <c r="AA253" s="2">
        <f ca="1">IF(SUM(AA216:$AH216)=0,-1,IF(AA216=0,20,IF(AA216&lt;=25,100,IF(AA216&lt;=50,250,IF(AA216&lt;=75,500,IF(AA216&lt;=100,1000))))))</f>
        <v>-1</v>
      </c>
      <c r="AB253" s="2">
        <f ca="1">IF(SUM(AB216:$AH216)=0,-1,IF(AB216=0,20,IF(AB216&lt;=25,100,IF(AB216&lt;=50,250,IF(AB216&lt;=75,500,IF(AB216&lt;=100,1000))))))</f>
        <v>-1</v>
      </c>
      <c r="AC253" s="2">
        <f ca="1">IF(SUM(AC216:$AH216)=0,-1,IF(AC216=0,20,IF(AC216&lt;=25,100,IF(AC216&lt;=50,250,IF(AC216&lt;=75,500,IF(AC216&lt;=100,1000))))))</f>
        <v>-1</v>
      </c>
      <c r="AD253" s="2">
        <f ca="1">IF(SUM(AD216:$AH216)=0,-1,IF(AD216=0,20,IF(AD216&lt;=25,100,IF(AD216&lt;=50,250,IF(AD216&lt;=75,500,IF(AD216&lt;=100,1000))))))</f>
        <v>-1</v>
      </c>
      <c r="AE253" s="2">
        <f ca="1">IF(SUM(AE216:$AH216)=0,-1,IF(AE216=0,20,IF(AE216&lt;=25,100,IF(AE216&lt;=50,250,IF(AE216&lt;=75,500,IF(AE216&lt;=100,1000))))))</f>
        <v>-1</v>
      </c>
      <c r="AF253" s="2">
        <f ca="1">IF(SUM(AF216:$AH216)=0,-1,IF(AF216=0,20,IF(AF216&lt;=25,100,IF(AF216&lt;=50,250,IF(AF216&lt;=75,500,IF(AF216&lt;=100,1000))))))</f>
        <v>-1</v>
      </c>
      <c r="AG253" s="2">
        <f ca="1">IF(SUM(AG216:$AH216)=0,-1,IF(AG216=0,20,IF(AG216&lt;=25,100,IF(AG216&lt;=50,250,IF(AG216&lt;=75,500,IF(AG216&lt;=100,1000))))))</f>
        <v>-1</v>
      </c>
      <c r="AH253" s="2">
        <f ca="1">IF(SUM(AH216:$AH216)=0,-1,IF(AH216=0,20,IF(AH216&lt;=25,100,IF(AH216&lt;=50,250,IF(AH216&lt;=75,500,IF(AH216&lt;=100,1000))))))</f>
        <v>-1</v>
      </c>
      <c r="AL253" s="8">
        <f ca="1">INT(IF(SUM(AL216:$BP216)=0,-1,IF(AL216=0,60,AL216)))</f>
        <v>60</v>
      </c>
      <c r="AM253" s="8">
        <f ca="1">INT(IF(SUM(AM216:$BP216)=0,-1,IF(AM216=0,60,AM216)))</f>
        <v>840</v>
      </c>
      <c r="AN253" s="8">
        <f ca="1">INT(IF(SUM(AN216:$BP216)=0,-1,IF(AN216=0,60,AN216)))</f>
        <v>1681</v>
      </c>
      <c r="AO253" s="8">
        <f ca="1">INT(IF(SUM(AO216:$BP216)=0,-1,IF(AO216=0,60,AO216)))</f>
        <v>2522</v>
      </c>
      <c r="AP253" s="8">
        <f ca="1">INT(IF(SUM(AP216:$BP216)=0,-1,IF(AP216=0,60,AP216)))</f>
        <v>2555</v>
      </c>
      <c r="AQ253" s="8">
        <f ca="1">INT(IF(SUM(AQ216:$BP216)=0,-1,IF(AQ216=0,60,AQ216)))</f>
        <v>-1</v>
      </c>
      <c r="AR253" s="8">
        <f ca="1">INT(IF(SUM(AR216:$BP216)=0,-1,IF(AR216=0,60,AR216)))</f>
        <v>-1</v>
      </c>
      <c r="AS253" s="8">
        <f ca="1">INT(IF(SUM(AS216:$BP216)=0,-1,IF(AS216=0,60,AS216)))</f>
        <v>-1</v>
      </c>
      <c r="AT253" s="8">
        <f ca="1">INT(IF(SUM(AT216:$BP216)=0,-1,IF(AT216=0,60,AT216)))</f>
        <v>-1</v>
      </c>
      <c r="AU253" s="8">
        <f ca="1">INT(IF(SUM(AU216:$BP216)=0,-1,IF(AU216=0,60,AU216)))</f>
        <v>-1</v>
      </c>
      <c r="AV253" s="8">
        <f ca="1">INT(IF(SUM(AV216:$BP216)=0,-1,IF(AV216=0,60,AV216)))</f>
        <v>-1</v>
      </c>
      <c r="AW253" s="8">
        <f ca="1">INT(IF(SUM(AW216:$BP216)=0,-1,IF(AW216=0,60,AW216)))</f>
        <v>-1</v>
      </c>
      <c r="AX253" s="8">
        <f ca="1">INT(IF(SUM(AX216:$BP216)=0,-1,IF(AX216=0,60,AX216)))</f>
        <v>-1</v>
      </c>
      <c r="AY253" s="8">
        <f ca="1">INT(IF(SUM(AY216:$BP216)=0,-1,IF(AY216=0,60,AY216)))</f>
        <v>-1</v>
      </c>
      <c r="AZ253" s="8">
        <f ca="1">INT(IF(SUM(AZ216:$BP216)=0,-1,IF(AZ216=0,60,AZ216)))</f>
        <v>-1</v>
      </c>
      <c r="BA253" s="8">
        <f ca="1">INT(IF(SUM(BA216:$BP216)=0,-1,IF(BA216=0,60,BA216)))</f>
        <v>-1</v>
      </c>
      <c r="BB253" s="8">
        <f ca="1">INT(IF(SUM(BB216:$BP216)=0,-1,IF(BB216=0,60,BB216)))</f>
        <v>-1</v>
      </c>
      <c r="BC253" s="8">
        <f ca="1">INT(IF(SUM(BC216:$BP216)=0,-1,IF(BC216=0,60,BC216)))</f>
        <v>-1</v>
      </c>
      <c r="BD253" s="8">
        <f ca="1">INT(IF(SUM(BD216:$BP216)=0,-1,IF(BD216=0,60,BD216)))</f>
        <v>-1</v>
      </c>
      <c r="BE253" s="8">
        <f ca="1">INT(IF(SUM(BE216:$BP216)=0,-1,IF(BE216=0,60,BE216)))</f>
        <v>-1</v>
      </c>
      <c r="BF253" s="8">
        <f ca="1">INT(IF(SUM(BF216:$BP216)=0,-1,IF(BF216=0,60,BF216)))</f>
        <v>-1</v>
      </c>
      <c r="BG253" s="8">
        <f ca="1">INT(IF(SUM(BG216:$BP216)=0,-1,IF(BG216=0,60,BG216)))</f>
        <v>-1</v>
      </c>
      <c r="BH253" s="8">
        <f ca="1">INT(IF(SUM(BH216:$BP216)=0,-1,IF(BH216=0,60,BH216)))</f>
        <v>-1</v>
      </c>
      <c r="BI253" s="8">
        <f ca="1">INT(IF(SUM(BI216:$BP216)=0,-1,IF(BI216=0,60,BI216)))</f>
        <v>-1</v>
      </c>
      <c r="BJ253" s="8">
        <f ca="1">INT(IF(SUM(BJ216:$BP216)=0,-1,IF(BJ216=0,60,BJ216)))</f>
        <v>-1</v>
      </c>
      <c r="BK253" s="8">
        <f ca="1">INT(IF(SUM(BK216:$BP216)=0,-1,IF(BK216=0,60,BK216)))</f>
        <v>-1</v>
      </c>
      <c r="BL253" s="8">
        <f ca="1">INT(IF(SUM(BL216:$BP216)=0,-1,IF(BL216=0,60,BL216)))</f>
        <v>-1</v>
      </c>
      <c r="BM253" s="8">
        <f ca="1">INT(IF(SUM(BM216:$BP216)=0,-1,IF(BM216=0,60,BM216)))</f>
        <v>-1</v>
      </c>
      <c r="BN253" s="8">
        <f ca="1">INT(IF(SUM(BN216:$BP216)=0,-1,IF(BN216=0,60,BN216)))</f>
        <v>-1</v>
      </c>
      <c r="BO253" s="8">
        <f ca="1">INT(IF(SUM(BO216:$BP216)=0,-1,IF(BO216=0,60,BO216)))</f>
        <v>-1</v>
      </c>
      <c r="BP253" s="8">
        <f ca="1">INT(IF(SUM(BP216:$BP216)=0,-1,IF(BP216=0,60,BP216)))</f>
        <v>-1</v>
      </c>
      <c r="BQ253" s="8">
        <f ca="1">INT(IF(SUM($BP216:BQ216)=0,-1,IF(BQ216=0,60,BQ216)))</f>
        <v>-1</v>
      </c>
      <c r="BR253" s="8">
        <f ca="1">INT(IF(SUM($BP216:BR216)=0,-1,IF(BR216=0,60,BR216)))</f>
        <v>-1</v>
      </c>
    </row>
    <row r="254" spans="1:70" x14ac:dyDescent="0.2">
      <c r="A254" s="2" t="s">
        <v>285</v>
      </c>
      <c r="B254" s="2">
        <f ca="1">IF(SUM(B217:$AH217)=0,-1,IF(B217=0,20,IF(B217&lt;=25,100,IF(B217&lt;=50,250,IF(B217&lt;=75,500,IF(B217&lt;=100,1000))))))</f>
        <v>-1</v>
      </c>
      <c r="C254" s="2">
        <f ca="1">IF(SUM(C217:$AH217)=0,-1,IF(C217=0,20,IF(C217&lt;=25,100,IF(C217&lt;=50,250,IF(C217&lt;=75,500,IF(C217&lt;=100,1000))))))</f>
        <v>-1</v>
      </c>
      <c r="D254" s="2">
        <f ca="1">IF(SUM(D217:$AH217)=0,-1,IF(D217=0,20,IF(D217&lt;=25,100,IF(D217&lt;=50,250,IF(D217&lt;=75,500,IF(D217&lt;=100,1000))))))</f>
        <v>-1</v>
      </c>
      <c r="E254" s="2">
        <f ca="1">IF(SUM(E217:$AH217)=0,-1,IF(E217=0,20,IF(E217&lt;=25,100,IF(E217&lt;=50,250,IF(E217&lt;=75,500,IF(E217&lt;=100,1000))))))</f>
        <v>-1</v>
      </c>
      <c r="F254" s="2">
        <f ca="1">IF(SUM(F217:$AH217)=0,-1,IF(F217=0,20,IF(F217&lt;=25,100,IF(F217&lt;=50,250,IF(F217&lt;=75,500,IF(F217&lt;=100,1000))))))</f>
        <v>-1</v>
      </c>
      <c r="G254" s="2">
        <f ca="1">IF(SUM(G217:$AH217)=0,-1,IF(G217=0,20,IF(G217&lt;=25,100,IF(G217&lt;=50,250,IF(G217&lt;=75,500,IF(G217&lt;=100,1000))))))</f>
        <v>-1</v>
      </c>
      <c r="H254" s="2">
        <f ca="1">IF(SUM(H217:$AH217)=0,-1,IF(H217=0,20,IF(H217&lt;=25,100,IF(H217&lt;=50,250,IF(H217&lt;=75,500,IF(H217&lt;=100,1000))))))</f>
        <v>-1</v>
      </c>
      <c r="I254" s="2">
        <f ca="1">IF(SUM(I217:$AH217)=0,-1,IF(I217=0,20,IF(I217&lt;=25,100,IF(I217&lt;=50,250,IF(I217&lt;=75,500,IF(I217&lt;=100,1000))))))</f>
        <v>-1</v>
      </c>
      <c r="J254" s="2">
        <f ca="1">IF(SUM(J217:$AH217)=0,-1,IF(J217=0,20,IF(J217&lt;=25,100,IF(J217&lt;=50,250,IF(J217&lt;=75,500,IF(J217&lt;=100,1000))))))</f>
        <v>-1</v>
      </c>
      <c r="K254" s="2">
        <f ca="1">IF(SUM(K217:$AH217)=0,-1,IF(K217=0,20,IF(K217&lt;=25,100,IF(K217&lt;=50,250,IF(K217&lt;=75,500,IF(K217&lt;=100,1000))))))</f>
        <v>-1</v>
      </c>
      <c r="L254" s="2">
        <f ca="1">IF(SUM(L217:$AH217)=0,-1,IF(L217=0,20,IF(L217&lt;=25,100,IF(L217&lt;=50,250,IF(L217&lt;=75,500,IF(L217&lt;=100,1000))))))</f>
        <v>-1</v>
      </c>
      <c r="M254" s="2">
        <f ca="1">IF(SUM(M217:$AH217)=0,-1,IF(M217=0,20,IF(M217&lt;=25,100,IF(M217&lt;=50,250,IF(M217&lt;=75,500,IF(M217&lt;=100,1000))))))</f>
        <v>-1</v>
      </c>
      <c r="N254" s="2">
        <f ca="1">IF(SUM(N217:$AH217)=0,-1,IF(N217=0,20,IF(N217&lt;=25,100,IF(N217&lt;=50,250,IF(N217&lt;=75,500,IF(N217&lt;=100,1000))))))</f>
        <v>-1</v>
      </c>
      <c r="O254" s="2">
        <f ca="1">IF(SUM(O217:$AH217)=0,-1,IF(O217=0,20,IF(O217&lt;=25,100,IF(O217&lt;=50,250,IF(O217&lt;=75,500,IF(O217&lt;=100,1000))))))</f>
        <v>-1</v>
      </c>
      <c r="P254" s="2">
        <f ca="1">IF(SUM(P217:$AH217)=0,-1,IF(P217=0,20,IF(P217&lt;=25,100,IF(P217&lt;=50,250,IF(P217&lt;=75,500,IF(P217&lt;=100,1000))))))</f>
        <v>-1</v>
      </c>
      <c r="Q254" s="2">
        <f ca="1">IF(SUM(Q217:$AH217)=0,-1,IF(Q217=0,20,IF(Q217&lt;=25,100,IF(Q217&lt;=50,250,IF(Q217&lt;=75,500,IF(Q217&lt;=100,1000))))))</f>
        <v>-1</v>
      </c>
      <c r="R254" s="2">
        <f ca="1">IF(SUM(R217:$AH217)=0,-1,IF(R217=0,20,IF(R217&lt;=25,100,IF(R217&lt;=50,250,IF(R217&lt;=75,500,IF(R217&lt;=100,1000))))))</f>
        <v>-1</v>
      </c>
      <c r="S254" s="2">
        <f ca="1">IF(SUM(S217:$AH217)=0,-1,IF(S217=0,20,IF(S217&lt;=25,100,IF(S217&lt;=50,250,IF(S217&lt;=75,500,IF(S217&lt;=100,1000))))))</f>
        <v>-1</v>
      </c>
      <c r="T254" s="2">
        <f ca="1">IF(SUM(T217:$AH217)=0,-1,IF(T217=0,20,IF(T217&lt;=25,100,IF(T217&lt;=50,250,IF(T217&lt;=75,500,IF(T217&lt;=100,1000))))))</f>
        <v>-1</v>
      </c>
      <c r="U254" s="2">
        <f ca="1">IF(SUM(U217:$AH217)=0,-1,IF(U217=0,20,IF(U217&lt;=25,100,IF(U217&lt;=50,250,IF(U217&lt;=75,500,IF(U217&lt;=100,1000))))))</f>
        <v>-1</v>
      </c>
      <c r="V254" s="2">
        <f ca="1">IF(SUM(V217:$AH217)=0,-1,IF(V217=0,20,IF(V217&lt;=25,100,IF(V217&lt;=50,250,IF(V217&lt;=75,500,IF(V217&lt;=100,1000))))))</f>
        <v>-1</v>
      </c>
      <c r="W254" s="2">
        <f ca="1">IF(SUM(W217:$AH217)=0,-1,IF(W217=0,20,IF(W217&lt;=25,100,IF(W217&lt;=50,250,IF(W217&lt;=75,500,IF(W217&lt;=100,1000))))))</f>
        <v>-1</v>
      </c>
      <c r="X254" s="2">
        <f ca="1">IF(SUM(X217:$AH217)=0,-1,IF(X217=0,20,IF(X217&lt;=25,100,IF(X217&lt;=50,250,IF(X217&lt;=75,500,IF(X217&lt;=100,1000))))))</f>
        <v>-1</v>
      </c>
      <c r="Y254" s="2">
        <f ca="1">IF(SUM(Y217:$AH217)=0,-1,IF(Y217=0,20,IF(Y217&lt;=25,100,IF(Y217&lt;=50,250,IF(Y217&lt;=75,500,IF(Y217&lt;=100,1000))))))</f>
        <v>-1</v>
      </c>
      <c r="Z254" s="2">
        <f ca="1">IF(SUM(Z217:$AH217)=0,-1,IF(Z217=0,20,IF(Z217&lt;=25,100,IF(Z217&lt;=50,250,IF(Z217&lt;=75,500,IF(Z217&lt;=100,1000))))))</f>
        <v>-1</v>
      </c>
      <c r="AA254" s="2">
        <f ca="1">IF(SUM(AA217:$AH217)=0,-1,IF(AA217=0,20,IF(AA217&lt;=25,100,IF(AA217&lt;=50,250,IF(AA217&lt;=75,500,IF(AA217&lt;=100,1000))))))</f>
        <v>-1</v>
      </c>
      <c r="AB254" s="2">
        <f ca="1">IF(SUM(AB217:$AH217)=0,-1,IF(AB217=0,20,IF(AB217&lt;=25,100,IF(AB217&lt;=50,250,IF(AB217&lt;=75,500,IF(AB217&lt;=100,1000))))))</f>
        <v>-1</v>
      </c>
      <c r="AC254" s="2">
        <f ca="1">IF(SUM(AC217:$AH217)=0,-1,IF(AC217=0,20,IF(AC217&lt;=25,100,IF(AC217&lt;=50,250,IF(AC217&lt;=75,500,IF(AC217&lt;=100,1000))))))</f>
        <v>-1</v>
      </c>
      <c r="AD254" s="2">
        <f ca="1">IF(SUM(AD217:$AH217)=0,-1,IF(AD217=0,20,IF(AD217&lt;=25,100,IF(AD217&lt;=50,250,IF(AD217&lt;=75,500,IF(AD217&lt;=100,1000))))))</f>
        <v>-1</v>
      </c>
      <c r="AE254" s="2">
        <f ca="1">IF(SUM(AE217:$AH217)=0,-1,IF(AE217=0,20,IF(AE217&lt;=25,100,IF(AE217&lt;=50,250,IF(AE217&lt;=75,500,IF(AE217&lt;=100,1000))))))</f>
        <v>-1</v>
      </c>
      <c r="AF254" s="2">
        <f ca="1">IF(SUM(AF217:$AH217)=0,-1,IF(AF217=0,20,IF(AF217&lt;=25,100,IF(AF217&lt;=50,250,IF(AF217&lt;=75,500,IF(AF217&lt;=100,1000))))))</f>
        <v>-1</v>
      </c>
      <c r="AG254" s="2">
        <f ca="1">IF(SUM(AG217:$AH217)=0,-1,IF(AG217=0,20,IF(AG217&lt;=25,100,IF(AG217&lt;=50,250,IF(AG217&lt;=75,500,IF(AG217&lt;=100,1000))))))</f>
        <v>-1</v>
      </c>
      <c r="AH254" s="2">
        <f ca="1">IF(SUM(AH217:$AH217)=0,-1,IF(AH217=0,20,IF(AH217&lt;=25,100,IF(AH217&lt;=50,250,IF(AH217&lt;=75,500,IF(AH217&lt;=100,1000))))))</f>
        <v>-1</v>
      </c>
      <c r="AL254" s="8">
        <f ca="1">INT(IF(SUM(AL217:$BP217)=0,-1,IF(AL217=0,60,AL217)))</f>
        <v>-1</v>
      </c>
      <c r="AM254" s="8">
        <f ca="1">INT(IF(SUM(AM217:$BP217)=0,-1,IF(AM217=0,60,AM217)))</f>
        <v>-1</v>
      </c>
      <c r="AN254" s="8">
        <f ca="1">INT(IF(SUM(AN217:$BP217)=0,-1,IF(AN217=0,60,AN217)))</f>
        <v>-1</v>
      </c>
      <c r="AO254" s="8">
        <f ca="1">INT(IF(SUM(AO217:$BP217)=0,-1,IF(AO217=0,60,AO217)))</f>
        <v>-1</v>
      </c>
      <c r="AP254" s="8">
        <f ca="1">INT(IF(SUM(AP217:$BP217)=0,-1,IF(AP217=0,60,AP217)))</f>
        <v>-1</v>
      </c>
      <c r="AQ254" s="8">
        <f ca="1">INT(IF(SUM(AQ217:$BP217)=0,-1,IF(AQ217=0,60,AQ217)))</f>
        <v>-1</v>
      </c>
      <c r="AR254" s="8">
        <f ca="1">INT(IF(SUM(AR217:$BP217)=0,-1,IF(AR217=0,60,AR217)))</f>
        <v>-1</v>
      </c>
      <c r="AS254" s="8">
        <f ca="1">INT(IF(SUM(AS217:$BP217)=0,-1,IF(AS217=0,60,AS217)))</f>
        <v>-1</v>
      </c>
      <c r="AT254" s="8">
        <f ca="1">INT(IF(SUM(AT217:$BP217)=0,-1,IF(AT217=0,60,AT217)))</f>
        <v>-1</v>
      </c>
      <c r="AU254" s="8">
        <f ca="1">INT(IF(SUM(AU217:$BP217)=0,-1,IF(AU217=0,60,AU217)))</f>
        <v>-1</v>
      </c>
      <c r="AV254" s="8">
        <f ca="1">INT(IF(SUM(AV217:$BP217)=0,-1,IF(AV217=0,60,AV217)))</f>
        <v>-1</v>
      </c>
      <c r="AW254" s="8">
        <f ca="1">INT(IF(SUM(AW217:$BP217)=0,-1,IF(AW217=0,60,AW217)))</f>
        <v>-1</v>
      </c>
      <c r="AX254" s="8">
        <f ca="1">INT(IF(SUM(AX217:$BP217)=0,-1,IF(AX217=0,60,AX217)))</f>
        <v>-1</v>
      </c>
      <c r="AY254" s="8">
        <f ca="1">INT(IF(SUM(AY217:$BP217)=0,-1,IF(AY217=0,60,AY217)))</f>
        <v>-1</v>
      </c>
      <c r="AZ254" s="8">
        <f ca="1">INT(IF(SUM(AZ217:$BP217)=0,-1,IF(AZ217=0,60,AZ217)))</f>
        <v>-1</v>
      </c>
      <c r="BA254" s="8">
        <f ca="1">INT(IF(SUM(BA217:$BP217)=0,-1,IF(BA217=0,60,BA217)))</f>
        <v>-1</v>
      </c>
      <c r="BB254" s="8">
        <f ca="1">INT(IF(SUM(BB217:$BP217)=0,-1,IF(BB217=0,60,BB217)))</f>
        <v>-1</v>
      </c>
      <c r="BC254" s="8">
        <f ca="1">INT(IF(SUM(BC217:$BP217)=0,-1,IF(BC217=0,60,BC217)))</f>
        <v>-1</v>
      </c>
      <c r="BD254" s="8">
        <f ca="1">INT(IF(SUM(BD217:$BP217)=0,-1,IF(BD217=0,60,BD217)))</f>
        <v>-1</v>
      </c>
      <c r="BE254" s="8">
        <f ca="1">INT(IF(SUM(BE217:$BP217)=0,-1,IF(BE217=0,60,BE217)))</f>
        <v>-1</v>
      </c>
      <c r="BF254" s="8">
        <f ca="1">INT(IF(SUM(BF217:$BP217)=0,-1,IF(BF217=0,60,BF217)))</f>
        <v>-1</v>
      </c>
      <c r="BG254" s="8">
        <f ca="1">INT(IF(SUM(BG217:$BP217)=0,-1,IF(BG217=0,60,BG217)))</f>
        <v>-1</v>
      </c>
      <c r="BH254" s="8">
        <f ca="1">INT(IF(SUM(BH217:$BP217)=0,-1,IF(BH217=0,60,BH217)))</f>
        <v>-1</v>
      </c>
      <c r="BI254" s="8">
        <f ca="1">INT(IF(SUM(BI217:$BP217)=0,-1,IF(BI217=0,60,BI217)))</f>
        <v>-1</v>
      </c>
      <c r="BJ254" s="8">
        <f ca="1">INT(IF(SUM(BJ217:$BP217)=0,-1,IF(BJ217=0,60,BJ217)))</f>
        <v>-1</v>
      </c>
      <c r="BK254" s="8">
        <f ca="1">INT(IF(SUM(BK217:$BP217)=0,-1,IF(BK217=0,60,BK217)))</f>
        <v>-1</v>
      </c>
      <c r="BL254" s="8">
        <f ca="1">INT(IF(SUM(BL217:$BP217)=0,-1,IF(BL217=0,60,BL217)))</f>
        <v>-1</v>
      </c>
      <c r="BM254" s="8">
        <f ca="1">INT(IF(SUM(BM217:$BP217)=0,-1,IF(BM217=0,60,BM217)))</f>
        <v>-1</v>
      </c>
      <c r="BN254" s="8">
        <f ca="1">INT(IF(SUM(BN217:$BP217)=0,-1,IF(BN217=0,60,BN217)))</f>
        <v>-1</v>
      </c>
      <c r="BO254" s="8">
        <f ca="1">INT(IF(SUM(BO217:$BP217)=0,-1,IF(BO217=0,60,BO217)))</f>
        <v>-1</v>
      </c>
      <c r="BP254" s="8">
        <f ca="1">INT(IF(SUM(BP217:$BP217)=0,-1,IF(BP217=0,60,BP217)))</f>
        <v>-1</v>
      </c>
      <c r="BQ254" s="8">
        <f ca="1">INT(IF(SUM($BP217:BQ217)=0,-1,IF(BQ217=0,60,BQ217)))</f>
        <v>-1</v>
      </c>
      <c r="BR254" s="8">
        <f ca="1">INT(IF(SUM($BP217:BR217)=0,-1,IF(BR217=0,60,BR217)))</f>
        <v>-1</v>
      </c>
    </row>
    <row r="255" spans="1:70" x14ac:dyDescent="0.2">
      <c r="A255" s="2" t="s">
        <v>162</v>
      </c>
      <c r="B255" s="2">
        <f ca="1">IF(SUM(B218:$AH218)=0,-1,IF(B218=0,20,IF(B218&lt;=25,100,IF(B218&lt;=50,250,IF(B218&lt;=75,500,IF(B218&lt;=100,1000))))))</f>
        <v>20</v>
      </c>
      <c r="C255" s="2">
        <f ca="1">IF(SUM(C218:$AH218)=0,-1,IF(C218=0,20,IF(C218&lt;=25,100,IF(C218&lt;=50,250,IF(C218&lt;=75,500,IF(C218&lt;=100,1000))))))</f>
        <v>100</v>
      </c>
      <c r="D255" s="2">
        <f ca="1">IF(SUM(D218:$AH218)=0,-1,IF(D218=0,20,IF(D218&lt;=25,100,IF(D218&lt;=50,250,IF(D218&lt;=75,500,IF(D218&lt;=100,1000))))))</f>
        <v>100</v>
      </c>
      <c r="E255" s="2">
        <f ca="1">IF(SUM(E218:$AH218)=0,-1,IF(E218=0,20,IF(E218&lt;=25,100,IF(E218&lt;=50,250,IF(E218&lt;=75,500,IF(E218&lt;=100,1000))))))</f>
        <v>250</v>
      </c>
      <c r="F255" s="2">
        <f ca="1">IF(SUM(F218:$AH218)=0,-1,IF(F218=0,20,IF(F218&lt;=25,100,IF(F218&lt;=50,250,IF(F218&lt;=75,500,IF(F218&lt;=100,1000))))))</f>
        <v>500</v>
      </c>
      <c r="G255" s="2">
        <f ca="1">IF(SUM(G218:$AH218)=0,-1,IF(G218=0,20,IF(G218&lt;=25,100,IF(G218&lt;=50,250,IF(G218&lt;=75,500,IF(G218&lt;=100,1000))))))</f>
        <v>500</v>
      </c>
      <c r="H255" s="2">
        <f ca="1">IF(SUM(H218:$AH218)=0,-1,IF(H218=0,20,IF(H218&lt;=25,100,IF(H218&lt;=50,250,IF(H218&lt;=75,500,IF(H218&lt;=100,1000))))))</f>
        <v>500</v>
      </c>
      <c r="I255" s="2">
        <f ca="1">IF(SUM(I218:$AH218)=0,-1,IF(I218=0,20,IF(I218&lt;=25,100,IF(I218&lt;=50,250,IF(I218&lt;=75,500,IF(I218&lt;=100,1000))))))</f>
        <v>1000</v>
      </c>
      <c r="J255" s="2">
        <f ca="1">IF(SUM(J218:$AH218)=0,-1,IF(J218=0,20,IF(J218&lt;=25,100,IF(J218&lt;=50,250,IF(J218&lt;=75,500,IF(J218&lt;=100,1000))))))</f>
        <v>1000</v>
      </c>
      <c r="K255" s="2">
        <f ca="1">IF(SUM(K218:$AH218)=0,-1,IF(K218=0,20,IF(K218&lt;=25,100,IF(K218&lt;=50,250,IF(K218&lt;=75,500,IF(K218&lt;=100,1000))))))</f>
        <v>1000</v>
      </c>
      <c r="L255" s="2">
        <f ca="1">IF(SUM(L218:$AH218)=0,-1,IF(L218=0,20,IF(L218&lt;=25,100,IF(L218&lt;=50,250,IF(L218&lt;=75,500,IF(L218&lt;=100,1000))))))</f>
        <v>-1</v>
      </c>
      <c r="M255" s="2">
        <f ca="1">IF(SUM(M218:$AH218)=0,-1,IF(M218=0,20,IF(M218&lt;=25,100,IF(M218&lt;=50,250,IF(M218&lt;=75,500,IF(M218&lt;=100,1000))))))</f>
        <v>-1</v>
      </c>
      <c r="N255" s="2">
        <f ca="1">IF(SUM(N218:$AH218)=0,-1,IF(N218=0,20,IF(N218&lt;=25,100,IF(N218&lt;=50,250,IF(N218&lt;=75,500,IF(N218&lt;=100,1000))))))</f>
        <v>-1</v>
      </c>
      <c r="O255" s="2">
        <f ca="1">IF(SUM(O218:$AH218)=0,-1,IF(O218=0,20,IF(O218&lt;=25,100,IF(O218&lt;=50,250,IF(O218&lt;=75,500,IF(O218&lt;=100,1000))))))</f>
        <v>-1</v>
      </c>
      <c r="P255" s="2">
        <f ca="1">IF(SUM(P218:$AH218)=0,-1,IF(P218=0,20,IF(P218&lt;=25,100,IF(P218&lt;=50,250,IF(P218&lt;=75,500,IF(P218&lt;=100,1000))))))</f>
        <v>-1</v>
      </c>
      <c r="Q255" s="2">
        <f ca="1">IF(SUM(Q218:$AH218)=0,-1,IF(Q218=0,20,IF(Q218&lt;=25,100,IF(Q218&lt;=50,250,IF(Q218&lt;=75,500,IF(Q218&lt;=100,1000))))))</f>
        <v>-1</v>
      </c>
      <c r="R255" s="2">
        <f ca="1">IF(SUM(R218:$AH218)=0,-1,IF(R218=0,20,IF(R218&lt;=25,100,IF(R218&lt;=50,250,IF(R218&lt;=75,500,IF(R218&lt;=100,1000))))))</f>
        <v>-1</v>
      </c>
      <c r="S255" s="2">
        <f ca="1">IF(SUM(S218:$AH218)=0,-1,IF(S218=0,20,IF(S218&lt;=25,100,IF(S218&lt;=50,250,IF(S218&lt;=75,500,IF(S218&lt;=100,1000))))))</f>
        <v>-1</v>
      </c>
      <c r="T255" s="2">
        <f ca="1">IF(SUM(T218:$AH218)=0,-1,IF(T218=0,20,IF(T218&lt;=25,100,IF(T218&lt;=50,250,IF(T218&lt;=75,500,IF(T218&lt;=100,1000))))))</f>
        <v>-1</v>
      </c>
      <c r="U255" s="2">
        <f ca="1">IF(SUM(U218:$AH218)=0,-1,IF(U218=0,20,IF(U218&lt;=25,100,IF(U218&lt;=50,250,IF(U218&lt;=75,500,IF(U218&lt;=100,1000))))))</f>
        <v>-1</v>
      </c>
      <c r="V255" s="2">
        <f ca="1">IF(SUM(V218:$AH218)=0,-1,IF(V218=0,20,IF(V218&lt;=25,100,IF(V218&lt;=50,250,IF(V218&lt;=75,500,IF(V218&lt;=100,1000))))))</f>
        <v>-1</v>
      </c>
      <c r="W255" s="2">
        <f ca="1">IF(SUM(W218:$AH218)=0,-1,IF(W218=0,20,IF(W218&lt;=25,100,IF(W218&lt;=50,250,IF(W218&lt;=75,500,IF(W218&lt;=100,1000))))))</f>
        <v>-1</v>
      </c>
      <c r="X255" s="2">
        <f ca="1">IF(SUM(X218:$AH218)=0,-1,IF(X218=0,20,IF(X218&lt;=25,100,IF(X218&lt;=50,250,IF(X218&lt;=75,500,IF(X218&lt;=100,1000))))))</f>
        <v>-1</v>
      </c>
      <c r="Y255" s="2">
        <f ca="1">IF(SUM(Y218:$AH218)=0,-1,IF(Y218=0,20,IF(Y218&lt;=25,100,IF(Y218&lt;=50,250,IF(Y218&lt;=75,500,IF(Y218&lt;=100,1000))))))</f>
        <v>-1</v>
      </c>
      <c r="Z255" s="2">
        <f ca="1">IF(SUM(Z218:$AH218)=0,-1,IF(Z218=0,20,IF(Z218&lt;=25,100,IF(Z218&lt;=50,250,IF(Z218&lt;=75,500,IF(Z218&lt;=100,1000))))))</f>
        <v>-1</v>
      </c>
      <c r="AA255" s="2">
        <f ca="1">IF(SUM(AA218:$AH218)=0,-1,IF(AA218=0,20,IF(AA218&lt;=25,100,IF(AA218&lt;=50,250,IF(AA218&lt;=75,500,IF(AA218&lt;=100,1000))))))</f>
        <v>-1</v>
      </c>
      <c r="AB255" s="2">
        <f ca="1">IF(SUM(AB218:$AH218)=0,-1,IF(AB218=0,20,IF(AB218&lt;=25,100,IF(AB218&lt;=50,250,IF(AB218&lt;=75,500,IF(AB218&lt;=100,1000))))))</f>
        <v>-1</v>
      </c>
      <c r="AC255" s="2">
        <f ca="1">IF(SUM(AC218:$AH218)=0,-1,IF(AC218=0,20,IF(AC218&lt;=25,100,IF(AC218&lt;=50,250,IF(AC218&lt;=75,500,IF(AC218&lt;=100,1000))))))</f>
        <v>-1</v>
      </c>
      <c r="AD255" s="2">
        <f ca="1">IF(SUM(AD218:$AH218)=0,-1,IF(AD218=0,20,IF(AD218&lt;=25,100,IF(AD218&lt;=50,250,IF(AD218&lt;=75,500,IF(AD218&lt;=100,1000))))))</f>
        <v>-1</v>
      </c>
      <c r="AE255" s="2">
        <f ca="1">IF(SUM(AE218:$AH218)=0,-1,IF(AE218=0,20,IF(AE218&lt;=25,100,IF(AE218&lt;=50,250,IF(AE218&lt;=75,500,IF(AE218&lt;=100,1000))))))</f>
        <v>-1</v>
      </c>
      <c r="AF255" s="2">
        <f ca="1">IF(SUM(AF218:$AH218)=0,-1,IF(AF218=0,20,IF(AF218&lt;=25,100,IF(AF218&lt;=50,250,IF(AF218&lt;=75,500,IF(AF218&lt;=100,1000))))))</f>
        <v>-1</v>
      </c>
      <c r="AG255" s="2">
        <f ca="1">IF(SUM(AG218:$AH218)=0,-1,IF(AG218=0,20,IF(AG218&lt;=25,100,IF(AG218&lt;=50,250,IF(AG218&lt;=75,500,IF(AG218&lt;=100,1000))))))</f>
        <v>-1</v>
      </c>
      <c r="AH255" s="2">
        <f ca="1">IF(SUM(AH218:$AH218)=0,-1,IF(AH218=0,20,IF(AH218&lt;=25,100,IF(AH218&lt;=50,250,IF(AH218&lt;=75,500,IF(AH218&lt;=100,1000))))))</f>
        <v>-1</v>
      </c>
      <c r="AL255" s="8">
        <f ca="1">INT(IF(SUM(AL218:$BP218)=0,-1,IF(AL218=0,60,AL218)))</f>
        <v>60</v>
      </c>
      <c r="AM255" s="8">
        <f ca="1">INT(IF(SUM(AM218:$BP218)=0,-1,IF(AM218=0,60,AM218)))</f>
        <v>431</v>
      </c>
      <c r="AN255" s="8">
        <f ca="1">INT(IF(SUM(AN218:$BP218)=0,-1,IF(AN218=0,60,AN218)))</f>
        <v>431</v>
      </c>
      <c r="AO255" s="8">
        <f ca="1">INT(IF(SUM(AO218:$BP218)=0,-1,IF(AO218=0,60,AO218)))</f>
        <v>863</v>
      </c>
      <c r="AP255" s="8">
        <f ca="1">INT(IF(SUM(AP218:$BP218)=0,-1,IF(AP218=0,60,AP218)))</f>
        <v>898</v>
      </c>
      <c r="AQ255" s="8">
        <f ca="1">INT(IF(SUM(AQ218:$BP218)=0,-1,IF(AQ218=0,60,AQ218)))</f>
        <v>1295</v>
      </c>
      <c r="AR255" s="8">
        <f ca="1">INT(IF(SUM(AR218:$BP218)=0,-1,IF(AR218=0,60,AR218)))</f>
        <v>1295</v>
      </c>
      <c r="AS255" s="8">
        <f ca="1">INT(IF(SUM(AS218:$BP218)=0,-1,IF(AS218=0,60,AS218)))</f>
        <v>1329</v>
      </c>
      <c r="AT255" s="8">
        <f ca="1">INT(IF(SUM(AT218:$BP218)=0,-1,IF(AT218=0,60,AT218)))</f>
        <v>1727</v>
      </c>
      <c r="AU255" s="8">
        <f ca="1">INT(IF(SUM(AU218:$BP218)=0,-1,IF(AU218=0,60,AU218)))</f>
        <v>1727</v>
      </c>
      <c r="AV255" s="8">
        <f ca="1">INT(IF(SUM(AV218:$BP218)=0,-1,IF(AV218=0,60,AV218)))</f>
        <v>-1</v>
      </c>
      <c r="AW255" s="8">
        <f ca="1">INT(IF(SUM(AW218:$BP218)=0,-1,IF(AW218=0,60,AW218)))</f>
        <v>-1</v>
      </c>
      <c r="AX255" s="8">
        <f ca="1">INT(IF(SUM(AX218:$BP218)=0,-1,IF(AX218=0,60,AX218)))</f>
        <v>-1</v>
      </c>
      <c r="AY255" s="8">
        <f ca="1">INT(IF(SUM(AY218:$BP218)=0,-1,IF(AY218=0,60,AY218)))</f>
        <v>-1</v>
      </c>
      <c r="AZ255" s="8">
        <f ca="1">INT(IF(SUM(AZ218:$BP218)=0,-1,IF(AZ218=0,60,AZ218)))</f>
        <v>-1</v>
      </c>
      <c r="BA255" s="8">
        <f ca="1">INT(IF(SUM(BA218:$BP218)=0,-1,IF(BA218=0,60,BA218)))</f>
        <v>-1</v>
      </c>
      <c r="BB255" s="8">
        <f ca="1">INT(IF(SUM(BB218:$BP218)=0,-1,IF(BB218=0,60,BB218)))</f>
        <v>-1</v>
      </c>
      <c r="BC255" s="8">
        <f ca="1">INT(IF(SUM(BC218:$BP218)=0,-1,IF(BC218=0,60,BC218)))</f>
        <v>-1</v>
      </c>
      <c r="BD255" s="8">
        <f ca="1">INT(IF(SUM(BD218:$BP218)=0,-1,IF(BD218=0,60,BD218)))</f>
        <v>-1</v>
      </c>
      <c r="BE255" s="8">
        <f ca="1">INT(IF(SUM(BE218:$BP218)=0,-1,IF(BE218=0,60,BE218)))</f>
        <v>-1</v>
      </c>
      <c r="BF255" s="8">
        <f ca="1">INT(IF(SUM(BF218:$BP218)=0,-1,IF(BF218=0,60,BF218)))</f>
        <v>-1</v>
      </c>
      <c r="BG255" s="8">
        <f ca="1">INT(IF(SUM(BG218:$BP218)=0,-1,IF(BG218=0,60,BG218)))</f>
        <v>-1</v>
      </c>
      <c r="BH255" s="8">
        <f ca="1">INT(IF(SUM(BH218:$BP218)=0,-1,IF(BH218=0,60,BH218)))</f>
        <v>-1</v>
      </c>
      <c r="BI255" s="8">
        <f ca="1">INT(IF(SUM(BI218:$BP218)=0,-1,IF(BI218=0,60,BI218)))</f>
        <v>-1</v>
      </c>
      <c r="BJ255" s="8">
        <f ca="1">INT(IF(SUM(BJ218:$BP218)=0,-1,IF(BJ218=0,60,BJ218)))</f>
        <v>-1</v>
      </c>
      <c r="BK255" s="8">
        <f ca="1">INT(IF(SUM(BK218:$BP218)=0,-1,IF(BK218=0,60,BK218)))</f>
        <v>-1</v>
      </c>
      <c r="BL255" s="8">
        <f ca="1">INT(IF(SUM(BL218:$BP218)=0,-1,IF(BL218=0,60,BL218)))</f>
        <v>-1</v>
      </c>
      <c r="BM255" s="8">
        <f ca="1">INT(IF(SUM(BM218:$BP218)=0,-1,IF(BM218=0,60,BM218)))</f>
        <v>-1</v>
      </c>
      <c r="BN255" s="8">
        <f ca="1">INT(IF(SUM(BN218:$BP218)=0,-1,IF(BN218=0,60,BN218)))</f>
        <v>-1</v>
      </c>
      <c r="BO255" s="8">
        <f ca="1">INT(IF(SUM(BO218:$BP218)=0,-1,IF(BO218=0,60,BO218)))</f>
        <v>-1</v>
      </c>
      <c r="BP255" s="8">
        <f ca="1">INT(IF(SUM(BP218:$BP218)=0,-1,IF(BP218=0,60,BP218)))</f>
        <v>-1</v>
      </c>
      <c r="BQ255" s="8">
        <f ca="1">INT(IF(SUM($BP218:BQ218)=0,-1,IF(BQ218=0,60,BQ218)))</f>
        <v>-1</v>
      </c>
      <c r="BR255" s="8">
        <f ca="1">INT(IF(SUM($BP218:BR218)=0,-1,IF(BR218=0,60,BR218)))</f>
        <v>-1</v>
      </c>
    </row>
    <row r="256" spans="1:70" x14ac:dyDescent="0.2">
      <c r="A256" s="2" t="s">
        <v>170</v>
      </c>
      <c r="B256" s="2">
        <f ca="1">IF(SUM(B219:$AH219)=0,-1,IF(B219=0,20,IF(B219&lt;=25,100,IF(B219&lt;=50,250,IF(B219&lt;=75,500,IF(B219&lt;=100,1000))))))</f>
        <v>20</v>
      </c>
      <c r="C256" s="2">
        <f ca="1">IF(SUM(C219:$AH219)=0,-1,IF(C219=0,20,IF(C219&lt;=25,100,IF(C219&lt;=50,250,IF(C219&lt;=75,500,IF(C219&lt;=100,1000))))))</f>
        <v>100</v>
      </c>
      <c r="D256" s="2">
        <f ca="1">IF(SUM(D219:$AH219)=0,-1,IF(D219=0,20,IF(D219&lt;=25,100,IF(D219&lt;=50,250,IF(D219&lt;=75,500,IF(D219&lt;=100,1000))))))</f>
        <v>100</v>
      </c>
      <c r="E256" s="2">
        <f ca="1">IF(SUM(E219:$AH219)=0,-1,IF(E219=0,20,IF(E219&lt;=25,100,IF(E219&lt;=50,250,IF(E219&lt;=75,500,IF(E219&lt;=100,1000))))))</f>
        <v>250</v>
      </c>
      <c r="F256" s="2">
        <f ca="1">IF(SUM(F219:$AH219)=0,-1,IF(F219=0,20,IF(F219&lt;=25,100,IF(F219&lt;=50,250,IF(F219&lt;=75,500,IF(F219&lt;=100,1000))))))</f>
        <v>500</v>
      </c>
      <c r="G256" s="2">
        <f ca="1">IF(SUM(G219:$AH219)=0,-1,IF(G219=0,20,IF(G219&lt;=25,100,IF(G219&lt;=50,250,IF(G219&lt;=75,500,IF(G219&lt;=100,1000))))))</f>
        <v>-1</v>
      </c>
      <c r="H256" s="2">
        <f ca="1">IF(SUM(H219:$AH219)=0,-1,IF(H219=0,20,IF(H219&lt;=25,100,IF(H219&lt;=50,250,IF(H219&lt;=75,500,IF(H219&lt;=100,1000))))))</f>
        <v>-1</v>
      </c>
      <c r="I256" s="2">
        <f ca="1">IF(SUM(I219:$AH219)=0,-1,IF(I219=0,20,IF(I219&lt;=25,100,IF(I219&lt;=50,250,IF(I219&lt;=75,500,IF(I219&lt;=100,1000))))))</f>
        <v>-1</v>
      </c>
      <c r="J256" s="2">
        <f ca="1">IF(SUM(J219:$AH219)=0,-1,IF(J219=0,20,IF(J219&lt;=25,100,IF(J219&lt;=50,250,IF(J219&lt;=75,500,IF(J219&lt;=100,1000))))))</f>
        <v>-1</v>
      </c>
      <c r="K256" s="2">
        <f ca="1">IF(SUM(K219:$AH219)=0,-1,IF(K219=0,20,IF(K219&lt;=25,100,IF(K219&lt;=50,250,IF(K219&lt;=75,500,IF(K219&lt;=100,1000))))))</f>
        <v>-1</v>
      </c>
      <c r="L256" s="2">
        <f ca="1">IF(SUM(L219:$AH219)=0,-1,IF(L219=0,20,IF(L219&lt;=25,100,IF(L219&lt;=50,250,IF(L219&lt;=75,500,IF(L219&lt;=100,1000))))))</f>
        <v>-1</v>
      </c>
      <c r="M256" s="2">
        <f ca="1">IF(SUM(M219:$AH219)=0,-1,IF(M219=0,20,IF(M219&lt;=25,100,IF(M219&lt;=50,250,IF(M219&lt;=75,500,IF(M219&lt;=100,1000))))))</f>
        <v>-1</v>
      </c>
      <c r="N256" s="2">
        <f ca="1">IF(SUM(N219:$AH219)=0,-1,IF(N219=0,20,IF(N219&lt;=25,100,IF(N219&lt;=50,250,IF(N219&lt;=75,500,IF(N219&lt;=100,1000))))))</f>
        <v>-1</v>
      </c>
      <c r="O256" s="2">
        <f ca="1">IF(SUM(O219:$AH219)=0,-1,IF(O219=0,20,IF(O219&lt;=25,100,IF(O219&lt;=50,250,IF(O219&lt;=75,500,IF(O219&lt;=100,1000))))))</f>
        <v>-1</v>
      </c>
      <c r="P256" s="2">
        <f ca="1">IF(SUM(P219:$AH219)=0,-1,IF(P219=0,20,IF(P219&lt;=25,100,IF(P219&lt;=50,250,IF(P219&lt;=75,500,IF(P219&lt;=100,1000))))))</f>
        <v>-1</v>
      </c>
      <c r="Q256" s="2">
        <f ca="1">IF(SUM(Q219:$AH219)=0,-1,IF(Q219=0,20,IF(Q219&lt;=25,100,IF(Q219&lt;=50,250,IF(Q219&lt;=75,500,IF(Q219&lt;=100,1000))))))</f>
        <v>-1</v>
      </c>
      <c r="R256" s="2">
        <f ca="1">IF(SUM(R219:$AH219)=0,-1,IF(R219=0,20,IF(R219&lt;=25,100,IF(R219&lt;=50,250,IF(R219&lt;=75,500,IF(R219&lt;=100,1000))))))</f>
        <v>-1</v>
      </c>
      <c r="S256" s="2">
        <f ca="1">IF(SUM(S219:$AH219)=0,-1,IF(S219=0,20,IF(S219&lt;=25,100,IF(S219&lt;=50,250,IF(S219&lt;=75,500,IF(S219&lt;=100,1000))))))</f>
        <v>-1</v>
      </c>
      <c r="T256" s="2">
        <f ca="1">IF(SUM(T219:$AH219)=0,-1,IF(T219=0,20,IF(T219&lt;=25,100,IF(T219&lt;=50,250,IF(T219&lt;=75,500,IF(T219&lt;=100,1000))))))</f>
        <v>-1</v>
      </c>
      <c r="U256" s="2">
        <f ca="1">IF(SUM(U219:$AH219)=0,-1,IF(U219=0,20,IF(U219&lt;=25,100,IF(U219&lt;=50,250,IF(U219&lt;=75,500,IF(U219&lt;=100,1000))))))</f>
        <v>-1</v>
      </c>
      <c r="V256" s="2">
        <f ca="1">IF(SUM(V219:$AH219)=0,-1,IF(V219=0,20,IF(V219&lt;=25,100,IF(V219&lt;=50,250,IF(V219&lt;=75,500,IF(V219&lt;=100,1000))))))</f>
        <v>-1</v>
      </c>
      <c r="W256" s="2">
        <f ca="1">IF(SUM(W219:$AH219)=0,-1,IF(W219=0,20,IF(W219&lt;=25,100,IF(W219&lt;=50,250,IF(W219&lt;=75,500,IF(W219&lt;=100,1000))))))</f>
        <v>-1</v>
      </c>
      <c r="X256" s="2">
        <f ca="1">IF(SUM(X219:$AH219)=0,-1,IF(X219=0,20,IF(X219&lt;=25,100,IF(X219&lt;=50,250,IF(X219&lt;=75,500,IF(X219&lt;=100,1000))))))</f>
        <v>-1</v>
      </c>
      <c r="Y256" s="2">
        <f ca="1">IF(SUM(Y219:$AH219)=0,-1,IF(Y219=0,20,IF(Y219&lt;=25,100,IF(Y219&lt;=50,250,IF(Y219&lt;=75,500,IF(Y219&lt;=100,1000))))))</f>
        <v>-1</v>
      </c>
      <c r="Z256" s="2">
        <f ca="1">IF(SUM(Z219:$AH219)=0,-1,IF(Z219=0,20,IF(Z219&lt;=25,100,IF(Z219&lt;=50,250,IF(Z219&lt;=75,500,IF(Z219&lt;=100,1000))))))</f>
        <v>-1</v>
      </c>
      <c r="AA256" s="2">
        <f ca="1">IF(SUM(AA219:$AH219)=0,-1,IF(AA219=0,20,IF(AA219&lt;=25,100,IF(AA219&lt;=50,250,IF(AA219&lt;=75,500,IF(AA219&lt;=100,1000))))))</f>
        <v>-1</v>
      </c>
      <c r="AB256" s="2">
        <f ca="1">IF(SUM(AB219:$AH219)=0,-1,IF(AB219=0,20,IF(AB219&lt;=25,100,IF(AB219&lt;=50,250,IF(AB219&lt;=75,500,IF(AB219&lt;=100,1000))))))</f>
        <v>-1</v>
      </c>
      <c r="AC256" s="2">
        <f ca="1">IF(SUM(AC219:$AH219)=0,-1,IF(AC219=0,20,IF(AC219&lt;=25,100,IF(AC219&lt;=50,250,IF(AC219&lt;=75,500,IF(AC219&lt;=100,1000))))))</f>
        <v>-1</v>
      </c>
      <c r="AD256" s="2">
        <f ca="1">IF(SUM(AD219:$AH219)=0,-1,IF(AD219=0,20,IF(AD219&lt;=25,100,IF(AD219&lt;=50,250,IF(AD219&lt;=75,500,IF(AD219&lt;=100,1000))))))</f>
        <v>-1</v>
      </c>
      <c r="AE256" s="2">
        <f ca="1">IF(SUM(AE219:$AH219)=0,-1,IF(AE219=0,20,IF(AE219&lt;=25,100,IF(AE219&lt;=50,250,IF(AE219&lt;=75,500,IF(AE219&lt;=100,1000))))))</f>
        <v>-1</v>
      </c>
      <c r="AF256" s="2">
        <f ca="1">IF(SUM(AF219:$AH219)=0,-1,IF(AF219=0,20,IF(AF219&lt;=25,100,IF(AF219&lt;=50,250,IF(AF219&lt;=75,500,IF(AF219&lt;=100,1000))))))</f>
        <v>-1</v>
      </c>
      <c r="AG256" s="2">
        <f ca="1">IF(SUM(AG219:$AH219)=0,-1,IF(AG219=0,20,IF(AG219&lt;=25,100,IF(AG219&lt;=50,250,IF(AG219&lt;=75,500,IF(AG219&lt;=100,1000))))))</f>
        <v>-1</v>
      </c>
      <c r="AH256" s="2">
        <f ca="1">IF(SUM(AH219:$AH219)=0,-1,IF(AH219=0,20,IF(AH219&lt;=25,100,IF(AH219&lt;=50,250,IF(AH219&lt;=75,500,IF(AH219&lt;=100,1000))))))</f>
        <v>-1</v>
      </c>
      <c r="AL256" s="8">
        <f ca="1">INT(IF(SUM(AL219:$BP219)=0,-1,IF(AL219=0,60,AL219)))</f>
        <v>60</v>
      </c>
      <c r="AM256" s="8">
        <f ca="1">INT(IF(SUM(AM219:$BP219)=0,-1,IF(AM219=0,60,AM219)))</f>
        <v>921</v>
      </c>
      <c r="AN256" s="8">
        <f ca="1">INT(IF(SUM(AN219:$BP219)=0,-1,IF(AN219=0,60,AN219)))</f>
        <v>1096</v>
      </c>
      <c r="AO256" s="8">
        <f ca="1">INT(IF(SUM(AO219:$BP219)=0,-1,IF(AO219=0,60,AO219)))</f>
        <v>2192</v>
      </c>
      <c r="AP256" s="8">
        <f ca="1">INT(IF(SUM(AP219:$BP219)=0,-1,IF(AP219=0,60,AP219)))</f>
        <v>3289</v>
      </c>
      <c r="AQ256" s="8">
        <f ca="1">INT(IF(SUM(AQ219:$BP219)=0,-1,IF(AQ219=0,60,AQ219)))</f>
        <v>-1</v>
      </c>
      <c r="AR256" s="8">
        <f ca="1">INT(IF(SUM(AR219:$BP219)=0,-1,IF(AR219=0,60,AR219)))</f>
        <v>-1</v>
      </c>
      <c r="AS256" s="8">
        <f ca="1">INT(IF(SUM(AS219:$BP219)=0,-1,IF(AS219=0,60,AS219)))</f>
        <v>-1</v>
      </c>
      <c r="AT256" s="8">
        <f ca="1">INT(IF(SUM(AT219:$BP219)=0,-1,IF(AT219=0,60,AT219)))</f>
        <v>-1</v>
      </c>
      <c r="AU256" s="8">
        <f ca="1">INT(IF(SUM(AU219:$BP219)=0,-1,IF(AU219=0,60,AU219)))</f>
        <v>-1</v>
      </c>
      <c r="AV256" s="8">
        <f ca="1">INT(IF(SUM(AV219:$BP219)=0,-1,IF(AV219=0,60,AV219)))</f>
        <v>-1</v>
      </c>
      <c r="AW256" s="8">
        <f ca="1">INT(IF(SUM(AW219:$BP219)=0,-1,IF(AW219=0,60,AW219)))</f>
        <v>-1</v>
      </c>
      <c r="AX256" s="8">
        <f ca="1">INT(IF(SUM(AX219:$BP219)=0,-1,IF(AX219=0,60,AX219)))</f>
        <v>-1</v>
      </c>
      <c r="AY256" s="8">
        <f ca="1">INT(IF(SUM(AY219:$BP219)=0,-1,IF(AY219=0,60,AY219)))</f>
        <v>-1</v>
      </c>
      <c r="AZ256" s="8">
        <f ca="1">INT(IF(SUM(AZ219:$BP219)=0,-1,IF(AZ219=0,60,AZ219)))</f>
        <v>-1</v>
      </c>
      <c r="BA256" s="8">
        <f ca="1">INT(IF(SUM(BA219:$BP219)=0,-1,IF(BA219=0,60,BA219)))</f>
        <v>-1</v>
      </c>
      <c r="BB256" s="8">
        <f ca="1">INT(IF(SUM(BB219:$BP219)=0,-1,IF(BB219=0,60,BB219)))</f>
        <v>-1</v>
      </c>
      <c r="BC256" s="8">
        <f ca="1">INT(IF(SUM(BC219:$BP219)=0,-1,IF(BC219=0,60,BC219)))</f>
        <v>-1</v>
      </c>
      <c r="BD256" s="8">
        <f ca="1">INT(IF(SUM(BD219:$BP219)=0,-1,IF(BD219=0,60,BD219)))</f>
        <v>-1</v>
      </c>
      <c r="BE256" s="8">
        <f ca="1">INT(IF(SUM(BE219:$BP219)=0,-1,IF(BE219=0,60,BE219)))</f>
        <v>-1</v>
      </c>
      <c r="BF256" s="8">
        <f ca="1">INT(IF(SUM(BF219:$BP219)=0,-1,IF(BF219=0,60,BF219)))</f>
        <v>-1</v>
      </c>
      <c r="BG256" s="8">
        <f ca="1">INT(IF(SUM(BG219:$BP219)=0,-1,IF(BG219=0,60,BG219)))</f>
        <v>-1</v>
      </c>
      <c r="BH256" s="8">
        <f ca="1">INT(IF(SUM(BH219:$BP219)=0,-1,IF(BH219=0,60,BH219)))</f>
        <v>-1</v>
      </c>
      <c r="BI256" s="8">
        <f ca="1">INT(IF(SUM(BI219:$BP219)=0,-1,IF(BI219=0,60,BI219)))</f>
        <v>-1</v>
      </c>
      <c r="BJ256" s="8">
        <f ca="1">INT(IF(SUM(BJ219:$BP219)=0,-1,IF(BJ219=0,60,BJ219)))</f>
        <v>-1</v>
      </c>
      <c r="BK256" s="8">
        <f ca="1">INT(IF(SUM(BK219:$BP219)=0,-1,IF(BK219=0,60,BK219)))</f>
        <v>-1</v>
      </c>
      <c r="BL256" s="8">
        <f ca="1">INT(IF(SUM(BL219:$BP219)=0,-1,IF(BL219=0,60,BL219)))</f>
        <v>-1</v>
      </c>
      <c r="BM256" s="8">
        <f ca="1">INT(IF(SUM(BM219:$BP219)=0,-1,IF(BM219=0,60,BM219)))</f>
        <v>-1</v>
      </c>
      <c r="BN256" s="8">
        <f ca="1">INT(IF(SUM(BN219:$BP219)=0,-1,IF(BN219=0,60,BN219)))</f>
        <v>-1</v>
      </c>
      <c r="BO256" s="8">
        <f ca="1">INT(IF(SUM(BO219:$BP219)=0,-1,IF(BO219=0,60,BO219)))</f>
        <v>-1</v>
      </c>
      <c r="BP256" s="8">
        <f ca="1">INT(IF(SUM(BP219:$BP219)=0,-1,IF(BP219=0,60,BP219)))</f>
        <v>-1</v>
      </c>
      <c r="BQ256" s="8">
        <f ca="1">INT(IF(SUM($BP219:BQ219)=0,-1,IF(BQ219=0,60,BQ219)))</f>
        <v>-1</v>
      </c>
      <c r="BR256" s="8">
        <f ca="1">INT(IF(SUM($BP219:BR219)=0,-1,IF(BR219=0,60,BR219)))</f>
        <v>-1</v>
      </c>
    </row>
    <row r="257" spans="1:70" x14ac:dyDescent="0.2">
      <c r="A257" s="2" t="s">
        <v>286</v>
      </c>
      <c r="B257" s="2">
        <f ca="1">IF(SUM(B220:$AH220)=0,-1,IF(B220=0,20,IF(B220&lt;=25,100,IF(B220&lt;=50,250,IF(B220&lt;=75,500,IF(B220&lt;=100,1000))))))</f>
        <v>-1</v>
      </c>
      <c r="C257" s="2">
        <f ca="1">IF(SUM(C220:$AH220)=0,-1,IF(C220=0,20,IF(C220&lt;=25,100,IF(C220&lt;=50,250,IF(C220&lt;=75,500,IF(C220&lt;=100,1000))))))</f>
        <v>-1</v>
      </c>
      <c r="D257" s="2">
        <f ca="1">IF(SUM(D220:$AH220)=0,-1,IF(D220=0,20,IF(D220&lt;=25,100,IF(D220&lt;=50,250,IF(D220&lt;=75,500,IF(D220&lt;=100,1000))))))</f>
        <v>-1</v>
      </c>
      <c r="E257" s="2">
        <f ca="1">IF(SUM(E220:$AH220)=0,-1,IF(E220=0,20,IF(E220&lt;=25,100,IF(E220&lt;=50,250,IF(E220&lt;=75,500,IF(E220&lt;=100,1000))))))</f>
        <v>-1</v>
      </c>
      <c r="F257" s="2">
        <f ca="1">IF(SUM(F220:$AH220)=0,-1,IF(F220=0,20,IF(F220&lt;=25,100,IF(F220&lt;=50,250,IF(F220&lt;=75,500,IF(F220&lt;=100,1000))))))</f>
        <v>-1</v>
      </c>
      <c r="G257" s="2">
        <f ca="1">IF(SUM(G220:$AH220)=0,-1,IF(G220=0,20,IF(G220&lt;=25,100,IF(G220&lt;=50,250,IF(G220&lt;=75,500,IF(G220&lt;=100,1000))))))</f>
        <v>-1</v>
      </c>
      <c r="H257" s="2">
        <f ca="1">IF(SUM(H220:$AH220)=0,-1,IF(H220=0,20,IF(H220&lt;=25,100,IF(H220&lt;=50,250,IF(H220&lt;=75,500,IF(H220&lt;=100,1000))))))</f>
        <v>-1</v>
      </c>
      <c r="I257" s="2">
        <f ca="1">IF(SUM(I220:$AH220)=0,-1,IF(I220=0,20,IF(I220&lt;=25,100,IF(I220&lt;=50,250,IF(I220&lt;=75,500,IF(I220&lt;=100,1000))))))</f>
        <v>-1</v>
      </c>
      <c r="J257" s="2">
        <f ca="1">IF(SUM(J220:$AH220)=0,-1,IF(J220=0,20,IF(J220&lt;=25,100,IF(J220&lt;=50,250,IF(J220&lt;=75,500,IF(J220&lt;=100,1000))))))</f>
        <v>-1</v>
      </c>
      <c r="K257" s="2">
        <f ca="1">IF(SUM(K220:$AH220)=0,-1,IF(K220=0,20,IF(K220&lt;=25,100,IF(K220&lt;=50,250,IF(K220&lt;=75,500,IF(K220&lt;=100,1000))))))</f>
        <v>-1</v>
      </c>
      <c r="L257" s="2">
        <f ca="1">IF(SUM(L220:$AH220)=0,-1,IF(L220=0,20,IF(L220&lt;=25,100,IF(L220&lt;=50,250,IF(L220&lt;=75,500,IF(L220&lt;=100,1000))))))</f>
        <v>-1</v>
      </c>
      <c r="M257" s="2">
        <f ca="1">IF(SUM(M220:$AH220)=0,-1,IF(M220=0,20,IF(M220&lt;=25,100,IF(M220&lt;=50,250,IF(M220&lt;=75,500,IF(M220&lt;=100,1000))))))</f>
        <v>-1</v>
      </c>
      <c r="N257" s="2">
        <f ca="1">IF(SUM(N220:$AH220)=0,-1,IF(N220=0,20,IF(N220&lt;=25,100,IF(N220&lt;=50,250,IF(N220&lt;=75,500,IF(N220&lt;=100,1000))))))</f>
        <v>-1</v>
      </c>
      <c r="O257" s="2">
        <f ca="1">IF(SUM(O220:$AH220)=0,-1,IF(O220=0,20,IF(O220&lt;=25,100,IF(O220&lt;=50,250,IF(O220&lt;=75,500,IF(O220&lt;=100,1000))))))</f>
        <v>-1</v>
      </c>
      <c r="P257" s="2">
        <f ca="1">IF(SUM(P220:$AH220)=0,-1,IF(P220=0,20,IF(P220&lt;=25,100,IF(P220&lt;=50,250,IF(P220&lt;=75,500,IF(P220&lt;=100,1000))))))</f>
        <v>-1</v>
      </c>
      <c r="Q257" s="2">
        <f ca="1">IF(SUM(Q220:$AH220)=0,-1,IF(Q220=0,20,IF(Q220&lt;=25,100,IF(Q220&lt;=50,250,IF(Q220&lt;=75,500,IF(Q220&lt;=100,1000))))))</f>
        <v>-1</v>
      </c>
      <c r="R257" s="2">
        <f ca="1">IF(SUM(R220:$AH220)=0,-1,IF(R220=0,20,IF(R220&lt;=25,100,IF(R220&lt;=50,250,IF(R220&lt;=75,500,IF(R220&lt;=100,1000))))))</f>
        <v>-1</v>
      </c>
      <c r="S257" s="2">
        <f ca="1">IF(SUM(S220:$AH220)=0,-1,IF(S220=0,20,IF(S220&lt;=25,100,IF(S220&lt;=50,250,IF(S220&lt;=75,500,IF(S220&lt;=100,1000))))))</f>
        <v>-1</v>
      </c>
      <c r="T257" s="2">
        <f ca="1">IF(SUM(T220:$AH220)=0,-1,IF(T220=0,20,IF(T220&lt;=25,100,IF(T220&lt;=50,250,IF(T220&lt;=75,500,IF(T220&lt;=100,1000))))))</f>
        <v>-1</v>
      </c>
      <c r="U257" s="2">
        <f ca="1">IF(SUM(U220:$AH220)=0,-1,IF(U220=0,20,IF(U220&lt;=25,100,IF(U220&lt;=50,250,IF(U220&lt;=75,500,IF(U220&lt;=100,1000))))))</f>
        <v>-1</v>
      </c>
      <c r="V257" s="2">
        <f ca="1">IF(SUM(V220:$AH220)=0,-1,IF(V220=0,20,IF(V220&lt;=25,100,IF(V220&lt;=50,250,IF(V220&lt;=75,500,IF(V220&lt;=100,1000))))))</f>
        <v>-1</v>
      </c>
      <c r="W257" s="2">
        <f ca="1">IF(SUM(W220:$AH220)=0,-1,IF(W220=0,20,IF(W220&lt;=25,100,IF(W220&lt;=50,250,IF(W220&lt;=75,500,IF(W220&lt;=100,1000))))))</f>
        <v>-1</v>
      </c>
      <c r="X257" s="2">
        <f ca="1">IF(SUM(X220:$AH220)=0,-1,IF(X220=0,20,IF(X220&lt;=25,100,IF(X220&lt;=50,250,IF(X220&lt;=75,500,IF(X220&lt;=100,1000))))))</f>
        <v>-1</v>
      </c>
      <c r="Y257" s="2">
        <f ca="1">IF(SUM(Y220:$AH220)=0,-1,IF(Y220=0,20,IF(Y220&lt;=25,100,IF(Y220&lt;=50,250,IF(Y220&lt;=75,500,IF(Y220&lt;=100,1000))))))</f>
        <v>-1</v>
      </c>
      <c r="Z257" s="2">
        <f ca="1">IF(SUM(Z220:$AH220)=0,-1,IF(Z220=0,20,IF(Z220&lt;=25,100,IF(Z220&lt;=50,250,IF(Z220&lt;=75,500,IF(Z220&lt;=100,1000))))))</f>
        <v>-1</v>
      </c>
      <c r="AA257" s="2">
        <f ca="1">IF(SUM(AA220:$AH220)=0,-1,IF(AA220=0,20,IF(AA220&lt;=25,100,IF(AA220&lt;=50,250,IF(AA220&lt;=75,500,IF(AA220&lt;=100,1000))))))</f>
        <v>-1</v>
      </c>
      <c r="AB257" s="2">
        <f ca="1">IF(SUM(AB220:$AH220)=0,-1,IF(AB220=0,20,IF(AB220&lt;=25,100,IF(AB220&lt;=50,250,IF(AB220&lt;=75,500,IF(AB220&lt;=100,1000))))))</f>
        <v>-1</v>
      </c>
      <c r="AC257" s="2">
        <f ca="1">IF(SUM(AC220:$AH220)=0,-1,IF(AC220=0,20,IF(AC220&lt;=25,100,IF(AC220&lt;=50,250,IF(AC220&lt;=75,500,IF(AC220&lt;=100,1000))))))</f>
        <v>-1</v>
      </c>
      <c r="AD257" s="2">
        <f ca="1">IF(SUM(AD220:$AH220)=0,-1,IF(AD220=0,20,IF(AD220&lt;=25,100,IF(AD220&lt;=50,250,IF(AD220&lt;=75,500,IF(AD220&lt;=100,1000))))))</f>
        <v>-1</v>
      </c>
      <c r="AE257" s="2">
        <f ca="1">IF(SUM(AE220:$AH220)=0,-1,IF(AE220=0,20,IF(AE220&lt;=25,100,IF(AE220&lt;=50,250,IF(AE220&lt;=75,500,IF(AE220&lt;=100,1000))))))</f>
        <v>-1</v>
      </c>
      <c r="AF257" s="2">
        <f ca="1">IF(SUM(AF220:$AH220)=0,-1,IF(AF220=0,20,IF(AF220&lt;=25,100,IF(AF220&lt;=50,250,IF(AF220&lt;=75,500,IF(AF220&lt;=100,1000))))))</f>
        <v>-1</v>
      </c>
      <c r="AG257" s="2">
        <f ca="1">IF(SUM(AG220:$AH220)=0,-1,IF(AG220=0,20,IF(AG220&lt;=25,100,IF(AG220&lt;=50,250,IF(AG220&lt;=75,500,IF(AG220&lt;=100,1000))))))</f>
        <v>-1</v>
      </c>
      <c r="AH257" s="2">
        <f ca="1">IF(SUM(AH220:$AH220)=0,-1,IF(AH220=0,20,IF(AH220&lt;=25,100,IF(AH220&lt;=50,250,IF(AH220&lt;=75,500,IF(AH220&lt;=100,1000))))))</f>
        <v>-1</v>
      </c>
      <c r="AL257" s="8">
        <f ca="1">INT(IF(SUM(AL220:$BP220)=0,-1,IF(AL220=0,60,AL220)))</f>
        <v>-1</v>
      </c>
      <c r="AM257" s="8">
        <f ca="1">INT(IF(SUM(AM220:$BP220)=0,-1,IF(AM220=0,60,AM220)))</f>
        <v>-1</v>
      </c>
      <c r="AN257" s="8">
        <f ca="1">INT(IF(SUM(AN220:$BP220)=0,-1,IF(AN220=0,60,AN220)))</f>
        <v>-1</v>
      </c>
      <c r="AO257" s="8">
        <f ca="1">INT(IF(SUM(AO220:$BP220)=0,-1,IF(AO220=0,60,AO220)))</f>
        <v>-1</v>
      </c>
      <c r="AP257" s="8">
        <f ca="1">INT(IF(SUM(AP220:$BP220)=0,-1,IF(AP220=0,60,AP220)))</f>
        <v>-1</v>
      </c>
      <c r="AQ257" s="8">
        <f ca="1">INT(IF(SUM(AQ220:$BP220)=0,-1,IF(AQ220=0,60,AQ220)))</f>
        <v>-1</v>
      </c>
      <c r="AR257" s="8">
        <f ca="1">INT(IF(SUM(AR220:$BP220)=0,-1,IF(AR220=0,60,AR220)))</f>
        <v>-1</v>
      </c>
      <c r="AS257" s="8">
        <f ca="1">INT(IF(SUM(AS220:$BP220)=0,-1,IF(AS220=0,60,AS220)))</f>
        <v>-1</v>
      </c>
      <c r="AT257" s="8">
        <f ca="1">INT(IF(SUM(AT220:$BP220)=0,-1,IF(AT220=0,60,AT220)))</f>
        <v>-1</v>
      </c>
      <c r="AU257" s="8">
        <f ca="1">INT(IF(SUM(AU220:$BP220)=0,-1,IF(AU220=0,60,AU220)))</f>
        <v>-1</v>
      </c>
      <c r="AV257" s="8">
        <f ca="1">INT(IF(SUM(AV220:$BP220)=0,-1,IF(AV220=0,60,AV220)))</f>
        <v>-1</v>
      </c>
      <c r="AW257" s="8">
        <f ca="1">INT(IF(SUM(AW220:$BP220)=0,-1,IF(AW220=0,60,AW220)))</f>
        <v>-1</v>
      </c>
      <c r="AX257" s="8">
        <f ca="1">INT(IF(SUM(AX220:$BP220)=0,-1,IF(AX220=0,60,AX220)))</f>
        <v>-1</v>
      </c>
      <c r="AY257" s="8">
        <f ca="1">INT(IF(SUM(AY220:$BP220)=0,-1,IF(AY220=0,60,AY220)))</f>
        <v>-1</v>
      </c>
      <c r="AZ257" s="8">
        <f ca="1">INT(IF(SUM(AZ220:$BP220)=0,-1,IF(AZ220=0,60,AZ220)))</f>
        <v>-1</v>
      </c>
      <c r="BA257" s="8">
        <f ca="1">INT(IF(SUM(BA220:$BP220)=0,-1,IF(BA220=0,60,BA220)))</f>
        <v>-1</v>
      </c>
      <c r="BB257" s="8">
        <f ca="1">INT(IF(SUM(BB220:$BP220)=0,-1,IF(BB220=0,60,BB220)))</f>
        <v>-1</v>
      </c>
      <c r="BC257" s="8">
        <f ca="1">INT(IF(SUM(BC220:$BP220)=0,-1,IF(BC220=0,60,BC220)))</f>
        <v>-1</v>
      </c>
      <c r="BD257" s="8">
        <f ca="1">INT(IF(SUM(BD220:$BP220)=0,-1,IF(BD220=0,60,BD220)))</f>
        <v>-1</v>
      </c>
      <c r="BE257" s="8">
        <f ca="1">INT(IF(SUM(BE220:$BP220)=0,-1,IF(BE220=0,60,BE220)))</f>
        <v>-1</v>
      </c>
      <c r="BF257" s="8">
        <f ca="1">INT(IF(SUM(BF220:$BP220)=0,-1,IF(BF220=0,60,BF220)))</f>
        <v>-1</v>
      </c>
      <c r="BG257" s="8">
        <f ca="1">INT(IF(SUM(BG220:$BP220)=0,-1,IF(BG220=0,60,BG220)))</f>
        <v>-1</v>
      </c>
      <c r="BH257" s="8">
        <f ca="1">INT(IF(SUM(BH220:$BP220)=0,-1,IF(BH220=0,60,BH220)))</f>
        <v>-1</v>
      </c>
      <c r="BI257" s="8">
        <f ca="1">INT(IF(SUM(BI220:$BP220)=0,-1,IF(BI220=0,60,BI220)))</f>
        <v>-1</v>
      </c>
      <c r="BJ257" s="8">
        <f ca="1">INT(IF(SUM(BJ220:$BP220)=0,-1,IF(BJ220=0,60,BJ220)))</f>
        <v>-1</v>
      </c>
      <c r="BK257" s="8">
        <f ca="1">INT(IF(SUM(BK220:$BP220)=0,-1,IF(BK220=0,60,BK220)))</f>
        <v>-1</v>
      </c>
      <c r="BL257" s="8">
        <f ca="1">INT(IF(SUM(BL220:$BP220)=0,-1,IF(BL220=0,60,BL220)))</f>
        <v>-1</v>
      </c>
      <c r="BM257" s="8">
        <f ca="1">INT(IF(SUM(BM220:$BP220)=0,-1,IF(BM220=0,60,BM220)))</f>
        <v>-1</v>
      </c>
      <c r="BN257" s="8">
        <f ca="1">INT(IF(SUM(BN220:$BP220)=0,-1,IF(BN220=0,60,BN220)))</f>
        <v>-1</v>
      </c>
      <c r="BO257" s="8">
        <f ca="1">INT(IF(SUM(BO220:$BP220)=0,-1,IF(BO220=0,60,BO220)))</f>
        <v>-1</v>
      </c>
      <c r="BP257" s="8">
        <f ca="1">INT(IF(SUM(BP220:$BP220)=0,-1,IF(BP220=0,60,BP220)))</f>
        <v>-1</v>
      </c>
      <c r="BQ257" s="8">
        <f ca="1">INT(IF(SUM($BP220:BQ220)=0,-1,IF(BQ220=0,60,BQ220)))</f>
        <v>-1</v>
      </c>
      <c r="BR257" s="8">
        <f ca="1">INT(IF(SUM($BP220:BR220)=0,-1,IF(BR220=0,60,BR220)))</f>
        <v>-1</v>
      </c>
    </row>
    <row r="258" spans="1:70" x14ac:dyDescent="0.2">
      <c r="A258" s="2" t="s">
        <v>141</v>
      </c>
      <c r="B258" s="2">
        <f ca="1">IF(SUM(B221:$AH221)=0,-1,IF(B221=0,20,IF(B221&lt;=25,100,IF(B221&lt;=50,250,IF(B221&lt;=75,500,IF(B221&lt;=100,1000))))))</f>
        <v>20</v>
      </c>
      <c r="C258" s="2">
        <f ca="1">IF(SUM(C221:$AH221)=0,-1,IF(C221=0,20,IF(C221&lt;=25,100,IF(C221&lt;=50,250,IF(C221&lt;=75,500,IF(C221&lt;=100,1000))))))</f>
        <v>100</v>
      </c>
      <c r="D258" s="2">
        <f ca="1">IF(SUM(D221:$AH221)=0,-1,IF(D221=0,20,IF(D221&lt;=25,100,IF(D221&lt;=50,250,IF(D221&lt;=75,500,IF(D221&lt;=100,1000))))))</f>
        <v>100</v>
      </c>
      <c r="E258" s="2">
        <f ca="1">IF(SUM(E221:$AH221)=0,-1,IF(E221=0,20,IF(E221&lt;=25,100,IF(E221&lt;=50,250,IF(E221&lt;=75,500,IF(E221&lt;=100,1000))))))</f>
        <v>250</v>
      </c>
      <c r="F258" s="2">
        <f ca="1">IF(SUM(F221:$AH221)=0,-1,IF(F221=0,20,IF(F221&lt;=25,100,IF(F221&lt;=50,250,IF(F221&lt;=75,500,IF(F221&lt;=100,1000))))))</f>
        <v>250</v>
      </c>
      <c r="G258" s="2">
        <f ca="1">IF(SUM(G221:$AH221)=0,-1,IF(G221=0,20,IF(G221&lt;=25,100,IF(G221&lt;=50,250,IF(G221&lt;=75,500,IF(G221&lt;=100,1000))))))</f>
        <v>1000</v>
      </c>
      <c r="H258" s="2">
        <f ca="1">IF(SUM(H221:$AH221)=0,-1,IF(H221=0,20,IF(H221&lt;=25,100,IF(H221&lt;=50,250,IF(H221&lt;=75,500,IF(H221&lt;=100,1000))))))</f>
        <v>-1</v>
      </c>
      <c r="I258" s="2">
        <f ca="1">IF(SUM(I221:$AH221)=0,-1,IF(I221=0,20,IF(I221&lt;=25,100,IF(I221&lt;=50,250,IF(I221&lt;=75,500,IF(I221&lt;=100,1000))))))</f>
        <v>-1</v>
      </c>
      <c r="J258" s="2">
        <f ca="1">IF(SUM(J221:$AH221)=0,-1,IF(J221=0,20,IF(J221&lt;=25,100,IF(J221&lt;=50,250,IF(J221&lt;=75,500,IF(J221&lt;=100,1000))))))</f>
        <v>-1</v>
      </c>
      <c r="K258" s="2">
        <f ca="1">IF(SUM(K221:$AH221)=0,-1,IF(K221=0,20,IF(K221&lt;=25,100,IF(K221&lt;=50,250,IF(K221&lt;=75,500,IF(K221&lt;=100,1000))))))</f>
        <v>-1</v>
      </c>
      <c r="L258" s="2">
        <f ca="1">IF(SUM(L221:$AH221)=0,-1,IF(L221=0,20,IF(L221&lt;=25,100,IF(L221&lt;=50,250,IF(L221&lt;=75,500,IF(L221&lt;=100,1000))))))</f>
        <v>-1</v>
      </c>
      <c r="M258" s="2">
        <f ca="1">IF(SUM(M221:$AH221)=0,-1,IF(M221=0,20,IF(M221&lt;=25,100,IF(M221&lt;=50,250,IF(M221&lt;=75,500,IF(M221&lt;=100,1000))))))</f>
        <v>-1</v>
      </c>
      <c r="N258" s="2">
        <f ca="1">IF(SUM(N221:$AH221)=0,-1,IF(N221=0,20,IF(N221&lt;=25,100,IF(N221&lt;=50,250,IF(N221&lt;=75,500,IF(N221&lt;=100,1000))))))</f>
        <v>-1</v>
      </c>
      <c r="O258" s="2">
        <f ca="1">IF(SUM(O221:$AH221)=0,-1,IF(O221=0,20,IF(O221&lt;=25,100,IF(O221&lt;=50,250,IF(O221&lt;=75,500,IF(O221&lt;=100,1000))))))</f>
        <v>-1</v>
      </c>
      <c r="P258" s="2">
        <f ca="1">IF(SUM(P221:$AH221)=0,-1,IF(P221=0,20,IF(P221&lt;=25,100,IF(P221&lt;=50,250,IF(P221&lt;=75,500,IF(P221&lt;=100,1000))))))</f>
        <v>-1</v>
      </c>
      <c r="Q258" s="2">
        <f ca="1">IF(SUM(Q221:$AH221)=0,-1,IF(Q221=0,20,IF(Q221&lt;=25,100,IF(Q221&lt;=50,250,IF(Q221&lt;=75,500,IF(Q221&lt;=100,1000))))))</f>
        <v>-1</v>
      </c>
      <c r="R258" s="2">
        <f ca="1">IF(SUM(R221:$AH221)=0,-1,IF(R221=0,20,IF(R221&lt;=25,100,IF(R221&lt;=50,250,IF(R221&lt;=75,500,IF(R221&lt;=100,1000))))))</f>
        <v>-1</v>
      </c>
      <c r="S258" s="2">
        <f ca="1">IF(SUM(S221:$AH221)=0,-1,IF(S221=0,20,IF(S221&lt;=25,100,IF(S221&lt;=50,250,IF(S221&lt;=75,500,IF(S221&lt;=100,1000))))))</f>
        <v>-1</v>
      </c>
      <c r="T258" s="2">
        <f ca="1">IF(SUM(T221:$AH221)=0,-1,IF(T221=0,20,IF(T221&lt;=25,100,IF(T221&lt;=50,250,IF(T221&lt;=75,500,IF(T221&lt;=100,1000))))))</f>
        <v>-1</v>
      </c>
      <c r="U258" s="2">
        <f ca="1">IF(SUM(U221:$AH221)=0,-1,IF(U221=0,20,IF(U221&lt;=25,100,IF(U221&lt;=50,250,IF(U221&lt;=75,500,IF(U221&lt;=100,1000))))))</f>
        <v>-1</v>
      </c>
      <c r="V258" s="2">
        <f ca="1">IF(SUM(V221:$AH221)=0,-1,IF(V221=0,20,IF(V221&lt;=25,100,IF(V221&lt;=50,250,IF(V221&lt;=75,500,IF(V221&lt;=100,1000))))))</f>
        <v>-1</v>
      </c>
      <c r="W258" s="2">
        <f ca="1">IF(SUM(W221:$AH221)=0,-1,IF(W221=0,20,IF(W221&lt;=25,100,IF(W221&lt;=50,250,IF(W221&lt;=75,500,IF(W221&lt;=100,1000))))))</f>
        <v>-1</v>
      </c>
      <c r="X258" s="2">
        <f ca="1">IF(SUM(X221:$AH221)=0,-1,IF(X221=0,20,IF(X221&lt;=25,100,IF(X221&lt;=50,250,IF(X221&lt;=75,500,IF(X221&lt;=100,1000))))))</f>
        <v>-1</v>
      </c>
      <c r="Y258" s="2">
        <f ca="1">IF(SUM(Y221:$AH221)=0,-1,IF(Y221=0,20,IF(Y221&lt;=25,100,IF(Y221&lt;=50,250,IF(Y221&lt;=75,500,IF(Y221&lt;=100,1000))))))</f>
        <v>-1</v>
      </c>
      <c r="Z258" s="2">
        <f ca="1">IF(SUM(Z221:$AH221)=0,-1,IF(Z221=0,20,IF(Z221&lt;=25,100,IF(Z221&lt;=50,250,IF(Z221&lt;=75,500,IF(Z221&lt;=100,1000))))))</f>
        <v>-1</v>
      </c>
      <c r="AA258" s="2">
        <f ca="1">IF(SUM(AA221:$AH221)=0,-1,IF(AA221=0,20,IF(AA221&lt;=25,100,IF(AA221&lt;=50,250,IF(AA221&lt;=75,500,IF(AA221&lt;=100,1000))))))</f>
        <v>-1</v>
      </c>
      <c r="AB258" s="2">
        <f ca="1">IF(SUM(AB221:$AH221)=0,-1,IF(AB221=0,20,IF(AB221&lt;=25,100,IF(AB221&lt;=50,250,IF(AB221&lt;=75,500,IF(AB221&lt;=100,1000))))))</f>
        <v>-1</v>
      </c>
      <c r="AC258" s="2">
        <f ca="1">IF(SUM(AC221:$AH221)=0,-1,IF(AC221=0,20,IF(AC221&lt;=25,100,IF(AC221&lt;=50,250,IF(AC221&lt;=75,500,IF(AC221&lt;=100,1000))))))</f>
        <v>-1</v>
      </c>
      <c r="AD258" s="2">
        <f ca="1">IF(SUM(AD221:$AH221)=0,-1,IF(AD221=0,20,IF(AD221&lt;=25,100,IF(AD221&lt;=50,250,IF(AD221&lt;=75,500,IF(AD221&lt;=100,1000))))))</f>
        <v>-1</v>
      </c>
      <c r="AE258" s="2">
        <f ca="1">IF(SUM(AE221:$AH221)=0,-1,IF(AE221=0,20,IF(AE221&lt;=25,100,IF(AE221&lt;=50,250,IF(AE221&lt;=75,500,IF(AE221&lt;=100,1000))))))</f>
        <v>-1</v>
      </c>
      <c r="AF258" s="2">
        <f ca="1">IF(SUM(AF221:$AH221)=0,-1,IF(AF221=0,20,IF(AF221&lt;=25,100,IF(AF221&lt;=50,250,IF(AF221&lt;=75,500,IF(AF221&lt;=100,1000))))))</f>
        <v>-1</v>
      </c>
      <c r="AG258" s="2">
        <f ca="1">IF(SUM(AG221:$AH221)=0,-1,IF(AG221=0,20,IF(AG221&lt;=25,100,IF(AG221&lt;=50,250,IF(AG221&lt;=75,500,IF(AG221&lt;=100,1000))))))</f>
        <v>-1</v>
      </c>
      <c r="AH258" s="2">
        <f ca="1">IF(SUM(AH221:$AH221)=0,-1,IF(AH221=0,20,IF(AH221&lt;=25,100,IF(AH221&lt;=50,250,IF(AH221&lt;=75,500,IF(AH221&lt;=100,1000))))))</f>
        <v>-1</v>
      </c>
      <c r="AL258" s="8">
        <f ca="1">INT(IF(SUM(AL221:$BP221)=0,-1,IF(AL221=0,60,AL221)))</f>
        <v>60</v>
      </c>
      <c r="AM258" s="8">
        <f ca="1">INT(IF(SUM(AM221:$BP221)=0,-1,IF(AM221=0,60,AM221)))</f>
        <v>778</v>
      </c>
      <c r="AN258" s="8">
        <f ca="1">INT(IF(SUM(AN221:$BP221)=0,-1,IF(AN221=0,60,AN221)))</f>
        <v>1024</v>
      </c>
      <c r="AO258" s="8">
        <f ca="1">INT(IF(SUM(AO221:$BP221)=0,-1,IF(AO221=0,60,AO221)))</f>
        <v>2049</v>
      </c>
      <c r="AP258" s="8">
        <f ca="1">INT(IF(SUM(AP221:$BP221)=0,-1,IF(AP221=0,60,AP221)))</f>
        <v>2049</v>
      </c>
      <c r="AQ258" s="8">
        <f ca="1">INT(IF(SUM(AQ221:$BP221)=0,-1,IF(AQ221=0,60,AQ221)))</f>
        <v>4098</v>
      </c>
      <c r="AR258" s="8">
        <f ca="1">INT(IF(SUM(AR221:$BP221)=0,-1,IF(AR221=0,60,AR221)))</f>
        <v>-1</v>
      </c>
      <c r="AS258" s="8">
        <f ca="1">INT(IF(SUM(AS221:$BP221)=0,-1,IF(AS221=0,60,AS221)))</f>
        <v>-1</v>
      </c>
      <c r="AT258" s="8">
        <f ca="1">INT(IF(SUM(AT221:$BP221)=0,-1,IF(AT221=0,60,AT221)))</f>
        <v>-1</v>
      </c>
      <c r="AU258" s="8">
        <f ca="1">INT(IF(SUM(AU221:$BP221)=0,-1,IF(AU221=0,60,AU221)))</f>
        <v>-1</v>
      </c>
      <c r="AV258" s="8">
        <f ca="1">INT(IF(SUM(AV221:$BP221)=0,-1,IF(AV221=0,60,AV221)))</f>
        <v>-1</v>
      </c>
      <c r="AW258" s="8">
        <f ca="1">INT(IF(SUM(AW221:$BP221)=0,-1,IF(AW221=0,60,AW221)))</f>
        <v>-1</v>
      </c>
      <c r="AX258" s="8">
        <f ca="1">INT(IF(SUM(AX221:$BP221)=0,-1,IF(AX221=0,60,AX221)))</f>
        <v>-1</v>
      </c>
      <c r="AY258" s="8">
        <f ca="1">INT(IF(SUM(AY221:$BP221)=0,-1,IF(AY221=0,60,AY221)))</f>
        <v>-1</v>
      </c>
      <c r="AZ258" s="8">
        <f ca="1">INT(IF(SUM(AZ221:$BP221)=0,-1,IF(AZ221=0,60,AZ221)))</f>
        <v>-1</v>
      </c>
      <c r="BA258" s="8">
        <f ca="1">INT(IF(SUM(BA221:$BP221)=0,-1,IF(BA221=0,60,BA221)))</f>
        <v>-1</v>
      </c>
      <c r="BB258" s="8">
        <f ca="1">INT(IF(SUM(BB221:$BP221)=0,-1,IF(BB221=0,60,BB221)))</f>
        <v>-1</v>
      </c>
      <c r="BC258" s="8">
        <f ca="1">INT(IF(SUM(BC221:$BP221)=0,-1,IF(BC221=0,60,BC221)))</f>
        <v>-1</v>
      </c>
      <c r="BD258" s="8">
        <f ca="1">INT(IF(SUM(BD221:$BP221)=0,-1,IF(BD221=0,60,BD221)))</f>
        <v>-1</v>
      </c>
      <c r="BE258" s="8">
        <f ca="1">INT(IF(SUM(BE221:$BP221)=0,-1,IF(BE221=0,60,BE221)))</f>
        <v>-1</v>
      </c>
      <c r="BF258" s="8">
        <f ca="1">INT(IF(SUM(BF221:$BP221)=0,-1,IF(BF221=0,60,BF221)))</f>
        <v>-1</v>
      </c>
      <c r="BG258" s="8">
        <f ca="1">INT(IF(SUM(BG221:$BP221)=0,-1,IF(BG221=0,60,BG221)))</f>
        <v>-1</v>
      </c>
      <c r="BH258" s="8">
        <f ca="1">INT(IF(SUM(BH221:$BP221)=0,-1,IF(BH221=0,60,BH221)))</f>
        <v>-1</v>
      </c>
      <c r="BI258" s="8">
        <f ca="1">INT(IF(SUM(BI221:$BP221)=0,-1,IF(BI221=0,60,BI221)))</f>
        <v>-1</v>
      </c>
      <c r="BJ258" s="8">
        <f ca="1">INT(IF(SUM(BJ221:$BP221)=0,-1,IF(BJ221=0,60,BJ221)))</f>
        <v>-1</v>
      </c>
      <c r="BK258" s="8">
        <f ca="1">INT(IF(SUM(BK221:$BP221)=0,-1,IF(BK221=0,60,BK221)))</f>
        <v>-1</v>
      </c>
      <c r="BL258" s="8">
        <f ca="1">INT(IF(SUM(BL221:$BP221)=0,-1,IF(BL221=0,60,BL221)))</f>
        <v>-1</v>
      </c>
      <c r="BM258" s="8">
        <f ca="1">INT(IF(SUM(BM221:$BP221)=0,-1,IF(BM221=0,60,BM221)))</f>
        <v>-1</v>
      </c>
      <c r="BN258" s="8">
        <f ca="1">INT(IF(SUM(BN221:$BP221)=0,-1,IF(BN221=0,60,BN221)))</f>
        <v>-1</v>
      </c>
      <c r="BO258" s="8">
        <f ca="1">INT(IF(SUM(BO221:$BP221)=0,-1,IF(BO221=0,60,BO221)))</f>
        <v>-1</v>
      </c>
      <c r="BP258" s="8">
        <f ca="1">INT(IF(SUM(BP221:$BP221)=0,-1,IF(BP221=0,60,BP221)))</f>
        <v>-1</v>
      </c>
      <c r="BQ258" s="8">
        <f ca="1">INT(IF(SUM($BP221:BQ221)=0,-1,IF(BQ221=0,60,BQ221)))</f>
        <v>-1</v>
      </c>
      <c r="BR258" s="8">
        <f ca="1">INT(IF(SUM($BP221:BR221)=0,-1,IF(BR221=0,60,BR221)))</f>
        <v>-1</v>
      </c>
    </row>
    <row r="259" spans="1:70" x14ac:dyDescent="0.2">
      <c r="A259" s="2" t="s">
        <v>287</v>
      </c>
      <c r="B259" s="2">
        <f ca="1">IF(SUM(B222:$AH222)=0,-1,IF(B222=0,20,IF(B222&lt;=25,100,IF(B222&lt;=50,250,IF(B222&lt;=75,500,IF(B222&lt;=100,1000))))))</f>
        <v>-1</v>
      </c>
      <c r="C259" s="2">
        <f ca="1">IF(SUM(C222:$AH222)=0,-1,IF(C222=0,20,IF(C222&lt;=25,100,IF(C222&lt;=50,250,IF(C222&lt;=75,500,IF(C222&lt;=100,1000))))))</f>
        <v>-1</v>
      </c>
      <c r="D259" s="2">
        <f ca="1">IF(SUM(D222:$AH222)=0,-1,IF(D222=0,20,IF(D222&lt;=25,100,IF(D222&lt;=50,250,IF(D222&lt;=75,500,IF(D222&lt;=100,1000))))))</f>
        <v>-1</v>
      </c>
      <c r="E259" s="2">
        <f ca="1">IF(SUM(E222:$AH222)=0,-1,IF(E222=0,20,IF(E222&lt;=25,100,IF(E222&lt;=50,250,IF(E222&lt;=75,500,IF(E222&lt;=100,1000))))))</f>
        <v>-1</v>
      </c>
      <c r="F259" s="2">
        <f ca="1">IF(SUM(F222:$AH222)=0,-1,IF(F222=0,20,IF(F222&lt;=25,100,IF(F222&lt;=50,250,IF(F222&lt;=75,500,IF(F222&lt;=100,1000))))))</f>
        <v>-1</v>
      </c>
      <c r="G259" s="2">
        <f ca="1">IF(SUM(G222:$AH222)=0,-1,IF(G222=0,20,IF(G222&lt;=25,100,IF(G222&lt;=50,250,IF(G222&lt;=75,500,IF(G222&lt;=100,1000))))))</f>
        <v>-1</v>
      </c>
      <c r="H259" s="2">
        <f ca="1">IF(SUM(H222:$AH222)=0,-1,IF(H222=0,20,IF(H222&lt;=25,100,IF(H222&lt;=50,250,IF(H222&lt;=75,500,IF(H222&lt;=100,1000))))))</f>
        <v>-1</v>
      </c>
      <c r="I259" s="2">
        <f ca="1">IF(SUM(I222:$AH222)=0,-1,IF(I222=0,20,IF(I222&lt;=25,100,IF(I222&lt;=50,250,IF(I222&lt;=75,500,IF(I222&lt;=100,1000))))))</f>
        <v>-1</v>
      </c>
      <c r="J259" s="2">
        <f ca="1">IF(SUM(J222:$AH222)=0,-1,IF(J222=0,20,IF(J222&lt;=25,100,IF(J222&lt;=50,250,IF(J222&lt;=75,500,IF(J222&lt;=100,1000))))))</f>
        <v>-1</v>
      </c>
      <c r="K259" s="2">
        <f ca="1">IF(SUM(K222:$AH222)=0,-1,IF(K222=0,20,IF(K222&lt;=25,100,IF(K222&lt;=50,250,IF(K222&lt;=75,500,IF(K222&lt;=100,1000))))))</f>
        <v>-1</v>
      </c>
      <c r="L259" s="2">
        <f ca="1">IF(SUM(L222:$AH222)=0,-1,IF(L222=0,20,IF(L222&lt;=25,100,IF(L222&lt;=50,250,IF(L222&lt;=75,500,IF(L222&lt;=100,1000))))))</f>
        <v>-1</v>
      </c>
      <c r="M259" s="2">
        <f ca="1">IF(SUM(M222:$AH222)=0,-1,IF(M222=0,20,IF(M222&lt;=25,100,IF(M222&lt;=50,250,IF(M222&lt;=75,500,IF(M222&lt;=100,1000))))))</f>
        <v>-1</v>
      </c>
      <c r="N259" s="2">
        <f ca="1">IF(SUM(N222:$AH222)=0,-1,IF(N222=0,20,IF(N222&lt;=25,100,IF(N222&lt;=50,250,IF(N222&lt;=75,500,IF(N222&lt;=100,1000))))))</f>
        <v>-1</v>
      </c>
      <c r="O259" s="2">
        <f ca="1">IF(SUM(O222:$AH222)=0,-1,IF(O222=0,20,IF(O222&lt;=25,100,IF(O222&lt;=50,250,IF(O222&lt;=75,500,IF(O222&lt;=100,1000))))))</f>
        <v>-1</v>
      </c>
      <c r="P259" s="2">
        <f ca="1">IF(SUM(P222:$AH222)=0,-1,IF(P222=0,20,IF(P222&lt;=25,100,IF(P222&lt;=50,250,IF(P222&lt;=75,500,IF(P222&lt;=100,1000))))))</f>
        <v>-1</v>
      </c>
      <c r="Q259" s="2">
        <f ca="1">IF(SUM(Q222:$AH222)=0,-1,IF(Q222=0,20,IF(Q222&lt;=25,100,IF(Q222&lt;=50,250,IF(Q222&lt;=75,500,IF(Q222&lt;=100,1000))))))</f>
        <v>-1</v>
      </c>
      <c r="R259" s="2">
        <f ca="1">IF(SUM(R222:$AH222)=0,-1,IF(R222=0,20,IF(R222&lt;=25,100,IF(R222&lt;=50,250,IF(R222&lt;=75,500,IF(R222&lt;=100,1000))))))</f>
        <v>-1</v>
      </c>
      <c r="S259" s="2">
        <f ca="1">IF(SUM(S222:$AH222)=0,-1,IF(S222=0,20,IF(S222&lt;=25,100,IF(S222&lt;=50,250,IF(S222&lt;=75,500,IF(S222&lt;=100,1000))))))</f>
        <v>-1</v>
      </c>
      <c r="T259" s="2">
        <f ca="1">IF(SUM(T222:$AH222)=0,-1,IF(T222=0,20,IF(T222&lt;=25,100,IF(T222&lt;=50,250,IF(T222&lt;=75,500,IF(T222&lt;=100,1000))))))</f>
        <v>-1</v>
      </c>
      <c r="U259" s="2">
        <f ca="1">IF(SUM(U222:$AH222)=0,-1,IF(U222=0,20,IF(U222&lt;=25,100,IF(U222&lt;=50,250,IF(U222&lt;=75,500,IF(U222&lt;=100,1000))))))</f>
        <v>-1</v>
      </c>
      <c r="V259" s="2">
        <f ca="1">IF(SUM(V222:$AH222)=0,-1,IF(V222=0,20,IF(V222&lt;=25,100,IF(V222&lt;=50,250,IF(V222&lt;=75,500,IF(V222&lt;=100,1000))))))</f>
        <v>-1</v>
      </c>
      <c r="W259" s="2">
        <f ca="1">IF(SUM(W222:$AH222)=0,-1,IF(W222=0,20,IF(W222&lt;=25,100,IF(W222&lt;=50,250,IF(W222&lt;=75,500,IF(W222&lt;=100,1000))))))</f>
        <v>-1</v>
      </c>
      <c r="X259" s="2">
        <f ca="1">IF(SUM(X222:$AH222)=0,-1,IF(X222=0,20,IF(X222&lt;=25,100,IF(X222&lt;=50,250,IF(X222&lt;=75,500,IF(X222&lt;=100,1000))))))</f>
        <v>-1</v>
      </c>
      <c r="Y259" s="2">
        <f ca="1">IF(SUM(Y222:$AH222)=0,-1,IF(Y222=0,20,IF(Y222&lt;=25,100,IF(Y222&lt;=50,250,IF(Y222&lt;=75,500,IF(Y222&lt;=100,1000))))))</f>
        <v>-1</v>
      </c>
      <c r="Z259" s="2">
        <f ca="1">IF(SUM(Z222:$AH222)=0,-1,IF(Z222=0,20,IF(Z222&lt;=25,100,IF(Z222&lt;=50,250,IF(Z222&lt;=75,500,IF(Z222&lt;=100,1000))))))</f>
        <v>-1</v>
      </c>
      <c r="AA259" s="2">
        <f ca="1">IF(SUM(AA222:$AH222)=0,-1,IF(AA222=0,20,IF(AA222&lt;=25,100,IF(AA222&lt;=50,250,IF(AA222&lt;=75,500,IF(AA222&lt;=100,1000))))))</f>
        <v>-1</v>
      </c>
      <c r="AB259" s="2">
        <f ca="1">IF(SUM(AB222:$AH222)=0,-1,IF(AB222=0,20,IF(AB222&lt;=25,100,IF(AB222&lt;=50,250,IF(AB222&lt;=75,500,IF(AB222&lt;=100,1000))))))</f>
        <v>-1</v>
      </c>
      <c r="AC259" s="2">
        <f ca="1">IF(SUM(AC222:$AH222)=0,-1,IF(AC222=0,20,IF(AC222&lt;=25,100,IF(AC222&lt;=50,250,IF(AC222&lt;=75,500,IF(AC222&lt;=100,1000))))))</f>
        <v>-1</v>
      </c>
      <c r="AD259" s="2">
        <f ca="1">IF(SUM(AD222:$AH222)=0,-1,IF(AD222=0,20,IF(AD222&lt;=25,100,IF(AD222&lt;=50,250,IF(AD222&lt;=75,500,IF(AD222&lt;=100,1000))))))</f>
        <v>-1</v>
      </c>
      <c r="AE259" s="2">
        <f ca="1">IF(SUM(AE222:$AH222)=0,-1,IF(AE222=0,20,IF(AE222&lt;=25,100,IF(AE222&lt;=50,250,IF(AE222&lt;=75,500,IF(AE222&lt;=100,1000))))))</f>
        <v>-1</v>
      </c>
      <c r="AF259" s="2">
        <f ca="1">IF(SUM(AF222:$AH222)=0,-1,IF(AF222=0,20,IF(AF222&lt;=25,100,IF(AF222&lt;=50,250,IF(AF222&lt;=75,500,IF(AF222&lt;=100,1000))))))</f>
        <v>-1</v>
      </c>
      <c r="AG259" s="2">
        <f ca="1">IF(SUM(AG222:$AH222)=0,-1,IF(AG222=0,20,IF(AG222&lt;=25,100,IF(AG222&lt;=50,250,IF(AG222&lt;=75,500,IF(AG222&lt;=100,1000))))))</f>
        <v>-1</v>
      </c>
      <c r="AH259" s="2">
        <f ca="1">IF(SUM(AH222:$AH222)=0,-1,IF(AH222=0,20,IF(AH222&lt;=25,100,IF(AH222&lt;=50,250,IF(AH222&lt;=75,500,IF(AH222&lt;=100,1000))))))</f>
        <v>-1</v>
      </c>
      <c r="AL259" s="8">
        <f ca="1">INT(IF(SUM(AL222:$BP222)=0,-1,IF(AL222=0,60,AL222)))</f>
        <v>-1</v>
      </c>
      <c r="AM259" s="8">
        <f ca="1">INT(IF(SUM(AM222:$BP222)=0,-1,IF(AM222=0,60,AM222)))</f>
        <v>-1</v>
      </c>
      <c r="AN259" s="8">
        <f ca="1">INT(IF(SUM(AN222:$BP222)=0,-1,IF(AN222=0,60,AN222)))</f>
        <v>-1</v>
      </c>
      <c r="AO259" s="8">
        <f ca="1">INT(IF(SUM(AO222:$BP222)=0,-1,IF(AO222=0,60,AO222)))</f>
        <v>-1</v>
      </c>
      <c r="AP259" s="8">
        <f ca="1">INT(IF(SUM(AP222:$BP222)=0,-1,IF(AP222=0,60,AP222)))</f>
        <v>-1</v>
      </c>
      <c r="AQ259" s="8">
        <f ca="1">INT(IF(SUM(AQ222:$BP222)=0,-1,IF(AQ222=0,60,AQ222)))</f>
        <v>-1</v>
      </c>
      <c r="AR259" s="8">
        <f ca="1">INT(IF(SUM(AR222:$BP222)=0,-1,IF(AR222=0,60,AR222)))</f>
        <v>-1</v>
      </c>
      <c r="AS259" s="8">
        <f ca="1">INT(IF(SUM(AS222:$BP222)=0,-1,IF(AS222=0,60,AS222)))</f>
        <v>-1</v>
      </c>
      <c r="AT259" s="8">
        <f ca="1">INT(IF(SUM(AT222:$BP222)=0,-1,IF(AT222=0,60,AT222)))</f>
        <v>-1</v>
      </c>
      <c r="AU259" s="8">
        <f ca="1">INT(IF(SUM(AU222:$BP222)=0,-1,IF(AU222=0,60,AU222)))</f>
        <v>-1</v>
      </c>
      <c r="AV259" s="8">
        <f ca="1">INT(IF(SUM(AV222:$BP222)=0,-1,IF(AV222=0,60,AV222)))</f>
        <v>-1</v>
      </c>
      <c r="AW259" s="8">
        <f ca="1">INT(IF(SUM(AW222:$BP222)=0,-1,IF(AW222=0,60,AW222)))</f>
        <v>-1</v>
      </c>
      <c r="AX259" s="8">
        <f ca="1">INT(IF(SUM(AX222:$BP222)=0,-1,IF(AX222=0,60,AX222)))</f>
        <v>-1</v>
      </c>
      <c r="AY259" s="8">
        <f ca="1">INT(IF(SUM(AY222:$BP222)=0,-1,IF(AY222=0,60,AY222)))</f>
        <v>-1</v>
      </c>
      <c r="AZ259" s="8">
        <f ca="1">INT(IF(SUM(AZ222:$BP222)=0,-1,IF(AZ222=0,60,AZ222)))</f>
        <v>-1</v>
      </c>
      <c r="BA259" s="8">
        <f ca="1">INT(IF(SUM(BA222:$BP222)=0,-1,IF(BA222=0,60,BA222)))</f>
        <v>-1</v>
      </c>
      <c r="BB259" s="8">
        <f ca="1">INT(IF(SUM(BB222:$BP222)=0,-1,IF(BB222=0,60,BB222)))</f>
        <v>-1</v>
      </c>
      <c r="BC259" s="8">
        <f ca="1">INT(IF(SUM(BC222:$BP222)=0,-1,IF(BC222=0,60,BC222)))</f>
        <v>-1</v>
      </c>
      <c r="BD259" s="8">
        <f ca="1">INT(IF(SUM(BD222:$BP222)=0,-1,IF(BD222=0,60,BD222)))</f>
        <v>-1</v>
      </c>
      <c r="BE259" s="8">
        <f ca="1">INT(IF(SUM(BE222:$BP222)=0,-1,IF(BE222=0,60,BE222)))</f>
        <v>-1</v>
      </c>
      <c r="BF259" s="8">
        <f ca="1">INT(IF(SUM(BF222:$BP222)=0,-1,IF(BF222=0,60,BF222)))</f>
        <v>-1</v>
      </c>
      <c r="BG259" s="8">
        <f ca="1">INT(IF(SUM(BG222:$BP222)=0,-1,IF(BG222=0,60,BG222)))</f>
        <v>-1</v>
      </c>
      <c r="BH259" s="8">
        <f ca="1">INT(IF(SUM(BH222:$BP222)=0,-1,IF(BH222=0,60,BH222)))</f>
        <v>-1</v>
      </c>
      <c r="BI259" s="8">
        <f ca="1">INT(IF(SUM(BI222:$BP222)=0,-1,IF(BI222=0,60,BI222)))</f>
        <v>-1</v>
      </c>
      <c r="BJ259" s="8">
        <f ca="1">INT(IF(SUM(BJ222:$BP222)=0,-1,IF(BJ222=0,60,BJ222)))</f>
        <v>-1</v>
      </c>
      <c r="BK259" s="8">
        <f ca="1">INT(IF(SUM(BK222:$BP222)=0,-1,IF(BK222=0,60,BK222)))</f>
        <v>-1</v>
      </c>
      <c r="BL259" s="8">
        <f ca="1">INT(IF(SUM(BL222:$BP222)=0,-1,IF(BL222=0,60,BL222)))</f>
        <v>-1</v>
      </c>
      <c r="BM259" s="8">
        <f ca="1">INT(IF(SUM(BM222:$BP222)=0,-1,IF(BM222=0,60,BM222)))</f>
        <v>-1</v>
      </c>
      <c r="BN259" s="8">
        <f ca="1">INT(IF(SUM(BN222:$BP222)=0,-1,IF(BN222=0,60,BN222)))</f>
        <v>-1</v>
      </c>
      <c r="BO259" s="8">
        <f ca="1">INT(IF(SUM(BO222:$BP222)=0,-1,IF(BO222=0,60,BO222)))</f>
        <v>-1</v>
      </c>
      <c r="BP259" s="8">
        <f ca="1">INT(IF(SUM(BP222:$BP222)=0,-1,IF(BP222=0,60,BP222)))</f>
        <v>-1</v>
      </c>
      <c r="BQ259" s="8">
        <f ca="1">INT(IF(SUM($BP222:BQ222)=0,-1,IF(BQ222=0,60,BQ222)))</f>
        <v>-1</v>
      </c>
      <c r="BR259" s="8">
        <f ca="1">INT(IF(SUM($BP222:BR222)=0,-1,IF(BR222=0,60,BR222)))</f>
        <v>-1</v>
      </c>
    </row>
    <row r="260" spans="1:70" x14ac:dyDescent="0.2">
      <c r="A260" s="2" t="s">
        <v>145</v>
      </c>
      <c r="B260" s="2">
        <f ca="1">IF(SUM(B223:$AH223)=0,-1,IF(B223=0,20,IF(B223&lt;=25,100,IF(B223&lt;=50,250,IF(B223&lt;=75,500,IF(B223&lt;=100,1000))))))</f>
        <v>20</v>
      </c>
      <c r="C260" s="2">
        <f ca="1">IF(SUM(C223:$AH223)=0,-1,IF(C223=0,20,IF(C223&lt;=25,100,IF(C223&lt;=50,250,IF(C223&lt;=75,500,IF(C223&lt;=100,1000))))))</f>
        <v>20</v>
      </c>
      <c r="D260" s="2">
        <f ca="1">IF(SUM(D223:$AH223)=0,-1,IF(D223=0,20,IF(D223&lt;=25,100,IF(D223&lt;=50,250,IF(D223&lt;=75,500,IF(D223&lt;=100,1000))))))</f>
        <v>20</v>
      </c>
      <c r="E260" s="2">
        <f ca="1">IF(SUM(E223:$AH223)=0,-1,IF(E223=0,20,IF(E223&lt;=25,100,IF(E223&lt;=50,250,IF(E223&lt;=75,500,IF(E223&lt;=100,1000))))))</f>
        <v>100</v>
      </c>
      <c r="F260" s="2">
        <f ca="1">IF(SUM(F223:$AH223)=0,-1,IF(F223=0,20,IF(F223&lt;=25,100,IF(F223&lt;=50,250,IF(F223&lt;=75,500,IF(F223&lt;=100,1000))))))</f>
        <v>100</v>
      </c>
      <c r="G260" s="2">
        <f ca="1">IF(SUM(G223:$AH223)=0,-1,IF(G223=0,20,IF(G223&lt;=25,100,IF(G223&lt;=50,250,IF(G223&lt;=75,500,IF(G223&lt;=100,1000))))))</f>
        <v>100</v>
      </c>
      <c r="H260" s="2">
        <f ca="1">IF(SUM(H223:$AH223)=0,-1,IF(H223=0,20,IF(H223&lt;=25,100,IF(H223&lt;=50,250,IF(H223&lt;=75,500,IF(H223&lt;=100,1000))))))</f>
        <v>100</v>
      </c>
      <c r="I260" s="2">
        <f ca="1">IF(SUM(I223:$AH223)=0,-1,IF(I223=0,20,IF(I223&lt;=25,100,IF(I223&lt;=50,250,IF(I223&lt;=75,500,IF(I223&lt;=100,1000))))))</f>
        <v>100</v>
      </c>
      <c r="J260" s="2">
        <f ca="1">IF(SUM(J223:$AH223)=0,-1,IF(J223=0,20,IF(J223&lt;=25,100,IF(J223&lt;=50,250,IF(J223&lt;=75,500,IF(J223&lt;=100,1000))))))</f>
        <v>250</v>
      </c>
      <c r="K260" s="2">
        <f ca="1">IF(SUM(K223:$AH223)=0,-1,IF(K223=0,20,IF(K223&lt;=25,100,IF(K223&lt;=50,250,IF(K223&lt;=75,500,IF(K223&lt;=100,1000))))))</f>
        <v>250</v>
      </c>
      <c r="L260" s="2">
        <f ca="1">IF(SUM(L223:$AH223)=0,-1,IF(L223=0,20,IF(L223&lt;=25,100,IF(L223&lt;=50,250,IF(L223&lt;=75,500,IF(L223&lt;=100,1000))))))</f>
        <v>250</v>
      </c>
      <c r="M260" s="2">
        <f ca="1">IF(SUM(M223:$AH223)=0,-1,IF(M223=0,20,IF(M223&lt;=25,100,IF(M223&lt;=50,250,IF(M223&lt;=75,500,IF(M223&lt;=100,1000))))))</f>
        <v>500</v>
      </c>
      <c r="N260" s="2">
        <f ca="1">IF(SUM(N223:$AH223)=0,-1,IF(N223=0,20,IF(N223&lt;=25,100,IF(N223&lt;=50,250,IF(N223&lt;=75,500,IF(N223&lt;=100,1000))))))</f>
        <v>500</v>
      </c>
      <c r="O260" s="2">
        <f ca="1">IF(SUM(O223:$AH223)=0,-1,IF(O223=0,20,IF(O223&lt;=25,100,IF(O223&lt;=50,250,IF(O223&lt;=75,500,IF(O223&lt;=100,1000))))))</f>
        <v>500</v>
      </c>
      <c r="P260" s="2">
        <f ca="1">IF(SUM(P223:$AH223)=0,-1,IF(P223=0,20,IF(P223&lt;=25,100,IF(P223&lt;=50,250,IF(P223&lt;=75,500,IF(P223&lt;=100,1000))))))</f>
        <v>500</v>
      </c>
      <c r="Q260" s="2">
        <f ca="1">IF(SUM(Q223:$AH223)=0,-1,IF(Q223=0,20,IF(Q223&lt;=25,100,IF(Q223&lt;=50,250,IF(Q223&lt;=75,500,IF(Q223&lt;=100,1000))))))</f>
        <v>500</v>
      </c>
      <c r="R260" s="2">
        <f ca="1">IF(SUM(R223:$AH223)=0,-1,IF(R223=0,20,IF(R223&lt;=25,100,IF(R223&lt;=50,250,IF(R223&lt;=75,500,IF(R223&lt;=100,1000))))))</f>
        <v>500</v>
      </c>
      <c r="S260" s="2">
        <f ca="1">IF(SUM(S223:$AH223)=0,-1,IF(S223=0,20,IF(S223&lt;=25,100,IF(S223&lt;=50,250,IF(S223&lt;=75,500,IF(S223&lt;=100,1000))))))</f>
        <v>500</v>
      </c>
      <c r="T260" s="2">
        <f ca="1">IF(SUM(T223:$AH223)=0,-1,IF(T223=0,20,IF(T223&lt;=25,100,IF(T223&lt;=50,250,IF(T223&lt;=75,500,IF(T223&lt;=100,1000))))))</f>
        <v>500</v>
      </c>
      <c r="U260" s="2">
        <f ca="1">IF(SUM(U223:$AH223)=0,-1,IF(U223=0,20,IF(U223&lt;=25,100,IF(U223&lt;=50,250,IF(U223&lt;=75,500,IF(U223&lt;=100,1000))))))</f>
        <v>1000</v>
      </c>
      <c r="V260" s="2">
        <f ca="1">IF(SUM(V223:$AH223)=0,-1,IF(V223=0,20,IF(V223&lt;=25,100,IF(V223&lt;=50,250,IF(V223&lt;=75,500,IF(V223&lt;=100,1000))))))</f>
        <v>1000</v>
      </c>
      <c r="W260" s="2">
        <f ca="1">IF(SUM(W223:$AH223)=0,-1,IF(W223=0,20,IF(W223&lt;=25,100,IF(W223&lt;=50,250,IF(W223&lt;=75,500,IF(W223&lt;=100,1000))))))</f>
        <v>1000</v>
      </c>
      <c r="X260" s="2">
        <f ca="1">IF(SUM(X223:$AH223)=0,-1,IF(X223=0,20,IF(X223&lt;=25,100,IF(X223&lt;=50,250,IF(X223&lt;=75,500,IF(X223&lt;=100,1000))))))</f>
        <v>-1</v>
      </c>
      <c r="Y260" s="2">
        <f ca="1">IF(SUM(Y223:$AH223)=0,-1,IF(Y223=0,20,IF(Y223&lt;=25,100,IF(Y223&lt;=50,250,IF(Y223&lt;=75,500,IF(Y223&lt;=100,1000))))))</f>
        <v>-1</v>
      </c>
      <c r="Z260" s="2">
        <f ca="1">IF(SUM(Z223:$AH223)=0,-1,IF(Z223=0,20,IF(Z223&lt;=25,100,IF(Z223&lt;=50,250,IF(Z223&lt;=75,500,IF(Z223&lt;=100,1000))))))</f>
        <v>-1</v>
      </c>
      <c r="AA260" s="2">
        <f ca="1">IF(SUM(AA223:$AH223)=0,-1,IF(AA223=0,20,IF(AA223&lt;=25,100,IF(AA223&lt;=50,250,IF(AA223&lt;=75,500,IF(AA223&lt;=100,1000))))))</f>
        <v>-1</v>
      </c>
      <c r="AB260" s="2">
        <f ca="1">IF(SUM(AB223:$AH223)=0,-1,IF(AB223=0,20,IF(AB223&lt;=25,100,IF(AB223&lt;=50,250,IF(AB223&lt;=75,500,IF(AB223&lt;=100,1000))))))</f>
        <v>-1</v>
      </c>
      <c r="AC260" s="2">
        <f ca="1">IF(SUM(AC223:$AH223)=0,-1,IF(AC223=0,20,IF(AC223&lt;=25,100,IF(AC223&lt;=50,250,IF(AC223&lt;=75,500,IF(AC223&lt;=100,1000))))))</f>
        <v>-1</v>
      </c>
      <c r="AD260" s="2">
        <f ca="1">IF(SUM(AD223:$AH223)=0,-1,IF(AD223=0,20,IF(AD223&lt;=25,100,IF(AD223&lt;=50,250,IF(AD223&lt;=75,500,IF(AD223&lt;=100,1000))))))</f>
        <v>-1</v>
      </c>
      <c r="AE260" s="2">
        <f ca="1">IF(SUM(AE223:$AH223)=0,-1,IF(AE223=0,20,IF(AE223&lt;=25,100,IF(AE223&lt;=50,250,IF(AE223&lt;=75,500,IF(AE223&lt;=100,1000))))))</f>
        <v>-1</v>
      </c>
      <c r="AF260" s="2">
        <f ca="1">IF(SUM(AF223:$AH223)=0,-1,IF(AF223=0,20,IF(AF223&lt;=25,100,IF(AF223&lt;=50,250,IF(AF223&lt;=75,500,IF(AF223&lt;=100,1000))))))</f>
        <v>-1</v>
      </c>
      <c r="AG260" s="2">
        <f ca="1">IF(SUM(AG223:$AH223)=0,-1,IF(AG223=0,20,IF(AG223&lt;=25,100,IF(AG223&lt;=50,250,IF(AG223&lt;=75,500,IF(AG223&lt;=100,1000))))))</f>
        <v>-1</v>
      </c>
      <c r="AH260" s="2">
        <f ca="1">IF(SUM(AH223:$AH223)=0,-1,IF(AH223=0,20,IF(AH223&lt;=25,100,IF(AH223&lt;=50,250,IF(AH223&lt;=75,500,IF(AH223&lt;=100,1000))))))</f>
        <v>-1</v>
      </c>
      <c r="AL260" s="8">
        <f ca="1">INT(IF(SUM(AL223:$BP223)=0,-1,IF(AL223=0,60,AL223)))</f>
        <v>60</v>
      </c>
      <c r="AM260" s="8">
        <f ca="1">INT(IF(SUM(AM223:$BP223)=0,-1,IF(AM223=0,60,AM223)))</f>
        <v>60</v>
      </c>
      <c r="AN260" s="8">
        <f ca="1">INT(IF(SUM(AN223:$BP223)=0,-1,IF(AN223=0,60,AN223)))</f>
        <v>60</v>
      </c>
      <c r="AO260" s="8">
        <f ca="1">INT(IF(SUM(AO223:$BP223)=0,-1,IF(AO223=0,60,AO223)))</f>
        <v>190</v>
      </c>
      <c r="AP260" s="8">
        <f ca="1">INT(IF(SUM(AP223:$BP223)=0,-1,IF(AP223=0,60,AP223)))</f>
        <v>218</v>
      </c>
      <c r="AQ260" s="8">
        <f ca="1">INT(IF(SUM(AQ223:$BP223)=0,-1,IF(AQ223=0,60,AQ223)))</f>
        <v>227</v>
      </c>
      <c r="AR260" s="8">
        <f ca="1">INT(IF(SUM(AR223:$BP223)=0,-1,IF(AR223=0,60,AR223)))</f>
        <v>227</v>
      </c>
      <c r="AS260" s="8">
        <f ca="1">INT(IF(SUM(AS223:$BP223)=0,-1,IF(AS223=0,60,AS223)))</f>
        <v>227</v>
      </c>
      <c r="AT260" s="8">
        <f ca="1">INT(IF(SUM(AT223:$BP223)=0,-1,IF(AT223=0,60,AT223)))</f>
        <v>454</v>
      </c>
      <c r="AU260" s="8">
        <f ca="1">INT(IF(SUM(AU223:$BP223)=0,-1,IF(AU223=0,60,AU223)))</f>
        <v>454</v>
      </c>
      <c r="AV260" s="8">
        <f ca="1">INT(IF(SUM(AV223:$BP223)=0,-1,IF(AV223=0,60,AV223)))</f>
        <v>454</v>
      </c>
      <c r="AW260" s="8">
        <f ca="1">INT(IF(SUM(AW223:$BP223)=0,-1,IF(AW223=0,60,AW223)))</f>
        <v>463</v>
      </c>
      <c r="AX260" s="8">
        <f ca="1">INT(IF(SUM(AX223:$BP223)=0,-1,IF(AX223=0,60,AX223)))</f>
        <v>472</v>
      </c>
      <c r="AY260" s="8">
        <f ca="1">INT(IF(SUM(AY223:$BP223)=0,-1,IF(AY223=0,60,AY223)))</f>
        <v>472</v>
      </c>
      <c r="AZ260" s="8">
        <f ca="1">INT(IF(SUM(AZ223:$BP223)=0,-1,IF(AZ223=0,60,AZ223)))</f>
        <v>681</v>
      </c>
      <c r="BA260" s="8">
        <f ca="1">INT(IF(SUM(BA223:$BP223)=0,-1,IF(BA223=0,60,BA223)))</f>
        <v>681</v>
      </c>
      <c r="BB260" s="8">
        <f ca="1">INT(IF(SUM(BB223:$BP223)=0,-1,IF(BB223=0,60,BB223)))</f>
        <v>681</v>
      </c>
      <c r="BC260" s="8">
        <f ca="1">INT(IF(SUM(BC223:$BP223)=0,-1,IF(BC223=0,60,BC223)))</f>
        <v>681</v>
      </c>
      <c r="BD260" s="8">
        <f ca="1">INT(IF(SUM(BD223:$BP223)=0,-1,IF(BD223=0,60,BD223)))</f>
        <v>681</v>
      </c>
      <c r="BE260" s="8">
        <f ca="1">INT(IF(SUM(BE223:$BP223)=0,-1,IF(BE223=0,60,BE223)))</f>
        <v>909</v>
      </c>
      <c r="BF260" s="8">
        <f ca="1">INT(IF(SUM(BF223:$BP223)=0,-1,IF(BF223=0,60,BF223)))</f>
        <v>909</v>
      </c>
      <c r="BG260" s="8">
        <f ca="1">INT(IF(SUM(BG223:$BP223)=0,-1,IF(BG223=0,60,BG223)))</f>
        <v>909</v>
      </c>
      <c r="BH260" s="8">
        <f ca="1">INT(IF(SUM(BH223:$BP223)=0,-1,IF(BH223=0,60,BH223)))</f>
        <v>-1</v>
      </c>
      <c r="BI260" s="8">
        <f ca="1">INT(IF(SUM(BI223:$BP223)=0,-1,IF(BI223=0,60,BI223)))</f>
        <v>-1</v>
      </c>
      <c r="BJ260" s="8">
        <f ca="1">INT(IF(SUM(BJ223:$BP223)=0,-1,IF(BJ223=0,60,BJ223)))</f>
        <v>-1</v>
      </c>
      <c r="BK260" s="8">
        <f ca="1">INT(IF(SUM(BK223:$BP223)=0,-1,IF(BK223=0,60,BK223)))</f>
        <v>-1</v>
      </c>
      <c r="BL260" s="8">
        <f ca="1">INT(IF(SUM(BL223:$BP223)=0,-1,IF(BL223=0,60,BL223)))</f>
        <v>-1</v>
      </c>
      <c r="BM260" s="8">
        <f ca="1">INT(IF(SUM(BM223:$BP223)=0,-1,IF(BM223=0,60,BM223)))</f>
        <v>-1</v>
      </c>
      <c r="BN260" s="8">
        <f ca="1">INT(IF(SUM(BN223:$BP223)=0,-1,IF(BN223=0,60,BN223)))</f>
        <v>-1</v>
      </c>
      <c r="BO260" s="8">
        <f ca="1">INT(IF(SUM(BO223:$BP223)=0,-1,IF(BO223=0,60,BO223)))</f>
        <v>-1</v>
      </c>
      <c r="BP260" s="8">
        <f ca="1">INT(IF(SUM(BP223:$BP223)=0,-1,IF(BP223=0,60,BP223)))</f>
        <v>-1</v>
      </c>
      <c r="BQ260" s="8">
        <f ca="1">INT(IF(SUM($BP223:BQ223)=0,-1,IF(BQ223=0,60,BQ223)))</f>
        <v>-1</v>
      </c>
      <c r="BR260" s="8">
        <f ca="1">INT(IF(SUM($BP223:BR223)=0,-1,IF(BR223=0,60,BR223)))</f>
        <v>-1</v>
      </c>
    </row>
    <row r="261" spans="1:70" x14ac:dyDescent="0.2">
      <c r="A261" s="2" t="s">
        <v>192</v>
      </c>
      <c r="B261" s="2">
        <f ca="1">IF(SUM(B224:$AH224)=0,-1,IF(B224=0,20,IF(B224&lt;=25,100,IF(B224&lt;=50,250,IF(B224&lt;=75,500,IF(B224&lt;=100,1000))))))</f>
        <v>250</v>
      </c>
      <c r="C261" s="2">
        <f ca="1">IF(SUM(C224:$AH224)=0,-1,IF(C224=0,20,IF(C224&lt;=25,100,IF(C224&lt;=50,250,IF(C224&lt;=75,500,IF(C224&lt;=100,1000))))))</f>
        <v>250</v>
      </c>
      <c r="D261" s="2">
        <f ca="1">IF(SUM(D224:$AH224)=0,-1,IF(D224=0,20,IF(D224&lt;=25,100,IF(D224&lt;=50,250,IF(D224&lt;=75,500,IF(D224&lt;=100,1000))))))</f>
        <v>250</v>
      </c>
      <c r="E261" s="2">
        <f ca="1">IF(SUM(E224:$AH224)=0,-1,IF(E224=0,20,IF(E224&lt;=25,100,IF(E224&lt;=50,250,IF(E224&lt;=75,500,IF(E224&lt;=100,1000))))))</f>
        <v>-1</v>
      </c>
      <c r="F261" s="2">
        <f ca="1">IF(SUM(F224:$AH224)=0,-1,IF(F224=0,20,IF(F224&lt;=25,100,IF(F224&lt;=50,250,IF(F224&lt;=75,500,IF(F224&lt;=100,1000))))))</f>
        <v>-1</v>
      </c>
      <c r="G261" s="2">
        <f ca="1">IF(SUM(G224:$AH224)=0,-1,IF(G224=0,20,IF(G224&lt;=25,100,IF(G224&lt;=50,250,IF(G224&lt;=75,500,IF(G224&lt;=100,1000))))))</f>
        <v>-1</v>
      </c>
      <c r="H261" s="2">
        <f ca="1">IF(SUM(H224:$AH224)=0,-1,IF(H224=0,20,IF(H224&lt;=25,100,IF(H224&lt;=50,250,IF(H224&lt;=75,500,IF(H224&lt;=100,1000))))))</f>
        <v>-1</v>
      </c>
      <c r="I261" s="2">
        <f ca="1">IF(SUM(I224:$AH224)=0,-1,IF(I224=0,20,IF(I224&lt;=25,100,IF(I224&lt;=50,250,IF(I224&lt;=75,500,IF(I224&lt;=100,1000))))))</f>
        <v>-1</v>
      </c>
      <c r="J261" s="2">
        <f ca="1">IF(SUM(J224:$AH224)=0,-1,IF(J224=0,20,IF(J224&lt;=25,100,IF(J224&lt;=50,250,IF(J224&lt;=75,500,IF(J224&lt;=100,1000))))))</f>
        <v>-1</v>
      </c>
      <c r="K261" s="2">
        <f ca="1">IF(SUM(K224:$AH224)=0,-1,IF(K224=0,20,IF(K224&lt;=25,100,IF(K224&lt;=50,250,IF(K224&lt;=75,500,IF(K224&lt;=100,1000))))))</f>
        <v>-1</v>
      </c>
      <c r="L261" s="2">
        <f ca="1">IF(SUM(L224:$AH224)=0,-1,IF(L224=0,20,IF(L224&lt;=25,100,IF(L224&lt;=50,250,IF(L224&lt;=75,500,IF(L224&lt;=100,1000))))))</f>
        <v>-1</v>
      </c>
      <c r="M261" s="2">
        <f ca="1">IF(SUM(M224:$AH224)=0,-1,IF(M224=0,20,IF(M224&lt;=25,100,IF(M224&lt;=50,250,IF(M224&lt;=75,500,IF(M224&lt;=100,1000))))))</f>
        <v>-1</v>
      </c>
      <c r="N261" s="2">
        <f ca="1">IF(SUM(N224:$AH224)=0,-1,IF(N224=0,20,IF(N224&lt;=25,100,IF(N224&lt;=50,250,IF(N224&lt;=75,500,IF(N224&lt;=100,1000))))))</f>
        <v>-1</v>
      </c>
      <c r="O261" s="2">
        <f ca="1">IF(SUM(O224:$AH224)=0,-1,IF(O224=0,20,IF(O224&lt;=25,100,IF(O224&lt;=50,250,IF(O224&lt;=75,500,IF(O224&lt;=100,1000))))))</f>
        <v>-1</v>
      </c>
      <c r="P261" s="2">
        <f ca="1">IF(SUM(P224:$AH224)=0,-1,IF(P224=0,20,IF(P224&lt;=25,100,IF(P224&lt;=50,250,IF(P224&lt;=75,500,IF(P224&lt;=100,1000))))))</f>
        <v>-1</v>
      </c>
      <c r="Q261" s="2">
        <f ca="1">IF(SUM(Q224:$AH224)=0,-1,IF(Q224=0,20,IF(Q224&lt;=25,100,IF(Q224&lt;=50,250,IF(Q224&lt;=75,500,IF(Q224&lt;=100,1000))))))</f>
        <v>-1</v>
      </c>
      <c r="R261" s="2">
        <f ca="1">IF(SUM(R224:$AH224)=0,-1,IF(R224=0,20,IF(R224&lt;=25,100,IF(R224&lt;=50,250,IF(R224&lt;=75,500,IF(R224&lt;=100,1000))))))</f>
        <v>-1</v>
      </c>
      <c r="S261" s="2">
        <f ca="1">IF(SUM(S224:$AH224)=0,-1,IF(S224=0,20,IF(S224&lt;=25,100,IF(S224&lt;=50,250,IF(S224&lt;=75,500,IF(S224&lt;=100,1000))))))</f>
        <v>-1</v>
      </c>
      <c r="T261" s="2">
        <f ca="1">IF(SUM(T224:$AH224)=0,-1,IF(T224=0,20,IF(T224&lt;=25,100,IF(T224&lt;=50,250,IF(T224&lt;=75,500,IF(T224&lt;=100,1000))))))</f>
        <v>-1</v>
      </c>
      <c r="U261" s="2">
        <f ca="1">IF(SUM(U224:$AH224)=0,-1,IF(U224=0,20,IF(U224&lt;=25,100,IF(U224&lt;=50,250,IF(U224&lt;=75,500,IF(U224&lt;=100,1000))))))</f>
        <v>-1</v>
      </c>
      <c r="V261" s="2">
        <f ca="1">IF(SUM(V224:$AH224)=0,-1,IF(V224=0,20,IF(V224&lt;=25,100,IF(V224&lt;=50,250,IF(V224&lt;=75,500,IF(V224&lt;=100,1000))))))</f>
        <v>-1</v>
      </c>
      <c r="W261" s="2">
        <f ca="1">IF(SUM(W224:$AH224)=0,-1,IF(W224=0,20,IF(W224&lt;=25,100,IF(W224&lt;=50,250,IF(W224&lt;=75,500,IF(W224&lt;=100,1000))))))</f>
        <v>-1</v>
      </c>
      <c r="X261" s="2">
        <f ca="1">IF(SUM(X224:$AH224)=0,-1,IF(X224=0,20,IF(X224&lt;=25,100,IF(X224&lt;=50,250,IF(X224&lt;=75,500,IF(X224&lt;=100,1000))))))</f>
        <v>-1</v>
      </c>
      <c r="Y261" s="2">
        <f ca="1">IF(SUM(Y224:$AH224)=0,-1,IF(Y224=0,20,IF(Y224&lt;=25,100,IF(Y224&lt;=50,250,IF(Y224&lt;=75,500,IF(Y224&lt;=100,1000))))))</f>
        <v>-1</v>
      </c>
      <c r="Z261" s="2">
        <f ca="1">IF(SUM(Z224:$AH224)=0,-1,IF(Z224=0,20,IF(Z224&lt;=25,100,IF(Z224&lt;=50,250,IF(Z224&lt;=75,500,IF(Z224&lt;=100,1000))))))</f>
        <v>-1</v>
      </c>
      <c r="AA261" s="2">
        <f ca="1">IF(SUM(AA224:$AH224)=0,-1,IF(AA224=0,20,IF(AA224&lt;=25,100,IF(AA224&lt;=50,250,IF(AA224&lt;=75,500,IF(AA224&lt;=100,1000))))))</f>
        <v>-1</v>
      </c>
      <c r="AB261" s="2">
        <f ca="1">IF(SUM(AB224:$AH224)=0,-1,IF(AB224=0,20,IF(AB224&lt;=25,100,IF(AB224&lt;=50,250,IF(AB224&lt;=75,500,IF(AB224&lt;=100,1000))))))</f>
        <v>-1</v>
      </c>
      <c r="AC261" s="2">
        <f ca="1">IF(SUM(AC224:$AH224)=0,-1,IF(AC224=0,20,IF(AC224&lt;=25,100,IF(AC224&lt;=50,250,IF(AC224&lt;=75,500,IF(AC224&lt;=100,1000))))))</f>
        <v>-1</v>
      </c>
      <c r="AD261" s="2">
        <f ca="1">IF(SUM(AD224:$AH224)=0,-1,IF(AD224=0,20,IF(AD224&lt;=25,100,IF(AD224&lt;=50,250,IF(AD224&lt;=75,500,IF(AD224&lt;=100,1000))))))</f>
        <v>-1</v>
      </c>
      <c r="AE261" s="2">
        <f ca="1">IF(SUM(AE224:$AH224)=0,-1,IF(AE224=0,20,IF(AE224&lt;=25,100,IF(AE224&lt;=50,250,IF(AE224&lt;=75,500,IF(AE224&lt;=100,1000))))))</f>
        <v>-1</v>
      </c>
      <c r="AF261" s="2">
        <f ca="1">IF(SUM(AF224:$AH224)=0,-1,IF(AF224=0,20,IF(AF224&lt;=25,100,IF(AF224&lt;=50,250,IF(AF224&lt;=75,500,IF(AF224&lt;=100,1000))))))</f>
        <v>-1</v>
      </c>
      <c r="AG261" s="2">
        <f ca="1">IF(SUM(AG224:$AH224)=0,-1,IF(AG224=0,20,IF(AG224&lt;=25,100,IF(AG224&lt;=50,250,IF(AG224&lt;=75,500,IF(AG224&lt;=100,1000))))))</f>
        <v>-1</v>
      </c>
      <c r="AH261" s="2">
        <f ca="1">IF(SUM(AH224:$AH224)=0,-1,IF(AH224=0,20,IF(AH224&lt;=25,100,IF(AH224&lt;=50,250,IF(AH224&lt;=75,500,IF(AH224&lt;=100,1000))))))</f>
        <v>-1</v>
      </c>
      <c r="AL261" s="8">
        <f ca="1">INT(IF(SUM(AL224:$BP224)=0,-1,IF(AL224=0,60,AL224)))</f>
        <v>1428</v>
      </c>
      <c r="AM261" s="8">
        <f ca="1">INT(IF(SUM(AM224:$BP224)=0,-1,IF(AM224=0,60,AM224)))</f>
        <v>1785</v>
      </c>
      <c r="AN261" s="8">
        <f ca="1">INT(IF(SUM(AN224:$BP224)=0,-1,IF(AN224=0,60,AN224)))</f>
        <v>1785</v>
      </c>
      <c r="AO261" s="8">
        <f ca="1">INT(IF(SUM(AO224:$BP224)=0,-1,IF(AO224=0,60,AO224)))</f>
        <v>-1</v>
      </c>
      <c r="AP261" s="8">
        <f ca="1">INT(IF(SUM(AP224:$BP224)=0,-1,IF(AP224=0,60,AP224)))</f>
        <v>-1</v>
      </c>
      <c r="AQ261" s="8">
        <f ca="1">INT(IF(SUM(AQ224:$BP224)=0,-1,IF(AQ224=0,60,AQ224)))</f>
        <v>-1</v>
      </c>
      <c r="AR261" s="8">
        <f ca="1">INT(IF(SUM(AR224:$BP224)=0,-1,IF(AR224=0,60,AR224)))</f>
        <v>-1</v>
      </c>
      <c r="AS261" s="8">
        <f ca="1">INT(IF(SUM(AS224:$BP224)=0,-1,IF(AS224=0,60,AS224)))</f>
        <v>-1</v>
      </c>
      <c r="AT261" s="8">
        <f ca="1">INT(IF(SUM(AT224:$BP224)=0,-1,IF(AT224=0,60,AT224)))</f>
        <v>-1</v>
      </c>
      <c r="AU261" s="8">
        <f ca="1">INT(IF(SUM(AU224:$BP224)=0,-1,IF(AU224=0,60,AU224)))</f>
        <v>-1</v>
      </c>
      <c r="AV261" s="8">
        <f ca="1">INT(IF(SUM(AV224:$BP224)=0,-1,IF(AV224=0,60,AV224)))</f>
        <v>-1</v>
      </c>
      <c r="AW261" s="8">
        <f ca="1">INT(IF(SUM(AW224:$BP224)=0,-1,IF(AW224=0,60,AW224)))</f>
        <v>-1</v>
      </c>
      <c r="AX261" s="8">
        <f ca="1">INT(IF(SUM(AX224:$BP224)=0,-1,IF(AX224=0,60,AX224)))</f>
        <v>-1</v>
      </c>
      <c r="AY261" s="8">
        <f ca="1">INT(IF(SUM(AY224:$BP224)=0,-1,IF(AY224=0,60,AY224)))</f>
        <v>-1</v>
      </c>
      <c r="AZ261" s="8">
        <f ca="1">INT(IF(SUM(AZ224:$BP224)=0,-1,IF(AZ224=0,60,AZ224)))</f>
        <v>-1</v>
      </c>
      <c r="BA261" s="8">
        <f ca="1">INT(IF(SUM(BA224:$BP224)=0,-1,IF(BA224=0,60,BA224)))</f>
        <v>-1</v>
      </c>
      <c r="BB261" s="8">
        <f ca="1">INT(IF(SUM(BB224:$BP224)=0,-1,IF(BB224=0,60,BB224)))</f>
        <v>-1</v>
      </c>
      <c r="BC261" s="8">
        <f ca="1">INT(IF(SUM(BC224:$BP224)=0,-1,IF(BC224=0,60,BC224)))</f>
        <v>-1</v>
      </c>
      <c r="BD261" s="8">
        <f ca="1">INT(IF(SUM(BD224:$BP224)=0,-1,IF(BD224=0,60,BD224)))</f>
        <v>-1</v>
      </c>
      <c r="BE261" s="8">
        <f ca="1">INT(IF(SUM(BE224:$BP224)=0,-1,IF(BE224=0,60,BE224)))</f>
        <v>-1</v>
      </c>
      <c r="BF261" s="8">
        <f ca="1">INT(IF(SUM(BF224:$BP224)=0,-1,IF(BF224=0,60,BF224)))</f>
        <v>-1</v>
      </c>
      <c r="BG261" s="8">
        <f ca="1">INT(IF(SUM(BG224:$BP224)=0,-1,IF(BG224=0,60,BG224)))</f>
        <v>-1</v>
      </c>
      <c r="BH261" s="8">
        <f ca="1">INT(IF(SUM(BH224:$BP224)=0,-1,IF(BH224=0,60,BH224)))</f>
        <v>-1</v>
      </c>
      <c r="BI261" s="8">
        <f ca="1">INT(IF(SUM(BI224:$BP224)=0,-1,IF(BI224=0,60,BI224)))</f>
        <v>-1</v>
      </c>
      <c r="BJ261" s="8">
        <f ca="1">INT(IF(SUM(BJ224:$BP224)=0,-1,IF(BJ224=0,60,BJ224)))</f>
        <v>-1</v>
      </c>
      <c r="BK261" s="8">
        <f ca="1">INT(IF(SUM(BK224:$BP224)=0,-1,IF(BK224=0,60,BK224)))</f>
        <v>-1</v>
      </c>
      <c r="BL261" s="8">
        <f ca="1">INT(IF(SUM(BL224:$BP224)=0,-1,IF(BL224=0,60,BL224)))</f>
        <v>-1</v>
      </c>
      <c r="BM261" s="8">
        <f ca="1">INT(IF(SUM(BM224:$BP224)=0,-1,IF(BM224=0,60,BM224)))</f>
        <v>-1</v>
      </c>
      <c r="BN261" s="8">
        <f ca="1">INT(IF(SUM(BN224:$BP224)=0,-1,IF(BN224=0,60,BN224)))</f>
        <v>-1</v>
      </c>
      <c r="BO261" s="8">
        <f ca="1">INT(IF(SUM(BO224:$BP224)=0,-1,IF(BO224=0,60,BO224)))</f>
        <v>-1</v>
      </c>
      <c r="BP261" s="8">
        <f ca="1">INT(IF(SUM(BP224:$BP224)=0,-1,IF(BP224=0,60,BP224)))</f>
        <v>-1</v>
      </c>
      <c r="BQ261" s="8">
        <f ca="1">INT(IF(SUM($BP224:BQ224)=0,-1,IF(BQ224=0,60,BQ224)))</f>
        <v>-1</v>
      </c>
      <c r="BR261" s="8">
        <f ca="1">INT(IF(SUM($BP224:BR224)=0,-1,IF(BR224=0,60,BR224)))</f>
        <v>-1</v>
      </c>
    </row>
    <row r="262" spans="1:70" x14ac:dyDescent="0.2">
      <c r="A262" s="2" t="s">
        <v>265</v>
      </c>
      <c r="B262" s="2">
        <f ca="1">IF(SUM(B225:$AH225)=0,-1,IF(B225=0,20,IF(B225&lt;=25,100,IF(B225&lt;=50,250,IF(B225&lt;=75,500,IF(B225&lt;=100,1000))))))</f>
        <v>500</v>
      </c>
      <c r="C262" s="2">
        <f ca="1">IF(SUM(C225:$AH225)=0,-1,IF(C225=0,20,IF(C225&lt;=25,100,IF(C225&lt;=50,250,IF(C225&lt;=75,500,IF(C225&lt;=100,1000))))))</f>
        <v>500</v>
      </c>
      <c r="D262" s="2">
        <f ca="1">IF(SUM(D225:$AH225)=0,-1,IF(D225=0,20,IF(D225&lt;=25,100,IF(D225&lt;=50,250,IF(D225&lt;=75,500,IF(D225&lt;=100,1000))))))</f>
        <v>500</v>
      </c>
      <c r="E262" s="2">
        <f ca="1">IF(SUM(E225:$AH225)=0,-1,IF(E225=0,20,IF(E225&lt;=25,100,IF(E225&lt;=50,250,IF(E225&lt;=75,500,IF(E225&lt;=100,1000))))))</f>
        <v>-1</v>
      </c>
      <c r="F262" s="2">
        <f ca="1">IF(SUM(F225:$AH225)=0,-1,IF(F225=0,20,IF(F225&lt;=25,100,IF(F225&lt;=50,250,IF(F225&lt;=75,500,IF(F225&lt;=100,1000))))))</f>
        <v>-1</v>
      </c>
      <c r="G262" s="2">
        <f ca="1">IF(SUM(G225:$AH225)=0,-1,IF(G225=0,20,IF(G225&lt;=25,100,IF(G225&lt;=50,250,IF(G225&lt;=75,500,IF(G225&lt;=100,1000))))))</f>
        <v>-1</v>
      </c>
      <c r="H262" s="2">
        <f ca="1">IF(SUM(H225:$AH225)=0,-1,IF(H225=0,20,IF(H225&lt;=25,100,IF(H225&lt;=50,250,IF(H225&lt;=75,500,IF(H225&lt;=100,1000))))))</f>
        <v>-1</v>
      </c>
      <c r="I262" s="2">
        <f ca="1">IF(SUM(I225:$AH225)=0,-1,IF(I225=0,20,IF(I225&lt;=25,100,IF(I225&lt;=50,250,IF(I225&lt;=75,500,IF(I225&lt;=100,1000))))))</f>
        <v>-1</v>
      </c>
      <c r="J262" s="2">
        <f ca="1">IF(SUM(J225:$AH225)=0,-1,IF(J225=0,20,IF(J225&lt;=25,100,IF(J225&lt;=50,250,IF(J225&lt;=75,500,IF(J225&lt;=100,1000))))))</f>
        <v>-1</v>
      </c>
      <c r="K262" s="2">
        <f ca="1">IF(SUM(K225:$AH225)=0,-1,IF(K225=0,20,IF(K225&lt;=25,100,IF(K225&lt;=50,250,IF(K225&lt;=75,500,IF(K225&lt;=100,1000))))))</f>
        <v>-1</v>
      </c>
      <c r="L262" s="2">
        <f ca="1">IF(SUM(L225:$AH225)=0,-1,IF(L225=0,20,IF(L225&lt;=25,100,IF(L225&lt;=50,250,IF(L225&lt;=75,500,IF(L225&lt;=100,1000))))))</f>
        <v>-1</v>
      </c>
      <c r="M262" s="2">
        <f ca="1">IF(SUM(M225:$AH225)=0,-1,IF(M225=0,20,IF(M225&lt;=25,100,IF(M225&lt;=50,250,IF(M225&lt;=75,500,IF(M225&lt;=100,1000))))))</f>
        <v>-1</v>
      </c>
      <c r="N262" s="2">
        <f ca="1">IF(SUM(N225:$AH225)=0,-1,IF(N225=0,20,IF(N225&lt;=25,100,IF(N225&lt;=50,250,IF(N225&lt;=75,500,IF(N225&lt;=100,1000))))))</f>
        <v>-1</v>
      </c>
      <c r="O262" s="2">
        <f ca="1">IF(SUM(O225:$AH225)=0,-1,IF(O225=0,20,IF(O225&lt;=25,100,IF(O225&lt;=50,250,IF(O225&lt;=75,500,IF(O225&lt;=100,1000))))))</f>
        <v>-1</v>
      </c>
      <c r="P262" s="2">
        <f ca="1">IF(SUM(P225:$AH225)=0,-1,IF(P225=0,20,IF(P225&lt;=25,100,IF(P225&lt;=50,250,IF(P225&lt;=75,500,IF(P225&lt;=100,1000))))))</f>
        <v>-1</v>
      </c>
      <c r="Q262" s="2">
        <f ca="1">IF(SUM(Q225:$AH225)=0,-1,IF(Q225=0,20,IF(Q225&lt;=25,100,IF(Q225&lt;=50,250,IF(Q225&lt;=75,500,IF(Q225&lt;=100,1000))))))</f>
        <v>-1</v>
      </c>
      <c r="R262" s="2">
        <f ca="1">IF(SUM(R225:$AH225)=0,-1,IF(R225=0,20,IF(R225&lt;=25,100,IF(R225&lt;=50,250,IF(R225&lt;=75,500,IF(R225&lt;=100,1000))))))</f>
        <v>-1</v>
      </c>
      <c r="S262" s="2">
        <f ca="1">IF(SUM(S225:$AH225)=0,-1,IF(S225=0,20,IF(S225&lt;=25,100,IF(S225&lt;=50,250,IF(S225&lt;=75,500,IF(S225&lt;=100,1000))))))</f>
        <v>-1</v>
      </c>
      <c r="T262" s="2">
        <f ca="1">IF(SUM(T225:$AH225)=0,-1,IF(T225=0,20,IF(T225&lt;=25,100,IF(T225&lt;=50,250,IF(T225&lt;=75,500,IF(T225&lt;=100,1000))))))</f>
        <v>-1</v>
      </c>
      <c r="U262" s="2">
        <f ca="1">IF(SUM(U225:$AH225)=0,-1,IF(U225=0,20,IF(U225&lt;=25,100,IF(U225&lt;=50,250,IF(U225&lt;=75,500,IF(U225&lt;=100,1000))))))</f>
        <v>-1</v>
      </c>
      <c r="V262" s="2">
        <f ca="1">IF(SUM(V225:$AH225)=0,-1,IF(V225=0,20,IF(V225&lt;=25,100,IF(V225&lt;=50,250,IF(V225&lt;=75,500,IF(V225&lt;=100,1000))))))</f>
        <v>-1</v>
      </c>
      <c r="W262" s="2">
        <f ca="1">IF(SUM(W225:$AH225)=0,-1,IF(W225=0,20,IF(W225&lt;=25,100,IF(W225&lt;=50,250,IF(W225&lt;=75,500,IF(W225&lt;=100,1000))))))</f>
        <v>-1</v>
      </c>
      <c r="X262" s="2">
        <f ca="1">IF(SUM(X225:$AH225)=0,-1,IF(X225=0,20,IF(X225&lt;=25,100,IF(X225&lt;=50,250,IF(X225&lt;=75,500,IF(X225&lt;=100,1000))))))</f>
        <v>-1</v>
      </c>
      <c r="Y262" s="2">
        <f ca="1">IF(SUM(Y225:$AH225)=0,-1,IF(Y225=0,20,IF(Y225&lt;=25,100,IF(Y225&lt;=50,250,IF(Y225&lt;=75,500,IF(Y225&lt;=100,1000))))))</f>
        <v>-1</v>
      </c>
      <c r="Z262" s="2">
        <f ca="1">IF(SUM(Z225:$AH225)=0,-1,IF(Z225=0,20,IF(Z225&lt;=25,100,IF(Z225&lt;=50,250,IF(Z225&lt;=75,500,IF(Z225&lt;=100,1000))))))</f>
        <v>-1</v>
      </c>
      <c r="AA262" s="2">
        <f ca="1">IF(SUM(AA225:$AH225)=0,-1,IF(AA225=0,20,IF(AA225&lt;=25,100,IF(AA225&lt;=50,250,IF(AA225&lt;=75,500,IF(AA225&lt;=100,1000))))))</f>
        <v>-1</v>
      </c>
      <c r="AB262" s="2">
        <f ca="1">IF(SUM(AB225:$AH225)=0,-1,IF(AB225=0,20,IF(AB225&lt;=25,100,IF(AB225&lt;=50,250,IF(AB225&lt;=75,500,IF(AB225&lt;=100,1000))))))</f>
        <v>-1</v>
      </c>
      <c r="AC262" s="2">
        <f ca="1">IF(SUM(AC225:$AH225)=0,-1,IF(AC225=0,20,IF(AC225&lt;=25,100,IF(AC225&lt;=50,250,IF(AC225&lt;=75,500,IF(AC225&lt;=100,1000))))))</f>
        <v>-1</v>
      </c>
      <c r="AD262" s="2">
        <f ca="1">IF(SUM(AD225:$AH225)=0,-1,IF(AD225=0,20,IF(AD225&lt;=25,100,IF(AD225&lt;=50,250,IF(AD225&lt;=75,500,IF(AD225&lt;=100,1000))))))</f>
        <v>-1</v>
      </c>
      <c r="AE262" s="2">
        <f ca="1">IF(SUM(AE225:$AH225)=0,-1,IF(AE225=0,20,IF(AE225&lt;=25,100,IF(AE225&lt;=50,250,IF(AE225&lt;=75,500,IF(AE225&lt;=100,1000))))))</f>
        <v>-1</v>
      </c>
      <c r="AF262" s="2">
        <f ca="1">IF(SUM(AF225:$AH225)=0,-1,IF(AF225=0,20,IF(AF225&lt;=25,100,IF(AF225&lt;=50,250,IF(AF225&lt;=75,500,IF(AF225&lt;=100,1000))))))</f>
        <v>-1</v>
      </c>
      <c r="AG262" s="2">
        <f ca="1">IF(SUM(AG225:$AH225)=0,-1,IF(AG225=0,20,IF(AG225&lt;=25,100,IF(AG225&lt;=50,250,IF(AG225&lt;=75,500,IF(AG225&lt;=100,1000))))))</f>
        <v>-1</v>
      </c>
      <c r="AH262" s="2">
        <f ca="1">IF(SUM(AH225:$AH225)=0,-1,IF(AH225=0,20,IF(AH225&lt;=25,100,IF(AH225&lt;=50,250,IF(AH225&lt;=75,500,IF(AH225&lt;=100,1000))))))</f>
        <v>-1</v>
      </c>
      <c r="AL262" s="8">
        <f ca="1">INT(IF(SUM(AL225:$BP225)=0,-1,IF(AL225=0,60,AL225)))</f>
        <v>2500</v>
      </c>
      <c r="AM262" s="8">
        <f ca="1">INT(IF(SUM(AM225:$BP225)=0,-1,IF(AM225=0,60,AM225)))</f>
        <v>2500</v>
      </c>
      <c r="AN262" s="8">
        <f ca="1">INT(IF(SUM(AN225:$BP225)=0,-1,IF(AN225=0,60,AN225)))</f>
        <v>2500</v>
      </c>
      <c r="AO262" s="8">
        <f ca="1">INT(IF(SUM(AO225:$BP225)=0,-1,IF(AO225=0,60,AO225)))</f>
        <v>-1</v>
      </c>
      <c r="AP262" s="8">
        <f ca="1">INT(IF(SUM(AP225:$BP225)=0,-1,IF(AP225=0,60,AP225)))</f>
        <v>-1</v>
      </c>
      <c r="AQ262" s="8">
        <f ca="1">INT(IF(SUM(AQ225:$BP225)=0,-1,IF(AQ225=0,60,AQ225)))</f>
        <v>-1</v>
      </c>
      <c r="AR262" s="8">
        <f ca="1">INT(IF(SUM(AR225:$BP225)=0,-1,IF(AR225=0,60,AR225)))</f>
        <v>-1</v>
      </c>
      <c r="AS262" s="8">
        <f ca="1">INT(IF(SUM(AS225:$BP225)=0,-1,IF(AS225=0,60,AS225)))</f>
        <v>-1</v>
      </c>
      <c r="AT262" s="8">
        <f ca="1">INT(IF(SUM(AT225:$BP225)=0,-1,IF(AT225=0,60,AT225)))</f>
        <v>-1</v>
      </c>
      <c r="AU262" s="8">
        <f ca="1">INT(IF(SUM(AU225:$BP225)=0,-1,IF(AU225=0,60,AU225)))</f>
        <v>-1</v>
      </c>
      <c r="AV262" s="8">
        <f ca="1">INT(IF(SUM(AV225:$BP225)=0,-1,IF(AV225=0,60,AV225)))</f>
        <v>-1</v>
      </c>
      <c r="AW262" s="8">
        <f ca="1">INT(IF(SUM(AW225:$BP225)=0,-1,IF(AW225=0,60,AW225)))</f>
        <v>-1</v>
      </c>
      <c r="AX262" s="8">
        <f ca="1">INT(IF(SUM(AX225:$BP225)=0,-1,IF(AX225=0,60,AX225)))</f>
        <v>-1</v>
      </c>
      <c r="AY262" s="8">
        <f ca="1">INT(IF(SUM(AY225:$BP225)=0,-1,IF(AY225=0,60,AY225)))</f>
        <v>-1</v>
      </c>
      <c r="AZ262" s="8">
        <f ca="1">INT(IF(SUM(AZ225:$BP225)=0,-1,IF(AZ225=0,60,AZ225)))</f>
        <v>-1</v>
      </c>
      <c r="BA262" s="8">
        <f ca="1">INT(IF(SUM(BA225:$BP225)=0,-1,IF(BA225=0,60,BA225)))</f>
        <v>-1</v>
      </c>
      <c r="BB262" s="8">
        <f ca="1">INT(IF(SUM(BB225:$BP225)=0,-1,IF(BB225=0,60,BB225)))</f>
        <v>-1</v>
      </c>
      <c r="BC262" s="8">
        <f ca="1">INT(IF(SUM(BC225:$BP225)=0,-1,IF(BC225=0,60,BC225)))</f>
        <v>-1</v>
      </c>
      <c r="BD262" s="8">
        <f ca="1">INT(IF(SUM(BD225:$BP225)=0,-1,IF(BD225=0,60,BD225)))</f>
        <v>-1</v>
      </c>
      <c r="BE262" s="8">
        <f ca="1">INT(IF(SUM(BE225:$BP225)=0,-1,IF(BE225=0,60,BE225)))</f>
        <v>-1</v>
      </c>
      <c r="BF262" s="8">
        <f ca="1">INT(IF(SUM(BF225:$BP225)=0,-1,IF(BF225=0,60,BF225)))</f>
        <v>-1</v>
      </c>
      <c r="BG262" s="8">
        <f ca="1">INT(IF(SUM(BG225:$BP225)=0,-1,IF(BG225=0,60,BG225)))</f>
        <v>-1</v>
      </c>
      <c r="BH262" s="8">
        <f ca="1">INT(IF(SUM(BH225:$BP225)=0,-1,IF(BH225=0,60,BH225)))</f>
        <v>-1</v>
      </c>
      <c r="BI262" s="8">
        <f ca="1">INT(IF(SUM(BI225:$BP225)=0,-1,IF(BI225=0,60,BI225)))</f>
        <v>-1</v>
      </c>
      <c r="BJ262" s="8">
        <f ca="1">INT(IF(SUM(BJ225:$BP225)=0,-1,IF(BJ225=0,60,BJ225)))</f>
        <v>-1</v>
      </c>
      <c r="BK262" s="8">
        <f ca="1">INT(IF(SUM(BK225:$BP225)=0,-1,IF(BK225=0,60,BK225)))</f>
        <v>-1</v>
      </c>
      <c r="BL262" s="8">
        <f ca="1">INT(IF(SUM(BL225:$BP225)=0,-1,IF(BL225=0,60,BL225)))</f>
        <v>-1</v>
      </c>
      <c r="BM262" s="8">
        <f ca="1">INT(IF(SUM(BM225:$BP225)=0,-1,IF(BM225=0,60,BM225)))</f>
        <v>-1</v>
      </c>
      <c r="BN262" s="8">
        <f ca="1">INT(IF(SUM(BN225:$BP225)=0,-1,IF(BN225=0,60,BN225)))</f>
        <v>-1</v>
      </c>
      <c r="BO262" s="8">
        <f ca="1">INT(IF(SUM(BO225:$BP225)=0,-1,IF(BO225=0,60,BO225)))</f>
        <v>-1</v>
      </c>
      <c r="BP262" s="8">
        <f ca="1">INT(IF(SUM(BP225:$BP225)=0,-1,IF(BP225=0,60,BP225)))</f>
        <v>-1</v>
      </c>
      <c r="BQ262" s="8">
        <f ca="1">INT(IF(SUM($BP225:BQ225)=0,-1,IF(BQ225=0,60,BQ225)))</f>
        <v>-1</v>
      </c>
      <c r="BR262" s="8">
        <f ca="1">INT(IF(SUM($BP225:BR225)=0,-1,IF(BR225=0,60,BR225)))</f>
        <v>-1</v>
      </c>
    </row>
    <row r="263" spans="1:70" x14ac:dyDescent="0.2">
      <c r="A263" s="2" t="s">
        <v>214</v>
      </c>
      <c r="B263" s="2">
        <f ca="1">IF(SUM(B226:$AH226)=0,-1,IF(B226=0,20,IF(B226&lt;=25,100,IF(B226&lt;=50,250,IF(B226&lt;=75,500,IF(B226&lt;=100,1000))))))</f>
        <v>20</v>
      </c>
      <c r="C263" s="2">
        <f ca="1">IF(SUM(C226:$AH226)=0,-1,IF(C226=0,20,IF(C226&lt;=25,100,IF(C226&lt;=50,250,IF(C226&lt;=75,500,IF(C226&lt;=100,1000))))))</f>
        <v>100</v>
      </c>
      <c r="D263" s="2">
        <f ca="1">IF(SUM(D226:$AH226)=0,-1,IF(D226=0,20,IF(D226&lt;=25,100,IF(D226&lt;=50,250,IF(D226&lt;=75,500,IF(D226&lt;=100,1000))))))</f>
        <v>250</v>
      </c>
      <c r="E263" s="2">
        <f ca="1">IF(SUM(E226:$AH226)=0,-1,IF(E226=0,20,IF(E226&lt;=25,100,IF(E226&lt;=50,250,IF(E226&lt;=75,500,IF(E226&lt;=100,1000))))))</f>
        <v>-1</v>
      </c>
      <c r="F263" s="2">
        <f ca="1">IF(SUM(F226:$AH226)=0,-1,IF(F226=0,20,IF(F226&lt;=25,100,IF(F226&lt;=50,250,IF(F226&lt;=75,500,IF(F226&lt;=100,1000))))))</f>
        <v>-1</v>
      </c>
      <c r="G263" s="2">
        <f ca="1">IF(SUM(G226:$AH226)=0,-1,IF(G226=0,20,IF(G226&lt;=25,100,IF(G226&lt;=50,250,IF(G226&lt;=75,500,IF(G226&lt;=100,1000))))))</f>
        <v>-1</v>
      </c>
      <c r="H263" s="2">
        <f ca="1">IF(SUM(H226:$AH226)=0,-1,IF(H226=0,20,IF(H226&lt;=25,100,IF(H226&lt;=50,250,IF(H226&lt;=75,500,IF(H226&lt;=100,1000))))))</f>
        <v>-1</v>
      </c>
      <c r="I263" s="2">
        <f ca="1">IF(SUM(I226:$AH226)=0,-1,IF(I226=0,20,IF(I226&lt;=25,100,IF(I226&lt;=50,250,IF(I226&lt;=75,500,IF(I226&lt;=100,1000))))))</f>
        <v>-1</v>
      </c>
      <c r="J263" s="2">
        <f ca="1">IF(SUM(J226:$AH226)=0,-1,IF(J226=0,20,IF(J226&lt;=25,100,IF(J226&lt;=50,250,IF(J226&lt;=75,500,IF(J226&lt;=100,1000))))))</f>
        <v>-1</v>
      </c>
      <c r="K263" s="2">
        <f ca="1">IF(SUM(K226:$AH226)=0,-1,IF(K226=0,20,IF(K226&lt;=25,100,IF(K226&lt;=50,250,IF(K226&lt;=75,500,IF(K226&lt;=100,1000))))))</f>
        <v>-1</v>
      </c>
      <c r="L263" s="2">
        <f ca="1">IF(SUM(L226:$AH226)=0,-1,IF(L226=0,20,IF(L226&lt;=25,100,IF(L226&lt;=50,250,IF(L226&lt;=75,500,IF(L226&lt;=100,1000))))))</f>
        <v>-1</v>
      </c>
      <c r="M263" s="2">
        <f ca="1">IF(SUM(M226:$AH226)=0,-1,IF(M226=0,20,IF(M226&lt;=25,100,IF(M226&lt;=50,250,IF(M226&lt;=75,500,IF(M226&lt;=100,1000))))))</f>
        <v>-1</v>
      </c>
      <c r="N263" s="2">
        <f ca="1">IF(SUM(N226:$AH226)=0,-1,IF(N226=0,20,IF(N226&lt;=25,100,IF(N226&lt;=50,250,IF(N226&lt;=75,500,IF(N226&lt;=100,1000))))))</f>
        <v>-1</v>
      </c>
      <c r="O263" s="2">
        <f ca="1">IF(SUM(O226:$AH226)=0,-1,IF(O226=0,20,IF(O226&lt;=25,100,IF(O226&lt;=50,250,IF(O226&lt;=75,500,IF(O226&lt;=100,1000))))))</f>
        <v>-1</v>
      </c>
      <c r="P263" s="2">
        <f ca="1">IF(SUM(P226:$AH226)=0,-1,IF(P226=0,20,IF(P226&lt;=25,100,IF(P226&lt;=50,250,IF(P226&lt;=75,500,IF(P226&lt;=100,1000))))))</f>
        <v>-1</v>
      </c>
      <c r="Q263" s="2">
        <f ca="1">IF(SUM(Q226:$AH226)=0,-1,IF(Q226=0,20,IF(Q226&lt;=25,100,IF(Q226&lt;=50,250,IF(Q226&lt;=75,500,IF(Q226&lt;=100,1000))))))</f>
        <v>-1</v>
      </c>
      <c r="R263" s="2">
        <f ca="1">IF(SUM(R226:$AH226)=0,-1,IF(R226=0,20,IF(R226&lt;=25,100,IF(R226&lt;=50,250,IF(R226&lt;=75,500,IF(R226&lt;=100,1000))))))</f>
        <v>-1</v>
      </c>
      <c r="S263" s="2">
        <f ca="1">IF(SUM(S226:$AH226)=0,-1,IF(S226=0,20,IF(S226&lt;=25,100,IF(S226&lt;=50,250,IF(S226&lt;=75,500,IF(S226&lt;=100,1000))))))</f>
        <v>-1</v>
      </c>
      <c r="T263" s="2">
        <f ca="1">IF(SUM(T226:$AH226)=0,-1,IF(T226=0,20,IF(T226&lt;=25,100,IF(T226&lt;=50,250,IF(T226&lt;=75,500,IF(T226&lt;=100,1000))))))</f>
        <v>-1</v>
      </c>
      <c r="U263" s="2">
        <f ca="1">IF(SUM(U226:$AH226)=0,-1,IF(U226=0,20,IF(U226&lt;=25,100,IF(U226&lt;=50,250,IF(U226&lt;=75,500,IF(U226&lt;=100,1000))))))</f>
        <v>-1</v>
      </c>
      <c r="V263" s="2">
        <f ca="1">IF(SUM(V226:$AH226)=0,-1,IF(V226=0,20,IF(V226&lt;=25,100,IF(V226&lt;=50,250,IF(V226&lt;=75,500,IF(V226&lt;=100,1000))))))</f>
        <v>-1</v>
      </c>
      <c r="W263" s="2">
        <f ca="1">IF(SUM(W226:$AH226)=0,-1,IF(W226=0,20,IF(W226&lt;=25,100,IF(W226&lt;=50,250,IF(W226&lt;=75,500,IF(W226&lt;=100,1000))))))</f>
        <v>-1</v>
      </c>
      <c r="X263" s="2">
        <f ca="1">IF(SUM(X226:$AH226)=0,-1,IF(X226=0,20,IF(X226&lt;=25,100,IF(X226&lt;=50,250,IF(X226&lt;=75,500,IF(X226&lt;=100,1000))))))</f>
        <v>-1</v>
      </c>
      <c r="Y263" s="2">
        <f ca="1">IF(SUM(Y226:$AH226)=0,-1,IF(Y226=0,20,IF(Y226&lt;=25,100,IF(Y226&lt;=50,250,IF(Y226&lt;=75,500,IF(Y226&lt;=100,1000))))))</f>
        <v>-1</v>
      </c>
      <c r="Z263" s="2">
        <f ca="1">IF(SUM(Z226:$AH226)=0,-1,IF(Z226=0,20,IF(Z226&lt;=25,100,IF(Z226&lt;=50,250,IF(Z226&lt;=75,500,IF(Z226&lt;=100,1000))))))</f>
        <v>-1</v>
      </c>
      <c r="AA263" s="2">
        <f ca="1">IF(SUM(AA226:$AH226)=0,-1,IF(AA226=0,20,IF(AA226&lt;=25,100,IF(AA226&lt;=50,250,IF(AA226&lt;=75,500,IF(AA226&lt;=100,1000))))))</f>
        <v>-1</v>
      </c>
      <c r="AB263" s="2">
        <f ca="1">IF(SUM(AB226:$AH226)=0,-1,IF(AB226=0,20,IF(AB226&lt;=25,100,IF(AB226&lt;=50,250,IF(AB226&lt;=75,500,IF(AB226&lt;=100,1000))))))</f>
        <v>-1</v>
      </c>
      <c r="AC263" s="2">
        <f ca="1">IF(SUM(AC226:$AH226)=0,-1,IF(AC226=0,20,IF(AC226&lt;=25,100,IF(AC226&lt;=50,250,IF(AC226&lt;=75,500,IF(AC226&lt;=100,1000))))))</f>
        <v>-1</v>
      </c>
      <c r="AD263" s="2">
        <f ca="1">IF(SUM(AD226:$AH226)=0,-1,IF(AD226=0,20,IF(AD226&lt;=25,100,IF(AD226&lt;=50,250,IF(AD226&lt;=75,500,IF(AD226&lt;=100,1000))))))</f>
        <v>-1</v>
      </c>
      <c r="AE263" s="2">
        <f ca="1">IF(SUM(AE226:$AH226)=0,-1,IF(AE226=0,20,IF(AE226&lt;=25,100,IF(AE226&lt;=50,250,IF(AE226&lt;=75,500,IF(AE226&lt;=100,1000))))))</f>
        <v>-1</v>
      </c>
      <c r="AF263" s="2">
        <f ca="1">IF(SUM(AF226:$AH226)=0,-1,IF(AF226=0,20,IF(AF226&lt;=25,100,IF(AF226&lt;=50,250,IF(AF226&lt;=75,500,IF(AF226&lt;=100,1000))))))</f>
        <v>-1</v>
      </c>
      <c r="AG263" s="2">
        <f ca="1">IF(SUM(AG226:$AH226)=0,-1,IF(AG226=0,20,IF(AG226&lt;=25,100,IF(AG226&lt;=50,250,IF(AG226&lt;=75,500,IF(AG226&lt;=100,1000))))))</f>
        <v>-1</v>
      </c>
      <c r="AH263" s="2">
        <f ca="1">IF(SUM(AH226:$AH226)=0,-1,IF(AH226=0,20,IF(AH226&lt;=25,100,IF(AH226&lt;=50,250,IF(AH226&lt;=75,500,IF(AH226&lt;=100,1000))))))</f>
        <v>-1</v>
      </c>
      <c r="AL263" s="8">
        <f ca="1">INT(IF(SUM(AL226:$BP226)=0,-1,IF(AL226=0,60,AL226)))</f>
        <v>60</v>
      </c>
      <c r="AM263" s="8">
        <f ca="1">INT(IF(SUM(AM226:$BP226)=0,-1,IF(AM226=0,60,AM226)))</f>
        <v>1666</v>
      </c>
      <c r="AN263" s="8">
        <f ca="1">INT(IF(SUM(AN226:$BP226)=0,-1,IF(AN226=0,60,AN226)))</f>
        <v>3333</v>
      </c>
      <c r="AO263" s="8">
        <f ca="1">INT(IF(SUM(AO226:$BP226)=0,-1,IF(AO226=0,60,AO226)))</f>
        <v>-1</v>
      </c>
      <c r="AP263" s="8">
        <f ca="1">INT(IF(SUM(AP226:$BP226)=0,-1,IF(AP226=0,60,AP226)))</f>
        <v>-1</v>
      </c>
      <c r="AQ263" s="8">
        <f ca="1">INT(IF(SUM(AQ226:$BP226)=0,-1,IF(AQ226=0,60,AQ226)))</f>
        <v>-1</v>
      </c>
      <c r="AR263" s="8">
        <f ca="1">INT(IF(SUM(AR226:$BP226)=0,-1,IF(AR226=0,60,AR226)))</f>
        <v>-1</v>
      </c>
      <c r="AS263" s="8">
        <f ca="1">INT(IF(SUM(AS226:$BP226)=0,-1,IF(AS226=0,60,AS226)))</f>
        <v>-1</v>
      </c>
      <c r="AT263" s="8">
        <f ca="1">INT(IF(SUM(AT226:$BP226)=0,-1,IF(AT226=0,60,AT226)))</f>
        <v>-1</v>
      </c>
      <c r="AU263" s="8">
        <f ca="1">INT(IF(SUM(AU226:$BP226)=0,-1,IF(AU226=0,60,AU226)))</f>
        <v>-1</v>
      </c>
      <c r="AV263" s="8">
        <f ca="1">INT(IF(SUM(AV226:$BP226)=0,-1,IF(AV226=0,60,AV226)))</f>
        <v>-1</v>
      </c>
      <c r="AW263" s="8">
        <f ca="1">INT(IF(SUM(AW226:$BP226)=0,-1,IF(AW226=0,60,AW226)))</f>
        <v>-1</v>
      </c>
      <c r="AX263" s="8">
        <f ca="1">INT(IF(SUM(AX226:$BP226)=0,-1,IF(AX226=0,60,AX226)))</f>
        <v>-1</v>
      </c>
      <c r="AY263" s="8">
        <f ca="1">INT(IF(SUM(AY226:$BP226)=0,-1,IF(AY226=0,60,AY226)))</f>
        <v>-1</v>
      </c>
      <c r="AZ263" s="8">
        <f ca="1">INT(IF(SUM(AZ226:$BP226)=0,-1,IF(AZ226=0,60,AZ226)))</f>
        <v>-1</v>
      </c>
      <c r="BA263" s="8">
        <f ca="1">INT(IF(SUM(BA226:$BP226)=0,-1,IF(BA226=0,60,BA226)))</f>
        <v>-1</v>
      </c>
      <c r="BB263" s="8">
        <f ca="1">INT(IF(SUM(BB226:$BP226)=0,-1,IF(BB226=0,60,BB226)))</f>
        <v>-1</v>
      </c>
      <c r="BC263" s="8">
        <f ca="1">INT(IF(SUM(BC226:$BP226)=0,-1,IF(BC226=0,60,BC226)))</f>
        <v>-1</v>
      </c>
      <c r="BD263" s="8">
        <f ca="1">INT(IF(SUM(BD226:$BP226)=0,-1,IF(BD226=0,60,BD226)))</f>
        <v>-1</v>
      </c>
      <c r="BE263" s="8">
        <f ca="1">INT(IF(SUM(BE226:$BP226)=0,-1,IF(BE226=0,60,BE226)))</f>
        <v>-1</v>
      </c>
      <c r="BF263" s="8">
        <f ca="1">INT(IF(SUM(BF226:$BP226)=0,-1,IF(BF226=0,60,BF226)))</f>
        <v>-1</v>
      </c>
      <c r="BG263" s="8">
        <f ca="1">INT(IF(SUM(BG226:$BP226)=0,-1,IF(BG226=0,60,BG226)))</f>
        <v>-1</v>
      </c>
      <c r="BH263" s="8">
        <f ca="1">INT(IF(SUM(BH226:$BP226)=0,-1,IF(BH226=0,60,BH226)))</f>
        <v>-1</v>
      </c>
      <c r="BI263" s="8">
        <f ca="1">INT(IF(SUM(BI226:$BP226)=0,-1,IF(BI226=0,60,BI226)))</f>
        <v>-1</v>
      </c>
      <c r="BJ263" s="8">
        <f ca="1">INT(IF(SUM(BJ226:$BP226)=0,-1,IF(BJ226=0,60,BJ226)))</f>
        <v>-1</v>
      </c>
      <c r="BK263" s="8">
        <f ca="1">INT(IF(SUM(BK226:$BP226)=0,-1,IF(BK226=0,60,BK226)))</f>
        <v>-1</v>
      </c>
      <c r="BL263" s="8">
        <f ca="1">INT(IF(SUM(BL226:$BP226)=0,-1,IF(BL226=0,60,BL226)))</f>
        <v>-1</v>
      </c>
      <c r="BM263" s="8">
        <f ca="1">INT(IF(SUM(BM226:$BP226)=0,-1,IF(BM226=0,60,BM226)))</f>
        <v>-1</v>
      </c>
      <c r="BN263" s="8">
        <f ca="1">INT(IF(SUM(BN226:$BP226)=0,-1,IF(BN226=0,60,BN226)))</f>
        <v>-1</v>
      </c>
      <c r="BO263" s="8">
        <f ca="1">INT(IF(SUM(BO226:$BP226)=0,-1,IF(BO226=0,60,BO226)))</f>
        <v>-1</v>
      </c>
      <c r="BP263" s="8">
        <f ca="1">INT(IF(SUM(BP226:$BP226)=0,-1,IF(BP226=0,60,BP226)))</f>
        <v>-1</v>
      </c>
      <c r="BQ263" s="8">
        <f ca="1">INT(IF(SUM($BP226:BQ226)=0,-1,IF(BQ226=0,60,BQ226)))</f>
        <v>-1</v>
      </c>
      <c r="BR263" s="8">
        <f ca="1">INT(IF(SUM($BP226:BR226)=0,-1,IF(BR226=0,60,BR226)))</f>
        <v>-1</v>
      </c>
    </row>
    <row r="264" spans="1:70" x14ac:dyDescent="0.2">
      <c r="A264" s="2" t="s">
        <v>269</v>
      </c>
      <c r="B264" s="2">
        <f ca="1">IF(SUM(B227:$AH227)=0,-1,IF(B227=0,20,IF(B227&lt;=25,100,IF(B227&lt;=50,250,IF(B227&lt;=75,500,IF(B227&lt;=100,1000))))))</f>
        <v>250</v>
      </c>
      <c r="C264" s="2">
        <f ca="1">IF(SUM(C227:$AH227)=0,-1,IF(C227=0,20,IF(C227&lt;=25,100,IF(C227&lt;=50,250,IF(C227&lt;=75,500,IF(C227&lt;=100,1000))))))</f>
        <v>-1</v>
      </c>
      <c r="D264" s="2">
        <f ca="1">IF(SUM(D227:$AH227)=0,-1,IF(D227=0,20,IF(D227&lt;=25,100,IF(D227&lt;=50,250,IF(D227&lt;=75,500,IF(D227&lt;=100,1000))))))</f>
        <v>-1</v>
      </c>
      <c r="E264" s="2">
        <f ca="1">IF(SUM(E227:$AH227)=0,-1,IF(E227=0,20,IF(E227&lt;=25,100,IF(E227&lt;=50,250,IF(E227&lt;=75,500,IF(E227&lt;=100,1000))))))</f>
        <v>-1</v>
      </c>
      <c r="F264" s="2">
        <f ca="1">IF(SUM(F227:$AH227)=0,-1,IF(F227=0,20,IF(F227&lt;=25,100,IF(F227&lt;=50,250,IF(F227&lt;=75,500,IF(F227&lt;=100,1000))))))</f>
        <v>-1</v>
      </c>
      <c r="G264" s="2">
        <f ca="1">IF(SUM(G227:$AH227)=0,-1,IF(G227=0,20,IF(G227&lt;=25,100,IF(G227&lt;=50,250,IF(G227&lt;=75,500,IF(G227&lt;=100,1000))))))</f>
        <v>-1</v>
      </c>
      <c r="H264" s="2">
        <f ca="1">IF(SUM(H227:$AH227)=0,-1,IF(H227=0,20,IF(H227&lt;=25,100,IF(H227&lt;=50,250,IF(H227&lt;=75,500,IF(H227&lt;=100,1000))))))</f>
        <v>-1</v>
      </c>
      <c r="I264" s="2">
        <f ca="1">IF(SUM(I227:$AH227)=0,-1,IF(I227=0,20,IF(I227&lt;=25,100,IF(I227&lt;=50,250,IF(I227&lt;=75,500,IF(I227&lt;=100,1000))))))</f>
        <v>-1</v>
      </c>
      <c r="J264" s="2">
        <f ca="1">IF(SUM(J227:$AH227)=0,-1,IF(J227=0,20,IF(J227&lt;=25,100,IF(J227&lt;=50,250,IF(J227&lt;=75,500,IF(J227&lt;=100,1000))))))</f>
        <v>-1</v>
      </c>
      <c r="K264" s="2">
        <f ca="1">IF(SUM(K227:$AH227)=0,-1,IF(K227=0,20,IF(K227&lt;=25,100,IF(K227&lt;=50,250,IF(K227&lt;=75,500,IF(K227&lt;=100,1000))))))</f>
        <v>-1</v>
      </c>
      <c r="L264" s="2">
        <f ca="1">IF(SUM(L227:$AH227)=0,-1,IF(L227=0,20,IF(L227&lt;=25,100,IF(L227&lt;=50,250,IF(L227&lt;=75,500,IF(L227&lt;=100,1000))))))</f>
        <v>-1</v>
      </c>
      <c r="M264" s="2">
        <f ca="1">IF(SUM(M227:$AH227)=0,-1,IF(M227=0,20,IF(M227&lt;=25,100,IF(M227&lt;=50,250,IF(M227&lt;=75,500,IF(M227&lt;=100,1000))))))</f>
        <v>-1</v>
      </c>
      <c r="N264" s="2">
        <f ca="1">IF(SUM(N227:$AH227)=0,-1,IF(N227=0,20,IF(N227&lt;=25,100,IF(N227&lt;=50,250,IF(N227&lt;=75,500,IF(N227&lt;=100,1000))))))</f>
        <v>-1</v>
      </c>
      <c r="O264" s="2">
        <f ca="1">IF(SUM(O227:$AH227)=0,-1,IF(O227=0,20,IF(O227&lt;=25,100,IF(O227&lt;=50,250,IF(O227&lt;=75,500,IF(O227&lt;=100,1000))))))</f>
        <v>-1</v>
      </c>
      <c r="P264" s="2">
        <f ca="1">IF(SUM(P227:$AH227)=0,-1,IF(P227=0,20,IF(P227&lt;=25,100,IF(P227&lt;=50,250,IF(P227&lt;=75,500,IF(P227&lt;=100,1000))))))</f>
        <v>-1</v>
      </c>
      <c r="Q264" s="2">
        <f ca="1">IF(SUM(Q227:$AH227)=0,-1,IF(Q227=0,20,IF(Q227&lt;=25,100,IF(Q227&lt;=50,250,IF(Q227&lt;=75,500,IF(Q227&lt;=100,1000))))))</f>
        <v>-1</v>
      </c>
      <c r="R264" s="2">
        <f ca="1">IF(SUM(R227:$AH227)=0,-1,IF(R227=0,20,IF(R227&lt;=25,100,IF(R227&lt;=50,250,IF(R227&lt;=75,500,IF(R227&lt;=100,1000))))))</f>
        <v>-1</v>
      </c>
      <c r="S264" s="2">
        <f ca="1">IF(SUM(S227:$AH227)=0,-1,IF(S227=0,20,IF(S227&lt;=25,100,IF(S227&lt;=50,250,IF(S227&lt;=75,500,IF(S227&lt;=100,1000))))))</f>
        <v>-1</v>
      </c>
      <c r="T264" s="2">
        <f ca="1">IF(SUM(T227:$AH227)=0,-1,IF(T227=0,20,IF(T227&lt;=25,100,IF(T227&lt;=50,250,IF(T227&lt;=75,500,IF(T227&lt;=100,1000))))))</f>
        <v>-1</v>
      </c>
      <c r="U264" s="2">
        <f ca="1">IF(SUM(U227:$AH227)=0,-1,IF(U227=0,20,IF(U227&lt;=25,100,IF(U227&lt;=50,250,IF(U227&lt;=75,500,IF(U227&lt;=100,1000))))))</f>
        <v>-1</v>
      </c>
      <c r="V264" s="2">
        <f ca="1">IF(SUM(V227:$AH227)=0,-1,IF(V227=0,20,IF(V227&lt;=25,100,IF(V227&lt;=50,250,IF(V227&lt;=75,500,IF(V227&lt;=100,1000))))))</f>
        <v>-1</v>
      </c>
      <c r="W264" s="2">
        <f ca="1">IF(SUM(W227:$AH227)=0,-1,IF(W227=0,20,IF(W227&lt;=25,100,IF(W227&lt;=50,250,IF(W227&lt;=75,500,IF(W227&lt;=100,1000))))))</f>
        <v>-1</v>
      </c>
      <c r="X264" s="2">
        <f ca="1">IF(SUM(X227:$AH227)=0,-1,IF(X227=0,20,IF(X227&lt;=25,100,IF(X227&lt;=50,250,IF(X227&lt;=75,500,IF(X227&lt;=100,1000))))))</f>
        <v>-1</v>
      </c>
      <c r="Y264" s="2">
        <f ca="1">IF(SUM(Y227:$AH227)=0,-1,IF(Y227=0,20,IF(Y227&lt;=25,100,IF(Y227&lt;=50,250,IF(Y227&lt;=75,500,IF(Y227&lt;=100,1000))))))</f>
        <v>-1</v>
      </c>
      <c r="Z264" s="2">
        <f ca="1">IF(SUM(Z227:$AH227)=0,-1,IF(Z227=0,20,IF(Z227&lt;=25,100,IF(Z227&lt;=50,250,IF(Z227&lt;=75,500,IF(Z227&lt;=100,1000))))))</f>
        <v>-1</v>
      </c>
      <c r="AA264" s="2">
        <f ca="1">IF(SUM(AA227:$AH227)=0,-1,IF(AA227=0,20,IF(AA227&lt;=25,100,IF(AA227&lt;=50,250,IF(AA227&lt;=75,500,IF(AA227&lt;=100,1000))))))</f>
        <v>-1</v>
      </c>
      <c r="AB264" s="2">
        <f ca="1">IF(SUM(AB227:$AH227)=0,-1,IF(AB227=0,20,IF(AB227&lt;=25,100,IF(AB227&lt;=50,250,IF(AB227&lt;=75,500,IF(AB227&lt;=100,1000))))))</f>
        <v>-1</v>
      </c>
      <c r="AC264" s="2">
        <f ca="1">IF(SUM(AC227:$AH227)=0,-1,IF(AC227=0,20,IF(AC227&lt;=25,100,IF(AC227&lt;=50,250,IF(AC227&lt;=75,500,IF(AC227&lt;=100,1000))))))</f>
        <v>-1</v>
      </c>
      <c r="AD264" s="2">
        <f ca="1">IF(SUM(AD227:$AH227)=0,-1,IF(AD227=0,20,IF(AD227&lt;=25,100,IF(AD227&lt;=50,250,IF(AD227&lt;=75,500,IF(AD227&lt;=100,1000))))))</f>
        <v>-1</v>
      </c>
      <c r="AE264" s="2">
        <f ca="1">IF(SUM(AE227:$AH227)=0,-1,IF(AE227=0,20,IF(AE227&lt;=25,100,IF(AE227&lt;=50,250,IF(AE227&lt;=75,500,IF(AE227&lt;=100,1000))))))</f>
        <v>-1</v>
      </c>
      <c r="AF264" s="2">
        <f ca="1">IF(SUM(AF227:$AH227)=0,-1,IF(AF227=0,20,IF(AF227&lt;=25,100,IF(AF227&lt;=50,250,IF(AF227&lt;=75,500,IF(AF227&lt;=100,1000))))))</f>
        <v>-1</v>
      </c>
      <c r="AG264" s="2">
        <f ca="1">IF(SUM(AG227:$AH227)=0,-1,IF(AG227=0,20,IF(AG227&lt;=25,100,IF(AG227&lt;=50,250,IF(AG227&lt;=75,500,IF(AG227&lt;=100,1000))))))</f>
        <v>-1</v>
      </c>
      <c r="AH264" s="2">
        <f ca="1">IF(SUM(AH227:$AH227)=0,-1,IF(AH227=0,20,IF(AH227&lt;=25,100,IF(AH227&lt;=50,250,IF(AH227&lt;=75,500,IF(AH227&lt;=100,1000))))))</f>
        <v>-1</v>
      </c>
      <c r="AL264" s="8">
        <f ca="1">INT(IF(SUM(AL227:$BP227)=0,-1,IF(AL227=0,60,AL227)))</f>
        <v>5000</v>
      </c>
      <c r="AM264" s="8">
        <f ca="1">INT(IF(SUM(AM227:$BP227)=0,-1,IF(AM227=0,60,AM227)))</f>
        <v>-1</v>
      </c>
      <c r="AN264" s="8">
        <f ca="1">INT(IF(SUM(AN227:$BP227)=0,-1,IF(AN227=0,60,AN227)))</f>
        <v>-1</v>
      </c>
      <c r="AO264" s="8">
        <f ca="1">INT(IF(SUM(AO227:$BP227)=0,-1,IF(AO227=0,60,AO227)))</f>
        <v>-1</v>
      </c>
      <c r="AP264" s="8">
        <f ca="1">INT(IF(SUM(AP227:$BP227)=0,-1,IF(AP227=0,60,AP227)))</f>
        <v>-1</v>
      </c>
      <c r="AQ264" s="8">
        <f ca="1">INT(IF(SUM(AQ227:$BP227)=0,-1,IF(AQ227=0,60,AQ227)))</f>
        <v>-1</v>
      </c>
      <c r="AR264" s="8">
        <f ca="1">INT(IF(SUM(AR227:$BP227)=0,-1,IF(AR227=0,60,AR227)))</f>
        <v>-1</v>
      </c>
      <c r="AS264" s="8">
        <f ca="1">INT(IF(SUM(AS227:$BP227)=0,-1,IF(AS227=0,60,AS227)))</f>
        <v>-1</v>
      </c>
      <c r="AT264" s="8">
        <f ca="1">INT(IF(SUM(AT227:$BP227)=0,-1,IF(AT227=0,60,AT227)))</f>
        <v>-1</v>
      </c>
      <c r="AU264" s="8">
        <f ca="1">INT(IF(SUM(AU227:$BP227)=0,-1,IF(AU227=0,60,AU227)))</f>
        <v>-1</v>
      </c>
      <c r="AV264" s="8">
        <f ca="1">INT(IF(SUM(AV227:$BP227)=0,-1,IF(AV227=0,60,AV227)))</f>
        <v>-1</v>
      </c>
      <c r="AW264" s="8">
        <f ca="1">INT(IF(SUM(AW227:$BP227)=0,-1,IF(AW227=0,60,AW227)))</f>
        <v>-1</v>
      </c>
      <c r="AX264" s="8">
        <f ca="1">INT(IF(SUM(AX227:$BP227)=0,-1,IF(AX227=0,60,AX227)))</f>
        <v>-1</v>
      </c>
      <c r="AY264" s="8">
        <f ca="1">INT(IF(SUM(AY227:$BP227)=0,-1,IF(AY227=0,60,AY227)))</f>
        <v>-1</v>
      </c>
      <c r="AZ264" s="8">
        <f ca="1">INT(IF(SUM(AZ227:$BP227)=0,-1,IF(AZ227=0,60,AZ227)))</f>
        <v>-1</v>
      </c>
      <c r="BA264" s="8">
        <f ca="1">INT(IF(SUM(BA227:$BP227)=0,-1,IF(BA227=0,60,BA227)))</f>
        <v>-1</v>
      </c>
      <c r="BB264" s="8">
        <f ca="1">INT(IF(SUM(BB227:$BP227)=0,-1,IF(BB227=0,60,BB227)))</f>
        <v>-1</v>
      </c>
      <c r="BC264" s="8">
        <f ca="1">INT(IF(SUM(BC227:$BP227)=0,-1,IF(BC227=0,60,BC227)))</f>
        <v>-1</v>
      </c>
      <c r="BD264" s="8">
        <f ca="1">INT(IF(SUM(BD227:$BP227)=0,-1,IF(BD227=0,60,BD227)))</f>
        <v>-1</v>
      </c>
      <c r="BE264" s="8">
        <f ca="1">INT(IF(SUM(BE227:$BP227)=0,-1,IF(BE227=0,60,BE227)))</f>
        <v>-1</v>
      </c>
      <c r="BF264" s="8">
        <f ca="1">INT(IF(SUM(BF227:$BP227)=0,-1,IF(BF227=0,60,BF227)))</f>
        <v>-1</v>
      </c>
      <c r="BG264" s="8">
        <f ca="1">INT(IF(SUM(BG227:$BP227)=0,-1,IF(BG227=0,60,BG227)))</f>
        <v>-1</v>
      </c>
      <c r="BH264" s="8">
        <f ca="1">INT(IF(SUM(BH227:$BP227)=0,-1,IF(BH227=0,60,BH227)))</f>
        <v>-1</v>
      </c>
      <c r="BI264" s="8">
        <f ca="1">INT(IF(SUM(BI227:$BP227)=0,-1,IF(BI227=0,60,BI227)))</f>
        <v>-1</v>
      </c>
      <c r="BJ264" s="8">
        <f ca="1">INT(IF(SUM(BJ227:$BP227)=0,-1,IF(BJ227=0,60,BJ227)))</f>
        <v>-1</v>
      </c>
      <c r="BK264" s="8">
        <f ca="1">INT(IF(SUM(BK227:$BP227)=0,-1,IF(BK227=0,60,BK227)))</f>
        <v>-1</v>
      </c>
      <c r="BL264" s="8">
        <f ca="1">INT(IF(SUM(BL227:$BP227)=0,-1,IF(BL227=0,60,BL227)))</f>
        <v>-1</v>
      </c>
      <c r="BM264" s="8">
        <f ca="1">INT(IF(SUM(BM227:$BP227)=0,-1,IF(BM227=0,60,BM227)))</f>
        <v>-1</v>
      </c>
      <c r="BN264" s="8">
        <f ca="1">INT(IF(SUM(BN227:$BP227)=0,-1,IF(BN227=0,60,BN227)))</f>
        <v>-1</v>
      </c>
      <c r="BO264" s="8">
        <f ca="1">INT(IF(SUM(BO227:$BP227)=0,-1,IF(BO227=0,60,BO227)))</f>
        <v>-1</v>
      </c>
      <c r="BP264" s="8">
        <f ca="1">INT(IF(SUM(BP227:$BP227)=0,-1,IF(BP227=0,60,BP227)))</f>
        <v>-1</v>
      </c>
      <c r="BQ264" s="8">
        <f ca="1">INT(IF(SUM($BP227:BQ227)=0,-1,IF(BQ227=0,60,BQ227)))</f>
        <v>-1</v>
      </c>
      <c r="BR264" s="8">
        <f ca="1">INT(IF(SUM($BP227:BR227)=0,-1,IF(BR227=0,60,BR227)))</f>
        <v>-1</v>
      </c>
    </row>
    <row r="265" spans="1:70" x14ac:dyDescent="0.2">
      <c r="A265" s="2" t="s">
        <v>271</v>
      </c>
      <c r="B265" s="2">
        <f ca="1">IF(SUM(B228:$AH228)=0,-1,IF(B228=0,20,IF(B228&lt;=25,100,IF(B228&lt;=50,250,IF(B228&lt;=75,500,IF(B228&lt;=100,1000))))))</f>
        <v>500</v>
      </c>
      <c r="C265" s="2">
        <f ca="1">IF(SUM(C228:$AH228)=0,-1,IF(C228=0,20,IF(C228&lt;=25,100,IF(C228&lt;=50,250,IF(C228&lt;=75,500,IF(C228&lt;=100,1000))))))</f>
        <v>-1</v>
      </c>
      <c r="D265" s="2">
        <f ca="1">IF(SUM(D228:$AH228)=0,-1,IF(D228=0,20,IF(D228&lt;=25,100,IF(D228&lt;=50,250,IF(D228&lt;=75,500,IF(D228&lt;=100,1000))))))</f>
        <v>-1</v>
      </c>
      <c r="E265" s="2">
        <f ca="1">IF(SUM(E228:$AH228)=0,-1,IF(E228=0,20,IF(E228&lt;=25,100,IF(E228&lt;=50,250,IF(E228&lt;=75,500,IF(E228&lt;=100,1000))))))</f>
        <v>-1</v>
      </c>
      <c r="F265" s="2">
        <f ca="1">IF(SUM(F228:$AH228)=0,-1,IF(F228=0,20,IF(F228&lt;=25,100,IF(F228&lt;=50,250,IF(F228&lt;=75,500,IF(F228&lt;=100,1000))))))</f>
        <v>-1</v>
      </c>
      <c r="G265" s="2">
        <f ca="1">IF(SUM(G228:$AH228)=0,-1,IF(G228=0,20,IF(G228&lt;=25,100,IF(G228&lt;=50,250,IF(G228&lt;=75,500,IF(G228&lt;=100,1000))))))</f>
        <v>-1</v>
      </c>
      <c r="H265" s="2">
        <f ca="1">IF(SUM(H228:$AH228)=0,-1,IF(H228=0,20,IF(H228&lt;=25,100,IF(H228&lt;=50,250,IF(H228&lt;=75,500,IF(H228&lt;=100,1000))))))</f>
        <v>-1</v>
      </c>
      <c r="I265" s="2">
        <f ca="1">IF(SUM(I228:$AH228)=0,-1,IF(I228=0,20,IF(I228&lt;=25,100,IF(I228&lt;=50,250,IF(I228&lt;=75,500,IF(I228&lt;=100,1000))))))</f>
        <v>-1</v>
      </c>
      <c r="J265" s="2">
        <f ca="1">IF(SUM(J228:$AH228)=0,-1,IF(J228=0,20,IF(J228&lt;=25,100,IF(J228&lt;=50,250,IF(J228&lt;=75,500,IF(J228&lt;=100,1000))))))</f>
        <v>-1</v>
      </c>
      <c r="K265" s="2">
        <f ca="1">IF(SUM(K228:$AH228)=0,-1,IF(K228=0,20,IF(K228&lt;=25,100,IF(K228&lt;=50,250,IF(K228&lt;=75,500,IF(K228&lt;=100,1000))))))</f>
        <v>-1</v>
      </c>
      <c r="L265" s="2">
        <f ca="1">IF(SUM(L228:$AH228)=0,-1,IF(L228=0,20,IF(L228&lt;=25,100,IF(L228&lt;=50,250,IF(L228&lt;=75,500,IF(L228&lt;=100,1000))))))</f>
        <v>-1</v>
      </c>
      <c r="M265" s="2">
        <f ca="1">IF(SUM(M228:$AH228)=0,-1,IF(M228=0,20,IF(M228&lt;=25,100,IF(M228&lt;=50,250,IF(M228&lt;=75,500,IF(M228&lt;=100,1000))))))</f>
        <v>-1</v>
      </c>
      <c r="N265" s="2">
        <f ca="1">IF(SUM(N228:$AH228)=0,-1,IF(N228=0,20,IF(N228&lt;=25,100,IF(N228&lt;=50,250,IF(N228&lt;=75,500,IF(N228&lt;=100,1000))))))</f>
        <v>-1</v>
      </c>
      <c r="O265" s="2">
        <f ca="1">IF(SUM(O228:$AH228)=0,-1,IF(O228=0,20,IF(O228&lt;=25,100,IF(O228&lt;=50,250,IF(O228&lt;=75,500,IF(O228&lt;=100,1000))))))</f>
        <v>-1</v>
      </c>
      <c r="P265" s="2">
        <f ca="1">IF(SUM(P228:$AH228)=0,-1,IF(P228=0,20,IF(P228&lt;=25,100,IF(P228&lt;=50,250,IF(P228&lt;=75,500,IF(P228&lt;=100,1000))))))</f>
        <v>-1</v>
      </c>
      <c r="Q265" s="2">
        <f ca="1">IF(SUM(Q228:$AH228)=0,-1,IF(Q228=0,20,IF(Q228&lt;=25,100,IF(Q228&lt;=50,250,IF(Q228&lt;=75,500,IF(Q228&lt;=100,1000))))))</f>
        <v>-1</v>
      </c>
      <c r="R265" s="2">
        <f ca="1">IF(SUM(R228:$AH228)=0,-1,IF(R228=0,20,IF(R228&lt;=25,100,IF(R228&lt;=50,250,IF(R228&lt;=75,500,IF(R228&lt;=100,1000))))))</f>
        <v>-1</v>
      </c>
      <c r="S265" s="2">
        <f ca="1">IF(SUM(S228:$AH228)=0,-1,IF(S228=0,20,IF(S228&lt;=25,100,IF(S228&lt;=50,250,IF(S228&lt;=75,500,IF(S228&lt;=100,1000))))))</f>
        <v>-1</v>
      </c>
      <c r="T265" s="2">
        <f ca="1">IF(SUM(T228:$AH228)=0,-1,IF(T228=0,20,IF(T228&lt;=25,100,IF(T228&lt;=50,250,IF(T228&lt;=75,500,IF(T228&lt;=100,1000))))))</f>
        <v>-1</v>
      </c>
      <c r="U265" s="2">
        <f ca="1">IF(SUM(U228:$AH228)=0,-1,IF(U228=0,20,IF(U228&lt;=25,100,IF(U228&lt;=50,250,IF(U228&lt;=75,500,IF(U228&lt;=100,1000))))))</f>
        <v>-1</v>
      </c>
      <c r="V265" s="2">
        <f ca="1">IF(SUM(V228:$AH228)=0,-1,IF(V228=0,20,IF(V228&lt;=25,100,IF(V228&lt;=50,250,IF(V228&lt;=75,500,IF(V228&lt;=100,1000))))))</f>
        <v>-1</v>
      </c>
      <c r="W265" s="2">
        <f ca="1">IF(SUM(W228:$AH228)=0,-1,IF(W228=0,20,IF(W228&lt;=25,100,IF(W228&lt;=50,250,IF(W228&lt;=75,500,IF(W228&lt;=100,1000))))))</f>
        <v>-1</v>
      </c>
      <c r="X265" s="2">
        <f ca="1">IF(SUM(X228:$AH228)=0,-1,IF(X228=0,20,IF(X228&lt;=25,100,IF(X228&lt;=50,250,IF(X228&lt;=75,500,IF(X228&lt;=100,1000))))))</f>
        <v>-1</v>
      </c>
      <c r="Y265" s="2">
        <f ca="1">IF(SUM(Y228:$AH228)=0,-1,IF(Y228=0,20,IF(Y228&lt;=25,100,IF(Y228&lt;=50,250,IF(Y228&lt;=75,500,IF(Y228&lt;=100,1000))))))</f>
        <v>-1</v>
      </c>
      <c r="Z265" s="2">
        <f ca="1">IF(SUM(Z228:$AH228)=0,-1,IF(Z228=0,20,IF(Z228&lt;=25,100,IF(Z228&lt;=50,250,IF(Z228&lt;=75,500,IF(Z228&lt;=100,1000))))))</f>
        <v>-1</v>
      </c>
      <c r="AA265" s="2">
        <f ca="1">IF(SUM(AA228:$AH228)=0,-1,IF(AA228=0,20,IF(AA228&lt;=25,100,IF(AA228&lt;=50,250,IF(AA228&lt;=75,500,IF(AA228&lt;=100,1000))))))</f>
        <v>-1</v>
      </c>
      <c r="AB265" s="2">
        <f ca="1">IF(SUM(AB228:$AH228)=0,-1,IF(AB228=0,20,IF(AB228&lt;=25,100,IF(AB228&lt;=50,250,IF(AB228&lt;=75,500,IF(AB228&lt;=100,1000))))))</f>
        <v>-1</v>
      </c>
      <c r="AC265" s="2">
        <f ca="1">IF(SUM(AC228:$AH228)=0,-1,IF(AC228=0,20,IF(AC228&lt;=25,100,IF(AC228&lt;=50,250,IF(AC228&lt;=75,500,IF(AC228&lt;=100,1000))))))</f>
        <v>-1</v>
      </c>
      <c r="AD265" s="2">
        <f ca="1">IF(SUM(AD228:$AH228)=0,-1,IF(AD228=0,20,IF(AD228&lt;=25,100,IF(AD228&lt;=50,250,IF(AD228&lt;=75,500,IF(AD228&lt;=100,1000))))))</f>
        <v>-1</v>
      </c>
      <c r="AE265" s="2">
        <f ca="1">IF(SUM(AE228:$AH228)=0,-1,IF(AE228=0,20,IF(AE228&lt;=25,100,IF(AE228&lt;=50,250,IF(AE228&lt;=75,500,IF(AE228&lt;=100,1000))))))</f>
        <v>-1</v>
      </c>
      <c r="AF265" s="2">
        <f ca="1">IF(SUM(AF228:$AH228)=0,-1,IF(AF228=0,20,IF(AF228&lt;=25,100,IF(AF228&lt;=50,250,IF(AF228&lt;=75,500,IF(AF228&lt;=100,1000))))))</f>
        <v>-1</v>
      </c>
      <c r="AG265" s="2">
        <f ca="1">IF(SUM(AG228:$AH228)=0,-1,IF(AG228=0,20,IF(AG228&lt;=25,100,IF(AG228&lt;=50,250,IF(AG228&lt;=75,500,IF(AG228&lt;=100,1000))))))</f>
        <v>-1</v>
      </c>
      <c r="AH265" s="2">
        <f ca="1">IF(SUM(AH228:$AH228)=0,-1,IF(AH228=0,20,IF(AH228&lt;=25,100,IF(AH228&lt;=50,250,IF(AH228&lt;=75,500,IF(AH228&lt;=100,1000))))))</f>
        <v>-1</v>
      </c>
      <c r="AL265" s="8">
        <f ca="1">INT(IF(SUM(AL228:$BP228)=0,-1,IF(AL228=0,60,AL228)))</f>
        <v>5100</v>
      </c>
      <c r="AM265" s="8">
        <f ca="1">INT(IF(SUM(AM228:$BP228)=0,-1,IF(AM228=0,60,AM228)))</f>
        <v>-1</v>
      </c>
      <c r="AN265" s="8">
        <f ca="1">INT(IF(SUM(AN228:$BP228)=0,-1,IF(AN228=0,60,AN228)))</f>
        <v>-1</v>
      </c>
      <c r="AO265" s="8">
        <f ca="1">INT(IF(SUM(AO228:$BP228)=0,-1,IF(AO228=0,60,AO228)))</f>
        <v>-1</v>
      </c>
      <c r="AP265" s="8">
        <f ca="1">INT(IF(SUM(AP228:$BP228)=0,-1,IF(AP228=0,60,AP228)))</f>
        <v>-1</v>
      </c>
      <c r="AQ265" s="8">
        <f ca="1">INT(IF(SUM(AQ228:$BP228)=0,-1,IF(AQ228=0,60,AQ228)))</f>
        <v>-1</v>
      </c>
      <c r="AR265" s="8">
        <f ca="1">INT(IF(SUM(AR228:$BP228)=0,-1,IF(AR228=0,60,AR228)))</f>
        <v>-1</v>
      </c>
      <c r="AS265" s="8">
        <f ca="1">INT(IF(SUM(AS228:$BP228)=0,-1,IF(AS228=0,60,AS228)))</f>
        <v>-1</v>
      </c>
      <c r="AT265" s="8">
        <f ca="1">INT(IF(SUM(AT228:$BP228)=0,-1,IF(AT228=0,60,AT228)))</f>
        <v>-1</v>
      </c>
      <c r="AU265" s="8">
        <f ca="1">INT(IF(SUM(AU228:$BP228)=0,-1,IF(AU228=0,60,AU228)))</f>
        <v>-1</v>
      </c>
      <c r="AV265" s="8">
        <f ca="1">INT(IF(SUM(AV228:$BP228)=0,-1,IF(AV228=0,60,AV228)))</f>
        <v>-1</v>
      </c>
      <c r="AW265" s="8">
        <f ca="1">INT(IF(SUM(AW228:$BP228)=0,-1,IF(AW228=0,60,AW228)))</f>
        <v>-1</v>
      </c>
      <c r="AX265" s="8">
        <f ca="1">INT(IF(SUM(AX228:$BP228)=0,-1,IF(AX228=0,60,AX228)))</f>
        <v>-1</v>
      </c>
      <c r="AY265" s="8">
        <f ca="1">INT(IF(SUM(AY228:$BP228)=0,-1,IF(AY228=0,60,AY228)))</f>
        <v>-1</v>
      </c>
      <c r="AZ265" s="8">
        <f ca="1">INT(IF(SUM(AZ228:$BP228)=0,-1,IF(AZ228=0,60,AZ228)))</f>
        <v>-1</v>
      </c>
      <c r="BA265" s="8">
        <f ca="1">INT(IF(SUM(BA228:$BP228)=0,-1,IF(BA228=0,60,BA228)))</f>
        <v>-1</v>
      </c>
      <c r="BB265" s="8">
        <f ca="1">INT(IF(SUM(BB228:$BP228)=0,-1,IF(BB228=0,60,BB228)))</f>
        <v>-1</v>
      </c>
      <c r="BC265" s="8">
        <f ca="1">INT(IF(SUM(BC228:$BP228)=0,-1,IF(BC228=0,60,BC228)))</f>
        <v>-1</v>
      </c>
      <c r="BD265" s="8">
        <f ca="1">INT(IF(SUM(BD228:$BP228)=0,-1,IF(BD228=0,60,BD228)))</f>
        <v>-1</v>
      </c>
      <c r="BE265" s="8">
        <f ca="1">INT(IF(SUM(BE228:$BP228)=0,-1,IF(BE228=0,60,BE228)))</f>
        <v>-1</v>
      </c>
      <c r="BF265" s="8">
        <f ca="1">INT(IF(SUM(BF228:$BP228)=0,-1,IF(BF228=0,60,BF228)))</f>
        <v>-1</v>
      </c>
      <c r="BG265" s="8">
        <f ca="1">INT(IF(SUM(BG228:$BP228)=0,-1,IF(BG228=0,60,BG228)))</f>
        <v>-1</v>
      </c>
      <c r="BH265" s="8">
        <f ca="1">INT(IF(SUM(BH228:$BP228)=0,-1,IF(BH228=0,60,BH228)))</f>
        <v>-1</v>
      </c>
      <c r="BI265" s="8">
        <f ca="1">INT(IF(SUM(BI228:$BP228)=0,-1,IF(BI228=0,60,BI228)))</f>
        <v>-1</v>
      </c>
      <c r="BJ265" s="8">
        <f ca="1">INT(IF(SUM(BJ228:$BP228)=0,-1,IF(BJ228=0,60,BJ228)))</f>
        <v>-1</v>
      </c>
      <c r="BK265" s="8">
        <f ca="1">INT(IF(SUM(BK228:$BP228)=0,-1,IF(BK228=0,60,BK228)))</f>
        <v>-1</v>
      </c>
      <c r="BL265" s="8">
        <f ca="1">INT(IF(SUM(BL228:$BP228)=0,-1,IF(BL228=0,60,BL228)))</f>
        <v>-1</v>
      </c>
      <c r="BM265" s="8">
        <f ca="1">INT(IF(SUM(BM228:$BP228)=0,-1,IF(BM228=0,60,BM228)))</f>
        <v>-1</v>
      </c>
      <c r="BN265" s="8">
        <f ca="1">INT(IF(SUM(BN228:$BP228)=0,-1,IF(BN228=0,60,BN228)))</f>
        <v>-1</v>
      </c>
      <c r="BO265" s="8">
        <f ca="1">INT(IF(SUM(BO228:$BP228)=0,-1,IF(BO228=0,60,BO228)))</f>
        <v>-1</v>
      </c>
      <c r="BP265" s="8">
        <f ca="1">INT(IF(SUM(BP228:$BP228)=0,-1,IF(BP228=0,60,BP228)))</f>
        <v>-1</v>
      </c>
      <c r="BQ265" s="8">
        <f ca="1">INT(IF(SUM($BP228:BQ228)=0,-1,IF(BQ228=0,60,BQ228)))</f>
        <v>-1</v>
      </c>
      <c r="BR265" s="8">
        <f ca="1">INT(IF(SUM($BP228:BR228)=0,-1,IF(BR228=0,60,BR228)))</f>
        <v>-1</v>
      </c>
    </row>
    <row r="266" spans="1:70" ht="15" x14ac:dyDescent="0.2">
      <c r="A266" s="6"/>
    </row>
    <row r="267" spans="1:70" x14ac:dyDescent="0.2">
      <c r="A267" s="5" t="s">
        <v>276</v>
      </c>
      <c r="C267" s="2" t="str">
        <f ca="1">B230&amp;","&amp;C230</f>
        <v>-1,-1</v>
      </c>
      <c r="D267" s="2" t="str">
        <f ca="1">C267&amp;","&amp;D230</f>
        <v>-1,-1,-1</v>
      </c>
      <c r="E267" s="2" t="str">
        <f t="shared" ref="E267:AG267" ca="1" si="185">D267&amp;","&amp;E230</f>
        <v>-1,-1,-1,-1</v>
      </c>
      <c r="F267" s="2" t="str">
        <f t="shared" ca="1" si="185"/>
        <v>-1,-1,-1,-1,-1</v>
      </c>
      <c r="G267" s="2" t="str">
        <f t="shared" ca="1" si="185"/>
        <v>-1,-1,-1,-1,-1,-1</v>
      </c>
      <c r="H267" s="2" t="str">
        <f t="shared" ca="1" si="185"/>
        <v>-1,-1,-1,-1,-1,-1,-1</v>
      </c>
      <c r="I267" s="2" t="str">
        <f t="shared" ca="1" si="185"/>
        <v>-1,-1,-1,-1,-1,-1,-1,-1</v>
      </c>
      <c r="J267" s="2" t="str">
        <f t="shared" ca="1" si="185"/>
        <v>-1,-1,-1,-1,-1,-1,-1,-1,-1</v>
      </c>
      <c r="K267" s="2" t="str">
        <f t="shared" ca="1" si="185"/>
        <v>-1,-1,-1,-1,-1,-1,-1,-1,-1,-1</v>
      </c>
      <c r="L267" s="2" t="str">
        <f t="shared" ca="1" si="185"/>
        <v>-1,-1,-1,-1,-1,-1,-1,-1,-1,-1,-1</v>
      </c>
      <c r="M267" s="2" t="str">
        <f t="shared" ca="1" si="185"/>
        <v>-1,-1,-1,-1,-1,-1,-1,-1,-1,-1,-1,-1</v>
      </c>
      <c r="N267" s="2" t="str">
        <f t="shared" ca="1" si="185"/>
        <v>-1,-1,-1,-1,-1,-1,-1,-1,-1,-1,-1,-1,-1</v>
      </c>
      <c r="O267" s="2" t="str">
        <f t="shared" ca="1" si="185"/>
        <v>-1,-1,-1,-1,-1,-1,-1,-1,-1,-1,-1,-1,-1,-1</v>
      </c>
      <c r="P267" s="2" t="str">
        <f t="shared" ca="1" si="185"/>
        <v>-1,-1,-1,-1,-1,-1,-1,-1,-1,-1,-1,-1,-1,-1,-1</v>
      </c>
      <c r="Q267" s="2" t="str">
        <f t="shared" ca="1" si="185"/>
        <v>-1,-1,-1,-1,-1,-1,-1,-1,-1,-1,-1,-1,-1,-1,-1,-1</v>
      </c>
      <c r="R267" s="2" t="str">
        <f t="shared" ca="1" si="185"/>
        <v>-1,-1,-1,-1,-1,-1,-1,-1,-1,-1,-1,-1,-1,-1,-1,-1,-1</v>
      </c>
      <c r="S267" s="2" t="str">
        <f t="shared" ca="1" si="185"/>
        <v>-1,-1,-1,-1,-1,-1,-1,-1,-1,-1,-1,-1,-1,-1,-1,-1,-1,-1</v>
      </c>
      <c r="T267" s="2" t="str">
        <f t="shared" ca="1" si="185"/>
        <v>-1,-1,-1,-1,-1,-1,-1,-1,-1,-1,-1,-1,-1,-1,-1,-1,-1,-1,-1</v>
      </c>
      <c r="U267" s="2" t="str">
        <f t="shared" ca="1" si="185"/>
        <v>-1,-1,-1,-1,-1,-1,-1,-1,-1,-1,-1,-1,-1,-1,-1,-1,-1,-1,-1,-1</v>
      </c>
      <c r="V267" s="2" t="str">
        <f t="shared" ca="1" si="185"/>
        <v>-1,-1,-1,-1,-1,-1,-1,-1,-1,-1,-1,-1,-1,-1,-1,-1,-1,-1,-1,-1,-1</v>
      </c>
      <c r="W267" s="2" t="str">
        <f t="shared" ca="1" si="185"/>
        <v>-1,-1,-1,-1,-1,-1,-1,-1,-1,-1,-1,-1,-1,-1,-1,-1,-1,-1,-1,-1,-1,-1</v>
      </c>
      <c r="X267" s="2" t="str">
        <f t="shared" ca="1" si="185"/>
        <v>-1,-1,-1,-1,-1,-1,-1,-1,-1,-1,-1,-1,-1,-1,-1,-1,-1,-1,-1,-1,-1,-1,-1</v>
      </c>
      <c r="Y267" s="2" t="str">
        <f t="shared" ca="1" si="185"/>
        <v>-1,-1,-1,-1,-1,-1,-1,-1,-1,-1,-1,-1,-1,-1,-1,-1,-1,-1,-1,-1,-1,-1,-1,-1</v>
      </c>
      <c r="Z267" s="2" t="str">
        <f t="shared" ca="1" si="185"/>
        <v>-1,-1,-1,-1,-1,-1,-1,-1,-1,-1,-1,-1,-1,-1,-1,-1,-1,-1,-1,-1,-1,-1,-1,-1,-1</v>
      </c>
      <c r="AA267" s="2" t="str">
        <f t="shared" ca="1" si="185"/>
        <v>-1,-1,-1,-1,-1,-1,-1,-1,-1,-1,-1,-1,-1,-1,-1,-1,-1,-1,-1,-1,-1,-1,-1,-1,-1,-1</v>
      </c>
      <c r="AB267" s="2" t="str">
        <f t="shared" ca="1" si="185"/>
        <v>-1,-1,-1,-1,-1,-1,-1,-1,-1,-1,-1,-1,-1,-1,-1,-1,-1,-1,-1,-1,-1,-1,-1,-1,-1,-1,-1</v>
      </c>
      <c r="AC267" s="2" t="str">
        <f t="shared" ca="1" si="185"/>
        <v>-1,-1,-1,-1,-1,-1,-1,-1,-1,-1,-1,-1,-1,-1,-1,-1,-1,-1,-1,-1,-1,-1,-1,-1,-1,-1,-1,-1</v>
      </c>
      <c r="AD267" s="2" t="str">
        <f t="shared" ca="1" si="185"/>
        <v>-1,-1,-1,-1,-1,-1,-1,-1,-1,-1,-1,-1,-1,-1,-1,-1,-1,-1,-1,-1,-1,-1,-1,-1,-1,-1,-1,-1,-1</v>
      </c>
      <c r="AE267" s="2" t="str">
        <f t="shared" ca="1" si="185"/>
        <v>-1,-1,-1,-1,-1,-1,-1,-1,-1,-1,-1,-1,-1,-1,-1,-1,-1,-1,-1,-1,-1,-1,-1,-1,-1,-1,-1,-1,-1,-1</v>
      </c>
      <c r="AF267" s="2" t="str">
        <f t="shared" ca="1" si="185"/>
        <v>-1,-1,-1,-1,-1,-1,-1,-1,-1,-1,-1,-1,-1,-1,-1,-1,-1,-1,-1,-1,-1,-1,-1,-1,-1,-1,-1,-1,-1,-1,-1</v>
      </c>
      <c r="AG267" s="2" t="str">
        <f t="shared" ca="1" si="185"/>
        <v>-1,-1,-1,-1,-1,-1,-1,-1,-1,-1,-1,-1,-1,-1,-1,-1,-1,-1,-1,-1,-1,-1,-1,-1,-1,-1,-1,-1,-1,-1,-1,-1</v>
      </c>
      <c r="AM267" s="2" t="str">
        <f ca="1">AL230&amp;","&amp;AM230</f>
        <v>-1,-1</v>
      </c>
      <c r="AN267" s="2" t="str">
        <f ca="1">AM267&amp;","&amp;AN230</f>
        <v>-1,-1,-1</v>
      </c>
      <c r="AO267" s="2" t="str">
        <f t="shared" ref="AO267:BR275" ca="1" si="186">AN267&amp;","&amp;AO230</f>
        <v>-1,-1,-1,-1</v>
      </c>
      <c r="AP267" s="2" t="str">
        <f t="shared" ca="1" si="186"/>
        <v>-1,-1,-1,-1,-1</v>
      </c>
      <c r="AQ267" s="2" t="str">
        <f t="shared" ca="1" si="186"/>
        <v>-1,-1,-1,-1,-1,-1</v>
      </c>
      <c r="AR267" s="2" t="str">
        <f t="shared" ca="1" si="186"/>
        <v>-1,-1,-1,-1,-1,-1,-1</v>
      </c>
      <c r="AS267" s="2" t="str">
        <f t="shared" ca="1" si="186"/>
        <v>-1,-1,-1,-1,-1,-1,-1,-1</v>
      </c>
      <c r="AT267" s="2" t="str">
        <f t="shared" ca="1" si="186"/>
        <v>-1,-1,-1,-1,-1,-1,-1,-1,-1</v>
      </c>
      <c r="AU267" s="2" t="str">
        <f t="shared" ca="1" si="186"/>
        <v>-1,-1,-1,-1,-1,-1,-1,-1,-1,-1</v>
      </c>
      <c r="AV267" s="2" t="str">
        <f t="shared" ca="1" si="186"/>
        <v>-1,-1,-1,-1,-1,-1,-1,-1,-1,-1,-1</v>
      </c>
      <c r="AW267" s="2" t="str">
        <f t="shared" ca="1" si="186"/>
        <v>-1,-1,-1,-1,-1,-1,-1,-1,-1,-1,-1,-1</v>
      </c>
      <c r="AX267" s="2" t="str">
        <f t="shared" ca="1" si="186"/>
        <v>-1,-1,-1,-1,-1,-1,-1,-1,-1,-1,-1,-1,-1</v>
      </c>
      <c r="AY267" s="2" t="str">
        <f t="shared" ca="1" si="186"/>
        <v>-1,-1,-1,-1,-1,-1,-1,-1,-1,-1,-1,-1,-1,-1</v>
      </c>
      <c r="AZ267" s="2" t="str">
        <f t="shared" ca="1" si="186"/>
        <v>-1,-1,-1,-1,-1,-1,-1,-1,-1,-1,-1,-1,-1,-1,-1</v>
      </c>
      <c r="BA267" s="2" t="str">
        <f t="shared" ca="1" si="186"/>
        <v>-1,-1,-1,-1,-1,-1,-1,-1,-1,-1,-1,-1,-1,-1,-1,-1</v>
      </c>
      <c r="BB267" s="2" t="str">
        <f t="shared" ca="1" si="186"/>
        <v>-1,-1,-1,-1,-1,-1,-1,-1,-1,-1,-1,-1,-1,-1,-1,-1,-1</v>
      </c>
      <c r="BC267" s="2" t="str">
        <f t="shared" ca="1" si="186"/>
        <v>-1,-1,-1,-1,-1,-1,-1,-1,-1,-1,-1,-1,-1,-1,-1,-1,-1,-1</v>
      </c>
      <c r="BD267" s="2" t="str">
        <f t="shared" ca="1" si="186"/>
        <v>-1,-1,-1,-1,-1,-1,-1,-1,-1,-1,-1,-1,-1,-1,-1,-1,-1,-1,-1</v>
      </c>
      <c r="BE267" s="2" t="str">
        <f t="shared" ca="1" si="186"/>
        <v>-1,-1,-1,-1,-1,-1,-1,-1,-1,-1,-1,-1,-1,-1,-1,-1,-1,-1,-1,-1</v>
      </c>
      <c r="BF267" s="2" t="str">
        <f t="shared" ca="1" si="186"/>
        <v>-1,-1,-1,-1,-1,-1,-1,-1,-1,-1,-1,-1,-1,-1,-1,-1,-1,-1,-1,-1,-1</v>
      </c>
      <c r="BG267" s="2" t="str">
        <f t="shared" ca="1" si="186"/>
        <v>-1,-1,-1,-1,-1,-1,-1,-1,-1,-1,-1,-1,-1,-1,-1,-1,-1,-1,-1,-1,-1,-1</v>
      </c>
      <c r="BH267" s="2" t="str">
        <f t="shared" ca="1" si="186"/>
        <v>-1,-1,-1,-1,-1,-1,-1,-1,-1,-1,-1,-1,-1,-1,-1,-1,-1,-1,-1,-1,-1,-1,-1</v>
      </c>
      <c r="BI267" s="2" t="str">
        <f t="shared" ca="1" si="186"/>
        <v>-1,-1,-1,-1,-1,-1,-1,-1,-1,-1,-1,-1,-1,-1,-1,-1,-1,-1,-1,-1,-1,-1,-1,-1</v>
      </c>
      <c r="BJ267" s="2" t="str">
        <f t="shared" ca="1" si="186"/>
        <v>-1,-1,-1,-1,-1,-1,-1,-1,-1,-1,-1,-1,-1,-1,-1,-1,-1,-1,-1,-1,-1,-1,-1,-1,-1</v>
      </c>
      <c r="BK267" s="2" t="str">
        <f t="shared" ca="1" si="186"/>
        <v>-1,-1,-1,-1,-1,-1,-1,-1,-1,-1,-1,-1,-1,-1,-1,-1,-1,-1,-1,-1,-1,-1,-1,-1,-1,-1</v>
      </c>
      <c r="BL267" s="2" t="str">
        <f t="shared" ca="1" si="186"/>
        <v>-1,-1,-1,-1,-1,-1,-1,-1,-1,-1,-1,-1,-1,-1,-1,-1,-1,-1,-1,-1,-1,-1,-1,-1,-1,-1,-1</v>
      </c>
      <c r="BM267" s="2" t="str">
        <f t="shared" ca="1" si="186"/>
        <v>-1,-1,-1,-1,-1,-1,-1,-1,-1,-1,-1,-1,-1,-1,-1,-1,-1,-1,-1,-1,-1,-1,-1,-1,-1,-1,-1,-1</v>
      </c>
      <c r="BN267" s="2" t="str">
        <f t="shared" ca="1" si="186"/>
        <v>-1,-1,-1,-1,-1,-1,-1,-1,-1,-1,-1,-1,-1,-1,-1,-1,-1,-1,-1,-1,-1,-1,-1,-1,-1,-1,-1,-1,-1</v>
      </c>
      <c r="BO267" s="2" t="str">
        <f t="shared" ca="1" si="186"/>
        <v>-1,-1,-1,-1,-1,-1,-1,-1,-1,-1,-1,-1,-1,-1,-1,-1,-1,-1,-1,-1,-1,-1,-1,-1,-1,-1,-1,-1,-1,-1</v>
      </c>
      <c r="BP267" s="2" t="str">
        <f t="shared" ca="1" si="186"/>
        <v>-1,-1,-1,-1,-1,-1,-1,-1,-1,-1,-1,-1,-1,-1,-1,-1,-1,-1,-1,-1,-1,-1,-1,-1,-1,-1,-1,-1,-1,-1,-1</v>
      </c>
      <c r="BQ267" s="2" t="str">
        <f t="shared" ca="1" si="186"/>
        <v>-1,-1,-1,-1,-1,-1,-1,-1,-1,-1,-1,-1,-1,-1,-1,-1,-1,-1,-1,-1,-1,-1,-1,-1,-1,-1,-1,-1,-1,-1,-1,-1</v>
      </c>
      <c r="BR267" s="2" t="str">
        <f t="shared" ca="1" si="186"/>
        <v>-1,-1,-1,-1,-1,-1,-1,-1,-1,-1,-1,-1,-1,-1,-1,-1,-1,-1,-1,-1,-1,-1,-1,-1,-1,-1,-1,-1,-1,-1,-1,-1,-1</v>
      </c>
    </row>
    <row r="268" spans="1:70" x14ac:dyDescent="0.2">
      <c r="A268" s="5" t="s">
        <v>278</v>
      </c>
      <c r="C268" s="2" t="str">
        <f t="shared" ref="C268:C302" ca="1" si="187">B231&amp;","&amp;C231</f>
        <v>-1,-1</v>
      </c>
      <c r="D268" s="2" t="str">
        <f t="shared" ref="D268:AG268" ca="1" si="188">C268&amp;","&amp;D231</f>
        <v>-1,-1,-1</v>
      </c>
      <c r="E268" s="2" t="str">
        <f t="shared" ca="1" si="188"/>
        <v>-1,-1,-1,-1</v>
      </c>
      <c r="F268" s="2" t="str">
        <f t="shared" ca="1" si="188"/>
        <v>-1,-1,-1,-1,-1</v>
      </c>
      <c r="G268" s="2" t="str">
        <f t="shared" ca="1" si="188"/>
        <v>-1,-1,-1,-1,-1,-1</v>
      </c>
      <c r="H268" s="2" t="str">
        <f t="shared" ca="1" si="188"/>
        <v>-1,-1,-1,-1,-1,-1,-1</v>
      </c>
      <c r="I268" s="2" t="str">
        <f t="shared" ca="1" si="188"/>
        <v>-1,-1,-1,-1,-1,-1,-1,-1</v>
      </c>
      <c r="J268" s="2" t="str">
        <f t="shared" ca="1" si="188"/>
        <v>-1,-1,-1,-1,-1,-1,-1,-1,-1</v>
      </c>
      <c r="K268" s="2" t="str">
        <f t="shared" ca="1" si="188"/>
        <v>-1,-1,-1,-1,-1,-1,-1,-1,-1,-1</v>
      </c>
      <c r="L268" s="2" t="str">
        <f t="shared" ca="1" si="188"/>
        <v>-1,-1,-1,-1,-1,-1,-1,-1,-1,-1,-1</v>
      </c>
      <c r="M268" s="2" t="str">
        <f t="shared" ca="1" si="188"/>
        <v>-1,-1,-1,-1,-1,-1,-1,-1,-1,-1,-1,-1</v>
      </c>
      <c r="N268" s="2" t="str">
        <f t="shared" ca="1" si="188"/>
        <v>-1,-1,-1,-1,-1,-1,-1,-1,-1,-1,-1,-1,-1</v>
      </c>
      <c r="O268" s="2" t="str">
        <f t="shared" ca="1" si="188"/>
        <v>-1,-1,-1,-1,-1,-1,-1,-1,-1,-1,-1,-1,-1,-1</v>
      </c>
      <c r="P268" s="2" t="str">
        <f t="shared" ca="1" si="188"/>
        <v>-1,-1,-1,-1,-1,-1,-1,-1,-1,-1,-1,-1,-1,-1,-1</v>
      </c>
      <c r="Q268" s="2" t="str">
        <f t="shared" ca="1" si="188"/>
        <v>-1,-1,-1,-1,-1,-1,-1,-1,-1,-1,-1,-1,-1,-1,-1,-1</v>
      </c>
      <c r="R268" s="2" t="str">
        <f t="shared" ca="1" si="188"/>
        <v>-1,-1,-1,-1,-1,-1,-1,-1,-1,-1,-1,-1,-1,-1,-1,-1,-1</v>
      </c>
      <c r="S268" s="2" t="str">
        <f t="shared" ca="1" si="188"/>
        <v>-1,-1,-1,-1,-1,-1,-1,-1,-1,-1,-1,-1,-1,-1,-1,-1,-1,-1</v>
      </c>
      <c r="T268" s="2" t="str">
        <f t="shared" ca="1" si="188"/>
        <v>-1,-1,-1,-1,-1,-1,-1,-1,-1,-1,-1,-1,-1,-1,-1,-1,-1,-1,-1</v>
      </c>
      <c r="U268" s="2" t="str">
        <f t="shared" ca="1" si="188"/>
        <v>-1,-1,-1,-1,-1,-1,-1,-1,-1,-1,-1,-1,-1,-1,-1,-1,-1,-1,-1,-1</v>
      </c>
      <c r="V268" s="2" t="str">
        <f t="shared" ca="1" si="188"/>
        <v>-1,-1,-1,-1,-1,-1,-1,-1,-1,-1,-1,-1,-1,-1,-1,-1,-1,-1,-1,-1,-1</v>
      </c>
      <c r="W268" s="2" t="str">
        <f t="shared" ca="1" si="188"/>
        <v>-1,-1,-1,-1,-1,-1,-1,-1,-1,-1,-1,-1,-1,-1,-1,-1,-1,-1,-1,-1,-1,-1</v>
      </c>
      <c r="X268" s="2" t="str">
        <f t="shared" ca="1" si="188"/>
        <v>-1,-1,-1,-1,-1,-1,-1,-1,-1,-1,-1,-1,-1,-1,-1,-1,-1,-1,-1,-1,-1,-1,-1</v>
      </c>
      <c r="Y268" s="2" t="str">
        <f t="shared" ca="1" si="188"/>
        <v>-1,-1,-1,-1,-1,-1,-1,-1,-1,-1,-1,-1,-1,-1,-1,-1,-1,-1,-1,-1,-1,-1,-1,-1</v>
      </c>
      <c r="Z268" s="2" t="str">
        <f t="shared" ca="1" si="188"/>
        <v>-1,-1,-1,-1,-1,-1,-1,-1,-1,-1,-1,-1,-1,-1,-1,-1,-1,-1,-1,-1,-1,-1,-1,-1,-1</v>
      </c>
      <c r="AA268" s="2" t="str">
        <f t="shared" ca="1" si="188"/>
        <v>-1,-1,-1,-1,-1,-1,-1,-1,-1,-1,-1,-1,-1,-1,-1,-1,-1,-1,-1,-1,-1,-1,-1,-1,-1,-1</v>
      </c>
      <c r="AB268" s="2" t="str">
        <f t="shared" ca="1" si="188"/>
        <v>-1,-1,-1,-1,-1,-1,-1,-1,-1,-1,-1,-1,-1,-1,-1,-1,-1,-1,-1,-1,-1,-1,-1,-1,-1,-1,-1</v>
      </c>
      <c r="AC268" s="2" t="str">
        <f t="shared" ca="1" si="188"/>
        <v>-1,-1,-1,-1,-1,-1,-1,-1,-1,-1,-1,-1,-1,-1,-1,-1,-1,-1,-1,-1,-1,-1,-1,-1,-1,-1,-1,-1</v>
      </c>
      <c r="AD268" s="2" t="str">
        <f t="shared" ca="1" si="188"/>
        <v>-1,-1,-1,-1,-1,-1,-1,-1,-1,-1,-1,-1,-1,-1,-1,-1,-1,-1,-1,-1,-1,-1,-1,-1,-1,-1,-1,-1,-1</v>
      </c>
      <c r="AE268" s="2" t="str">
        <f t="shared" ca="1" si="188"/>
        <v>-1,-1,-1,-1,-1,-1,-1,-1,-1,-1,-1,-1,-1,-1,-1,-1,-1,-1,-1,-1,-1,-1,-1,-1,-1,-1,-1,-1,-1,-1</v>
      </c>
      <c r="AF268" s="2" t="str">
        <f t="shared" ca="1" si="188"/>
        <v>-1,-1,-1,-1,-1,-1,-1,-1,-1,-1,-1,-1,-1,-1,-1,-1,-1,-1,-1,-1,-1,-1,-1,-1,-1,-1,-1,-1,-1,-1,-1</v>
      </c>
      <c r="AG268" s="2" t="str">
        <f t="shared" ca="1" si="188"/>
        <v>-1,-1,-1,-1,-1,-1,-1,-1,-1,-1,-1,-1,-1,-1,-1,-1,-1,-1,-1,-1,-1,-1,-1,-1,-1,-1,-1,-1,-1,-1,-1,-1</v>
      </c>
      <c r="AM268" s="2" t="str">
        <f t="shared" ref="AM268:AM302" ca="1" si="189">AL231&amp;","&amp;AM231</f>
        <v>-1,-1</v>
      </c>
      <c r="AN268" s="2" t="str">
        <f t="shared" ref="AN268:BC302" ca="1" si="190">AM268&amp;","&amp;AN231</f>
        <v>-1,-1,-1</v>
      </c>
      <c r="AO268" s="2" t="str">
        <f t="shared" ca="1" si="190"/>
        <v>-1,-1,-1,-1</v>
      </c>
      <c r="AP268" s="2" t="str">
        <f t="shared" ca="1" si="190"/>
        <v>-1,-1,-1,-1,-1</v>
      </c>
      <c r="AQ268" s="2" t="str">
        <f t="shared" ca="1" si="190"/>
        <v>-1,-1,-1,-1,-1,-1</v>
      </c>
      <c r="AR268" s="2" t="str">
        <f t="shared" ca="1" si="190"/>
        <v>-1,-1,-1,-1,-1,-1,-1</v>
      </c>
      <c r="AS268" s="2" t="str">
        <f t="shared" ca="1" si="190"/>
        <v>-1,-1,-1,-1,-1,-1,-1,-1</v>
      </c>
      <c r="AT268" s="2" t="str">
        <f t="shared" ca="1" si="190"/>
        <v>-1,-1,-1,-1,-1,-1,-1,-1,-1</v>
      </c>
      <c r="AU268" s="2" t="str">
        <f t="shared" ca="1" si="190"/>
        <v>-1,-1,-1,-1,-1,-1,-1,-1,-1,-1</v>
      </c>
      <c r="AV268" s="2" t="str">
        <f t="shared" ca="1" si="190"/>
        <v>-1,-1,-1,-1,-1,-1,-1,-1,-1,-1,-1</v>
      </c>
      <c r="AW268" s="2" t="str">
        <f t="shared" ca="1" si="190"/>
        <v>-1,-1,-1,-1,-1,-1,-1,-1,-1,-1,-1,-1</v>
      </c>
      <c r="AX268" s="2" t="str">
        <f t="shared" ca="1" si="190"/>
        <v>-1,-1,-1,-1,-1,-1,-1,-1,-1,-1,-1,-1,-1</v>
      </c>
      <c r="AY268" s="2" t="str">
        <f t="shared" ca="1" si="190"/>
        <v>-1,-1,-1,-1,-1,-1,-1,-1,-1,-1,-1,-1,-1,-1</v>
      </c>
      <c r="AZ268" s="2" t="str">
        <f t="shared" ca="1" si="190"/>
        <v>-1,-1,-1,-1,-1,-1,-1,-1,-1,-1,-1,-1,-1,-1,-1</v>
      </c>
      <c r="BA268" s="2" t="str">
        <f t="shared" ca="1" si="190"/>
        <v>-1,-1,-1,-1,-1,-1,-1,-1,-1,-1,-1,-1,-1,-1,-1,-1</v>
      </c>
      <c r="BB268" s="2" t="str">
        <f t="shared" ca="1" si="190"/>
        <v>-1,-1,-1,-1,-1,-1,-1,-1,-1,-1,-1,-1,-1,-1,-1,-1,-1</v>
      </c>
      <c r="BC268" s="2" t="str">
        <f t="shared" ca="1" si="190"/>
        <v>-1,-1,-1,-1,-1,-1,-1,-1,-1,-1,-1,-1,-1,-1,-1,-1,-1,-1</v>
      </c>
      <c r="BD268" s="2" t="str">
        <f t="shared" ca="1" si="186"/>
        <v>-1,-1,-1,-1,-1,-1,-1,-1,-1,-1,-1,-1,-1,-1,-1,-1,-1,-1,-1</v>
      </c>
      <c r="BE268" s="2" t="str">
        <f t="shared" ca="1" si="186"/>
        <v>-1,-1,-1,-1,-1,-1,-1,-1,-1,-1,-1,-1,-1,-1,-1,-1,-1,-1,-1,-1</v>
      </c>
      <c r="BF268" s="2" t="str">
        <f t="shared" ca="1" si="186"/>
        <v>-1,-1,-1,-1,-1,-1,-1,-1,-1,-1,-1,-1,-1,-1,-1,-1,-1,-1,-1,-1,-1</v>
      </c>
      <c r="BG268" s="2" t="str">
        <f t="shared" ca="1" si="186"/>
        <v>-1,-1,-1,-1,-1,-1,-1,-1,-1,-1,-1,-1,-1,-1,-1,-1,-1,-1,-1,-1,-1,-1</v>
      </c>
      <c r="BH268" s="2" t="str">
        <f t="shared" ca="1" si="186"/>
        <v>-1,-1,-1,-1,-1,-1,-1,-1,-1,-1,-1,-1,-1,-1,-1,-1,-1,-1,-1,-1,-1,-1,-1</v>
      </c>
      <c r="BI268" s="2" t="str">
        <f t="shared" ca="1" si="186"/>
        <v>-1,-1,-1,-1,-1,-1,-1,-1,-1,-1,-1,-1,-1,-1,-1,-1,-1,-1,-1,-1,-1,-1,-1,-1</v>
      </c>
      <c r="BJ268" s="2" t="str">
        <f t="shared" ca="1" si="186"/>
        <v>-1,-1,-1,-1,-1,-1,-1,-1,-1,-1,-1,-1,-1,-1,-1,-1,-1,-1,-1,-1,-1,-1,-1,-1,-1</v>
      </c>
      <c r="BK268" s="2" t="str">
        <f t="shared" ca="1" si="186"/>
        <v>-1,-1,-1,-1,-1,-1,-1,-1,-1,-1,-1,-1,-1,-1,-1,-1,-1,-1,-1,-1,-1,-1,-1,-1,-1,-1</v>
      </c>
      <c r="BL268" s="2" t="str">
        <f t="shared" ca="1" si="186"/>
        <v>-1,-1,-1,-1,-1,-1,-1,-1,-1,-1,-1,-1,-1,-1,-1,-1,-1,-1,-1,-1,-1,-1,-1,-1,-1,-1,-1</v>
      </c>
      <c r="BM268" s="2" t="str">
        <f t="shared" ca="1" si="186"/>
        <v>-1,-1,-1,-1,-1,-1,-1,-1,-1,-1,-1,-1,-1,-1,-1,-1,-1,-1,-1,-1,-1,-1,-1,-1,-1,-1,-1,-1</v>
      </c>
      <c r="BN268" s="2" t="str">
        <f t="shared" ca="1" si="186"/>
        <v>-1,-1,-1,-1,-1,-1,-1,-1,-1,-1,-1,-1,-1,-1,-1,-1,-1,-1,-1,-1,-1,-1,-1,-1,-1,-1,-1,-1,-1</v>
      </c>
      <c r="BO268" s="2" t="str">
        <f t="shared" ca="1" si="186"/>
        <v>-1,-1,-1,-1,-1,-1,-1,-1,-1,-1,-1,-1,-1,-1,-1,-1,-1,-1,-1,-1,-1,-1,-1,-1,-1,-1,-1,-1,-1,-1</v>
      </c>
      <c r="BP268" s="2" t="str">
        <f t="shared" ca="1" si="186"/>
        <v>-1,-1,-1,-1,-1,-1,-1,-1,-1,-1,-1,-1,-1,-1,-1,-1,-1,-1,-1,-1,-1,-1,-1,-1,-1,-1,-1,-1,-1,-1,-1</v>
      </c>
      <c r="BQ268" s="2" t="str">
        <f t="shared" ca="1" si="186"/>
        <v>-1,-1,-1,-1,-1,-1,-1,-1,-1,-1,-1,-1,-1,-1,-1,-1,-1,-1,-1,-1,-1,-1,-1,-1,-1,-1,-1,-1,-1,-1,-1,-1</v>
      </c>
      <c r="BR268" s="2" t="str">
        <f t="shared" ca="1" si="186"/>
        <v>-1,-1,-1,-1,-1,-1,-1,-1,-1,-1,-1,-1,-1,-1,-1,-1,-1,-1,-1,-1,-1,-1,-1,-1,-1,-1,-1,-1,-1,-1,-1,-1,-1</v>
      </c>
    </row>
    <row r="269" spans="1:70" x14ac:dyDescent="0.2">
      <c r="A269" s="5" t="s">
        <v>188</v>
      </c>
      <c r="C269" s="2" t="str">
        <f t="shared" ca="1" si="187"/>
        <v>20,20</v>
      </c>
      <c r="D269" s="2" t="str">
        <f t="shared" ref="D269:AG269" ca="1" si="191">C269&amp;","&amp;D232</f>
        <v>20,20,100</v>
      </c>
      <c r="E269" s="2" t="str">
        <f t="shared" ca="1" si="191"/>
        <v>20,20,100,100</v>
      </c>
      <c r="F269" s="2" t="str">
        <f t="shared" ca="1" si="191"/>
        <v>20,20,100,100,250</v>
      </c>
      <c r="G269" s="2" t="str">
        <f t="shared" ca="1" si="191"/>
        <v>20,20,100,100,250,250</v>
      </c>
      <c r="H269" s="2" t="str">
        <f t="shared" ca="1" si="191"/>
        <v>20,20,100,100,250,250,500</v>
      </c>
      <c r="I269" s="2" t="str">
        <f t="shared" ca="1" si="191"/>
        <v>20,20,100,100,250,250,500,1000</v>
      </c>
      <c r="J269" s="2" t="str">
        <f t="shared" ca="1" si="191"/>
        <v>20,20,100,100,250,250,500,1000,-1</v>
      </c>
      <c r="K269" s="2" t="str">
        <f t="shared" ca="1" si="191"/>
        <v>20,20,100,100,250,250,500,1000,-1,-1</v>
      </c>
      <c r="L269" s="2" t="str">
        <f t="shared" ca="1" si="191"/>
        <v>20,20,100,100,250,250,500,1000,-1,-1,-1</v>
      </c>
      <c r="M269" s="2" t="str">
        <f t="shared" ca="1" si="191"/>
        <v>20,20,100,100,250,250,500,1000,-1,-1,-1,-1</v>
      </c>
      <c r="N269" s="2" t="str">
        <f t="shared" ca="1" si="191"/>
        <v>20,20,100,100,250,250,500,1000,-1,-1,-1,-1,-1</v>
      </c>
      <c r="O269" s="2" t="str">
        <f t="shared" ca="1" si="191"/>
        <v>20,20,100,100,250,250,500,1000,-1,-1,-1,-1,-1,-1</v>
      </c>
      <c r="P269" s="2" t="str">
        <f t="shared" ca="1" si="191"/>
        <v>20,20,100,100,250,250,500,1000,-1,-1,-1,-1,-1,-1,-1</v>
      </c>
      <c r="Q269" s="2" t="str">
        <f t="shared" ca="1" si="191"/>
        <v>20,20,100,100,250,250,500,1000,-1,-1,-1,-1,-1,-1,-1,-1</v>
      </c>
      <c r="R269" s="2" t="str">
        <f t="shared" ca="1" si="191"/>
        <v>20,20,100,100,250,250,500,1000,-1,-1,-1,-1,-1,-1,-1,-1,-1</v>
      </c>
      <c r="S269" s="2" t="str">
        <f t="shared" ca="1" si="191"/>
        <v>20,20,100,100,250,250,500,1000,-1,-1,-1,-1,-1,-1,-1,-1,-1,-1</v>
      </c>
      <c r="T269" s="2" t="str">
        <f t="shared" ca="1" si="191"/>
        <v>20,20,100,100,250,250,500,1000,-1,-1,-1,-1,-1,-1,-1,-1,-1,-1,-1</v>
      </c>
      <c r="U269" s="2" t="str">
        <f t="shared" ca="1" si="191"/>
        <v>20,20,100,100,250,250,500,1000,-1,-1,-1,-1,-1,-1,-1,-1,-1,-1,-1,-1</v>
      </c>
      <c r="V269" s="2" t="str">
        <f t="shared" ca="1" si="191"/>
        <v>20,20,100,100,250,250,500,1000,-1,-1,-1,-1,-1,-1,-1,-1,-1,-1,-1,-1,-1</v>
      </c>
      <c r="W269" s="2" t="str">
        <f t="shared" ca="1" si="191"/>
        <v>20,20,100,100,250,250,500,1000,-1,-1,-1,-1,-1,-1,-1,-1,-1,-1,-1,-1,-1,-1</v>
      </c>
      <c r="X269" s="2" t="str">
        <f t="shared" ca="1" si="191"/>
        <v>20,20,100,100,250,250,500,1000,-1,-1,-1,-1,-1,-1,-1,-1,-1,-1,-1,-1,-1,-1,-1</v>
      </c>
      <c r="Y269" s="2" t="str">
        <f t="shared" ca="1" si="191"/>
        <v>20,20,100,100,250,250,500,1000,-1,-1,-1,-1,-1,-1,-1,-1,-1,-1,-1,-1,-1,-1,-1,-1</v>
      </c>
      <c r="Z269" s="2" t="str">
        <f t="shared" ca="1" si="191"/>
        <v>20,20,100,100,250,250,500,1000,-1,-1,-1,-1,-1,-1,-1,-1,-1,-1,-1,-1,-1,-1,-1,-1,-1</v>
      </c>
      <c r="AA269" s="2" t="str">
        <f t="shared" ca="1" si="191"/>
        <v>20,20,100,100,250,250,500,1000,-1,-1,-1,-1,-1,-1,-1,-1,-1,-1,-1,-1,-1,-1,-1,-1,-1,-1</v>
      </c>
      <c r="AB269" s="2" t="str">
        <f t="shared" ca="1" si="191"/>
        <v>20,20,100,100,250,250,500,1000,-1,-1,-1,-1,-1,-1,-1,-1,-1,-1,-1,-1,-1,-1,-1,-1,-1,-1,-1</v>
      </c>
      <c r="AC269" s="2" t="str">
        <f t="shared" ca="1" si="191"/>
        <v>20,20,100,100,250,250,500,1000,-1,-1,-1,-1,-1,-1,-1,-1,-1,-1,-1,-1,-1,-1,-1,-1,-1,-1,-1,-1</v>
      </c>
      <c r="AD269" s="2" t="str">
        <f t="shared" ca="1" si="191"/>
        <v>20,20,100,100,250,250,500,1000,-1,-1,-1,-1,-1,-1,-1,-1,-1,-1,-1,-1,-1,-1,-1,-1,-1,-1,-1,-1,-1</v>
      </c>
      <c r="AE269" s="2" t="str">
        <f t="shared" ca="1" si="191"/>
        <v>20,20,100,100,250,250,500,1000,-1,-1,-1,-1,-1,-1,-1,-1,-1,-1,-1,-1,-1,-1,-1,-1,-1,-1,-1,-1,-1,-1</v>
      </c>
      <c r="AF269" s="2" t="str">
        <f t="shared" ca="1" si="191"/>
        <v>20,20,100,100,250,250,500,1000,-1,-1,-1,-1,-1,-1,-1,-1,-1,-1,-1,-1,-1,-1,-1,-1,-1,-1,-1,-1,-1,-1,-1</v>
      </c>
      <c r="AG269" s="2" t="str">
        <f t="shared" ca="1" si="191"/>
        <v>20,20,100,100,250,250,500,1000,-1,-1,-1,-1,-1,-1,-1,-1,-1,-1,-1,-1,-1,-1,-1,-1,-1,-1,-1,-1,-1,-1,-1,-1</v>
      </c>
      <c r="AM269" s="2" t="str">
        <f t="shared" ca="1" si="189"/>
        <v>60,60</v>
      </c>
      <c r="AN269" s="2" t="str">
        <f t="shared" ca="1" si="190"/>
        <v>60,60,769</v>
      </c>
      <c r="AO269" s="2" t="str">
        <f t="shared" ca="1" si="186"/>
        <v>60,60,769,769</v>
      </c>
      <c r="AP269" s="2" t="str">
        <f t="shared" ca="1" si="186"/>
        <v>60,60,769,769,1538</v>
      </c>
      <c r="AQ269" s="2" t="str">
        <f t="shared" ca="1" si="186"/>
        <v>60,60,769,769,1538,1538</v>
      </c>
      <c r="AR269" s="2" t="str">
        <f t="shared" ca="1" si="186"/>
        <v>60,60,769,769,1538,1538,2307</v>
      </c>
      <c r="AS269" s="2" t="str">
        <f t="shared" ca="1" si="186"/>
        <v>60,60,769,769,1538,1538,2307,3076</v>
      </c>
      <c r="AT269" s="2" t="str">
        <f t="shared" ca="1" si="186"/>
        <v>60,60,769,769,1538,1538,2307,3076,-1</v>
      </c>
      <c r="AU269" s="2" t="str">
        <f t="shared" ca="1" si="186"/>
        <v>60,60,769,769,1538,1538,2307,3076,-1,-1</v>
      </c>
      <c r="AV269" s="2" t="str">
        <f t="shared" ca="1" si="186"/>
        <v>60,60,769,769,1538,1538,2307,3076,-1,-1,-1</v>
      </c>
      <c r="AW269" s="2" t="str">
        <f t="shared" ca="1" si="186"/>
        <v>60,60,769,769,1538,1538,2307,3076,-1,-1,-1,-1</v>
      </c>
      <c r="AX269" s="2" t="str">
        <f t="shared" ca="1" si="186"/>
        <v>60,60,769,769,1538,1538,2307,3076,-1,-1,-1,-1,-1</v>
      </c>
      <c r="AY269" s="2" t="str">
        <f t="shared" ca="1" si="186"/>
        <v>60,60,769,769,1538,1538,2307,3076,-1,-1,-1,-1,-1,-1</v>
      </c>
      <c r="AZ269" s="2" t="str">
        <f t="shared" ca="1" si="186"/>
        <v>60,60,769,769,1538,1538,2307,3076,-1,-1,-1,-1,-1,-1,-1</v>
      </c>
      <c r="BA269" s="2" t="str">
        <f t="shared" ca="1" si="186"/>
        <v>60,60,769,769,1538,1538,2307,3076,-1,-1,-1,-1,-1,-1,-1,-1</v>
      </c>
      <c r="BB269" s="2" t="str">
        <f t="shared" ca="1" si="186"/>
        <v>60,60,769,769,1538,1538,2307,3076,-1,-1,-1,-1,-1,-1,-1,-1,-1</v>
      </c>
      <c r="BC269" s="2" t="str">
        <f t="shared" ca="1" si="186"/>
        <v>60,60,769,769,1538,1538,2307,3076,-1,-1,-1,-1,-1,-1,-1,-1,-1,-1</v>
      </c>
      <c r="BD269" s="2" t="str">
        <f t="shared" ca="1" si="186"/>
        <v>60,60,769,769,1538,1538,2307,3076,-1,-1,-1,-1,-1,-1,-1,-1,-1,-1,-1</v>
      </c>
      <c r="BE269" s="2" t="str">
        <f t="shared" ca="1" si="186"/>
        <v>60,60,769,769,1538,1538,2307,3076,-1,-1,-1,-1,-1,-1,-1,-1,-1,-1,-1,-1</v>
      </c>
      <c r="BF269" s="2" t="str">
        <f t="shared" ca="1" si="186"/>
        <v>60,60,769,769,1538,1538,2307,3076,-1,-1,-1,-1,-1,-1,-1,-1,-1,-1,-1,-1,-1</v>
      </c>
      <c r="BG269" s="2" t="str">
        <f t="shared" ca="1" si="186"/>
        <v>60,60,769,769,1538,1538,2307,3076,-1,-1,-1,-1,-1,-1,-1,-1,-1,-1,-1,-1,-1,-1</v>
      </c>
      <c r="BH269" s="2" t="str">
        <f t="shared" ca="1" si="186"/>
        <v>60,60,769,769,1538,1538,2307,3076,-1,-1,-1,-1,-1,-1,-1,-1,-1,-1,-1,-1,-1,-1,-1</v>
      </c>
      <c r="BI269" s="2" t="str">
        <f t="shared" ca="1" si="186"/>
        <v>60,60,769,769,1538,1538,2307,3076,-1,-1,-1,-1,-1,-1,-1,-1,-1,-1,-1,-1,-1,-1,-1,-1</v>
      </c>
      <c r="BJ269" s="2" t="str">
        <f t="shared" ca="1" si="186"/>
        <v>60,60,769,769,1538,1538,2307,3076,-1,-1,-1,-1,-1,-1,-1,-1,-1,-1,-1,-1,-1,-1,-1,-1,-1</v>
      </c>
      <c r="BK269" s="2" t="str">
        <f t="shared" ca="1" si="186"/>
        <v>60,60,769,769,1538,1538,2307,3076,-1,-1,-1,-1,-1,-1,-1,-1,-1,-1,-1,-1,-1,-1,-1,-1,-1,-1</v>
      </c>
      <c r="BL269" s="2" t="str">
        <f t="shared" ca="1" si="186"/>
        <v>60,60,769,769,1538,1538,2307,3076,-1,-1,-1,-1,-1,-1,-1,-1,-1,-1,-1,-1,-1,-1,-1,-1,-1,-1,-1</v>
      </c>
      <c r="BM269" s="2" t="str">
        <f t="shared" ca="1" si="186"/>
        <v>60,60,769,769,1538,1538,2307,3076,-1,-1,-1,-1,-1,-1,-1,-1,-1,-1,-1,-1,-1,-1,-1,-1,-1,-1,-1,-1</v>
      </c>
      <c r="BN269" s="2" t="str">
        <f t="shared" ca="1" si="186"/>
        <v>60,60,769,769,1538,1538,2307,3076,-1,-1,-1,-1,-1,-1,-1,-1,-1,-1,-1,-1,-1,-1,-1,-1,-1,-1,-1,-1,-1</v>
      </c>
      <c r="BO269" s="2" t="str">
        <f t="shared" ca="1" si="186"/>
        <v>60,60,769,769,1538,1538,2307,3076,-1,-1,-1,-1,-1,-1,-1,-1,-1,-1,-1,-1,-1,-1,-1,-1,-1,-1,-1,-1,-1,-1</v>
      </c>
      <c r="BP269" s="2" t="str">
        <f t="shared" ca="1" si="186"/>
        <v>60,60,769,769,1538,1538,2307,3076,-1,-1,-1,-1,-1,-1,-1,-1,-1,-1,-1,-1,-1,-1,-1,-1,-1,-1,-1,-1,-1,-1,-1</v>
      </c>
      <c r="BQ269" s="2" t="str">
        <f t="shared" ca="1" si="186"/>
        <v>60,60,769,769,1538,1538,2307,3076,-1,-1,-1,-1,-1,-1,-1,-1,-1,-1,-1,-1,-1,-1,-1,-1,-1,-1,-1,-1,-1,-1,-1,-1</v>
      </c>
      <c r="BR269" s="2" t="str">
        <f t="shared" ca="1" si="186"/>
        <v>60,60,769,769,1538,1538,2307,3076,-1,-1,-1,-1,-1,-1,-1,-1,-1,-1,-1,-1,-1,-1,-1,-1,-1,-1,-1,-1,-1,-1,-1,-1,-1</v>
      </c>
    </row>
    <row r="270" spans="1:70" x14ac:dyDescent="0.2">
      <c r="A270" s="5" t="s">
        <v>133</v>
      </c>
      <c r="C270" s="2" t="str">
        <f t="shared" ca="1" si="187"/>
        <v>250,500</v>
      </c>
      <c r="D270" s="2" t="str">
        <f t="shared" ref="D270:AG270" ca="1" si="192">C270&amp;","&amp;D233</f>
        <v>250,500,500</v>
      </c>
      <c r="E270" s="2" t="str">
        <f t="shared" ca="1" si="192"/>
        <v>250,500,500,500</v>
      </c>
      <c r="F270" s="2" t="str">
        <f t="shared" ca="1" si="192"/>
        <v>250,500,500,500,-1</v>
      </c>
      <c r="G270" s="2" t="str">
        <f t="shared" ca="1" si="192"/>
        <v>250,500,500,500,-1,-1</v>
      </c>
      <c r="H270" s="2" t="str">
        <f t="shared" ca="1" si="192"/>
        <v>250,500,500,500,-1,-1,-1</v>
      </c>
      <c r="I270" s="2" t="str">
        <f t="shared" ca="1" si="192"/>
        <v>250,500,500,500,-1,-1,-1,-1</v>
      </c>
      <c r="J270" s="2" t="str">
        <f t="shared" ca="1" si="192"/>
        <v>250,500,500,500,-1,-1,-1,-1,-1</v>
      </c>
      <c r="K270" s="2" t="str">
        <f t="shared" ca="1" si="192"/>
        <v>250,500,500,500,-1,-1,-1,-1,-1,-1</v>
      </c>
      <c r="L270" s="2" t="str">
        <f t="shared" ca="1" si="192"/>
        <v>250,500,500,500,-1,-1,-1,-1,-1,-1,-1</v>
      </c>
      <c r="M270" s="2" t="str">
        <f t="shared" ca="1" si="192"/>
        <v>250,500,500,500,-1,-1,-1,-1,-1,-1,-1,-1</v>
      </c>
      <c r="N270" s="2" t="str">
        <f t="shared" ca="1" si="192"/>
        <v>250,500,500,500,-1,-1,-1,-1,-1,-1,-1,-1,-1</v>
      </c>
      <c r="O270" s="2" t="str">
        <f t="shared" ca="1" si="192"/>
        <v>250,500,500,500,-1,-1,-1,-1,-1,-1,-1,-1,-1,-1</v>
      </c>
      <c r="P270" s="2" t="str">
        <f t="shared" ca="1" si="192"/>
        <v>250,500,500,500,-1,-1,-1,-1,-1,-1,-1,-1,-1,-1,-1</v>
      </c>
      <c r="Q270" s="2" t="str">
        <f t="shared" ca="1" si="192"/>
        <v>250,500,500,500,-1,-1,-1,-1,-1,-1,-1,-1,-1,-1,-1,-1</v>
      </c>
      <c r="R270" s="2" t="str">
        <f t="shared" ca="1" si="192"/>
        <v>250,500,500,500,-1,-1,-1,-1,-1,-1,-1,-1,-1,-1,-1,-1,-1</v>
      </c>
      <c r="S270" s="2" t="str">
        <f t="shared" ca="1" si="192"/>
        <v>250,500,500,500,-1,-1,-1,-1,-1,-1,-1,-1,-1,-1,-1,-1,-1,-1</v>
      </c>
      <c r="T270" s="2" t="str">
        <f t="shared" ca="1" si="192"/>
        <v>250,500,500,500,-1,-1,-1,-1,-1,-1,-1,-1,-1,-1,-1,-1,-1,-1,-1</v>
      </c>
      <c r="U270" s="2" t="str">
        <f t="shared" ca="1" si="192"/>
        <v>250,500,500,500,-1,-1,-1,-1,-1,-1,-1,-1,-1,-1,-1,-1,-1,-1,-1,-1</v>
      </c>
      <c r="V270" s="2" t="str">
        <f t="shared" ca="1" si="192"/>
        <v>250,500,500,500,-1,-1,-1,-1,-1,-1,-1,-1,-1,-1,-1,-1,-1,-1,-1,-1,-1</v>
      </c>
      <c r="W270" s="2" t="str">
        <f t="shared" ca="1" si="192"/>
        <v>250,500,500,500,-1,-1,-1,-1,-1,-1,-1,-1,-1,-1,-1,-1,-1,-1,-1,-1,-1,-1</v>
      </c>
      <c r="X270" s="2" t="str">
        <f t="shared" ca="1" si="192"/>
        <v>250,500,500,500,-1,-1,-1,-1,-1,-1,-1,-1,-1,-1,-1,-1,-1,-1,-1,-1,-1,-1,-1</v>
      </c>
      <c r="Y270" s="2" t="str">
        <f t="shared" ca="1" si="192"/>
        <v>250,500,500,500,-1,-1,-1,-1,-1,-1,-1,-1,-1,-1,-1,-1,-1,-1,-1,-1,-1,-1,-1,-1</v>
      </c>
      <c r="Z270" s="2" t="str">
        <f t="shared" ca="1" si="192"/>
        <v>250,500,500,500,-1,-1,-1,-1,-1,-1,-1,-1,-1,-1,-1,-1,-1,-1,-1,-1,-1,-1,-1,-1,-1</v>
      </c>
      <c r="AA270" s="2" t="str">
        <f t="shared" ca="1" si="192"/>
        <v>250,500,500,500,-1,-1,-1,-1,-1,-1,-1,-1,-1,-1,-1,-1,-1,-1,-1,-1,-1,-1,-1,-1,-1,-1</v>
      </c>
      <c r="AB270" s="2" t="str">
        <f t="shared" ca="1" si="192"/>
        <v>250,500,500,500,-1,-1,-1,-1,-1,-1,-1,-1,-1,-1,-1,-1,-1,-1,-1,-1,-1,-1,-1,-1,-1,-1,-1</v>
      </c>
      <c r="AC270" s="2" t="str">
        <f t="shared" ca="1" si="192"/>
        <v>250,500,500,500,-1,-1,-1,-1,-1,-1,-1,-1,-1,-1,-1,-1,-1,-1,-1,-1,-1,-1,-1,-1,-1,-1,-1,-1</v>
      </c>
      <c r="AD270" s="2" t="str">
        <f t="shared" ca="1" si="192"/>
        <v>250,500,500,500,-1,-1,-1,-1,-1,-1,-1,-1,-1,-1,-1,-1,-1,-1,-1,-1,-1,-1,-1,-1,-1,-1,-1,-1,-1</v>
      </c>
      <c r="AE270" s="2" t="str">
        <f t="shared" ca="1" si="192"/>
        <v>250,500,500,500,-1,-1,-1,-1,-1,-1,-1,-1,-1,-1,-1,-1,-1,-1,-1,-1,-1,-1,-1,-1,-1,-1,-1,-1,-1,-1</v>
      </c>
      <c r="AF270" s="2" t="str">
        <f t="shared" ca="1" si="192"/>
        <v>250,500,500,500,-1,-1,-1,-1,-1,-1,-1,-1,-1,-1,-1,-1,-1,-1,-1,-1,-1,-1,-1,-1,-1,-1,-1,-1,-1,-1,-1</v>
      </c>
      <c r="AG270" s="2" t="str">
        <f t="shared" ca="1" si="192"/>
        <v>250,500,500,500,-1,-1,-1,-1,-1,-1,-1,-1,-1,-1,-1,-1,-1,-1,-1,-1,-1,-1,-1,-1,-1,-1,-1,-1,-1,-1,-1,-1</v>
      </c>
      <c r="AM270" s="2" t="str">
        <f t="shared" ca="1" si="189"/>
        <v>1488,1547</v>
      </c>
      <c r="AN270" s="2" t="str">
        <f t="shared" ca="1" si="190"/>
        <v>1488,1547,2232</v>
      </c>
      <c r="AO270" s="2" t="str">
        <f t="shared" ca="1" si="186"/>
        <v>1488,1547,2232,2232</v>
      </c>
      <c r="AP270" s="2" t="str">
        <f t="shared" ca="1" si="186"/>
        <v>1488,1547,2232,2232,-1</v>
      </c>
      <c r="AQ270" s="2" t="str">
        <f t="shared" ca="1" si="186"/>
        <v>1488,1547,2232,2232,-1,-1</v>
      </c>
      <c r="AR270" s="2" t="str">
        <f t="shared" ca="1" si="186"/>
        <v>1488,1547,2232,2232,-1,-1,-1</v>
      </c>
      <c r="AS270" s="2" t="str">
        <f t="shared" ca="1" si="186"/>
        <v>1488,1547,2232,2232,-1,-1,-1,-1</v>
      </c>
      <c r="AT270" s="2" t="str">
        <f t="shared" ca="1" si="186"/>
        <v>1488,1547,2232,2232,-1,-1,-1,-1,-1</v>
      </c>
      <c r="AU270" s="2" t="str">
        <f t="shared" ca="1" si="186"/>
        <v>1488,1547,2232,2232,-1,-1,-1,-1,-1,-1</v>
      </c>
      <c r="AV270" s="2" t="str">
        <f t="shared" ca="1" si="186"/>
        <v>1488,1547,2232,2232,-1,-1,-1,-1,-1,-1,-1</v>
      </c>
      <c r="AW270" s="2" t="str">
        <f t="shared" ca="1" si="186"/>
        <v>1488,1547,2232,2232,-1,-1,-1,-1,-1,-1,-1,-1</v>
      </c>
      <c r="AX270" s="2" t="str">
        <f t="shared" ca="1" si="186"/>
        <v>1488,1547,2232,2232,-1,-1,-1,-1,-1,-1,-1,-1,-1</v>
      </c>
      <c r="AY270" s="2" t="str">
        <f t="shared" ca="1" si="186"/>
        <v>1488,1547,2232,2232,-1,-1,-1,-1,-1,-1,-1,-1,-1,-1</v>
      </c>
      <c r="AZ270" s="2" t="str">
        <f t="shared" ca="1" si="186"/>
        <v>1488,1547,2232,2232,-1,-1,-1,-1,-1,-1,-1,-1,-1,-1,-1</v>
      </c>
      <c r="BA270" s="2" t="str">
        <f t="shared" ca="1" si="186"/>
        <v>1488,1547,2232,2232,-1,-1,-1,-1,-1,-1,-1,-1,-1,-1,-1,-1</v>
      </c>
      <c r="BB270" s="2" t="str">
        <f t="shared" ca="1" si="186"/>
        <v>1488,1547,2232,2232,-1,-1,-1,-1,-1,-1,-1,-1,-1,-1,-1,-1,-1</v>
      </c>
      <c r="BC270" s="2" t="str">
        <f t="shared" ca="1" si="186"/>
        <v>1488,1547,2232,2232,-1,-1,-1,-1,-1,-1,-1,-1,-1,-1,-1,-1,-1,-1</v>
      </c>
      <c r="BD270" s="2" t="str">
        <f t="shared" ca="1" si="186"/>
        <v>1488,1547,2232,2232,-1,-1,-1,-1,-1,-1,-1,-1,-1,-1,-1,-1,-1,-1,-1</v>
      </c>
      <c r="BE270" s="2" t="str">
        <f t="shared" ca="1" si="186"/>
        <v>1488,1547,2232,2232,-1,-1,-1,-1,-1,-1,-1,-1,-1,-1,-1,-1,-1,-1,-1,-1</v>
      </c>
      <c r="BF270" s="2" t="str">
        <f t="shared" ca="1" si="186"/>
        <v>1488,1547,2232,2232,-1,-1,-1,-1,-1,-1,-1,-1,-1,-1,-1,-1,-1,-1,-1,-1,-1</v>
      </c>
      <c r="BG270" s="2" t="str">
        <f t="shared" ca="1" si="186"/>
        <v>1488,1547,2232,2232,-1,-1,-1,-1,-1,-1,-1,-1,-1,-1,-1,-1,-1,-1,-1,-1,-1,-1</v>
      </c>
      <c r="BH270" s="2" t="str">
        <f t="shared" ca="1" si="186"/>
        <v>1488,1547,2232,2232,-1,-1,-1,-1,-1,-1,-1,-1,-1,-1,-1,-1,-1,-1,-1,-1,-1,-1,-1</v>
      </c>
      <c r="BI270" s="2" t="str">
        <f t="shared" ca="1" si="186"/>
        <v>1488,1547,2232,2232,-1,-1,-1,-1,-1,-1,-1,-1,-1,-1,-1,-1,-1,-1,-1,-1,-1,-1,-1,-1</v>
      </c>
      <c r="BJ270" s="2" t="str">
        <f t="shared" ca="1" si="186"/>
        <v>1488,1547,2232,2232,-1,-1,-1,-1,-1,-1,-1,-1,-1,-1,-1,-1,-1,-1,-1,-1,-1,-1,-1,-1,-1</v>
      </c>
      <c r="BK270" s="2" t="str">
        <f t="shared" ca="1" si="186"/>
        <v>1488,1547,2232,2232,-1,-1,-1,-1,-1,-1,-1,-1,-1,-1,-1,-1,-1,-1,-1,-1,-1,-1,-1,-1,-1,-1</v>
      </c>
      <c r="BL270" s="2" t="str">
        <f t="shared" ca="1" si="186"/>
        <v>1488,1547,2232,2232,-1,-1,-1,-1,-1,-1,-1,-1,-1,-1,-1,-1,-1,-1,-1,-1,-1,-1,-1,-1,-1,-1,-1</v>
      </c>
      <c r="BM270" s="2" t="str">
        <f t="shared" ca="1" si="186"/>
        <v>1488,1547,2232,2232,-1,-1,-1,-1,-1,-1,-1,-1,-1,-1,-1,-1,-1,-1,-1,-1,-1,-1,-1,-1,-1,-1,-1,-1</v>
      </c>
      <c r="BN270" s="2" t="str">
        <f t="shared" ca="1" si="186"/>
        <v>1488,1547,2232,2232,-1,-1,-1,-1,-1,-1,-1,-1,-1,-1,-1,-1,-1,-1,-1,-1,-1,-1,-1,-1,-1,-1,-1,-1,-1</v>
      </c>
      <c r="BO270" s="2" t="str">
        <f t="shared" ca="1" si="186"/>
        <v>1488,1547,2232,2232,-1,-1,-1,-1,-1,-1,-1,-1,-1,-1,-1,-1,-1,-1,-1,-1,-1,-1,-1,-1,-1,-1,-1,-1,-1,-1</v>
      </c>
      <c r="BP270" s="2" t="str">
        <f t="shared" ca="1" si="186"/>
        <v>1488,1547,2232,2232,-1,-1,-1,-1,-1,-1,-1,-1,-1,-1,-1,-1,-1,-1,-1,-1,-1,-1,-1,-1,-1,-1,-1,-1,-1,-1,-1</v>
      </c>
      <c r="BQ270" s="2" t="str">
        <f t="shared" ca="1" si="186"/>
        <v>1488,1547,2232,2232,-1,-1,-1,-1,-1,-1,-1,-1,-1,-1,-1,-1,-1,-1,-1,-1,-1,-1,-1,-1,-1,-1,-1,-1,-1,-1,-1,-1</v>
      </c>
      <c r="BR270" s="2" t="str">
        <f t="shared" ca="1" si="186"/>
        <v>1488,1547,2232,2232,-1,-1,-1,-1,-1,-1,-1,-1,-1,-1,-1,-1,-1,-1,-1,-1,-1,-1,-1,-1,-1,-1,-1,-1,-1,-1,-1,-1,-1</v>
      </c>
    </row>
    <row r="271" spans="1:70" x14ac:dyDescent="0.2">
      <c r="A271" s="5" t="s">
        <v>201</v>
      </c>
      <c r="C271" s="2" t="str">
        <f t="shared" ca="1" si="187"/>
        <v>250,250</v>
      </c>
      <c r="D271" s="2" t="str">
        <f t="shared" ref="D271:AG271" ca="1" si="193">C271&amp;","&amp;D234</f>
        <v>250,250,250</v>
      </c>
      <c r="E271" s="2" t="str">
        <f t="shared" ca="1" si="193"/>
        <v>250,250,250,500</v>
      </c>
      <c r="F271" s="2" t="str">
        <f t="shared" ca="1" si="193"/>
        <v>250,250,250,500,-1</v>
      </c>
      <c r="G271" s="2" t="str">
        <f t="shared" ca="1" si="193"/>
        <v>250,250,250,500,-1,-1</v>
      </c>
      <c r="H271" s="2" t="str">
        <f t="shared" ca="1" si="193"/>
        <v>250,250,250,500,-1,-1,-1</v>
      </c>
      <c r="I271" s="2" t="str">
        <f t="shared" ca="1" si="193"/>
        <v>250,250,250,500,-1,-1,-1,-1</v>
      </c>
      <c r="J271" s="2" t="str">
        <f t="shared" ca="1" si="193"/>
        <v>250,250,250,500,-1,-1,-1,-1,-1</v>
      </c>
      <c r="K271" s="2" t="str">
        <f t="shared" ca="1" si="193"/>
        <v>250,250,250,500,-1,-1,-1,-1,-1,-1</v>
      </c>
      <c r="L271" s="2" t="str">
        <f t="shared" ca="1" si="193"/>
        <v>250,250,250,500,-1,-1,-1,-1,-1,-1,-1</v>
      </c>
      <c r="M271" s="2" t="str">
        <f t="shared" ca="1" si="193"/>
        <v>250,250,250,500,-1,-1,-1,-1,-1,-1,-1,-1</v>
      </c>
      <c r="N271" s="2" t="str">
        <f t="shared" ca="1" si="193"/>
        <v>250,250,250,500,-1,-1,-1,-1,-1,-1,-1,-1,-1</v>
      </c>
      <c r="O271" s="2" t="str">
        <f t="shared" ca="1" si="193"/>
        <v>250,250,250,500,-1,-1,-1,-1,-1,-1,-1,-1,-1,-1</v>
      </c>
      <c r="P271" s="2" t="str">
        <f t="shared" ca="1" si="193"/>
        <v>250,250,250,500,-1,-1,-1,-1,-1,-1,-1,-1,-1,-1,-1</v>
      </c>
      <c r="Q271" s="2" t="str">
        <f t="shared" ca="1" si="193"/>
        <v>250,250,250,500,-1,-1,-1,-1,-1,-1,-1,-1,-1,-1,-1,-1</v>
      </c>
      <c r="R271" s="2" t="str">
        <f t="shared" ca="1" si="193"/>
        <v>250,250,250,500,-1,-1,-1,-1,-1,-1,-1,-1,-1,-1,-1,-1,-1</v>
      </c>
      <c r="S271" s="2" t="str">
        <f t="shared" ca="1" si="193"/>
        <v>250,250,250,500,-1,-1,-1,-1,-1,-1,-1,-1,-1,-1,-1,-1,-1,-1</v>
      </c>
      <c r="T271" s="2" t="str">
        <f t="shared" ca="1" si="193"/>
        <v>250,250,250,500,-1,-1,-1,-1,-1,-1,-1,-1,-1,-1,-1,-1,-1,-1,-1</v>
      </c>
      <c r="U271" s="2" t="str">
        <f t="shared" ca="1" si="193"/>
        <v>250,250,250,500,-1,-1,-1,-1,-1,-1,-1,-1,-1,-1,-1,-1,-1,-1,-1,-1</v>
      </c>
      <c r="V271" s="2" t="str">
        <f t="shared" ca="1" si="193"/>
        <v>250,250,250,500,-1,-1,-1,-1,-1,-1,-1,-1,-1,-1,-1,-1,-1,-1,-1,-1,-1</v>
      </c>
      <c r="W271" s="2" t="str">
        <f t="shared" ca="1" si="193"/>
        <v>250,250,250,500,-1,-1,-1,-1,-1,-1,-1,-1,-1,-1,-1,-1,-1,-1,-1,-1,-1,-1</v>
      </c>
      <c r="X271" s="2" t="str">
        <f t="shared" ca="1" si="193"/>
        <v>250,250,250,500,-1,-1,-1,-1,-1,-1,-1,-1,-1,-1,-1,-1,-1,-1,-1,-1,-1,-1,-1</v>
      </c>
      <c r="Y271" s="2" t="str">
        <f t="shared" ca="1" si="193"/>
        <v>250,250,250,500,-1,-1,-1,-1,-1,-1,-1,-1,-1,-1,-1,-1,-1,-1,-1,-1,-1,-1,-1,-1</v>
      </c>
      <c r="Z271" s="2" t="str">
        <f t="shared" ca="1" si="193"/>
        <v>250,250,250,500,-1,-1,-1,-1,-1,-1,-1,-1,-1,-1,-1,-1,-1,-1,-1,-1,-1,-1,-1,-1,-1</v>
      </c>
      <c r="AA271" s="2" t="str">
        <f t="shared" ca="1" si="193"/>
        <v>250,250,250,500,-1,-1,-1,-1,-1,-1,-1,-1,-1,-1,-1,-1,-1,-1,-1,-1,-1,-1,-1,-1,-1,-1</v>
      </c>
      <c r="AB271" s="2" t="str">
        <f t="shared" ca="1" si="193"/>
        <v>250,250,250,500,-1,-1,-1,-1,-1,-1,-1,-1,-1,-1,-1,-1,-1,-1,-1,-1,-1,-1,-1,-1,-1,-1,-1</v>
      </c>
      <c r="AC271" s="2" t="str">
        <f t="shared" ca="1" si="193"/>
        <v>250,250,250,500,-1,-1,-1,-1,-1,-1,-1,-1,-1,-1,-1,-1,-1,-1,-1,-1,-1,-1,-1,-1,-1,-1,-1,-1</v>
      </c>
      <c r="AD271" s="2" t="str">
        <f t="shared" ca="1" si="193"/>
        <v>250,250,250,500,-1,-1,-1,-1,-1,-1,-1,-1,-1,-1,-1,-1,-1,-1,-1,-1,-1,-1,-1,-1,-1,-1,-1,-1,-1</v>
      </c>
      <c r="AE271" s="2" t="str">
        <f t="shared" ca="1" si="193"/>
        <v>250,250,250,500,-1,-1,-1,-1,-1,-1,-1,-1,-1,-1,-1,-1,-1,-1,-1,-1,-1,-1,-1,-1,-1,-1,-1,-1,-1,-1</v>
      </c>
      <c r="AF271" s="2" t="str">
        <f t="shared" ca="1" si="193"/>
        <v>250,250,250,500,-1,-1,-1,-1,-1,-1,-1,-1,-1,-1,-1,-1,-1,-1,-1,-1,-1,-1,-1,-1,-1,-1,-1,-1,-1,-1,-1</v>
      </c>
      <c r="AG271" s="2" t="str">
        <f t="shared" ca="1" si="193"/>
        <v>250,250,250,500,-1,-1,-1,-1,-1,-1,-1,-1,-1,-1,-1,-1,-1,-1,-1,-1,-1,-1,-1,-1,-1,-1,-1,-1,-1,-1,-1,-1</v>
      </c>
      <c r="AM271" s="2" t="str">
        <f t="shared" ca="1" si="189"/>
        <v>1268,1268</v>
      </c>
      <c r="AN271" s="2" t="str">
        <f t="shared" ca="1" si="190"/>
        <v>1268,1268,1268</v>
      </c>
      <c r="AO271" s="2" t="str">
        <f t="shared" ca="1" si="186"/>
        <v>1268,1268,1268,1294</v>
      </c>
      <c r="AP271" s="2" t="str">
        <f t="shared" ca="1" si="186"/>
        <v>1268,1268,1268,1294,-1</v>
      </c>
      <c r="AQ271" s="2" t="str">
        <f t="shared" ca="1" si="186"/>
        <v>1268,1268,1268,1294,-1,-1</v>
      </c>
      <c r="AR271" s="2" t="str">
        <f t="shared" ca="1" si="186"/>
        <v>1268,1268,1268,1294,-1,-1,-1</v>
      </c>
      <c r="AS271" s="2" t="str">
        <f t="shared" ca="1" si="186"/>
        <v>1268,1268,1268,1294,-1,-1,-1,-1</v>
      </c>
      <c r="AT271" s="2" t="str">
        <f t="shared" ca="1" si="186"/>
        <v>1268,1268,1268,1294,-1,-1,-1,-1,-1</v>
      </c>
      <c r="AU271" s="2" t="str">
        <f t="shared" ca="1" si="186"/>
        <v>1268,1268,1268,1294,-1,-1,-1,-1,-1,-1</v>
      </c>
      <c r="AV271" s="2" t="str">
        <f t="shared" ca="1" si="186"/>
        <v>1268,1268,1268,1294,-1,-1,-1,-1,-1,-1,-1</v>
      </c>
      <c r="AW271" s="2" t="str">
        <f t="shared" ca="1" si="186"/>
        <v>1268,1268,1268,1294,-1,-1,-1,-1,-1,-1,-1,-1</v>
      </c>
      <c r="AX271" s="2" t="str">
        <f t="shared" ca="1" si="186"/>
        <v>1268,1268,1268,1294,-1,-1,-1,-1,-1,-1,-1,-1,-1</v>
      </c>
      <c r="AY271" s="2" t="str">
        <f t="shared" ca="1" si="186"/>
        <v>1268,1268,1268,1294,-1,-1,-1,-1,-1,-1,-1,-1,-1,-1</v>
      </c>
      <c r="AZ271" s="2" t="str">
        <f t="shared" ca="1" si="186"/>
        <v>1268,1268,1268,1294,-1,-1,-1,-1,-1,-1,-1,-1,-1,-1,-1</v>
      </c>
      <c r="BA271" s="2" t="str">
        <f t="shared" ca="1" si="186"/>
        <v>1268,1268,1268,1294,-1,-1,-1,-1,-1,-1,-1,-1,-1,-1,-1,-1</v>
      </c>
      <c r="BB271" s="2" t="str">
        <f t="shared" ca="1" si="186"/>
        <v>1268,1268,1268,1294,-1,-1,-1,-1,-1,-1,-1,-1,-1,-1,-1,-1,-1</v>
      </c>
      <c r="BC271" s="2" t="str">
        <f t="shared" ca="1" si="186"/>
        <v>1268,1268,1268,1294,-1,-1,-1,-1,-1,-1,-1,-1,-1,-1,-1,-1,-1,-1</v>
      </c>
      <c r="BD271" s="2" t="str">
        <f t="shared" ca="1" si="186"/>
        <v>1268,1268,1268,1294,-1,-1,-1,-1,-1,-1,-1,-1,-1,-1,-1,-1,-1,-1,-1</v>
      </c>
      <c r="BE271" s="2" t="str">
        <f t="shared" ca="1" si="186"/>
        <v>1268,1268,1268,1294,-1,-1,-1,-1,-1,-1,-1,-1,-1,-1,-1,-1,-1,-1,-1,-1</v>
      </c>
      <c r="BF271" s="2" t="str">
        <f t="shared" ca="1" si="186"/>
        <v>1268,1268,1268,1294,-1,-1,-1,-1,-1,-1,-1,-1,-1,-1,-1,-1,-1,-1,-1,-1,-1</v>
      </c>
      <c r="BG271" s="2" t="str">
        <f t="shared" ca="1" si="186"/>
        <v>1268,1268,1268,1294,-1,-1,-1,-1,-1,-1,-1,-1,-1,-1,-1,-1,-1,-1,-1,-1,-1,-1</v>
      </c>
      <c r="BH271" s="2" t="str">
        <f t="shared" ca="1" si="186"/>
        <v>1268,1268,1268,1294,-1,-1,-1,-1,-1,-1,-1,-1,-1,-1,-1,-1,-1,-1,-1,-1,-1,-1,-1</v>
      </c>
      <c r="BI271" s="2" t="str">
        <f t="shared" ca="1" si="186"/>
        <v>1268,1268,1268,1294,-1,-1,-1,-1,-1,-1,-1,-1,-1,-1,-1,-1,-1,-1,-1,-1,-1,-1,-1,-1</v>
      </c>
      <c r="BJ271" s="2" t="str">
        <f t="shared" ca="1" si="186"/>
        <v>1268,1268,1268,1294,-1,-1,-1,-1,-1,-1,-1,-1,-1,-1,-1,-1,-1,-1,-1,-1,-1,-1,-1,-1,-1</v>
      </c>
      <c r="BK271" s="2" t="str">
        <f t="shared" ca="1" si="186"/>
        <v>1268,1268,1268,1294,-1,-1,-1,-1,-1,-1,-1,-1,-1,-1,-1,-1,-1,-1,-1,-1,-1,-1,-1,-1,-1,-1</v>
      </c>
      <c r="BL271" s="2" t="str">
        <f t="shared" ca="1" si="186"/>
        <v>1268,1268,1268,1294,-1,-1,-1,-1,-1,-1,-1,-1,-1,-1,-1,-1,-1,-1,-1,-1,-1,-1,-1,-1,-1,-1,-1</v>
      </c>
      <c r="BM271" s="2" t="str">
        <f t="shared" ca="1" si="186"/>
        <v>1268,1268,1268,1294,-1,-1,-1,-1,-1,-1,-1,-1,-1,-1,-1,-1,-1,-1,-1,-1,-1,-1,-1,-1,-1,-1,-1,-1</v>
      </c>
      <c r="BN271" s="2" t="str">
        <f t="shared" ca="1" si="186"/>
        <v>1268,1268,1268,1294,-1,-1,-1,-1,-1,-1,-1,-1,-1,-1,-1,-1,-1,-1,-1,-1,-1,-1,-1,-1,-1,-1,-1,-1,-1</v>
      </c>
      <c r="BO271" s="2" t="str">
        <f t="shared" ca="1" si="186"/>
        <v>1268,1268,1268,1294,-1,-1,-1,-1,-1,-1,-1,-1,-1,-1,-1,-1,-1,-1,-1,-1,-1,-1,-1,-1,-1,-1,-1,-1,-1,-1</v>
      </c>
      <c r="BP271" s="2" t="str">
        <f t="shared" ca="1" si="186"/>
        <v>1268,1268,1268,1294,-1,-1,-1,-1,-1,-1,-1,-1,-1,-1,-1,-1,-1,-1,-1,-1,-1,-1,-1,-1,-1,-1,-1,-1,-1,-1,-1</v>
      </c>
      <c r="BQ271" s="2" t="str">
        <f t="shared" ca="1" si="186"/>
        <v>1268,1268,1268,1294,-1,-1,-1,-1,-1,-1,-1,-1,-1,-1,-1,-1,-1,-1,-1,-1,-1,-1,-1,-1,-1,-1,-1,-1,-1,-1,-1,-1</v>
      </c>
      <c r="BR271" s="2" t="str">
        <f t="shared" ca="1" si="186"/>
        <v>1268,1268,1268,1294,-1,-1,-1,-1,-1,-1,-1,-1,-1,-1,-1,-1,-1,-1,-1,-1,-1,-1,-1,-1,-1,-1,-1,-1,-1,-1,-1,-1,-1</v>
      </c>
    </row>
    <row r="272" spans="1:70" x14ac:dyDescent="0.2">
      <c r="A272" s="5" t="s">
        <v>282</v>
      </c>
      <c r="C272" s="2" t="str">
        <f t="shared" ca="1" si="187"/>
        <v>-1,-1</v>
      </c>
      <c r="D272" s="2" t="str">
        <f t="shared" ref="D272:AG272" ca="1" si="194">C272&amp;","&amp;D235</f>
        <v>-1,-1,-1</v>
      </c>
      <c r="E272" s="2" t="str">
        <f t="shared" ca="1" si="194"/>
        <v>-1,-1,-1,-1</v>
      </c>
      <c r="F272" s="2" t="str">
        <f t="shared" ca="1" si="194"/>
        <v>-1,-1,-1,-1,-1</v>
      </c>
      <c r="G272" s="2" t="str">
        <f t="shared" ca="1" si="194"/>
        <v>-1,-1,-1,-1,-1,-1</v>
      </c>
      <c r="H272" s="2" t="str">
        <f t="shared" ca="1" si="194"/>
        <v>-1,-1,-1,-1,-1,-1,-1</v>
      </c>
      <c r="I272" s="2" t="str">
        <f t="shared" ca="1" si="194"/>
        <v>-1,-1,-1,-1,-1,-1,-1,-1</v>
      </c>
      <c r="J272" s="2" t="str">
        <f t="shared" ca="1" si="194"/>
        <v>-1,-1,-1,-1,-1,-1,-1,-1,-1</v>
      </c>
      <c r="K272" s="2" t="str">
        <f t="shared" ca="1" si="194"/>
        <v>-1,-1,-1,-1,-1,-1,-1,-1,-1,-1</v>
      </c>
      <c r="L272" s="2" t="str">
        <f t="shared" ca="1" si="194"/>
        <v>-1,-1,-1,-1,-1,-1,-1,-1,-1,-1,-1</v>
      </c>
      <c r="M272" s="2" t="str">
        <f t="shared" ca="1" si="194"/>
        <v>-1,-1,-1,-1,-1,-1,-1,-1,-1,-1,-1,-1</v>
      </c>
      <c r="N272" s="2" t="str">
        <f t="shared" ca="1" si="194"/>
        <v>-1,-1,-1,-1,-1,-1,-1,-1,-1,-1,-1,-1,-1</v>
      </c>
      <c r="O272" s="2" t="str">
        <f t="shared" ca="1" si="194"/>
        <v>-1,-1,-1,-1,-1,-1,-1,-1,-1,-1,-1,-1,-1,-1</v>
      </c>
      <c r="P272" s="2" t="str">
        <f t="shared" ca="1" si="194"/>
        <v>-1,-1,-1,-1,-1,-1,-1,-1,-1,-1,-1,-1,-1,-1,-1</v>
      </c>
      <c r="Q272" s="2" t="str">
        <f t="shared" ca="1" si="194"/>
        <v>-1,-1,-1,-1,-1,-1,-1,-1,-1,-1,-1,-1,-1,-1,-1,-1</v>
      </c>
      <c r="R272" s="2" t="str">
        <f t="shared" ca="1" si="194"/>
        <v>-1,-1,-1,-1,-1,-1,-1,-1,-1,-1,-1,-1,-1,-1,-1,-1,-1</v>
      </c>
      <c r="S272" s="2" t="str">
        <f t="shared" ca="1" si="194"/>
        <v>-1,-1,-1,-1,-1,-1,-1,-1,-1,-1,-1,-1,-1,-1,-1,-1,-1,-1</v>
      </c>
      <c r="T272" s="2" t="str">
        <f t="shared" ca="1" si="194"/>
        <v>-1,-1,-1,-1,-1,-1,-1,-1,-1,-1,-1,-1,-1,-1,-1,-1,-1,-1,-1</v>
      </c>
      <c r="U272" s="2" t="str">
        <f t="shared" ca="1" si="194"/>
        <v>-1,-1,-1,-1,-1,-1,-1,-1,-1,-1,-1,-1,-1,-1,-1,-1,-1,-1,-1,-1</v>
      </c>
      <c r="V272" s="2" t="str">
        <f t="shared" ca="1" si="194"/>
        <v>-1,-1,-1,-1,-1,-1,-1,-1,-1,-1,-1,-1,-1,-1,-1,-1,-1,-1,-1,-1,-1</v>
      </c>
      <c r="W272" s="2" t="str">
        <f t="shared" ca="1" si="194"/>
        <v>-1,-1,-1,-1,-1,-1,-1,-1,-1,-1,-1,-1,-1,-1,-1,-1,-1,-1,-1,-1,-1,-1</v>
      </c>
      <c r="X272" s="2" t="str">
        <f t="shared" ca="1" si="194"/>
        <v>-1,-1,-1,-1,-1,-1,-1,-1,-1,-1,-1,-1,-1,-1,-1,-1,-1,-1,-1,-1,-1,-1,-1</v>
      </c>
      <c r="Y272" s="2" t="str">
        <f t="shared" ca="1" si="194"/>
        <v>-1,-1,-1,-1,-1,-1,-1,-1,-1,-1,-1,-1,-1,-1,-1,-1,-1,-1,-1,-1,-1,-1,-1,-1</v>
      </c>
      <c r="Z272" s="2" t="str">
        <f t="shared" ca="1" si="194"/>
        <v>-1,-1,-1,-1,-1,-1,-1,-1,-1,-1,-1,-1,-1,-1,-1,-1,-1,-1,-1,-1,-1,-1,-1,-1,-1</v>
      </c>
      <c r="AA272" s="2" t="str">
        <f t="shared" ca="1" si="194"/>
        <v>-1,-1,-1,-1,-1,-1,-1,-1,-1,-1,-1,-1,-1,-1,-1,-1,-1,-1,-1,-1,-1,-1,-1,-1,-1,-1</v>
      </c>
      <c r="AB272" s="2" t="str">
        <f t="shared" ca="1" si="194"/>
        <v>-1,-1,-1,-1,-1,-1,-1,-1,-1,-1,-1,-1,-1,-1,-1,-1,-1,-1,-1,-1,-1,-1,-1,-1,-1,-1,-1</v>
      </c>
      <c r="AC272" s="2" t="str">
        <f t="shared" ca="1" si="194"/>
        <v>-1,-1,-1,-1,-1,-1,-1,-1,-1,-1,-1,-1,-1,-1,-1,-1,-1,-1,-1,-1,-1,-1,-1,-1,-1,-1,-1,-1</v>
      </c>
      <c r="AD272" s="2" t="str">
        <f t="shared" ca="1" si="194"/>
        <v>-1,-1,-1,-1,-1,-1,-1,-1,-1,-1,-1,-1,-1,-1,-1,-1,-1,-1,-1,-1,-1,-1,-1,-1,-1,-1,-1,-1,-1</v>
      </c>
      <c r="AE272" s="2" t="str">
        <f t="shared" ca="1" si="194"/>
        <v>-1,-1,-1,-1,-1,-1,-1,-1,-1,-1,-1,-1,-1,-1,-1,-1,-1,-1,-1,-1,-1,-1,-1,-1,-1,-1,-1,-1,-1,-1</v>
      </c>
      <c r="AF272" s="2" t="str">
        <f t="shared" ca="1" si="194"/>
        <v>-1,-1,-1,-1,-1,-1,-1,-1,-1,-1,-1,-1,-1,-1,-1,-1,-1,-1,-1,-1,-1,-1,-1,-1,-1,-1,-1,-1,-1,-1,-1</v>
      </c>
      <c r="AG272" s="2" t="str">
        <f t="shared" ca="1" si="194"/>
        <v>-1,-1,-1,-1,-1,-1,-1,-1,-1,-1,-1,-1,-1,-1,-1,-1,-1,-1,-1,-1,-1,-1,-1,-1,-1,-1,-1,-1,-1,-1,-1,-1</v>
      </c>
      <c r="AM272" s="2" t="str">
        <f t="shared" ca="1" si="189"/>
        <v>-1,-1</v>
      </c>
      <c r="AN272" s="2" t="str">
        <f t="shared" ca="1" si="190"/>
        <v>-1,-1,-1</v>
      </c>
      <c r="AO272" s="2" t="str">
        <f t="shared" ca="1" si="186"/>
        <v>-1,-1,-1,-1</v>
      </c>
      <c r="AP272" s="2" t="str">
        <f t="shared" ca="1" si="186"/>
        <v>-1,-1,-1,-1,-1</v>
      </c>
      <c r="AQ272" s="2" t="str">
        <f t="shared" ca="1" si="186"/>
        <v>-1,-1,-1,-1,-1,-1</v>
      </c>
      <c r="AR272" s="2" t="str">
        <f t="shared" ca="1" si="186"/>
        <v>-1,-1,-1,-1,-1,-1,-1</v>
      </c>
      <c r="AS272" s="2" t="str">
        <f t="shared" ca="1" si="186"/>
        <v>-1,-1,-1,-1,-1,-1,-1,-1</v>
      </c>
      <c r="AT272" s="2" t="str">
        <f t="shared" ca="1" si="186"/>
        <v>-1,-1,-1,-1,-1,-1,-1,-1,-1</v>
      </c>
      <c r="AU272" s="2" t="str">
        <f t="shared" ca="1" si="186"/>
        <v>-1,-1,-1,-1,-1,-1,-1,-1,-1,-1</v>
      </c>
      <c r="AV272" s="2" t="str">
        <f t="shared" ca="1" si="186"/>
        <v>-1,-1,-1,-1,-1,-1,-1,-1,-1,-1,-1</v>
      </c>
      <c r="AW272" s="2" t="str">
        <f t="shared" ca="1" si="186"/>
        <v>-1,-1,-1,-1,-1,-1,-1,-1,-1,-1,-1,-1</v>
      </c>
      <c r="AX272" s="2" t="str">
        <f t="shared" ca="1" si="186"/>
        <v>-1,-1,-1,-1,-1,-1,-1,-1,-1,-1,-1,-1,-1</v>
      </c>
      <c r="AY272" s="2" t="str">
        <f t="shared" ca="1" si="186"/>
        <v>-1,-1,-1,-1,-1,-1,-1,-1,-1,-1,-1,-1,-1,-1</v>
      </c>
      <c r="AZ272" s="2" t="str">
        <f t="shared" ca="1" si="186"/>
        <v>-1,-1,-1,-1,-1,-1,-1,-1,-1,-1,-1,-1,-1,-1,-1</v>
      </c>
      <c r="BA272" s="2" t="str">
        <f t="shared" ca="1" si="186"/>
        <v>-1,-1,-1,-1,-1,-1,-1,-1,-1,-1,-1,-1,-1,-1,-1,-1</v>
      </c>
      <c r="BB272" s="2" t="str">
        <f t="shared" ca="1" si="186"/>
        <v>-1,-1,-1,-1,-1,-1,-1,-1,-1,-1,-1,-1,-1,-1,-1,-1,-1</v>
      </c>
      <c r="BC272" s="2" t="str">
        <f t="shared" ca="1" si="186"/>
        <v>-1,-1,-1,-1,-1,-1,-1,-1,-1,-1,-1,-1,-1,-1,-1,-1,-1,-1</v>
      </c>
      <c r="BD272" s="2" t="str">
        <f t="shared" ca="1" si="186"/>
        <v>-1,-1,-1,-1,-1,-1,-1,-1,-1,-1,-1,-1,-1,-1,-1,-1,-1,-1,-1</v>
      </c>
      <c r="BE272" s="2" t="str">
        <f t="shared" ca="1" si="186"/>
        <v>-1,-1,-1,-1,-1,-1,-1,-1,-1,-1,-1,-1,-1,-1,-1,-1,-1,-1,-1,-1</v>
      </c>
      <c r="BF272" s="2" t="str">
        <f t="shared" ca="1" si="186"/>
        <v>-1,-1,-1,-1,-1,-1,-1,-1,-1,-1,-1,-1,-1,-1,-1,-1,-1,-1,-1,-1,-1</v>
      </c>
      <c r="BG272" s="2" t="str">
        <f t="shared" ca="1" si="186"/>
        <v>-1,-1,-1,-1,-1,-1,-1,-1,-1,-1,-1,-1,-1,-1,-1,-1,-1,-1,-1,-1,-1,-1</v>
      </c>
      <c r="BH272" s="2" t="str">
        <f t="shared" ca="1" si="186"/>
        <v>-1,-1,-1,-1,-1,-1,-1,-1,-1,-1,-1,-1,-1,-1,-1,-1,-1,-1,-1,-1,-1,-1,-1</v>
      </c>
      <c r="BI272" s="2" t="str">
        <f t="shared" ca="1" si="186"/>
        <v>-1,-1,-1,-1,-1,-1,-1,-1,-1,-1,-1,-1,-1,-1,-1,-1,-1,-1,-1,-1,-1,-1,-1,-1</v>
      </c>
      <c r="BJ272" s="2" t="str">
        <f t="shared" ca="1" si="186"/>
        <v>-1,-1,-1,-1,-1,-1,-1,-1,-1,-1,-1,-1,-1,-1,-1,-1,-1,-1,-1,-1,-1,-1,-1,-1,-1</v>
      </c>
      <c r="BK272" s="2" t="str">
        <f t="shared" ca="1" si="186"/>
        <v>-1,-1,-1,-1,-1,-1,-1,-1,-1,-1,-1,-1,-1,-1,-1,-1,-1,-1,-1,-1,-1,-1,-1,-1,-1,-1</v>
      </c>
      <c r="BL272" s="2" t="str">
        <f t="shared" ca="1" si="186"/>
        <v>-1,-1,-1,-1,-1,-1,-1,-1,-1,-1,-1,-1,-1,-1,-1,-1,-1,-1,-1,-1,-1,-1,-1,-1,-1,-1,-1</v>
      </c>
      <c r="BM272" s="2" t="str">
        <f t="shared" ca="1" si="186"/>
        <v>-1,-1,-1,-1,-1,-1,-1,-1,-1,-1,-1,-1,-1,-1,-1,-1,-1,-1,-1,-1,-1,-1,-1,-1,-1,-1,-1,-1</v>
      </c>
      <c r="BN272" s="2" t="str">
        <f t="shared" ca="1" si="186"/>
        <v>-1,-1,-1,-1,-1,-1,-1,-1,-1,-1,-1,-1,-1,-1,-1,-1,-1,-1,-1,-1,-1,-1,-1,-1,-1,-1,-1,-1,-1</v>
      </c>
      <c r="BO272" s="2" t="str">
        <f t="shared" ca="1" si="186"/>
        <v>-1,-1,-1,-1,-1,-1,-1,-1,-1,-1,-1,-1,-1,-1,-1,-1,-1,-1,-1,-1,-1,-1,-1,-1,-1,-1,-1,-1,-1,-1</v>
      </c>
      <c r="BP272" s="2" t="str">
        <f t="shared" ca="1" si="186"/>
        <v>-1,-1,-1,-1,-1,-1,-1,-1,-1,-1,-1,-1,-1,-1,-1,-1,-1,-1,-1,-1,-1,-1,-1,-1,-1,-1,-1,-1,-1,-1,-1</v>
      </c>
      <c r="BQ272" s="2" t="str">
        <f t="shared" ca="1" si="186"/>
        <v>-1,-1,-1,-1,-1,-1,-1,-1,-1,-1,-1,-1,-1,-1,-1,-1,-1,-1,-1,-1,-1,-1,-1,-1,-1,-1,-1,-1,-1,-1,-1,-1</v>
      </c>
      <c r="BR272" s="2" t="str">
        <f t="shared" ca="1" si="186"/>
        <v>-1,-1,-1,-1,-1,-1,-1,-1,-1,-1,-1,-1,-1,-1,-1,-1,-1,-1,-1,-1,-1,-1,-1,-1,-1,-1,-1,-1,-1,-1,-1,-1,-1</v>
      </c>
    </row>
    <row r="273" spans="1:70" x14ac:dyDescent="0.2">
      <c r="A273" s="5" t="s">
        <v>139</v>
      </c>
      <c r="C273" s="2" t="str">
        <f t="shared" ca="1" si="187"/>
        <v>20,100</v>
      </c>
      <c r="D273" s="2" t="str">
        <f t="shared" ref="D273:AG273" ca="1" si="195">C273&amp;","&amp;D236</f>
        <v>20,100,100</v>
      </c>
      <c r="E273" s="2" t="str">
        <f t="shared" ca="1" si="195"/>
        <v>20,100,100,100</v>
      </c>
      <c r="F273" s="2" t="str">
        <f t="shared" ca="1" si="195"/>
        <v>20,100,100,100,100</v>
      </c>
      <c r="G273" s="2" t="str">
        <f t="shared" ca="1" si="195"/>
        <v>20,100,100,100,100,250</v>
      </c>
      <c r="H273" s="2" t="str">
        <f t="shared" ca="1" si="195"/>
        <v>20,100,100,100,100,250,250</v>
      </c>
      <c r="I273" s="2" t="str">
        <f t="shared" ca="1" si="195"/>
        <v>20,100,100,100,100,250,250,250</v>
      </c>
      <c r="J273" s="2" t="str">
        <f t="shared" ca="1" si="195"/>
        <v>20,100,100,100,100,250,250,250,250</v>
      </c>
      <c r="K273" s="2" t="str">
        <f t="shared" ca="1" si="195"/>
        <v>20,100,100,100,100,250,250,250,250,250</v>
      </c>
      <c r="L273" s="2" t="str">
        <f t="shared" ca="1" si="195"/>
        <v>20,100,100,100,100,250,250,250,250,250,500</v>
      </c>
      <c r="M273" s="2" t="str">
        <f t="shared" ca="1" si="195"/>
        <v>20,100,100,100,100,250,250,250,250,250,500,500</v>
      </c>
      <c r="N273" s="2" t="str">
        <f t="shared" ca="1" si="195"/>
        <v>20,100,100,100,100,250,250,250,250,250,500,500,500</v>
      </c>
      <c r="O273" s="2" t="str">
        <f t="shared" ca="1" si="195"/>
        <v>20,100,100,100,100,250,250,250,250,250,500,500,500,500</v>
      </c>
      <c r="P273" s="2" t="str">
        <f t="shared" ca="1" si="195"/>
        <v>20,100,100,100,100,250,250,250,250,250,500,500,500,500,500</v>
      </c>
      <c r="Q273" s="2" t="str">
        <f t="shared" ca="1" si="195"/>
        <v>20,100,100,100,100,250,250,250,250,250,500,500,500,500,500,500</v>
      </c>
      <c r="R273" s="2" t="str">
        <f t="shared" ca="1" si="195"/>
        <v>20,100,100,100,100,250,250,250,250,250,500,500,500,500,500,500,1000</v>
      </c>
      <c r="S273" s="2" t="str">
        <f t="shared" ca="1" si="195"/>
        <v>20,100,100,100,100,250,250,250,250,250,500,500,500,500,500,500,1000,1000</v>
      </c>
      <c r="T273" s="2" t="str">
        <f t="shared" ca="1" si="195"/>
        <v>20,100,100,100,100,250,250,250,250,250,500,500,500,500,500,500,1000,1000,1000</v>
      </c>
      <c r="U273" s="2" t="str">
        <f t="shared" ca="1" si="195"/>
        <v>20,100,100,100,100,250,250,250,250,250,500,500,500,500,500,500,1000,1000,1000,-1</v>
      </c>
      <c r="V273" s="2" t="str">
        <f t="shared" ca="1" si="195"/>
        <v>20,100,100,100,100,250,250,250,250,250,500,500,500,500,500,500,1000,1000,1000,-1,-1</v>
      </c>
      <c r="W273" s="2" t="str">
        <f t="shared" ca="1" si="195"/>
        <v>20,100,100,100,100,250,250,250,250,250,500,500,500,500,500,500,1000,1000,1000,-1,-1,-1</v>
      </c>
      <c r="X273" s="2" t="str">
        <f t="shared" ca="1" si="195"/>
        <v>20,100,100,100,100,250,250,250,250,250,500,500,500,500,500,500,1000,1000,1000,-1,-1,-1,-1</v>
      </c>
      <c r="Y273" s="2" t="str">
        <f t="shared" ca="1" si="195"/>
        <v>20,100,100,100,100,250,250,250,250,250,500,500,500,500,500,500,1000,1000,1000,-1,-1,-1,-1,-1</v>
      </c>
      <c r="Z273" s="2" t="str">
        <f t="shared" ca="1" si="195"/>
        <v>20,100,100,100,100,250,250,250,250,250,500,500,500,500,500,500,1000,1000,1000,-1,-1,-1,-1,-1,-1</v>
      </c>
      <c r="AA273" s="2" t="str">
        <f t="shared" ca="1" si="195"/>
        <v>20,100,100,100,100,250,250,250,250,250,500,500,500,500,500,500,1000,1000,1000,-1,-1,-1,-1,-1,-1,-1</v>
      </c>
      <c r="AB273" s="2" t="str">
        <f t="shared" ca="1" si="195"/>
        <v>20,100,100,100,100,250,250,250,250,250,500,500,500,500,500,500,1000,1000,1000,-1,-1,-1,-1,-1,-1,-1,-1</v>
      </c>
      <c r="AC273" s="2" t="str">
        <f t="shared" ca="1" si="195"/>
        <v>20,100,100,100,100,250,250,250,250,250,500,500,500,500,500,500,1000,1000,1000,-1,-1,-1,-1,-1,-1,-1,-1,-1</v>
      </c>
      <c r="AD273" s="2" t="str">
        <f t="shared" ca="1" si="195"/>
        <v>20,100,100,100,100,250,250,250,250,250,500,500,500,500,500,500,1000,1000,1000,-1,-1,-1,-1,-1,-1,-1,-1,-1,-1</v>
      </c>
      <c r="AE273" s="2" t="str">
        <f t="shared" ca="1" si="195"/>
        <v>20,100,100,100,100,250,250,250,250,250,500,500,500,500,500,500,1000,1000,1000,-1,-1,-1,-1,-1,-1,-1,-1,-1,-1,-1</v>
      </c>
      <c r="AF273" s="2" t="str">
        <f t="shared" ca="1" si="195"/>
        <v>20,100,100,100,100,250,250,250,250,250,500,500,500,500,500,500,1000,1000,1000,-1,-1,-1,-1,-1,-1,-1,-1,-1,-1,-1,-1</v>
      </c>
      <c r="AG273" s="2" t="str">
        <f t="shared" ca="1" si="195"/>
        <v>20,100,100,100,100,250,250,250,250,250,500,500,500,500,500,500,1000,1000,1000,-1,-1,-1,-1,-1,-1,-1,-1,-1,-1,-1,-1,-1</v>
      </c>
      <c r="AM273" s="2" t="str">
        <f t="shared" ca="1" si="189"/>
        <v>60,227</v>
      </c>
      <c r="AN273" s="2" t="str">
        <f t="shared" ca="1" si="190"/>
        <v>60,227,227</v>
      </c>
      <c r="AO273" s="2" t="str">
        <f t="shared" ca="1" si="186"/>
        <v>60,227,227,227</v>
      </c>
      <c r="AP273" s="2" t="str">
        <f t="shared" ca="1" si="186"/>
        <v>60,227,227,227,227</v>
      </c>
      <c r="AQ273" s="2" t="str">
        <f t="shared" ca="1" si="186"/>
        <v>60,227,227,227,227,454</v>
      </c>
      <c r="AR273" s="2" t="str">
        <f t="shared" ca="1" si="186"/>
        <v>60,227,227,227,227,454,454</v>
      </c>
      <c r="AS273" s="2" t="str">
        <f t="shared" ca="1" si="186"/>
        <v>60,227,227,227,227,454,454,454</v>
      </c>
      <c r="AT273" s="2" t="str">
        <f t="shared" ca="1" si="186"/>
        <v>60,227,227,227,227,454,454,454,454</v>
      </c>
      <c r="AU273" s="2" t="str">
        <f t="shared" ca="1" si="186"/>
        <v>60,227,227,227,227,454,454,454,454,454</v>
      </c>
      <c r="AV273" s="2" t="str">
        <f t="shared" ca="1" si="186"/>
        <v>60,227,227,227,227,454,454,454,454,454,681</v>
      </c>
      <c r="AW273" s="2" t="str">
        <f t="shared" ca="1" si="186"/>
        <v>60,227,227,227,227,454,454,454,454,454,681,681</v>
      </c>
      <c r="AX273" s="2" t="str">
        <f t="shared" ca="1" si="186"/>
        <v>60,227,227,227,227,454,454,454,454,454,681,681,681</v>
      </c>
      <c r="AY273" s="2" t="str">
        <f t="shared" ca="1" si="186"/>
        <v>60,227,227,227,227,454,454,454,454,454,681,681,681,681</v>
      </c>
      <c r="AZ273" s="2" t="str">
        <f t="shared" ca="1" si="186"/>
        <v>60,227,227,227,227,454,454,454,454,454,681,681,681,681,681</v>
      </c>
      <c r="BA273" s="2" t="str">
        <f t="shared" ca="1" si="186"/>
        <v>60,227,227,227,227,454,454,454,454,454,681,681,681,681,681,681</v>
      </c>
      <c r="BB273" s="2" t="str">
        <f t="shared" ca="1" si="186"/>
        <v>60,227,227,227,227,454,454,454,454,454,681,681,681,681,681,681,909</v>
      </c>
      <c r="BC273" s="2" t="str">
        <f t="shared" ca="1" si="186"/>
        <v>60,227,227,227,227,454,454,454,454,454,681,681,681,681,681,681,909,909</v>
      </c>
      <c r="BD273" s="2" t="str">
        <f t="shared" ca="1" si="186"/>
        <v>60,227,227,227,227,454,454,454,454,454,681,681,681,681,681,681,909,909,909</v>
      </c>
      <c r="BE273" s="2" t="str">
        <f t="shared" ca="1" si="186"/>
        <v>60,227,227,227,227,454,454,454,454,454,681,681,681,681,681,681,909,909,909,-1</v>
      </c>
      <c r="BF273" s="2" t="str">
        <f t="shared" ca="1" si="186"/>
        <v>60,227,227,227,227,454,454,454,454,454,681,681,681,681,681,681,909,909,909,-1,-1</v>
      </c>
      <c r="BG273" s="2" t="str">
        <f t="shared" ca="1" si="186"/>
        <v>60,227,227,227,227,454,454,454,454,454,681,681,681,681,681,681,909,909,909,-1,-1,-1</v>
      </c>
      <c r="BH273" s="2" t="str">
        <f t="shared" ca="1" si="186"/>
        <v>60,227,227,227,227,454,454,454,454,454,681,681,681,681,681,681,909,909,909,-1,-1,-1,-1</v>
      </c>
      <c r="BI273" s="2" t="str">
        <f t="shared" ca="1" si="186"/>
        <v>60,227,227,227,227,454,454,454,454,454,681,681,681,681,681,681,909,909,909,-1,-1,-1,-1,-1</v>
      </c>
      <c r="BJ273" s="2" t="str">
        <f t="shared" ca="1" si="186"/>
        <v>60,227,227,227,227,454,454,454,454,454,681,681,681,681,681,681,909,909,909,-1,-1,-1,-1,-1,-1</v>
      </c>
      <c r="BK273" s="2" t="str">
        <f t="shared" ca="1" si="186"/>
        <v>60,227,227,227,227,454,454,454,454,454,681,681,681,681,681,681,909,909,909,-1,-1,-1,-1,-1,-1,-1</v>
      </c>
      <c r="BL273" s="2" t="str">
        <f t="shared" ca="1" si="186"/>
        <v>60,227,227,227,227,454,454,454,454,454,681,681,681,681,681,681,909,909,909,-1,-1,-1,-1,-1,-1,-1,-1</v>
      </c>
      <c r="BM273" s="2" t="str">
        <f t="shared" ca="1" si="186"/>
        <v>60,227,227,227,227,454,454,454,454,454,681,681,681,681,681,681,909,909,909,-1,-1,-1,-1,-1,-1,-1,-1,-1</v>
      </c>
      <c r="BN273" s="2" t="str">
        <f t="shared" ca="1" si="186"/>
        <v>60,227,227,227,227,454,454,454,454,454,681,681,681,681,681,681,909,909,909,-1,-1,-1,-1,-1,-1,-1,-1,-1,-1</v>
      </c>
      <c r="BO273" s="2" t="str">
        <f t="shared" ca="1" si="186"/>
        <v>60,227,227,227,227,454,454,454,454,454,681,681,681,681,681,681,909,909,909,-1,-1,-1,-1,-1,-1,-1,-1,-1,-1,-1</v>
      </c>
      <c r="BP273" s="2" t="str">
        <f t="shared" ca="1" si="186"/>
        <v>60,227,227,227,227,454,454,454,454,454,681,681,681,681,681,681,909,909,909,-1,-1,-1,-1,-1,-1,-1,-1,-1,-1,-1,-1</v>
      </c>
      <c r="BQ273" s="2" t="str">
        <f t="shared" ca="1" si="186"/>
        <v>60,227,227,227,227,454,454,454,454,454,681,681,681,681,681,681,909,909,909,-1,-1,-1,-1,-1,-1,-1,-1,-1,-1,-1,-1,-1</v>
      </c>
      <c r="BR273" s="2" t="str">
        <f t="shared" ca="1" si="186"/>
        <v>60,227,227,227,227,454,454,454,454,454,681,681,681,681,681,681,909,909,909,-1,-1,-1,-1,-1,-1,-1,-1,-1,-1,-1,-1,-1,-1</v>
      </c>
    </row>
    <row r="274" spans="1:70" x14ac:dyDescent="0.2">
      <c r="A274" s="5" t="s">
        <v>283</v>
      </c>
      <c r="C274" s="2" t="str">
        <f t="shared" ca="1" si="187"/>
        <v>-1,-1</v>
      </c>
      <c r="D274" s="2" t="str">
        <f t="shared" ref="D274:AG274" ca="1" si="196">C274&amp;","&amp;D237</f>
        <v>-1,-1,-1</v>
      </c>
      <c r="E274" s="2" t="str">
        <f t="shared" ca="1" si="196"/>
        <v>-1,-1,-1,-1</v>
      </c>
      <c r="F274" s="2" t="str">
        <f t="shared" ca="1" si="196"/>
        <v>-1,-1,-1,-1,-1</v>
      </c>
      <c r="G274" s="2" t="str">
        <f t="shared" ca="1" si="196"/>
        <v>-1,-1,-1,-1,-1,-1</v>
      </c>
      <c r="H274" s="2" t="str">
        <f t="shared" ca="1" si="196"/>
        <v>-1,-1,-1,-1,-1,-1,-1</v>
      </c>
      <c r="I274" s="2" t="str">
        <f t="shared" ca="1" si="196"/>
        <v>-1,-1,-1,-1,-1,-1,-1,-1</v>
      </c>
      <c r="J274" s="2" t="str">
        <f t="shared" ca="1" si="196"/>
        <v>-1,-1,-1,-1,-1,-1,-1,-1,-1</v>
      </c>
      <c r="K274" s="2" t="str">
        <f t="shared" ca="1" si="196"/>
        <v>-1,-1,-1,-1,-1,-1,-1,-1,-1,-1</v>
      </c>
      <c r="L274" s="2" t="str">
        <f t="shared" ca="1" si="196"/>
        <v>-1,-1,-1,-1,-1,-1,-1,-1,-1,-1,-1</v>
      </c>
      <c r="M274" s="2" t="str">
        <f t="shared" ca="1" si="196"/>
        <v>-1,-1,-1,-1,-1,-1,-1,-1,-1,-1,-1,-1</v>
      </c>
      <c r="N274" s="2" t="str">
        <f t="shared" ca="1" si="196"/>
        <v>-1,-1,-1,-1,-1,-1,-1,-1,-1,-1,-1,-1,-1</v>
      </c>
      <c r="O274" s="2" t="str">
        <f t="shared" ca="1" si="196"/>
        <v>-1,-1,-1,-1,-1,-1,-1,-1,-1,-1,-1,-1,-1,-1</v>
      </c>
      <c r="P274" s="2" t="str">
        <f t="shared" ca="1" si="196"/>
        <v>-1,-1,-1,-1,-1,-1,-1,-1,-1,-1,-1,-1,-1,-1,-1</v>
      </c>
      <c r="Q274" s="2" t="str">
        <f t="shared" ca="1" si="196"/>
        <v>-1,-1,-1,-1,-1,-1,-1,-1,-1,-1,-1,-1,-1,-1,-1,-1</v>
      </c>
      <c r="R274" s="2" t="str">
        <f t="shared" ca="1" si="196"/>
        <v>-1,-1,-1,-1,-1,-1,-1,-1,-1,-1,-1,-1,-1,-1,-1,-1,-1</v>
      </c>
      <c r="S274" s="2" t="str">
        <f t="shared" ca="1" si="196"/>
        <v>-1,-1,-1,-1,-1,-1,-1,-1,-1,-1,-1,-1,-1,-1,-1,-1,-1,-1</v>
      </c>
      <c r="T274" s="2" t="str">
        <f t="shared" ca="1" si="196"/>
        <v>-1,-1,-1,-1,-1,-1,-1,-1,-1,-1,-1,-1,-1,-1,-1,-1,-1,-1,-1</v>
      </c>
      <c r="U274" s="2" t="str">
        <f t="shared" ca="1" si="196"/>
        <v>-1,-1,-1,-1,-1,-1,-1,-1,-1,-1,-1,-1,-1,-1,-1,-1,-1,-1,-1,-1</v>
      </c>
      <c r="V274" s="2" t="str">
        <f t="shared" ca="1" si="196"/>
        <v>-1,-1,-1,-1,-1,-1,-1,-1,-1,-1,-1,-1,-1,-1,-1,-1,-1,-1,-1,-1,-1</v>
      </c>
      <c r="W274" s="2" t="str">
        <f t="shared" ca="1" si="196"/>
        <v>-1,-1,-1,-1,-1,-1,-1,-1,-1,-1,-1,-1,-1,-1,-1,-1,-1,-1,-1,-1,-1,-1</v>
      </c>
      <c r="X274" s="2" t="str">
        <f t="shared" ca="1" si="196"/>
        <v>-1,-1,-1,-1,-1,-1,-1,-1,-1,-1,-1,-1,-1,-1,-1,-1,-1,-1,-1,-1,-1,-1,-1</v>
      </c>
      <c r="Y274" s="2" t="str">
        <f t="shared" ca="1" si="196"/>
        <v>-1,-1,-1,-1,-1,-1,-1,-1,-1,-1,-1,-1,-1,-1,-1,-1,-1,-1,-1,-1,-1,-1,-1,-1</v>
      </c>
      <c r="Z274" s="2" t="str">
        <f t="shared" ca="1" si="196"/>
        <v>-1,-1,-1,-1,-1,-1,-1,-1,-1,-1,-1,-1,-1,-1,-1,-1,-1,-1,-1,-1,-1,-1,-1,-1,-1</v>
      </c>
      <c r="AA274" s="2" t="str">
        <f t="shared" ca="1" si="196"/>
        <v>-1,-1,-1,-1,-1,-1,-1,-1,-1,-1,-1,-1,-1,-1,-1,-1,-1,-1,-1,-1,-1,-1,-1,-1,-1,-1</v>
      </c>
      <c r="AB274" s="2" t="str">
        <f t="shared" ca="1" si="196"/>
        <v>-1,-1,-1,-1,-1,-1,-1,-1,-1,-1,-1,-1,-1,-1,-1,-1,-1,-1,-1,-1,-1,-1,-1,-1,-1,-1,-1</v>
      </c>
      <c r="AC274" s="2" t="str">
        <f t="shared" ca="1" si="196"/>
        <v>-1,-1,-1,-1,-1,-1,-1,-1,-1,-1,-1,-1,-1,-1,-1,-1,-1,-1,-1,-1,-1,-1,-1,-1,-1,-1,-1,-1</v>
      </c>
      <c r="AD274" s="2" t="str">
        <f t="shared" ca="1" si="196"/>
        <v>-1,-1,-1,-1,-1,-1,-1,-1,-1,-1,-1,-1,-1,-1,-1,-1,-1,-1,-1,-1,-1,-1,-1,-1,-1,-1,-1,-1,-1</v>
      </c>
      <c r="AE274" s="2" t="str">
        <f t="shared" ca="1" si="196"/>
        <v>-1,-1,-1,-1,-1,-1,-1,-1,-1,-1,-1,-1,-1,-1,-1,-1,-1,-1,-1,-1,-1,-1,-1,-1,-1,-1,-1,-1,-1,-1</v>
      </c>
      <c r="AF274" s="2" t="str">
        <f t="shared" ca="1" si="196"/>
        <v>-1,-1,-1,-1,-1,-1,-1,-1,-1,-1,-1,-1,-1,-1,-1,-1,-1,-1,-1,-1,-1,-1,-1,-1,-1,-1,-1,-1,-1,-1,-1</v>
      </c>
      <c r="AG274" s="2" t="str">
        <f t="shared" ca="1" si="196"/>
        <v>-1,-1,-1,-1,-1,-1,-1,-1,-1,-1,-1,-1,-1,-1,-1,-1,-1,-1,-1,-1,-1,-1,-1,-1,-1,-1,-1,-1,-1,-1,-1,-1</v>
      </c>
      <c r="AM274" s="2" t="str">
        <f t="shared" ca="1" si="189"/>
        <v>-1,-1</v>
      </c>
      <c r="AN274" s="2" t="str">
        <f t="shared" ca="1" si="190"/>
        <v>-1,-1,-1</v>
      </c>
      <c r="AO274" s="2" t="str">
        <f t="shared" ca="1" si="186"/>
        <v>-1,-1,-1,-1</v>
      </c>
      <c r="AP274" s="2" t="str">
        <f t="shared" ca="1" si="186"/>
        <v>-1,-1,-1,-1,-1</v>
      </c>
      <c r="AQ274" s="2" t="str">
        <f t="shared" ca="1" si="186"/>
        <v>-1,-1,-1,-1,-1,-1</v>
      </c>
      <c r="AR274" s="2" t="str">
        <f t="shared" ca="1" si="186"/>
        <v>-1,-1,-1,-1,-1,-1,-1</v>
      </c>
      <c r="AS274" s="2" t="str">
        <f t="shared" ca="1" si="186"/>
        <v>-1,-1,-1,-1,-1,-1,-1,-1</v>
      </c>
      <c r="AT274" s="2" t="str">
        <f t="shared" ca="1" si="186"/>
        <v>-1,-1,-1,-1,-1,-1,-1,-1,-1</v>
      </c>
      <c r="AU274" s="2" t="str">
        <f t="shared" ca="1" si="186"/>
        <v>-1,-1,-1,-1,-1,-1,-1,-1,-1,-1</v>
      </c>
      <c r="AV274" s="2" t="str">
        <f t="shared" ca="1" si="186"/>
        <v>-1,-1,-1,-1,-1,-1,-1,-1,-1,-1,-1</v>
      </c>
      <c r="AW274" s="2" t="str">
        <f t="shared" ca="1" si="186"/>
        <v>-1,-1,-1,-1,-1,-1,-1,-1,-1,-1,-1,-1</v>
      </c>
      <c r="AX274" s="2" t="str">
        <f t="shared" ca="1" si="186"/>
        <v>-1,-1,-1,-1,-1,-1,-1,-1,-1,-1,-1,-1,-1</v>
      </c>
      <c r="AY274" s="2" t="str">
        <f t="shared" ca="1" si="186"/>
        <v>-1,-1,-1,-1,-1,-1,-1,-1,-1,-1,-1,-1,-1,-1</v>
      </c>
      <c r="AZ274" s="2" t="str">
        <f t="shared" ca="1" si="186"/>
        <v>-1,-1,-1,-1,-1,-1,-1,-1,-1,-1,-1,-1,-1,-1,-1</v>
      </c>
      <c r="BA274" s="2" t="str">
        <f t="shared" ca="1" si="186"/>
        <v>-1,-1,-1,-1,-1,-1,-1,-1,-1,-1,-1,-1,-1,-1,-1,-1</v>
      </c>
      <c r="BB274" s="2" t="str">
        <f t="shared" ca="1" si="186"/>
        <v>-1,-1,-1,-1,-1,-1,-1,-1,-1,-1,-1,-1,-1,-1,-1,-1,-1</v>
      </c>
      <c r="BC274" s="2" t="str">
        <f t="shared" ca="1" si="186"/>
        <v>-1,-1,-1,-1,-1,-1,-1,-1,-1,-1,-1,-1,-1,-1,-1,-1,-1,-1</v>
      </c>
      <c r="BD274" s="2" t="str">
        <f t="shared" ca="1" si="186"/>
        <v>-1,-1,-1,-1,-1,-1,-1,-1,-1,-1,-1,-1,-1,-1,-1,-1,-1,-1,-1</v>
      </c>
      <c r="BE274" s="2" t="str">
        <f t="shared" ca="1" si="186"/>
        <v>-1,-1,-1,-1,-1,-1,-1,-1,-1,-1,-1,-1,-1,-1,-1,-1,-1,-1,-1,-1</v>
      </c>
      <c r="BF274" s="2" t="str">
        <f t="shared" ca="1" si="186"/>
        <v>-1,-1,-1,-1,-1,-1,-1,-1,-1,-1,-1,-1,-1,-1,-1,-1,-1,-1,-1,-1,-1</v>
      </c>
      <c r="BG274" s="2" t="str">
        <f t="shared" ca="1" si="186"/>
        <v>-1,-1,-1,-1,-1,-1,-1,-1,-1,-1,-1,-1,-1,-1,-1,-1,-1,-1,-1,-1,-1,-1</v>
      </c>
      <c r="BH274" s="2" t="str">
        <f t="shared" ca="1" si="186"/>
        <v>-1,-1,-1,-1,-1,-1,-1,-1,-1,-1,-1,-1,-1,-1,-1,-1,-1,-1,-1,-1,-1,-1,-1</v>
      </c>
      <c r="BI274" s="2" t="str">
        <f t="shared" ca="1" si="186"/>
        <v>-1,-1,-1,-1,-1,-1,-1,-1,-1,-1,-1,-1,-1,-1,-1,-1,-1,-1,-1,-1,-1,-1,-1,-1</v>
      </c>
      <c r="BJ274" s="2" t="str">
        <f t="shared" ca="1" si="186"/>
        <v>-1,-1,-1,-1,-1,-1,-1,-1,-1,-1,-1,-1,-1,-1,-1,-1,-1,-1,-1,-1,-1,-1,-1,-1,-1</v>
      </c>
      <c r="BK274" s="2" t="str">
        <f t="shared" ca="1" si="186"/>
        <v>-1,-1,-1,-1,-1,-1,-1,-1,-1,-1,-1,-1,-1,-1,-1,-1,-1,-1,-1,-1,-1,-1,-1,-1,-1,-1</v>
      </c>
      <c r="BL274" s="2" t="str">
        <f t="shared" ca="1" si="186"/>
        <v>-1,-1,-1,-1,-1,-1,-1,-1,-1,-1,-1,-1,-1,-1,-1,-1,-1,-1,-1,-1,-1,-1,-1,-1,-1,-1,-1</v>
      </c>
      <c r="BM274" s="2" t="str">
        <f t="shared" ca="1" si="186"/>
        <v>-1,-1,-1,-1,-1,-1,-1,-1,-1,-1,-1,-1,-1,-1,-1,-1,-1,-1,-1,-1,-1,-1,-1,-1,-1,-1,-1,-1</v>
      </c>
      <c r="BN274" s="2" t="str">
        <f t="shared" ca="1" si="186"/>
        <v>-1,-1,-1,-1,-1,-1,-1,-1,-1,-1,-1,-1,-1,-1,-1,-1,-1,-1,-1,-1,-1,-1,-1,-1,-1,-1,-1,-1,-1</v>
      </c>
      <c r="BO274" s="2" t="str">
        <f t="shared" ca="1" si="186"/>
        <v>-1,-1,-1,-1,-1,-1,-1,-1,-1,-1,-1,-1,-1,-1,-1,-1,-1,-1,-1,-1,-1,-1,-1,-1,-1,-1,-1,-1,-1,-1</v>
      </c>
      <c r="BP274" s="2" t="str">
        <f t="shared" ca="1" si="186"/>
        <v>-1,-1,-1,-1,-1,-1,-1,-1,-1,-1,-1,-1,-1,-1,-1,-1,-1,-1,-1,-1,-1,-1,-1,-1,-1,-1,-1,-1,-1,-1,-1</v>
      </c>
      <c r="BQ274" s="2" t="str">
        <f t="shared" ca="1" si="186"/>
        <v>-1,-1,-1,-1,-1,-1,-1,-1,-1,-1,-1,-1,-1,-1,-1,-1,-1,-1,-1,-1,-1,-1,-1,-1,-1,-1,-1,-1,-1,-1,-1,-1</v>
      </c>
      <c r="BR274" s="2" t="str">
        <f t="shared" ca="1" si="186"/>
        <v>-1,-1,-1,-1,-1,-1,-1,-1,-1,-1,-1,-1,-1,-1,-1,-1,-1,-1,-1,-1,-1,-1,-1,-1,-1,-1,-1,-1,-1,-1,-1,-1,-1</v>
      </c>
    </row>
    <row r="275" spans="1:70" x14ac:dyDescent="0.2">
      <c r="A275" s="5" t="s">
        <v>259</v>
      </c>
      <c r="C275" s="2" t="str">
        <f t="shared" ca="1" si="187"/>
        <v>250,-1</v>
      </c>
      <c r="D275" s="2" t="str">
        <f t="shared" ref="D275:AG275" ca="1" si="197">C275&amp;","&amp;D238</f>
        <v>250,-1,-1</v>
      </c>
      <c r="E275" s="2" t="str">
        <f t="shared" ca="1" si="197"/>
        <v>250,-1,-1,-1</v>
      </c>
      <c r="F275" s="2" t="str">
        <f t="shared" ca="1" si="197"/>
        <v>250,-1,-1,-1,-1</v>
      </c>
      <c r="G275" s="2" t="str">
        <f t="shared" ca="1" si="197"/>
        <v>250,-1,-1,-1,-1,-1</v>
      </c>
      <c r="H275" s="2" t="str">
        <f t="shared" ca="1" si="197"/>
        <v>250,-1,-1,-1,-1,-1,-1</v>
      </c>
      <c r="I275" s="2" t="str">
        <f t="shared" ca="1" si="197"/>
        <v>250,-1,-1,-1,-1,-1,-1,-1</v>
      </c>
      <c r="J275" s="2" t="str">
        <f t="shared" ca="1" si="197"/>
        <v>250,-1,-1,-1,-1,-1,-1,-1,-1</v>
      </c>
      <c r="K275" s="2" t="str">
        <f t="shared" ca="1" si="197"/>
        <v>250,-1,-1,-1,-1,-1,-1,-1,-1,-1</v>
      </c>
      <c r="L275" s="2" t="str">
        <f t="shared" ca="1" si="197"/>
        <v>250,-1,-1,-1,-1,-1,-1,-1,-1,-1,-1</v>
      </c>
      <c r="M275" s="2" t="str">
        <f t="shared" ca="1" si="197"/>
        <v>250,-1,-1,-1,-1,-1,-1,-1,-1,-1,-1,-1</v>
      </c>
      <c r="N275" s="2" t="str">
        <f t="shared" ca="1" si="197"/>
        <v>250,-1,-1,-1,-1,-1,-1,-1,-1,-1,-1,-1,-1</v>
      </c>
      <c r="O275" s="2" t="str">
        <f t="shared" ca="1" si="197"/>
        <v>250,-1,-1,-1,-1,-1,-1,-1,-1,-1,-1,-1,-1,-1</v>
      </c>
      <c r="P275" s="2" t="str">
        <f t="shared" ca="1" si="197"/>
        <v>250,-1,-1,-1,-1,-1,-1,-1,-1,-1,-1,-1,-1,-1,-1</v>
      </c>
      <c r="Q275" s="2" t="str">
        <f t="shared" ca="1" si="197"/>
        <v>250,-1,-1,-1,-1,-1,-1,-1,-1,-1,-1,-1,-1,-1,-1,-1</v>
      </c>
      <c r="R275" s="2" t="str">
        <f t="shared" ca="1" si="197"/>
        <v>250,-1,-1,-1,-1,-1,-1,-1,-1,-1,-1,-1,-1,-1,-1,-1,-1</v>
      </c>
      <c r="S275" s="2" t="str">
        <f t="shared" ca="1" si="197"/>
        <v>250,-1,-1,-1,-1,-1,-1,-1,-1,-1,-1,-1,-1,-1,-1,-1,-1,-1</v>
      </c>
      <c r="T275" s="2" t="str">
        <f t="shared" ca="1" si="197"/>
        <v>250,-1,-1,-1,-1,-1,-1,-1,-1,-1,-1,-1,-1,-1,-1,-1,-1,-1,-1</v>
      </c>
      <c r="U275" s="2" t="str">
        <f t="shared" ca="1" si="197"/>
        <v>250,-1,-1,-1,-1,-1,-1,-1,-1,-1,-1,-1,-1,-1,-1,-1,-1,-1,-1,-1</v>
      </c>
      <c r="V275" s="2" t="str">
        <f t="shared" ca="1" si="197"/>
        <v>250,-1,-1,-1,-1,-1,-1,-1,-1,-1,-1,-1,-1,-1,-1,-1,-1,-1,-1,-1,-1</v>
      </c>
      <c r="W275" s="2" t="str">
        <f t="shared" ca="1" si="197"/>
        <v>250,-1,-1,-1,-1,-1,-1,-1,-1,-1,-1,-1,-1,-1,-1,-1,-1,-1,-1,-1,-1,-1</v>
      </c>
      <c r="X275" s="2" t="str">
        <f t="shared" ca="1" si="197"/>
        <v>250,-1,-1,-1,-1,-1,-1,-1,-1,-1,-1,-1,-1,-1,-1,-1,-1,-1,-1,-1,-1,-1,-1</v>
      </c>
      <c r="Y275" s="2" t="str">
        <f t="shared" ca="1" si="197"/>
        <v>250,-1,-1,-1,-1,-1,-1,-1,-1,-1,-1,-1,-1,-1,-1,-1,-1,-1,-1,-1,-1,-1,-1,-1</v>
      </c>
      <c r="Z275" s="2" t="str">
        <f t="shared" ca="1" si="197"/>
        <v>250,-1,-1,-1,-1,-1,-1,-1,-1,-1,-1,-1,-1,-1,-1,-1,-1,-1,-1,-1,-1,-1,-1,-1,-1</v>
      </c>
      <c r="AA275" s="2" t="str">
        <f t="shared" ca="1" si="197"/>
        <v>250,-1,-1,-1,-1,-1,-1,-1,-1,-1,-1,-1,-1,-1,-1,-1,-1,-1,-1,-1,-1,-1,-1,-1,-1,-1</v>
      </c>
      <c r="AB275" s="2" t="str">
        <f t="shared" ca="1" si="197"/>
        <v>250,-1,-1,-1,-1,-1,-1,-1,-1,-1,-1,-1,-1,-1,-1,-1,-1,-1,-1,-1,-1,-1,-1,-1,-1,-1,-1</v>
      </c>
      <c r="AC275" s="2" t="str">
        <f t="shared" ca="1" si="197"/>
        <v>250,-1,-1,-1,-1,-1,-1,-1,-1,-1,-1,-1,-1,-1,-1,-1,-1,-1,-1,-1,-1,-1,-1,-1,-1,-1,-1,-1</v>
      </c>
      <c r="AD275" s="2" t="str">
        <f t="shared" ca="1" si="197"/>
        <v>250,-1,-1,-1,-1,-1,-1,-1,-1,-1,-1,-1,-1,-1,-1,-1,-1,-1,-1,-1,-1,-1,-1,-1,-1,-1,-1,-1,-1</v>
      </c>
      <c r="AE275" s="2" t="str">
        <f t="shared" ca="1" si="197"/>
        <v>250,-1,-1,-1,-1,-1,-1,-1,-1,-1,-1,-1,-1,-1,-1,-1,-1,-1,-1,-1,-1,-1,-1,-1,-1,-1,-1,-1,-1,-1</v>
      </c>
      <c r="AF275" s="2" t="str">
        <f t="shared" ca="1" si="197"/>
        <v>250,-1,-1,-1,-1,-1,-1,-1,-1,-1,-1,-1,-1,-1,-1,-1,-1,-1,-1,-1,-1,-1,-1,-1,-1,-1,-1,-1,-1,-1,-1</v>
      </c>
      <c r="AG275" s="2" t="str">
        <f t="shared" ca="1" si="197"/>
        <v>250,-1,-1,-1,-1,-1,-1,-1,-1,-1,-1,-1,-1,-1,-1,-1,-1,-1,-1,-1,-1,-1,-1,-1,-1,-1,-1,-1,-1,-1,-1,-1</v>
      </c>
      <c r="AM275" s="2" t="str">
        <f t="shared" ca="1" si="189"/>
        <v>5000,-1</v>
      </c>
      <c r="AN275" s="2" t="str">
        <f t="shared" ca="1" si="190"/>
        <v>5000,-1,-1</v>
      </c>
      <c r="AO275" s="2" t="str">
        <f t="shared" ca="1" si="186"/>
        <v>5000,-1,-1,-1</v>
      </c>
      <c r="AP275" s="2" t="str">
        <f t="shared" ca="1" si="186"/>
        <v>5000,-1,-1,-1,-1</v>
      </c>
      <c r="AQ275" s="2" t="str">
        <f t="shared" ca="1" si="186"/>
        <v>5000,-1,-1,-1,-1,-1</v>
      </c>
      <c r="AR275" s="2" t="str">
        <f t="shared" ca="1" si="186"/>
        <v>5000,-1,-1,-1,-1,-1,-1</v>
      </c>
      <c r="AS275" s="2" t="str">
        <f t="shared" ca="1" si="186"/>
        <v>5000,-1,-1,-1,-1,-1,-1,-1</v>
      </c>
      <c r="AT275" s="2" t="str">
        <f t="shared" ca="1" si="186"/>
        <v>5000,-1,-1,-1,-1,-1,-1,-1,-1</v>
      </c>
      <c r="AU275" s="2" t="str">
        <f t="shared" ca="1" si="186"/>
        <v>5000,-1,-1,-1,-1,-1,-1,-1,-1,-1</v>
      </c>
      <c r="AV275" s="2" t="str">
        <f t="shared" ca="1" si="186"/>
        <v>5000,-1,-1,-1,-1,-1,-1,-1,-1,-1,-1</v>
      </c>
      <c r="AW275" s="2" t="str">
        <f t="shared" ca="1" si="186"/>
        <v>5000,-1,-1,-1,-1,-1,-1,-1,-1,-1,-1,-1</v>
      </c>
      <c r="AX275" s="2" t="str">
        <f t="shared" ca="1" si="186"/>
        <v>5000,-1,-1,-1,-1,-1,-1,-1,-1,-1,-1,-1,-1</v>
      </c>
      <c r="AY275" s="2" t="str">
        <f t="shared" ca="1" si="186"/>
        <v>5000,-1,-1,-1,-1,-1,-1,-1,-1,-1,-1,-1,-1,-1</v>
      </c>
      <c r="AZ275" s="2" t="str">
        <f t="shared" ca="1" si="186"/>
        <v>5000,-1,-1,-1,-1,-1,-1,-1,-1,-1,-1,-1,-1,-1,-1</v>
      </c>
      <c r="BA275" s="2" t="str">
        <f t="shared" ca="1" si="186"/>
        <v>5000,-1,-1,-1,-1,-1,-1,-1,-1,-1,-1,-1,-1,-1,-1,-1</v>
      </c>
      <c r="BB275" s="2" t="str">
        <f t="shared" ca="1" si="186"/>
        <v>5000,-1,-1,-1,-1,-1,-1,-1,-1,-1,-1,-1,-1,-1,-1,-1,-1</v>
      </c>
      <c r="BC275" s="2" t="str">
        <f t="shared" ca="1" si="186"/>
        <v>5000,-1,-1,-1,-1,-1,-1,-1,-1,-1,-1,-1,-1,-1,-1,-1,-1,-1</v>
      </c>
      <c r="BD275" s="2" t="str">
        <f t="shared" ca="1" si="186"/>
        <v>5000,-1,-1,-1,-1,-1,-1,-1,-1,-1,-1,-1,-1,-1,-1,-1,-1,-1,-1</v>
      </c>
      <c r="BE275" s="2" t="str">
        <f t="shared" ca="1" si="186"/>
        <v>5000,-1,-1,-1,-1,-1,-1,-1,-1,-1,-1,-1,-1,-1,-1,-1,-1,-1,-1,-1</v>
      </c>
      <c r="BF275" s="2" t="str">
        <f t="shared" ca="1" si="186"/>
        <v>5000,-1,-1,-1,-1,-1,-1,-1,-1,-1,-1,-1,-1,-1,-1,-1,-1,-1,-1,-1,-1</v>
      </c>
      <c r="BG275" s="2" t="str">
        <f t="shared" ca="1" si="186"/>
        <v>5000,-1,-1,-1,-1,-1,-1,-1,-1,-1,-1,-1,-1,-1,-1,-1,-1,-1,-1,-1,-1,-1</v>
      </c>
      <c r="BH275" s="2" t="str">
        <f t="shared" ca="1" si="186"/>
        <v>5000,-1,-1,-1,-1,-1,-1,-1,-1,-1,-1,-1,-1,-1,-1,-1,-1,-1,-1,-1,-1,-1,-1</v>
      </c>
      <c r="BI275" s="2" t="str">
        <f t="shared" ca="1" si="186"/>
        <v>5000,-1,-1,-1,-1,-1,-1,-1,-1,-1,-1,-1,-1,-1,-1,-1,-1,-1,-1,-1,-1,-1,-1,-1</v>
      </c>
      <c r="BJ275" s="2" t="str">
        <f t="shared" ca="1" si="186"/>
        <v>5000,-1,-1,-1,-1,-1,-1,-1,-1,-1,-1,-1,-1,-1,-1,-1,-1,-1,-1,-1,-1,-1,-1,-1,-1</v>
      </c>
      <c r="BK275" s="2" t="str">
        <f t="shared" ca="1" si="186"/>
        <v>5000,-1,-1,-1,-1,-1,-1,-1,-1,-1,-1,-1,-1,-1,-1,-1,-1,-1,-1,-1,-1,-1,-1,-1,-1,-1</v>
      </c>
      <c r="BL275" s="2" t="str">
        <f t="shared" ca="1" si="186"/>
        <v>5000,-1,-1,-1,-1,-1,-1,-1,-1,-1,-1,-1,-1,-1,-1,-1,-1,-1,-1,-1,-1,-1,-1,-1,-1,-1,-1</v>
      </c>
      <c r="BM275" s="2" t="str">
        <f t="shared" ca="1" si="186"/>
        <v>5000,-1,-1,-1,-1,-1,-1,-1,-1,-1,-1,-1,-1,-1,-1,-1,-1,-1,-1,-1,-1,-1,-1,-1,-1,-1,-1,-1</v>
      </c>
      <c r="BN275" s="2" t="str">
        <f t="shared" ca="1" si="186"/>
        <v>5000,-1,-1,-1,-1,-1,-1,-1,-1,-1,-1,-1,-1,-1,-1,-1,-1,-1,-1,-1,-1,-1,-1,-1,-1,-1,-1,-1,-1</v>
      </c>
      <c r="BO275" s="2" t="str">
        <f t="shared" ca="1" si="186"/>
        <v>5000,-1,-1,-1,-1,-1,-1,-1,-1,-1,-1,-1,-1,-1,-1,-1,-1,-1,-1,-1,-1,-1,-1,-1,-1,-1,-1,-1,-1,-1</v>
      </c>
      <c r="BP275" s="2" t="str">
        <f t="shared" ca="1" si="186"/>
        <v>5000,-1,-1,-1,-1,-1,-1,-1,-1,-1,-1,-1,-1,-1,-1,-1,-1,-1,-1,-1,-1,-1,-1,-1,-1,-1,-1,-1,-1,-1,-1</v>
      </c>
      <c r="BQ275" s="2" t="str">
        <f t="shared" ca="1" si="186"/>
        <v>5000,-1,-1,-1,-1,-1,-1,-1,-1,-1,-1,-1,-1,-1,-1,-1,-1,-1,-1,-1,-1,-1,-1,-1,-1,-1,-1,-1,-1,-1,-1,-1</v>
      </c>
      <c r="BR275" s="2" t="str">
        <f t="shared" ca="1" si="186"/>
        <v>5000,-1,-1,-1,-1,-1,-1,-1,-1,-1,-1,-1,-1,-1,-1,-1,-1,-1,-1,-1,-1,-1,-1,-1,-1,-1,-1,-1,-1,-1,-1,-1,-1</v>
      </c>
    </row>
    <row r="276" spans="1:70" x14ac:dyDescent="0.2">
      <c r="A276" s="5" t="s">
        <v>155</v>
      </c>
      <c r="C276" s="2" t="str">
        <f t="shared" ca="1" si="187"/>
        <v>20,20</v>
      </c>
      <c r="D276" s="2" t="str">
        <f t="shared" ref="D276:AG276" ca="1" si="198">C276&amp;","&amp;D239</f>
        <v>20,20,100</v>
      </c>
      <c r="E276" s="2" t="str">
        <f t="shared" ca="1" si="198"/>
        <v>20,20,100,250</v>
      </c>
      <c r="F276" s="2" t="str">
        <f t="shared" ca="1" si="198"/>
        <v>20,20,100,250,250</v>
      </c>
      <c r="G276" s="2" t="str">
        <f t="shared" ca="1" si="198"/>
        <v>20,20,100,250,250,500</v>
      </c>
      <c r="H276" s="2" t="str">
        <f t="shared" ca="1" si="198"/>
        <v>20,20,100,250,250,500,1000</v>
      </c>
      <c r="I276" s="2" t="str">
        <f t="shared" ca="1" si="198"/>
        <v>20,20,100,250,250,500,1000,1000</v>
      </c>
      <c r="J276" s="2" t="str">
        <f t="shared" ca="1" si="198"/>
        <v>20,20,100,250,250,500,1000,1000,-1</v>
      </c>
      <c r="K276" s="2" t="str">
        <f t="shared" ca="1" si="198"/>
        <v>20,20,100,250,250,500,1000,1000,-1,-1</v>
      </c>
      <c r="L276" s="2" t="str">
        <f t="shared" ca="1" si="198"/>
        <v>20,20,100,250,250,500,1000,1000,-1,-1,-1</v>
      </c>
      <c r="M276" s="2" t="str">
        <f t="shared" ca="1" si="198"/>
        <v>20,20,100,250,250,500,1000,1000,-1,-1,-1,-1</v>
      </c>
      <c r="N276" s="2" t="str">
        <f t="shared" ca="1" si="198"/>
        <v>20,20,100,250,250,500,1000,1000,-1,-1,-1,-1,-1</v>
      </c>
      <c r="O276" s="2" t="str">
        <f t="shared" ca="1" si="198"/>
        <v>20,20,100,250,250,500,1000,1000,-1,-1,-1,-1,-1,-1</v>
      </c>
      <c r="P276" s="2" t="str">
        <f t="shared" ca="1" si="198"/>
        <v>20,20,100,250,250,500,1000,1000,-1,-1,-1,-1,-1,-1,-1</v>
      </c>
      <c r="Q276" s="2" t="str">
        <f t="shared" ca="1" si="198"/>
        <v>20,20,100,250,250,500,1000,1000,-1,-1,-1,-1,-1,-1,-1,-1</v>
      </c>
      <c r="R276" s="2" t="str">
        <f t="shared" ca="1" si="198"/>
        <v>20,20,100,250,250,500,1000,1000,-1,-1,-1,-1,-1,-1,-1,-1,-1</v>
      </c>
      <c r="S276" s="2" t="str">
        <f t="shared" ca="1" si="198"/>
        <v>20,20,100,250,250,500,1000,1000,-1,-1,-1,-1,-1,-1,-1,-1,-1,-1</v>
      </c>
      <c r="T276" s="2" t="str">
        <f t="shared" ca="1" si="198"/>
        <v>20,20,100,250,250,500,1000,1000,-1,-1,-1,-1,-1,-1,-1,-1,-1,-1,-1</v>
      </c>
      <c r="U276" s="2" t="str">
        <f t="shared" ca="1" si="198"/>
        <v>20,20,100,250,250,500,1000,1000,-1,-1,-1,-1,-1,-1,-1,-1,-1,-1,-1,-1</v>
      </c>
      <c r="V276" s="2" t="str">
        <f t="shared" ca="1" si="198"/>
        <v>20,20,100,250,250,500,1000,1000,-1,-1,-1,-1,-1,-1,-1,-1,-1,-1,-1,-1,-1</v>
      </c>
      <c r="W276" s="2" t="str">
        <f t="shared" ca="1" si="198"/>
        <v>20,20,100,250,250,500,1000,1000,-1,-1,-1,-1,-1,-1,-1,-1,-1,-1,-1,-1,-1,-1</v>
      </c>
      <c r="X276" s="2" t="str">
        <f t="shared" ca="1" si="198"/>
        <v>20,20,100,250,250,500,1000,1000,-1,-1,-1,-1,-1,-1,-1,-1,-1,-1,-1,-1,-1,-1,-1</v>
      </c>
      <c r="Y276" s="2" t="str">
        <f t="shared" ca="1" si="198"/>
        <v>20,20,100,250,250,500,1000,1000,-1,-1,-1,-1,-1,-1,-1,-1,-1,-1,-1,-1,-1,-1,-1,-1</v>
      </c>
      <c r="Z276" s="2" t="str">
        <f t="shared" ca="1" si="198"/>
        <v>20,20,100,250,250,500,1000,1000,-1,-1,-1,-1,-1,-1,-1,-1,-1,-1,-1,-1,-1,-1,-1,-1,-1</v>
      </c>
      <c r="AA276" s="2" t="str">
        <f t="shared" ca="1" si="198"/>
        <v>20,20,100,250,250,500,1000,1000,-1,-1,-1,-1,-1,-1,-1,-1,-1,-1,-1,-1,-1,-1,-1,-1,-1,-1</v>
      </c>
      <c r="AB276" s="2" t="str">
        <f t="shared" ca="1" si="198"/>
        <v>20,20,100,250,250,500,1000,1000,-1,-1,-1,-1,-1,-1,-1,-1,-1,-1,-1,-1,-1,-1,-1,-1,-1,-1,-1</v>
      </c>
      <c r="AC276" s="2" t="str">
        <f t="shared" ca="1" si="198"/>
        <v>20,20,100,250,250,500,1000,1000,-1,-1,-1,-1,-1,-1,-1,-1,-1,-1,-1,-1,-1,-1,-1,-1,-1,-1,-1,-1</v>
      </c>
      <c r="AD276" s="2" t="str">
        <f t="shared" ca="1" si="198"/>
        <v>20,20,100,250,250,500,1000,1000,-1,-1,-1,-1,-1,-1,-1,-1,-1,-1,-1,-1,-1,-1,-1,-1,-1,-1,-1,-1,-1</v>
      </c>
      <c r="AE276" s="2" t="str">
        <f t="shared" ca="1" si="198"/>
        <v>20,20,100,250,250,500,1000,1000,-1,-1,-1,-1,-1,-1,-1,-1,-1,-1,-1,-1,-1,-1,-1,-1,-1,-1,-1,-1,-1,-1</v>
      </c>
      <c r="AF276" s="2" t="str">
        <f t="shared" ca="1" si="198"/>
        <v>20,20,100,250,250,500,1000,1000,-1,-1,-1,-1,-1,-1,-1,-1,-1,-1,-1,-1,-1,-1,-1,-1,-1,-1,-1,-1,-1,-1,-1</v>
      </c>
      <c r="AG276" s="2" t="str">
        <f t="shared" ca="1" si="198"/>
        <v>20,20,100,250,250,500,1000,1000,-1,-1,-1,-1,-1,-1,-1,-1,-1,-1,-1,-1,-1,-1,-1,-1,-1,-1,-1,-1,-1,-1,-1,-1</v>
      </c>
      <c r="AM276" s="2" t="str">
        <f t="shared" ca="1" si="189"/>
        <v>60,60</v>
      </c>
      <c r="AN276" s="2" t="str">
        <f t="shared" ca="1" si="190"/>
        <v>60,60,625</v>
      </c>
      <c r="AO276" s="2" t="str">
        <f t="shared" ref="AO276:BR284" ca="1" si="199">AN276&amp;","&amp;AO239</f>
        <v>60,60,625,1250</v>
      </c>
      <c r="AP276" s="2" t="str">
        <f t="shared" ca="1" si="199"/>
        <v>60,60,625,1250,1250</v>
      </c>
      <c r="AQ276" s="2" t="str">
        <f t="shared" ca="1" si="199"/>
        <v>60,60,625,1250,1250,1875</v>
      </c>
      <c r="AR276" s="2" t="str">
        <f t="shared" ca="1" si="199"/>
        <v>60,60,625,1250,1250,1875,2500</v>
      </c>
      <c r="AS276" s="2" t="str">
        <f t="shared" ca="1" si="199"/>
        <v>60,60,625,1250,1250,1875,2500,2500</v>
      </c>
      <c r="AT276" s="2" t="str">
        <f t="shared" ca="1" si="199"/>
        <v>60,60,625,1250,1250,1875,2500,2500,-1</v>
      </c>
      <c r="AU276" s="2" t="str">
        <f t="shared" ca="1" si="199"/>
        <v>60,60,625,1250,1250,1875,2500,2500,-1,-1</v>
      </c>
      <c r="AV276" s="2" t="str">
        <f t="shared" ca="1" si="199"/>
        <v>60,60,625,1250,1250,1875,2500,2500,-1,-1,-1</v>
      </c>
      <c r="AW276" s="2" t="str">
        <f t="shared" ca="1" si="199"/>
        <v>60,60,625,1250,1250,1875,2500,2500,-1,-1,-1,-1</v>
      </c>
      <c r="AX276" s="2" t="str">
        <f t="shared" ca="1" si="199"/>
        <v>60,60,625,1250,1250,1875,2500,2500,-1,-1,-1,-1,-1</v>
      </c>
      <c r="AY276" s="2" t="str">
        <f t="shared" ca="1" si="199"/>
        <v>60,60,625,1250,1250,1875,2500,2500,-1,-1,-1,-1,-1,-1</v>
      </c>
      <c r="AZ276" s="2" t="str">
        <f t="shared" ca="1" si="199"/>
        <v>60,60,625,1250,1250,1875,2500,2500,-1,-1,-1,-1,-1,-1,-1</v>
      </c>
      <c r="BA276" s="2" t="str">
        <f t="shared" ca="1" si="199"/>
        <v>60,60,625,1250,1250,1875,2500,2500,-1,-1,-1,-1,-1,-1,-1,-1</v>
      </c>
      <c r="BB276" s="2" t="str">
        <f t="shared" ca="1" si="199"/>
        <v>60,60,625,1250,1250,1875,2500,2500,-1,-1,-1,-1,-1,-1,-1,-1,-1</v>
      </c>
      <c r="BC276" s="2" t="str">
        <f t="shared" ca="1" si="199"/>
        <v>60,60,625,1250,1250,1875,2500,2500,-1,-1,-1,-1,-1,-1,-1,-1,-1,-1</v>
      </c>
      <c r="BD276" s="2" t="str">
        <f t="shared" ca="1" si="199"/>
        <v>60,60,625,1250,1250,1875,2500,2500,-1,-1,-1,-1,-1,-1,-1,-1,-1,-1,-1</v>
      </c>
      <c r="BE276" s="2" t="str">
        <f t="shared" ca="1" si="199"/>
        <v>60,60,625,1250,1250,1875,2500,2500,-1,-1,-1,-1,-1,-1,-1,-1,-1,-1,-1,-1</v>
      </c>
      <c r="BF276" s="2" t="str">
        <f t="shared" ca="1" si="199"/>
        <v>60,60,625,1250,1250,1875,2500,2500,-1,-1,-1,-1,-1,-1,-1,-1,-1,-1,-1,-1,-1</v>
      </c>
      <c r="BG276" s="2" t="str">
        <f t="shared" ca="1" si="199"/>
        <v>60,60,625,1250,1250,1875,2500,2500,-1,-1,-1,-1,-1,-1,-1,-1,-1,-1,-1,-1,-1,-1</v>
      </c>
      <c r="BH276" s="2" t="str">
        <f t="shared" ca="1" si="199"/>
        <v>60,60,625,1250,1250,1875,2500,2500,-1,-1,-1,-1,-1,-1,-1,-1,-1,-1,-1,-1,-1,-1,-1</v>
      </c>
      <c r="BI276" s="2" t="str">
        <f t="shared" ca="1" si="199"/>
        <v>60,60,625,1250,1250,1875,2500,2500,-1,-1,-1,-1,-1,-1,-1,-1,-1,-1,-1,-1,-1,-1,-1,-1</v>
      </c>
      <c r="BJ276" s="2" t="str">
        <f t="shared" ca="1" si="199"/>
        <v>60,60,625,1250,1250,1875,2500,2500,-1,-1,-1,-1,-1,-1,-1,-1,-1,-1,-1,-1,-1,-1,-1,-1,-1</v>
      </c>
      <c r="BK276" s="2" t="str">
        <f t="shared" ca="1" si="199"/>
        <v>60,60,625,1250,1250,1875,2500,2500,-1,-1,-1,-1,-1,-1,-1,-1,-1,-1,-1,-1,-1,-1,-1,-1,-1,-1</v>
      </c>
      <c r="BL276" s="2" t="str">
        <f t="shared" ca="1" si="199"/>
        <v>60,60,625,1250,1250,1875,2500,2500,-1,-1,-1,-1,-1,-1,-1,-1,-1,-1,-1,-1,-1,-1,-1,-1,-1,-1,-1</v>
      </c>
      <c r="BM276" s="2" t="str">
        <f t="shared" ca="1" si="199"/>
        <v>60,60,625,1250,1250,1875,2500,2500,-1,-1,-1,-1,-1,-1,-1,-1,-1,-1,-1,-1,-1,-1,-1,-1,-1,-1,-1,-1</v>
      </c>
      <c r="BN276" s="2" t="str">
        <f t="shared" ca="1" si="199"/>
        <v>60,60,625,1250,1250,1875,2500,2500,-1,-1,-1,-1,-1,-1,-1,-1,-1,-1,-1,-1,-1,-1,-1,-1,-1,-1,-1,-1,-1</v>
      </c>
      <c r="BO276" s="2" t="str">
        <f t="shared" ca="1" si="199"/>
        <v>60,60,625,1250,1250,1875,2500,2500,-1,-1,-1,-1,-1,-1,-1,-1,-1,-1,-1,-1,-1,-1,-1,-1,-1,-1,-1,-1,-1,-1</v>
      </c>
      <c r="BP276" s="2" t="str">
        <f t="shared" ca="1" si="199"/>
        <v>60,60,625,1250,1250,1875,2500,2500,-1,-1,-1,-1,-1,-1,-1,-1,-1,-1,-1,-1,-1,-1,-1,-1,-1,-1,-1,-1,-1,-1,-1</v>
      </c>
      <c r="BQ276" s="2" t="str">
        <f t="shared" ca="1" si="199"/>
        <v>60,60,625,1250,1250,1875,2500,2500,-1,-1,-1,-1,-1,-1,-1,-1,-1,-1,-1,-1,-1,-1,-1,-1,-1,-1,-1,-1,-1,-1,-1,-1</v>
      </c>
      <c r="BR276" s="2" t="str">
        <f t="shared" ca="1" si="199"/>
        <v>60,60,625,1250,1250,1875,2500,2500,-1,-1,-1,-1,-1,-1,-1,-1,-1,-1,-1,-1,-1,-1,-1,-1,-1,-1,-1,-1,-1,-1,-1,-1,-1</v>
      </c>
    </row>
    <row r="277" spans="1:70" x14ac:dyDescent="0.2">
      <c r="A277" s="5" t="s">
        <v>184</v>
      </c>
      <c r="C277" s="2" t="str">
        <f t="shared" ca="1" si="187"/>
        <v>20,100</v>
      </c>
      <c r="D277" s="2" t="str">
        <f t="shared" ref="D277:AG277" ca="1" si="200">C277&amp;","&amp;D240</f>
        <v>20,100,250</v>
      </c>
      <c r="E277" s="2" t="str">
        <f t="shared" ca="1" si="200"/>
        <v>20,100,250,500</v>
      </c>
      <c r="F277" s="2" t="str">
        <f t="shared" ca="1" si="200"/>
        <v>20,100,250,500,1000</v>
      </c>
      <c r="G277" s="2" t="str">
        <f t="shared" ca="1" si="200"/>
        <v>20,100,250,500,1000,-1</v>
      </c>
      <c r="H277" s="2" t="str">
        <f t="shared" ca="1" si="200"/>
        <v>20,100,250,500,1000,-1,-1</v>
      </c>
      <c r="I277" s="2" t="str">
        <f t="shared" ca="1" si="200"/>
        <v>20,100,250,500,1000,-1,-1,-1</v>
      </c>
      <c r="J277" s="2" t="str">
        <f t="shared" ca="1" si="200"/>
        <v>20,100,250,500,1000,-1,-1,-1,-1</v>
      </c>
      <c r="K277" s="2" t="str">
        <f t="shared" ca="1" si="200"/>
        <v>20,100,250,500,1000,-1,-1,-1,-1,-1</v>
      </c>
      <c r="L277" s="2" t="str">
        <f t="shared" ca="1" si="200"/>
        <v>20,100,250,500,1000,-1,-1,-1,-1,-1,-1</v>
      </c>
      <c r="M277" s="2" t="str">
        <f t="shared" ca="1" si="200"/>
        <v>20,100,250,500,1000,-1,-1,-1,-1,-1,-1,-1</v>
      </c>
      <c r="N277" s="2" t="str">
        <f t="shared" ca="1" si="200"/>
        <v>20,100,250,500,1000,-1,-1,-1,-1,-1,-1,-1,-1</v>
      </c>
      <c r="O277" s="2" t="str">
        <f t="shared" ca="1" si="200"/>
        <v>20,100,250,500,1000,-1,-1,-1,-1,-1,-1,-1,-1,-1</v>
      </c>
      <c r="P277" s="2" t="str">
        <f t="shared" ca="1" si="200"/>
        <v>20,100,250,500,1000,-1,-1,-1,-1,-1,-1,-1,-1,-1,-1</v>
      </c>
      <c r="Q277" s="2" t="str">
        <f t="shared" ca="1" si="200"/>
        <v>20,100,250,500,1000,-1,-1,-1,-1,-1,-1,-1,-1,-1,-1,-1</v>
      </c>
      <c r="R277" s="2" t="str">
        <f t="shared" ca="1" si="200"/>
        <v>20,100,250,500,1000,-1,-1,-1,-1,-1,-1,-1,-1,-1,-1,-1,-1</v>
      </c>
      <c r="S277" s="2" t="str">
        <f t="shared" ca="1" si="200"/>
        <v>20,100,250,500,1000,-1,-1,-1,-1,-1,-1,-1,-1,-1,-1,-1,-1,-1</v>
      </c>
      <c r="T277" s="2" t="str">
        <f t="shared" ca="1" si="200"/>
        <v>20,100,250,500,1000,-1,-1,-1,-1,-1,-1,-1,-1,-1,-1,-1,-1,-1,-1</v>
      </c>
      <c r="U277" s="2" t="str">
        <f t="shared" ca="1" si="200"/>
        <v>20,100,250,500,1000,-1,-1,-1,-1,-1,-1,-1,-1,-1,-1,-1,-1,-1,-1,-1</v>
      </c>
      <c r="V277" s="2" t="str">
        <f t="shared" ca="1" si="200"/>
        <v>20,100,250,500,1000,-1,-1,-1,-1,-1,-1,-1,-1,-1,-1,-1,-1,-1,-1,-1,-1</v>
      </c>
      <c r="W277" s="2" t="str">
        <f t="shared" ca="1" si="200"/>
        <v>20,100,250,500,1000,-1,-1,-1,-1,-1,-1,-1,-1,-1,-1,-1,-1,-1,-1,-1,-1,-1</v>
      </c>
      <c r="X277" s="2" t="str">
        <f t="shared" ca="1" si="200"/>
        <v>20,100,250,500,1000,-1,-1,-1,-1,-1,-1,-1,-1,-1,-1,-1,-1,-1,-1,-1,-1,-1,-1</v>
      </c>
      <c r="Y277" s="2" t="str">
        <f t="shared" ca="1" si="200"/>
        <v>20,100,250,500,1000,-1,-1,-1,-1,-1,-1,-1,-1,-1,-1,-1,-1,-1,-1,-1,-1,-1,-1,-1</v>
      </c>
      <c r="Z277" s="2" t="str">
        <f t="shared" ca="1" si="200"/>
        <v>20,100,250,500,1000,-1,-1,-1,-1,-1,-1,-1,-1,-1,-1,-1,-1,-1,-1,-1,-1,-1,-1,-1,-1</v>
      </c>
      <c r="AA277" s="2" t="str">
        <f t="shared" ca="1" si="200"/>
        <v>20,100,250,500,1000,-1,-1,-1,-1,-1,-1,-1,-1,-1,-1,-1,-1,-1,-1,-1,-1,-1,-1,-1,-1,-1</v>
      </c>
      <c r="AB277" s="2" t="str">
        <f t="shared" ca="1" si="200"/>
        <v>20,100,250,500,1000,-1,-1,-1,-1,-1,-1,-1,-1,-1,-1,-1,-1,-1,-1,-1,-1,-1,-1,-1,-1,-1,-1</v>
      </c>
      <c r="AC277" s="2" t="str">
        <f t="shared" ca="1" si="200"/>
        <v>20,100,250,500,1000,-1,-1,-1,-1,-1,-1,-1,-1,-1,-1,-1,-1,-1,-1,-1,-1,-1,-1,-1,-1,-1,-1,-1</v>
      </c>
      <c r="AD277" s="2" t="str">
        <f t="shared" ca="1" si="200"/>
        <v>20,100,250,500,1000,-1,-1,-1,-1,-1,-1,-1,-1,-1,-1,-1,-1,-1,-1,-1,-1,-1,-1,-1,-1,-1,-1,-1,-1</v>
      </c>
      <c r="AE277" s="2" t="str">
        <f t="shared" ca="1" si="200"/>
        <v>20,100,250,500,1000,-1,-1,-1,-1,-1,-1,-1,-1,-1,-1,-1,-1,-1,-1,-1,-1,-1,-1,-1,-1,-1,-1,-1,-1,-1</v>
      </c>
      <c r="AF277" s="2" t="str">
        <f t="shared" ca="1" si="200"/>
        <v>20,100,250,500,1000,-1,-1,-1,-1,-1,-1,-1,-1,-1,-1,-1,-1,-1,-1,-1,-1,-1,-1,-1,-1,-1,-1,-1,-1,-1,-1</v>
      </c>
      <c r="AG277" s="2" t="str">
        <f t="shared" ca="1" si="200"/>
        <v>20,100,250,500,1000,-1,-1,-1,-1,-1,-1,-1,-1,-1,-1,-1,-1,-1,-1,-1,-1,-1,-1,-1,-1,-1,-1,-1,-1,-1,-1,-1</v>
      </c>
      <c r="AM277" s="2" t="str">
        <f t="shared" ca="1" si="189"/>
        <v>60,1000</v>
      </c>
      <c r="AN277" s="2" t="str">
        <f t="shared" ca="1" si="190"/>
        <v>60,1000,2000</v>
      </c>
      <c r="AO277" s="2" t="str">
        <f t="shared" ca="1" si="199"/>
        <v>60,1000,2000,3000</v>
      </c>
      <c r="AP277" s="2" t="str">
        <f t="shared" ca="1" si="199"/>
        <v>60,1000,2000,3000,4000</v>
      </c>
      <c r="AQ277" s="2" t="str">
        <f t="shared" ca="1" si="199"/>
        <v>60,1000,2000,3000,4000,-1</v>
      </c>
      <c r="AR277" s="2" t="str">
        <f t="shared" ca="1" si="199"/>
        <v>60,1000,2000,3000,4000,-1,-1</v>
      </c>
      <c r="AS277" s="2" t="str">
        <f t="shared" ca="1" si="199"/>
        <v>60,1000,2000,3000,4000,-1,-1,-1</v>
      </c>
      <c r="AT277" s="2" t="str">
        <f t="shared" ca="1" si="199"/>
        <v>60,1000,2000,3000,4000,-1,-1,-1,-1</v>
      </c>
      <c r="AU277" s="2" t="str">
        <f t="shared" ca="1" si="199"/>
        <v>60,1000,2000,3000,4000,-1,-1,-1,-1,-1</v>
      </c>
      <c r="AV277" s="2" t="str">
        <f t="shared" ca="1" si="199"/>
        <v>60,1000,2000,3000,4000,-1,-1,-1,-1,-1,-1</v>
      </c>
      <c r="AW277" s="2" t="str">
        <f t="shared" ca="1" si="199"/>
        <v>60,1000,2000,3000,4000,-1,-1,-1,-1,-1,-1,-1</v>
      </c>
      <c r="AX277" s="2" t="str">
        <f t="shared" ca="1" si="199"/>
        <v>60,1000,2000,3000,4000,-1,-1,-1,-1,-1,-1,-1,-1</v>
      </c>
      <c r="AY277" s="2" t="str">
        <f t="shared" ca="1" si="199"/>
        <v>60,1000,2000,3000,4000,-1,-1,-1,-1,-1,-1,-1,-1,-1</v>
      </c>
      <c r="AZ277" s="2" t="str">
        <f t="shared" ca="1" si="199"/>
        <v>60,1000,2000,3000,4000,-1,-1,-1,-1,-1,-1,-1,-1,-1,-1</v>
      </c>
      <c r="BA277" s="2" t="str">
        <f t="shared" ca="1" si="199"/>
        <v>60,1000,2000,3000,4000,-1,-1,-1,-1,-1,-1,-1,-1,-1,-1,-1</v>
      </c>
      <c r="BB277" s="2" t="str">
        <f t="shared" ca="1" si="199"/>
        <v>60,1000,2000,3000,4000,-1,-1,-1,-1,-1,-1,-1,-1,-1,-1,-1,-1</v>
      </c>
      <c r="BC277" s="2" t="str">
        <f t="shared" ca="1" si="199"/>
        <v>60,1000,2000,3000,4000,-1,-1,-1,-1,-1,-1,-1,-1,-1,-1,-1,-1,-1</v>
      </c>
      <c r="BD277" s="2" t="str">
        <f t="shared" ca="1" si="199"/>
        <v>60,1000,2000,3000,4000,-1,-1,-1,-1,-1,-1,-1,-1,-1,-1,-1,-1,-1,-1</v>
      </c>
      <c r="BE277" s="2" t="str">
        <f t="shared" ca="1" si="199"/>
        <v>60,1000,2000,3000,4000,-1,-1,-1,-1,-1,-1,-1,-1,-1,-1,-1,-1,-1,-1,-1</v>
      </c>
      <c r="BF277" s="2" t="str">
        <f t="shared" ca="1" si="199"/>
        <v>60,1000,2000,3000,4000,-1,-1,-1,-1,-1,-1,-1,-1,-1,-1,-1,-1,-1,-1,-1,-1</v>
      </c>
      <c r="BG277" s="2" t="str">
        <f t="shared" ca="1" si="199"/>
        <v>60,1000,2000,3000,4000,-1,-1,-1,-1,-1,-1,-1,-1,-1,-1,-1,-1,-1,-1,-1,-1,-1</v>
      </c>
      <c r="BH277" s="2" t="str">
        <f t="shared" ca="1" si="199"/>
        <v>60,1000,2000,3000,4000,-1,-1,-1,-1,-1,-1,-1,-1,-1,-1,-1,-1,-1,-1,-1,-1,-1,-1</v>
      </c>
      <c r="BI277" s="2" t="str">
        <f t="shared" ca="1" si="199"/>
        <v>60,1000,2000,3000,4000,-1,-1,-1,-1,-1,-1,-1,-1,-1,-1,-1,-1,-1,-1,-1,-1,-1,-1,-1</v>
      </c>
      <c r="BJ277" s="2" t="str">
        <f t="shared" ca="1" si="199"/>
        <v>60,1000,2000,3000,4000,-1,-1,-1,-1,-1,-1,-1,-1,-1,-1,-1,-1,-1,-1,-1,-1,-1,-1,-1,-1</v>
      </c>
      <c r="BK277" s="2" t="str">
        <f t="shared" ca="1" si="199"/>
        <v>60,1000,2000,3000,4000,-1,-1,-1,-1,-1,-1,-1,-1,-1,-1,-1,-1,-1,-1,-1,-1,-1,-1,-1,-1,-1</v>
      </c>
      <c r="BL277" s="2" t="str">
        <f t="shared" ca="1" si="199"/>
        <v>60,1000,2000,3000,4000,-1,-1,-1,-1,-1,-1,-1,-1,-1,-1,-1,-1,-1,-1,-1,-1,-1,-1,-1,-1,-1,-1</v>
      </c>
      <c r="BM277" s="2" t="str">
        <f t="shared" ca="1" si="199"/>
        <v>60,1000,2000,3000,4000,-1,-1,-1,-1,-1,-1,-1,-1,-1,-1,-1,-1,-1,-1,-1,-1,-1,-1,-1,-1,-1,-1,-1</v>
      </c>
      <c r="BN277" s="2" t="str">
        <f t="shared" ca="1" si="199"/>
        <v>60,1000,2000,3000,4000,-1,-1,-1,-1,-1,-1,-1,-1,-1,-1,-1,-1,-1,-1,-1,-1,-1,-1,-1,-1,-1,-1,-1,-1</v>
      </c>
      <c r="BO277" s="2" t="str">
        <f t="shared" ca="1" si="199"/>
        <v>60,1000,2000,3000,4000,-1,-1,-1,-1,-1,-1,-1,-1,-1,-1,-1,-1,-1,-1,-1,-1,-1,-1,-1,-1,-1,-1,-1,-1,-1</v>
      </c>
      <c r="BP277" s="2" t="str">
        <f t="shared" ca="1" si="199"/>
        <v>60,1000,2000,3000,4000,-1,-1,-1,-1,-1,-1,-1,-1,-1,-1,-1,-1,-1,-1,-1,-1,-1,-1,-1,-1,-1,-1,-1,-1,-1,-1</v>
      </c>
      <c r="BQ277" s="2" t="str">
        <f t="shared" ca="1" si="199"/>
        <v>60,1000,2000,3000,4000,-1,-1,-1,-1,-1,-1,-1,-1,-1,-1,-1,-1,-1,-1,-1,-1,-1,-1,-1,-1,-1,-1,-1,-1,-1,-1,-1</v>
      </c>
      <c r="BR277" s="2" t="str">
        <f t="shared" ca="1" si="199"/>
        <v>60,1000,2000,3000,4000,-1,-1,-1,-1,-1,-1,-1,-1,-1,-1,-1,-1,-1,-1,-1,-1,-1,-1,-1,-1,-1,-1,-1,-1,-1,-1,-1,-1</v>
      </c>
    </row>
    <row r="278" spans="1:70" x14ac:dyDescent="0.2">
      <c r="A278" s="5" t="s">
        <v>176</v>
      </c>
      <c r="C278" s="2" t="str">
        <f t="shared" ca="1" si="187"/>
        <v>20,100</v>
      </c>
      <c r="D278" s="2" t="str">
        <f t="shared" ref="D278:AG278" ca="1" si="201">C278&amp;","&amp;D241</f>
        <v>20,100,100</v>
      </c>
      <c r="E278" s="2" t="str">
        <f t="shared" ca="1" si="201"/>
        <v>20,100,100,100</v>
      </c>
      <c r="F278" s="2" t="str">
        <f t="shared" ca="1" si="201"/>
        <v>20,100,100,100,100</v>
      </c>
      <c r="G278" s="2" t="str">
        <f t="shared" ca="1" si="201"/>
        <v>20,100,100,100,100,250</v>
      </c>
      <c r="H278" s="2" t="str">
        <f t="shared" ca="1" si="201"/>
        <v>20,100,100,100,100,250,250</v>
      </c>
      <c r="I278" s="2" t="str">
        <f t="shared" ca="1" si="201"/>
        <v>20,100,100,100,100,250,250,500</v>
      </c>
      <c r="J278" s="2" t="str">
        <f t="shared" ca="1" si="201"/>
        <v>20,100,100,100,100,250,250,500,500</v>
      </c>
      <c r="K278" s="2" t="str">
        <f t="shared" ca="1" si="201"/>
        <v>20,100,100,100,100,250,250,500,500,1000</v>
      </c>
      <c r="L278" s="2" t="str">
        <f t="shared" ca="1" si="201"/>
        <v>20,100,100,100,100,250,250,500,500,1000,1000</v>
      </c>
      <c r="M278" s="2" t="str">
        <f t="shared" ca="1" si="201"/>
        <v>20,100,100,100,100,250,250,500,500,1000,1000,-1</v>
      </c>
      <c r="N278" s="2" t="str">
        <f t="shared" ca="1" si="201"/>
        <v>20,100,100,100,100,250,250,500,500,1000,1000,-1,-1</v>
      </c>
      <c r="O278" s="2" t="str">
        <f t="shared" ca="1" si="201"/>
        <v>20,100,100,100,100,250,250,500,500,1000,1000,-1,-1,-1</v>
      </c>
      <c r="P278" s="2" t="str">
        <f t="shared" ca="1" si="201"/>
        <v>20,100,100,100,100,250,250,500,500,1000,1000,-1,-1,-1,-1</v>
      </c>
      <c r="Q278" s="2" t="str">
        <f t="shared" ca="1" si="201"/>
        <v>20,100,100,100,100,250,250,500,500,1000,1000,-1,-1,-1,-1,-1</v>
      </c>
      <c r="R278" s="2" t="str">
        <f t="shared" ca="1" si="201"/>
        <v>20,100,100,100,100,250,250,500,500,1000,1000,-1,-1,-1,-1,-1,-1</v>
      </c>
      <c r="S278" s="2" t="str">
        <f t="shared" ca="1" si="201"/>
        <v>20,100,100,100,100,250,250,500,500,1000,1000,-1,-1,-1,-1,-1,-1,-1</v>
      </c>
      <c r="T278" s="2" t="str">
        <f t="shared" ca="1" si="201"/>
        <v>20,100,100,100,100,250,250,500,500,1000,1000,-1,-1,-1,-1,-1,-1,-1,-1</v>
      </c>
      <c r="U278" s="2" t="str">
        <f t="shared" ca="1" si="201"/>
        <v>20,100,100,100,100,250,250,500,500,1000,1000,-1,-1,-1,-1,-1,-1,-1,-1,-1</v>
      </c>
      <c r="V278" s="2" t="str">
        <f t="shared" ca="1" si="201"/>
        <v>20,100,100,100,100,250,250,500,500,1000,1000,-1,-1,-1,-1,-1,-1,-1,-1,-1,-1</v>
      </c>
      <c r="W278" s="2" t="str">
        <f t="shared" ca="1" si="201"/>
        <v>20,100,100,100,100,250,250,500,500,1000,1000,-1,-1,-1,-1,-1,-1,-1,-1,-1,-1,-1</v>
      </c>
      <c r="X278" s="2" t="str">
        <f t="shared" ca="1" si="201"/>
        <v>20,100,100,100,100,250,250,500,500,1000,1000,-1,-1,-1,-1,-1,-1,-1,-1,-1,-1,-1,-1</v>
      </c>
      <c r="Y278" s="2" t="str">
        <f t="shared" ca="1" si="201"/>
        <v>20,100,100,100,100,250,250,500,500,1000,1000,-1,-1,-1,-1,-1,-1,-1,-1,-1,-1,-1,-1,-1</v>
      </c>
      <c r="Z278" s="2" t="str">
        <f t="shared" ca="1" si="201"/>
        <v>20,100,100,100,100,250,250,500,500,1000,1000,-1,-1,-1,-1,-1,-1,-1,-1,-1,-1,-1,-1,-1,-1</v>
      </c>
      <c r="AA278" s="2" t="str">
        <f t="shared" ca="1" si="201"/>
        <v>20,100,100,100,100,250,250,500,500,1000,1000,-1,-1,-1,-1,-1,-1,-1,-1,-1,-1,-1,-1,-1,-1,-1</v>
      </c>
      <c r="AB278" s="2" t="str">
        <f t="shared" ca="1" si="201"/>
        <v>20,100,100,100,100,250,250,500,500,1000,1000,-1,-1,-1,-1,-1,-1,-1,-1,-1,-1,-1,-1,-1,-1,-1,-1</v>
      </c>
      <c r="AC278" s="2" t="str">
        <f t="shared" ca="1" si="201"/>
        <v>20,100,100,100,100,250,250,500,500,1000,1000,-1,-1,-1,-1,-1,-1,-1,-1,-1,-1,-1,-1,-1,-1,-1,-1,-1</v>
      </c>
      <c r="AD278" s="2" t="str">
        <f t="shared" ca="1" si="201"/>
        <v>20,100,100,100,100,250,250,500,500,1000,1000,-1,-1,-1,-1,-1,-1,-1,-1,-1,-1,-1,-1,-1,-1,-1,-1,-1,-1</v>
      </c>
      <c r="AE278" s="2" t="str">
        <f t="shared" ca="1" si="201"/>
        <v>20,100,100,100,100,250,250,500,500,1000,1000,-1,-1,-1,-1,-1,-1,-1,-1,-1,-1,-1,-1,-1,-1,-1,-1,-1,-1,-1</v>
      </c>
      <c r="AF278" s="2" t="str">
        <f t="shared" ca="1" si="201"/>
        <v>20,100,100,100,100,250,250,500,500,1000,1000,-1,-1,-1,-1,-1,-1,-1,-1,-1,-1,-1,-1,-1,-1,-1,-1,-1,-1,-1,-1</v>
      </c>
      <c r="AG278" s="2" t="str">
        <f t="shared" ca="1" si="201"/>
        <v>20,100,100,100,100,250,250,500,500,1000,1000,-1,-1,-1,-1,-1,-1,-1,-1,-1,-1,-1,-1,-1,-1,-1,-1,-1,-1,-1,-1,-1</v>
      </c>
      <c r="AM278" s="2" t="str">
        <f t="shared" ca="1" si="189"/>
        <v>60,371</v>
      </c>
      <c r="AN278" s="2" t="str">
        <f t="shared" ca="1" si="190"/>
        <v>60,371,390</v>
      </c>
      <c r="AO278" s="2" t="str">
        <f t="shared" ca="1" si="199"/>
        <v>60,371,390,408</v>
      </c>
      <c r="AP278" s="2" t="str">
        <f t="shared" ca="1" si="199"/>
        <v>60,371,390,408,464</v>
      </c>
      <c r="AQ278" s="2" t="str">
        <f t="shared" ca="1" si="199"/>
        <v>60,371,390,408,464,929</v>
      </c>
      <c r="AR278" s="2" t="str">
        <f t="shared" ca="1" si="199"/>
        <v>60,371,390,408,464,929,929</v>
      </c>
      <c r="AS278" s="2" t="str">
        <f t="shared" ca="1" si="199"/>
        <v>60,371,390,408,464,929,929,1394</v>
      </c>
      <c r="AT278" s="2" t="str">
        <f t="shared" ca="1" si="199"/>
        <v>60,371,390,408,464,929,929,1394,1394</v>
      </c>
      <c r="AU278" s="2" t="str">
        <f t="shared" ca="1" si="199"/>
        <v>60,371,390,408,464,929,929,1394,1394,1858</v>
      </c>
      <c r="AV278" s="2" t="str">
        <f t="shared" ca="1" si="199"/>
        <v>60,371,390,408,464,929,929,1394,1394,1858,1858</v>
      </c>
      <c r="AW278" s="2" t="str">
        <f t="shared" ca="1" si="199"/>
        <v>60,371,390,408,464,929,929,1394,1394,1858,1858,-1</v>
      </c>
      <c r="AX278" s="2" t="str">
        <f t="shared" ca="1" si="199"/>
        <v>60,371,390,408,464,929,929,1394,1394,1858,1858,-1,-1</v>
      </c>
      <c r="AY278" s="2" t="str">
        <f t="shared" ca="1" si="199"/>
        <v>60,371,390,408,464,929,929,1394,1394,1858,1858,-1,-1,-1</v>
      </c>
      <c r="AZ278" s="2" t="str">
        <f t="shared" ca="1" si="199"/>
        <v>60,371,390,408,464,929,929,1394,1394,1858,1858,-1,-1,-1,-1</v>
      </c>
      <c r="BA278" s="2" t="str">
        <f t="shared" ca="1" si="199"/>
        <v>60,371,390,408,464,929,929,1394,1394,1858,1858,-1,-1,-1,-1,-1</v>
      </c>
      <c r="BB278" s="2" t="str">
        <f t="shared" ca="1" si="199"/>
        <v>60,371,390,408,464,929,929,1394,1394,1858,1858,-1,-1,-1,-1,-1,-1</v>
      </c>
      <c r="BC278" s="2" t="str">
        <f t="shared" ca="1" si="199"/>
        <v>60,371,390,408,464,929,929,1394,1394,1858,1858,-1,-1,-1,-1,-1,-1,-1</v>
      </c>
      <c r="BD278" s="2" t="str">
        <f t="shared" ca="1" si="199"/>
        <v>60,371,390,408,464,929,929,1394,1394,1858,1858,-1,-1,-1,-1,-1,-1,-1,-1</v>
      </c>
      <c r="BE278" s="2" t="str">
        <f t="shared" ca="1" si="199"/>
        <v>60,371,390,408,464,929,929,1394,1394,1858,1858,-1,-1,-1,-1,-1,-1,-1,-1,-1</v>
      </c>
      <c r="BF278" s="2" t="str">
        <f t="shared" ca="1" si="199"/>
        <v>60,371,390,408,464,929,929,1394,1394,1858,1858,-1,-1,-1,-1,-1,-1,-1,-1,-1,-1</v>
      </c>
      <c r="BG278" s="2" t="str">
        <f t="shared" ca="1" si="199"/>
        <v>60,371,390,408,464,929,929,1394,1394,1858,1858,-1,-1,-1,-1,-1,-1,-1,-1,-1,-1,-1</v>
      </c>
      <c r="BH278" s="2" t="str">
        <f t="shared" ca="1" si="199"/>
        <v>60,371,390,408,464,929,929,1394,1394,1858,1858,-1,-1,-1,-1,-1,-1,-1,-1,-1,-1,-1,-1</v>
      </c>
      <c r="BI278" s="2" t="str">
        <f t="shared" ca="1" si="199"/>
        <v>60,371,390,408,464,929,929,1394,1394,1858,1858,-1,-1,-1,-1,-1,-1,-1,-1,-1,-1,-1,-1,-1</v>
      </c>
      <c r="BJ278" s="2" t="str">
        <f t="shared" ca="1" si="199"/>
        <v>60,371,390,408,464,929,929,1394,1394,1858,1858,-1,-1,-1,-1,-1,-1,-1,-1,-1,-1,-1,-1,-1,-1</v>
      </c>
      <c r="BK278" s="2" t="str">
        <f t="shared" ca="1" si="199"/>
        <v>60,371,390,408,464,929,929,1394,1394,1858,1858,-1,-1,-1,-1,-1,-1,-1,-1,-1,-1,-1,-1,-1,-1,-1</v>
      </c>
      <c r="BL278" s="2" t="str">
        <f t="shared" ca="1" si="199"/>
        <v>60,371,390,408,464,929,929,1394,1394,1858,1858,-1,-1,-1,-1,-1,-1,-1,-1,-1,-1,-1,-1,-1,-1,-1,-1</v>
      </c>
      <c r="BM278" s="2" t="str">
        <f t="shared" ca="1" si="199"/>
        <v>60,371,390,408,464,929,929,1394,1394,1858,1858,-1,-1,-1,-1,-1,-1,-1,-1,-1,-1,-1,-1,-1,-1,-1,-1,-1</v>
      </c>
      <c r="BN278" s="2" t="str">
        <f t="shared" ca="1" si="199"/>
        <v>60,371,390,408,464,929,929,1394,1394,1858,1858,-1,-1,-1,-1,-1,-1,-1,-1,-1,-1,-1,-1,-1,-1,-1,-1,-1,-1</v>
      </c>
      <c r="BO278" s="2" t="str">
        <f t="shared" ca="1" si="199"/>
        <v>60,371,390,408,464,929,929,1394,1394,1858,1858,-1,-1,-1,-1,-1,-1,-1,-1,-1,-1,-1,-1,-1,-1,-1,-1,-1,-1,-1</v>
      </c>
      <c r="BP278" s="2" t="str">
        <f t="shared" ca="1" si="199"/>
        <v>60,371,390,408,464,929,929,1394,1394,1858,1858,-1,-1,-1,-1,-1,-1,-1,-1,-1,-1,-1,-1,-1,-1,-1,-1,-1,-1,-1,-1</v>
      </c>
      <c r="BQ278" s="2" t="str">
        <f t="shared" ca="1" si="199"/>
        <v>60,371,390,408,464,929,929,1394,1394,1858,1858,-1,-1,-1,-1,-1,-1,-1,-1,-1,-1,-1,-1,-1,-1,-1,-1,-1,-1,-1,-1,-1</v>
      </c>
      <c r="BR278" s="2" t="str">
        <f t="shared" ca="1" si="199"/>
        <v>60,371,390,408,464,929,929,1394,1394,1858,1858,-1,-1,-1,-1,-1,-1,-1,-1,-1,-1,-1,-1,-1,-1,-1,-1,-1,-1,-1,-1,-1,-1</v>
      </c>
    </row>
    <row r="279" spans="1:70" x14ac:dyDescent="0.2">
      <c r="A279" s="5" t="s">
        <v>134</v>
      </c>
      <c r="C279" s="2" t="str">
        <f t="shared" ca="1" si="187"/>
        <v>250,250</v>
      </c>
      <c r="D279" s="2" t="str">
        <f t="shared" ref="D279:AG279" ca="1" si="202">C279&amp;","&amp;D242</f>
        <v>250,250,500</v>
      </c>
      <c r="E279" s="2" t="str">
        <f t="shared" ca="1" si="202"/>
        <v>250,250,500,500</v>
      </c>
      <c r="F279" s="2" t="str">
        <f t="shared" ca="1" si="202"/>
        <v>250,250,500,500,500</v>
      </c>
      <c r="G279" s="2" t="str">
        <f t="shared" ca="1" si="202"/>
        <v>250,250,500,500,500,500</v>
      </c>
      <c r="H279" s="2" t="str">
        <f t="shared" ca="1" si="202"/>
        <v>250,250,500,500,500,500,500</v>
      </c>
      <c r="I279" s="2" t="str">
        <f t="shared" ca="1" si="202"/>
        <v>250,250,500,500,500,500,500,500</v>
      </c>
      <c r="J279" s="2" t="str">
        <f t="shared" ca="1" si="202"/>
        <v>250,250,500,500,500,500,500,500,1000</v>
      </c>
      <c r="K279" s="2" t="str">
        <f t="shared" ca="1" si="202"/>
        <v>250,250,500,500,500,500,500,500,1000,-1</v>
      </c>
      <c r="L279" s="2" t="str">
        <f t="shared" ca="1" si="202"/>
        <v>250,250,500,500,500,500,500,500,1000,-1,-1</v>
      </c>
      <c r="M279" s="2" t="str">
        <f t="shared" ca="1" si="202"/>
        <v>250,250,500,500,500,500,500,500,1000,-1,-1,-1</v>
      </c>
      <c r="N279" s="2" t="str">
        <f t="shared" ca="1" si="202"/>
        <v>250,250,500,500,500,500,500,500,1000,-1,-1,-1,-1</v>
      </c>
      <c r="O279" s="2" t="str">
        <f t="shared" ca="1" si="202"/>
        <v>250,250,500,500,500,500,500,500,1000,-1,-1,-1,-1,-1</v>
      </c>
      <c r="P279" s="2" t="str">
        <f t="shared" ca="1" si="202"/>
        <v>250,250,500,500,500,500,500,500,1000,-1,-1,-1,-1,-1,-1</v>
      </c>
      <c r="Q279" s="2" t="str">
        <f t="shared" ca="1" si="202"/>
        <v>250,250,500,500,500,500,500,500,1000,-1,-1,-1,-1,-1,-1,-1</v>
      </c>
      <c r="R279" s="2" t="str">
        <f t="shared" ca="1" si="202"/>
        <v>250,250,500,500,500,500,500,500,1000,-1,-1,-1,-1,-1,-1,-1,-1</v>
      </c>
      <c r="S279" s="2" t="str">
        <f t="shared" ca="1" si="202"/>
        <v>250,250,500,500,500,500,500,500,1000,-1,-1,-1,-1,-1,-1,-1,-1,-1</v>
      </c>
      <c r="T279" s="2" t="str">
        <f t="shared" ca="1" si="202"/>
        <v>250,250,500,500,500,500,500,500,1000,-1,-1,-1,-1,-1,-1,-1,-1,-1,-1</v>
      </c>
      <c r="U279" s="2" t="str">
        <f t="shared" ca="1" si="202"/>
        <v>250,250,500,500,500,500,500,500,1000,-1,-1,-1,-1,-1,-1,-1,-1,-1,-1,-1</v>
      </c>
      <c r="V279" s="2" t="str">
        <f t="shared" ca="1" si="202"/>
        <v>250,250,500,500,500,500,500,500,1000,-1,-1,-1,-1,-1,-1,-1,-1,-1,-1,-1,-1</v>
      </c>
      <c r="W279" s="2" t="str">
        <f t="shared" ca="1" si="202"/>
        <v>250,250,500,500,500,500,500,500,1000,-1,-1,-1,-1,-1,-1,-1,-1,-1,-1,-1,-1,-1</v>
      </c>
      <c r="X279" s="2" t="str">
        <f t="shared" ca="1" si="202"/>
        <v>250,250,500,500,500,500,500,500,1000,-1,-1,-1,-1,-1,-1,-1,-1,-1,-1,-1,-1,-1,-1</v>
      </c>
      <c r="Y279" s="2" t="str">
        <f t="shared" ca="1" si="202"/>
        <v>250,250,500,500,500,500,500,500,1000,-1,-1,-1,-1,-1,-1,-1,-1,-1,-1,-1,-1,-1,-1,-1</v>
      </c>
      <c r="Z279" s="2" t="str">
        <f t="shared" ca="1" si="202"/>
        <v>250,250,500,500,500,500,500,500,1000,-1,-1,-1,-1,-1,-1,-1,-1,-1,-1,-1,-1,-1,-1,-1,-1</v>
      </c>
      <c r="AA279" s="2" t="str">
        <f t="shared" ca="1" si="202"/>
        <v>250,250,500,500,500,500,500,500,1000,-1,-1,-1,-1,-1,-1,-1,-1,-1,-1,-1,-1,-1,-1,-1,-1,-1</v>
      </c>
      <c r="AB279" s="2" t="str">
        <f t="shared" ca="1" si="202"/>
        <v>250,250,500,500,500,500,500,500,1000,-1,-1,-1,-1,-1,-1,-1,-1,-1,-1,-1,-1,-1,-1,-1,-1,-1,-1</v>
      </c>
      <c r="AC279" s="2" t="str">
        <f t="shared" ca="1" si="202"/>
        <v>250,250,500,500,500,500,500,500,1000,-1,-1,-1,-1,-1,-1,-1,-1,-1,-1,-1,-1,-1,-1,-1,-1,-1,-1,-1</v>
      </c>
      <c r="AD279" s="2" t="str">
        <f t="shared" ca="1" si="202"/>
        <v>250,250,500,500,500,500,500,500,1000,-1,-1,-1,-1,-1,-1,-1,-1,-1,-1,-1,-1,-1,-1,-1,-1,-1,-1,-1,-1</v>
      </c>
      <c r="AE279" s="2" t="str">
        <f t="shared" ca="1" si="202"/>
        <v>250,250,500,500,500,500,500,500,1000,-1,-1,-1,-1,-1,-1,-1,-1,-1,-1,-1,-1,-1,-1,-1,-1,-1,-1,-1,-1,-1</v>
      </c>
      <c r="AF279" s="2" t="str">
        <f t="shared" ca="1" si="202"/>
        <v>250,250,500,500,500,500,500,500,1000,-1,-1,-1,-1,-1,-1,-1,-1,-1,-1,-1,-1,-1,-1,-1,-1,-1,-1,-1,-1,-1,-1</v>
      </c>
      <c r="AG279" s="2" t="str">
        <f t="shared" ca="1" si="202"/>
        <v>250,250,500,500,500,500,500,500,1000,-1,-1,-1,-1,-1,-1,-1,-1,-1,-1,-1,-1,-1,-1,-1,-1,-1,-1,-1,-1,-1,-1,-1</v>
      </c>
      <c r="AM279" s="2" t="str">
        <f t="shared" ca="1" si="189"/>
        <v>829,829</v>
      </c>
      <c r="AN279" s="2" t="str">
        <f t="shared" ca="1" si="190"/>
        <v>829,829,845</v>
      </c>
      <c r="AO279" s="2" t="str">
        <f t="shared" ca="1" si="199"/>
        <v>829,829,845,862</v>
      </c>
      <c r="AP279" s="2" t="str">
        <f t="shared" ca="1" si="199"/>
        <v>829,829,845,862,1243</v>
      </c>
      <c r="AQ279" s="2" t="str">
        <f t="shared" ca="1" si="199"/>
        <v>829,829,845,862,1243,1243</v>
      </c>
      <c r="AR279" s="2" t="str">
        <f t="shared" ca="1" si="199"/>
        <v>829,829,845,862,1243,1243,1243</v>
      </c>
      <c r="AS279" s="2" t="str">
        <f t="shared" ca="1" si="199"/>
        <v>829,829,845,862,1243,1243,1243,1243</v>
      </c>
      <c r="AT279" s="2" t="str">
        <f t="shared" ca="1" si="199"/>
        <v>829,829,845,862,1243,1243,1243,1243,1658</v>
      </c>
      <c r="AU279" s="2" t="str">
        <f t="shared" ca="1" si="199"/>
        <v>829,829,845,862,1243,1243,1243,1243,1658,-1</v>
      </c>
      <c r="AV279" s="2" t="str">
        <f t="shared" ca="1" si="199"/>
        <v>829,829,845,862,1243,1243,1243,1243,1658,-1,-1</v>
      </c>
      <c r="AW279" s="2" t="str">
        <f t="shared" ca="1" si="199"/>
        <v>829,829,845,862,1243,1243,1243,1243,1658,-1,-1,-1</v>
      </c>
      <c r="AX279" s="2" t="str">
        <f t="shared" ca="1" si="199"/>
        <v>829,829,845,862,1243,1243,1243,1243,1658,-1,-1,-1,-1</v>
      </c>
      <c r="AY279" s="2" t="str">
        <f t="shared" ca="1" si="199"/>
        <v>829,829,845,862,1243,1243,1243,1243,1658,-1,-1,-1,-1,-1</v>
      </c>
      <c r="AZ279" s="2" t="str">
        <f t="shared" ca="1" si="199"/>
        <v>829,829,845,862,1243,1243,1243,1243,1658,-1,-1,-1,-1,-1,-1</v>
      </c>
      <c r="BA279" s="2" t="str">
        <f t="shared" ca="1" si="199"/>
        <v>829,829,845,862,1243,1243,1243,1243,1658,-1,-1,-1,-1,-1,-1,-1</v>
      </c>
      <c r="BB279" s="2" t="str">
        <f t="shared" ca="1" si="199"/>
        <v>829,829,845,862,1243,1243,1243,1243,1658,-1,-1,-1,-1,-1,-1,-1,-1</v>
      </c>
      <c r="BC279" s="2" t="str">
        <f t="shared" ca="1" si="199"/>
        <v>829,829,845,862,1243,1243,1243,1243,1658,-1,-1,-1,-1,-1,-1,-1,-1,-1</v>
      </c>
      <c r="BD279" s="2" t="str">
        <f t="shared" ca="1" si="199"/>
        <v>829,829,845,862,1243,1243,1243,1243,1658,-1,-1,-1,-1,-1,-1,-1,-1,-1,-1</v>
      </c>
      <c r="BE279" s="2" t="str">
        <f t="shared" ca="1" si="199"/>
        <v>829,829,845,862,1243,1243,1243,1243,1658,-1,-1,-1,-1,-1,-1,-1,-1,-1,-1,-1</v>
      </c>
      <c r="BF279" s="2" t="str">
        <f t="shared" ca="1" si="199"/>
        <v>829,829,845,862,1243,1243,1243,1243,1658,-1,-1,-1,-1,-1,-1,-1,-1,-1,-1,-1,-1</v>
      </c>
      <c r="BG279" s="2" t="str">
        <f t="shared" ca="1" si="199"/>
        <v>829,829,845,862,1243,1243,1243,1243,1658,-1,-1,-1,-1,-1,-1,-1,-1,-1,-1,-1,-1,-1</v>
      </c>
      <c r="BH279" s="2" t="str">
        <f t="shared" ca="1" si="199"/>
        <v>829,829,845,862,1243,1243,1243,1243,1658,-1,-1,-1,-1,-1,-1,-1,-1,-1,-1,-1,-1,-1,-1</v>
      </c>
      <c r="BI279" s="2" t="str">
        <f t="shared" ca="1" si="199"/>
        <v>829,829,845,862,1243,1243,1243,1243,1658,-1,-1,-1,-1,-1,-1,-1,-1,-1,-1,-1,-1,-1,-1,-1</v>
      </c>
      <c r="BJ279" s="2" t="str">
        <f t="shared" ca="1" si="199"/>
        <v>829,829,845,862,1243,1243,1243,1243,1658,-1,-1,-1,-1,-1,-1,-1,-1,-1,-1,-1,-1,-1,-1,-1,-1</v>
      </c>
      <c r="BK279" s="2" t="str">
        <f t="shared" ca="1" si="199"/>
        <v>829,829,845,862,1243,1243,1243,1243,1658,-1,-1,-1,-1,-1,-1,-1,-1,-1,-1,-1,-1,-1,-1,-1,-1,-1</v>
      </c>
      <c r="BL279" s="2" t="str">
        <f t="shared" ca="1" si="199"/>
        <v>829,829,845,862,1243,1243,1243,1243,1658,-1,-1,-1,-1,-1,-1,-1,-1,-1,-1,-1,-1,-1,-1,-1,-1,-1,-1</v>
      </c>
      <c r="BM279" s="2" t="str">
        <f t="shared" ca="1" si="199"/>
        <v>829,829,845,862,1243,1243,1243,1243,1658,-1,-1,-1,-1,-1,-1,-1,-1,-1,-1,-1,-1,-1,-1,-1,-1,-1,-1,-1</v>
      </c>
      <c r="BN279" s="2" t="str">
        <f t="shared" ca="1" si="199"/>
        <v>829,829,845,862,1243,1243,1243,1243,1658,-1,-1,-1,-1,-1,-1,-1,-1,-1,-1,-1,-1,-1,-1,-1,-1,-1,-1,-1,-1</v>
      </c>
      <c r="BO279" s="2" t="str">
        <f t="shared" ca="1" si="199"/>
        <v>829,829,845,862,1243,1243,1243,1243,1658,-1,-1,-1,-1,-1,-1,-1,-1,-1,-1,-1,-1,-1,-1,-1,-1,-1,-1,-1,-1,-1</v>
      </c>
      <c r="BP279" s="2" t="str">
        <f t="shared" ca="1" si="199"/>
        <v>829,829,845,862,1243,1243,1243,1243,1658,-1,-1,-1,-1,-1,-1,-1,-1,-1,-1,-1,-1,-1,-1,-1,-1,-1,-1,-1,-1,-1,-1</v>
      </c>
      <c r="BQ279" s="2" t="str">
        <f t="shared" ca="1" si="199"/>
        <v>829,829,845,862,1243,1243,1243,1243,1658,-1,-1,-1,-1,-1,-1,-1,-1,-1,-1,-1,-1,-1,-1,-1,-1,-1,-1,-1,-1,-1,-1,-1</v>
      </c>
      <c r="BR279" s="2" t="str">
        <f t="shared" ca="1" si="199"/>
        <v>829,829,845,862,1243,1243,1243,1243,1658,-1,-1,-1,-1,-1,-1,-1,-1,-1,-1,-1,-1,-1,-1,-1,-1,-1,-1,-1,-1,-1,-1,-1,-1</v>
      </c>
    </row>
    <row r="280" spans="1:70" x14ac:dyDescent="0.2">
      <c r="A280" s="5" t="s">
        <v>148</v>
      </c>
      <c r="C280" s="2" t="str">
        <f t="shared" ca="1" si="187"/>
        <v>20,100</v>
      </c>
      <c r="D280" s="2" t="str">
        <f t="shared" ref="D280:AG280" ca="1" si="203">C280&amp;","&amp;D243</f>
        <v>20,100,100</v>
      </c>
      <c r="E280" s="2" t="str">
        <f t="shared" ca="1" si="203"/>
        <v>20,100,100,250</v>
      </c>
      <c r="F280" s="2" t="str">
        <f t="shared" ca="1" si="203"/>
        <v>20,100,100,250,500</v>
      </c>
      <c r="G280" s="2" t="str">
        <f t="shared" ca="1" si="203"/>
        <v>20,100,100,250,500,500</v>
      </c>
      <c r="H280" s="2" t="str">
        <f t="shared" ca="1" si="203"/>
        <v>20,100,100,250,500,500,500</v>
      </c>
      <c r="I280" s="2" t="str">
        <f t="shared" ca="1" si="203"/>
        <v>20,100,100,250,500,500,500,1000</v>
      </c>
      <c r="J280" s="2" t="str">
        <f t="shared" ca="1" si="203"/>
        <v>20,100,100,250,500,500,500,1000,1000</v>
      </c>
      <c r="K280" s="2" t="str">
        <f t="shared" ca="1" si="203"/>
        <v>20,100,100,250,500,500,500,1000,1000,1000</v>
      </c>
      <c r="L280" s="2" t="str">
        <f t="shared" ca="1" si="203"/>
        <v>20,100,100,250,500,500,500,1000,1000,1000,-1</v>
      </c>
      <c r="M280" s="2" t="str">
        <f t="shared" ca="1" si="203"/>
        <v>20,100,100,250,500,500,500,1000,1000,1000,-1,-1</v>
      </c>
      <c r="N280" s="2" t="str">
        <f t="shared" ca="1" si="203"/>
        <v>20,100,100,250,500,500,500,1000,1000,1000,-1,-1,-1</v>
      </c>
      <c r="O280" s="2" t="str">
        <f t="shared" ca="1" si="203"/>
        <v>20,100,100,250,500,500,500,1000,1000,1000,-1,-1,-1,-1</v>
      </c>
      <c r="P280" s="2" t="str">
        <f t="shared" ca="1" si="203"/>
        <v>20,100,100,250,500,500,500,1000,1000,1000,-1,-1,-1,-1,-1</v>
      </c>
      <c r="Q280" s="2" t="str">
        <f t="shared" ca="1" si="203"/>
        <v>20,100,100,250,500,500,500,1000,1000,1000,-1,-1,-1,-1,-1,-1</v>
      </c>
      <c r="R280" s="2" t="str">
        <f t="shared" ca="1" si="203"/>
        <v>20,100,100,250,500,500,500,1000,1000,1000,-1,-1,-1,-1,-1,-1,-1</v>
      </c>
      <c r="S280" s="2" t="str">
        <f t="shared" ca="1" si="203"/>
        <v>20,100,100,250,500,500,500,1000,1000,1000,-1,-1,-1,-1,-1,-1,-1,-1</v>
      </c>
      <c r="T280" s="2" t="str">
        <f t="shared" ca="1" si="203"/>
        <v>20,100,100,250,500,500,500,1000,1000,1000,-1,-1,-1,-1,-1,-1,-1,-1,-1</v>
      </c>
      <c r="U280" s="2" t="str">
        <f t="shared" ca="1" si="203"/>
        <v>20,100,100,250,500,500,500,1000,1000,1000,-1,-1,-1,-1,-1,-1,-1,-1,-1,-1</v>
      </c>
      <c r="V280" s="2" t="str">
        <f t="shared" ca="1" si="203"/>
        <v>20,100,100,250,500,500,500,1000,1000,1000,-1,-1,-1,-1,-1,-1,-1,-1,-1,-1,-1</v>
      </c>
      <c r="W280" s="2" t="str">
        <f t="shared" ca="1" si="203"/>
        <v>20,100,100,250,500,500,500,1000,1000,1000,-1,-1,-1,-1,-1,-1,-1,-1,-1,-1,-1,-1</v>
      </c>
      <c r="X280" s="2" t="str">
        <f t="shared" ca="1" si="203"/>
        <v>20,100,100,250,500,500,500,1000,1000,1000,-1,-1,-1,-1,-1,-1,-1,-1,-1,-1,-1,-1,-1</v>
      </c>
      <c r="Y280" s="2" t="str">
        <f t="shared" ca="1" si="203"/>
        <v>20,100,100,250,500,500,500,1000,1000,1000,-1,-1,-1,-1,-1,-1,-1,-1,-1,-1,-1,-1,-1,-1</v>
      </c>
      <c r="Z280" s="2" t="str">
        <f t="shared" ca="1" si="203"/>
        <v>20,100,100,250,500,500,500,1000,1000,1000,-1,-1,-1,-1,-1,-1,-1,-1,-1,-1,-1,-1,-1,-1,-1</v>
      </c>
      <c r="AA280" s="2" t="str">
        <f t="shared" ca="1" si="203"/>
        <v>20,100,100,250,500,500,500,1000,1000,1000,-1,-1,-1,-1,-1,-1,-1,-1,-1,-1,-1,-1,-1,-1,-1,-1</v>
      </c>
      <c r="AB280" s="2" t="str">
        <f t="shared" ca="1" si="203"/>
        <v>20,100,100,250,500,500,500,1000,1000,1000,-1,-1,-1,-1,-1,-1,-1,-1,-1,-1,-1,-1,-1,-1,-1,-1,-1</v>
      </c>
      <c r="AC280" s="2" t="str">
        <f t="shared" ca="1" si="203"/>
        <v>20,100,100,250,500,500,500,1000,1000,1000,-1,-1,-1,-1,-1,-1,-1,-1,-1,-1,-1,-1,-1,-1,-1,-1,-1,-1</v>
      </c>
      <c r="AD280" s="2" t="str">
        <f t="shared" ca="1" si="203"/>
        <v>20,100,100,250,500,500,500,1000,1000,1000,-1,-1,-1,-1,-1,-1,-1,-1,-1,-1,-1,-1,-1,-1,-1,-1,-1,-1,-1</v>
      </c>
      <c r="AE280" s="2" t="str">
        <f t="shared" ca="1" si="203"/>
        <v>20,100,100,250,500,500,500,1000,1000,1000,-1,-1,-1,-1,-1,-1,-1,-1,-1,-1,-1,-1,-1,-1,-1,-1,-1,-1,-1,-1</v>
      </c>
      <c r="AF280" s="2" t="str">
        <f t="shared" ca="1" si="203"/>
        <v>20,100,100,250,500,500,500,1000,1000,1000,-1,-1,-1,-1,-1,-1,-1,-1,-1,-1,-1,-1,-1,-1,-1,-1,-1,-1,-1,-1,-1</v>
      </c>
      <c r="AG280" s="2" t="str">
        <f t="shared" ca="1" si="203"/>
        <v>20,100,100,250,500,500,500,1000,1000,1000,-1,-1,-1,-1,-1,-1,-1,-1,-1,-1,-1,-1,-1,-1,-1,-1,-1,-1,-1,-1,-1,-1</v>
      </c>
      <c r="AM280" s="2" t="str">
        <f t="shared" ca="1" si="189"/>
        <v>60,451</v>
      </c>
      <c r="AN280" s="2" t="str">
        <f t="shared" ca="1" si="190"/>
        <v>60,451,451</v>
      </c>
      <c r="AO280" s="2" t="str">
        <f t="shared" ca="1" si="199"/>
        <v>60,451,451,902</v>
      </c>
      <c r="AP280" s="2" t="str">
        <f t="shared" ca="1" si="199"/>
        <v>60,451,451,902,920</v>
      </c>
      <c r="AQ280" s="2" t="str">
        <f t="shared" ca="1" si="199"/>
        <v>60,451,451,902,920,938</v>
      </c>
      <c r="AR280" s="2" t="str">
        <f t="shared" ca="1" si="199"/>
        <v>60,451,451,902,920,938,1353</v>
      </c>
      <c r="AS280" s="2" t="str">
        <f t="shared" ca="1" si="199"/>
        <v>60,451,451,902,920,938,1353,1371</v>
      </c>
      <c r="AT280" s="2" t="str">
        <f t="shared" ca="1" si="199"/>
        <v>60,451,451,902,920,938,1353,1371,1805</v>
      </c>
      <c r="AU280" s="2" t="str">
        <f t="shared" ca="1" si="199"/>
        <v>60,451,451,902,920,938,1353,1371,1805,1805</v>
      </c>
      <c r="AV280" s="2" t="str">
        <f t="shared" ca="1" si="199"/>
        <v>60,451,451,902,920,938,1353,1371,1805,1805,-1</v>
      </c>
      <c r="AW280" s="2" t="str">
        <f t="shared" ca="1" si="199"/>
        <v>60,451,451,902,920,938,1353,1371,1805,1805,-1,-1</v>
      </c>
      <c r="AX280" s="2" t="str">
        <f t="shared" ca="1" si="199"/>
        <v>60,451,451,902,920,938,1353,1371,1805,1805,-1,-1,-1</v>
      </c>
      <c r="AY280" s="2" t="str">
        <f t="shared" ca="1" si="199"/>
        <v>60,451,451,902,920,938,1353,1371,1805,1805,-1,-1,-1,-1</v>
      </c>
      <c r="AZ280" s="2" t="str">
        <f t="shared" ca="1" si="199"/>
        <v>60,451,451,902,920,938,1353,1371,1805,1805,-1,-1,-1,-1,-1</v>
      </c>
      <c r="BA280" s="2" t="str">
        <f t="shared" ca="1" si="199"/>
        <v>60,451,451,902,920,938,1353,1371,1805,1805,-1,-1,-1,-1,-1,-1</v>
      </c>
      <c r="BB280" s="2" t="str">
        <f t="shared" ca="1" si="199"/>
        <v>60,451,451,902,920,938,1353,1371,1805,1805,-1,-1,-1,-1,-1,-1,-1</v>
      </c>
      <c r="BC280" s="2" t="str">
        <f t="shared" ca="1" si="199"/>
        <v>60,451,451,902,920,938,1353,1371,1805,1805,-1,-1,-1,-1,-1,-1,-1,-1</v>
      </c>
      <c r="BD280" s="2" t="str">
        <f t="shared" ca="1" si="199"/>
        <v>60,451,451,902,920,938,1353,1371,1805,1805,-1,-1,-1,-1,-1,-1,-1,-1,-1</v>
      </c>
      <c r="BE280" s="2" t="str">
        <f t="shared" ca="1" si="199"/>
        <v>60,451,451,902,920,938,1353,1371,1805,1805,-1,-1,-1,-1,-1,-1,-1,-1,-1,-1</v>
      </c>
      <c r="BF280" s="2" t="str">
        <f t="shared" ca="1" si="199"/>
        <v>60,451,451,902,920,938,1353,1371,1805,1805,-1,-1,-1,-1,-1,-1,-1,-1,-1,-1,-1</v>
      </c>
      <c r="BG280" s="2" t="str">
        <f t="shared" ca="1" si="199"/>
        <v>60,451,451,902,920,938,1353,1371,1805,1805,-1,-1,-1,-1,-1,-1,-1,-1,-1,-1,-1,-1</v>
      </c>
      <c r="BH280" s="2" t="str">
        <f t="shared" ca="1" si="199"/>
        <v>60,451,451,902,920,938,1353,1371,1805,1805,-1,-1,-1,-1,-1,-1,-1,-1,-1,-1,-1,-1,-1</v>
      </c>
      <c r="BI280" s="2" t="str">
        <f t="shared" ca="1" si="199"/>
        <v>60,451,451,902,920,938,1353,1371,1805,1805,-1,-1,-1,-1,-1,-1,-1,-1,-1,-1,-1,-1,-1,-1</v>
      </c>
      <c r="BJ280" s="2" t="str">
        <f t="shared" ca="1" si="199"/>
        <v>60,451,451,902,920,938,1353,1371,1805,1805,-1,-1,-1,-1,-1,-1,-1,-1,-1,-1,-1,-1,-1,-1,-1</v>
      </c>
      <c r="BK280" s="2" t="str">
        <f t="shared" ca="1" si="199"/>
        <v>60,451,451,902,920,938,1353,1371,1805,1805,-1,-1,-1,-1,-1,-1,-1,-1,-1,-1,-1,-1,-1,-1,-1,-1</v>
      </c>
      <c r="BL280" s="2" t="str">
        <f t="shared" ca="1" si="199"/>
        <v>60,451,451,902,920,938,1353,1371,1805,1805,-1,-1,-1,-1,-1,-1,-1,-1,-1,-1,-1,-1,-1,-1,-1,-1,-1</v>
      </c>
      <c r="BM280" s="2" t="str">
        <f t="shared" ca="1" si="199"/>
        <v>60,451,451,902,920,938,1353,1371,1805,1805,-1,-1,-1,-1,-1,-1,-1,-1,-1,-1,-1,-1,-1,-1,-1,-1,-1,-1</v>
      </c>
      <c r="BN280" s="2" t="str">
        <f t="shared" ca="1" si="199"/>
        <v>60,451,451,902,920,938,1353,1371,1805,1805,-1,-1,-1,-1,-1,-1,-1,-1,-1,-1,-1,-1,-1,-1,-1,-1,-1,-1,-1</v>
      </c>
      <c r="BO280" s="2" t="str">
        <f t="shared" ca="1" si="199"/>
        <v>60,451,451,902,920,938,1353,1371,1805,1805,-1,-1,-1,-1,-1,-1,-1,-1,-1,-1,-1,-1,-1,-1,-1,-1,-1,-1,-1,-1</v>
      </c>
      <c r="BP280" s="2" t="str">
        <f t="shared" ca="1" si="199"/>
        <v>60,451,451,902,920,938,1353,1371,1805,1805,-1,-1,-1,-1,-1,-1,-1,-1,-1,-1,-1,-1,-1,-1,-1,-1,-1,-1,-1,-1,-1</v>
      </c>
      <c r="BQ280" s="2" t="str">
        <f t="shared" ca="1" si="199"/>
        <v>60,451,451,902,920,938,1353,1371,1805,1805,-1,-1,-1,-1,-1,-1,-1,-1,-1,-1,-1,-1,-1,-1,-1,-1,-1,-1,-1,-1,-1,-1</v>
      </c>
      <c r="BR280" s="2" t="str">
        <f t="shared" ca="1" si="199"/>
        <v>60,451,451,902,920,938,1353,1371,1805,1805,-1,-1,-1,-1,-1,-1,-1,-1,-1,-1,-1,-1,-1,-1,-1,-1,-1,-1,-1,-1,-1,-1,-1</v>
      </c>
    </row>
    <row r="281" spans="1:70" x14ac:dyDescent="0.2">
      <c r="A281" s="5" t="s">
        <v>140</v>
      </c>
      <c r="C281" s="2" t="str">
        <f t="shared" ca="1" si="187"/>
        <v>20,100</v>
      </c>
      <c r="D281" s="2" t="str">
        <f t="shared" ref="D281:AG281" ca="1" si="204">C281&amp;","&amp;D244</f>
        <v>20,100,100</v>
      </c>
      <c r="E281" s="2" t="str">
        <f t="shared" ca="1" si="204"/>
        <v>20,100,100,100</v>
      </c>
      <c r="F281" s="2" t="str">
        <f t="shared" ca="1" si="204"/>
        <v>20,100,100,100,100</v>
      </c>
      <c r="G281" s="2" t="str">
        <f t="shared" ca="1" si="204"/>
        <v>20,100,100,100,100,250</v>
      </c>
      <c r="H281" s="2" t="str">
        <f t="shared" ca="1" si="204"/>
        <v>20,100,100,100,100,250,250</v>
      </c>
      <c r="I281" s="2" t="str">
        <f t="shared" ca="1" si="204"/>
        <v>20,100,100,100,100,250,250,250</v>
      </c>
      <c r="J281" s="2" t="str">
        <f t="shared" ca="1" si="204"/>
        <v>20,100,100,100,100,250,250,250,500</v>
      </c>
      <c r="K281" s="2" t="str">
        <f t="shared" ca="1" si="204"/>
        <v>20,100,100,100,100,250,250,250,500,500</v>
      </c>
      <c r="L281" s="2" t="str">
        <f t="shared" ca="1" si="204"/>
        <v>20,100,100,100,100,250,250,250,500,500,500</v>
      </c>
      <c r="M281" s="2" t="str">
        <f t="shared" ca="1" si="204"/>
        <v>20,100,100,100,100,250,250,250,500,500,500,500</v>
      </c>
      <c r="N281" s="2" t="str">
        <f t="shared" ca="1" si="204"/>
        <v>20,100,100,100,100,250,250,250,500,500,500,500,1000</v>
      </c>
      <c r="O281" s="2" t="str">
        <f t="shared" ca="1" si="204"/>
        <v>20,100,100,100,100,250,250,250,500,500,500,500,1000,1000</v>
      </c>
      <c r="P281" s="2" t="str">
        <f t="shared" ca="1" si="204"/>
        <v>20,100,100,100,100,250,250,250,500,500,500,500,1000,1000,1000</v>
      </c>
      <c r="Q281" s="2" t="str">
        <f t="shared" ca="1" si="204"/>
        <v>20,100,100,100,100,250,250,250,500,500,500,500,1000,1000,1000,1000</v>
      </c>
      <c r="R281" s="2" t="str">
        <f t="shared" ca="1" si="204"/>
        <v>20,100,100,100,100,250,250,250,500,500,500,500,1000,1000,1000,1000,1000</v>
      </c>
      <c r="S281" s="2" t="str">
        <f t="shared" ca="1" si="204"/>
        <v>20,100,100,100,100,250,250,250,500,500,500,500,1000,1000,1000,1000,1000,1000</v>
      </c>
      <c r="T281" s="2" t="str">
        <f t="shared" ca="1" si="204"/>
        <v>20,100,100,100,100,250,250,250,500,500,500,500,1000,1000,1000,1000,1000,1000,-1</v>
      </c>
      <c r="U281" s="2" t="str">
        <f t="shared" ca="1" si="204"/>
        <v>20,100,100,100,100,250,250,250,500,500,500,500,1000,1000,1000,1000,1000,1000,-1,-1</v>
      </c>
      <c r="V281" s="2" t="str">
        <f t="shared" ca="1" si="204"/>
        <v>20,100,100,100,100,250,250,250,500,500,500,500,1000,1000,1000,1000,1000,1000,-1,-1,-1</v>
      </c>
      <c r="W281" s="2" t="str">
        <f t="shared" ca="1" si="204"/>
        <v>20,100,100,100,100,250,250,250,500,500,500,500,1000,1000,1000,1000,1000,1000,-1,-1,-1,-1</v>
      </c>
      <c r="X281" s="2" t="str">
        <f t="shared" ca="1" si="204"/>
        <v>20,100,100,100,100,250,250,250,500,500,500,500,1000,1000,1000,1000,1000,1000,-1,-1,-1,-1,-1</v>
      </c>
      <c r="Y281" s="2" t="str">
        <f t="shared" ca="1" si="204"/>
        <v>20,100,100,100,100,250,250,250,500,500,500,500,1000,1000,1000,1000,1000,1000,-1,-1,-1,-1,-1,-1</v>
      </c>
      <c r="Z281" s="2" t="str">
        <f t="shared" ca="1" si="204"/>
        <v>20,100,100,100,100,250,250,250,500,500,500,500,1000,1000,1000,1000,1000,1000,-1,-1,-1,-1,-1,-1,-1</v>
      </c>
      <c r="AA281" s="2" t="str">
        <f t="shared" ca="1" si="204"/>
        <v>20,100,100,100,100,250,250,250,500,500,500,500,1000,1000,1000,1000,1000,1000,-1,-1,-1,-1,-1,-1,-1,-1</v>
      </c>
      <c r="AB281" s="2" t="str">
        <f t="shared" ca="1" si="204"/>
        <v>20,100,100,100,100,250,250,250,500,500,500,500,1000,1000,1000,1000,1000,1000,-1,-1,-1,-1,-1,-1,-1,-1,-1</v>
      </c>
      <c r="AC281" s="2" t="str">
        <f t="shared" ca="1" si="204"/>
        <v>20,100,100,100,100,250,250,250,500,500,500,500,1000,1000,1000,1000,1000,1000,-1,-1,-1,-1,-1,-1,-1,-1,-1,-1</v>
      </c>
      <c r="AD281" s="2" t="str">
        <f t="shared" ca="1" si="204"/>
        <v>20,100,100,100,100,250,250,250,500,500,500,500,1000,1000,1000,1000,1000,1000,-1,-1,-1,-1,-1,-1,-1,-1,-1,-1,-1</v>
      </c>
      <c r="AE281" s="2" t="str">
        <f t="shared" ca="1" si="204"/>
        <v>20,100,100,100,100,250,250,250,500,500,500,500,1000,1000,1000,1000,1000,1000,-1,-1,-1,-1,-1,-1,-1,-1,-1,-1,-1,-1</v>
      </c>
      <c r="AF281" s="2" t="str">
        <f t="shared" ca="1" si="204"/>
        <v>20,100,100,100,100,250,250,250,500,500,500,500,1000,1000,1000,1000,1000,1000,-1,-1,-1,-1,-1,-1,-1,-1,-1,-1,-1,-1,-1</v>
      </c>
      <c r="AG281" s="2" t="str">
        <f t="shared" ca="1" si="204"/>
        <v>20,100,100,100,100,250,250,250,500,500,500,500,1000,1000,1000,1000,1000,1000,-1,-1,-1,-1,-1,-1,-1,-1,-1,-1,-1,-1,-1,-1</v>
      </c>
      <c r="AM281" s="2" t="str">
        <f t="shared" ca="1" si="189"/>
        <v>60,222</v>
      </c>
      <c r="AN281" s="2" t="str">
        <f t="shared" ca="1" si="190"/>
        <v>60,222,222</v>
      </c>
      <c r="AO281" s="2" t="str">
        <f t="shared" ca="1" si="199"/>
        <v>60,222,222,222</v>
      </c>
      <c r="AP281" s="2" t="str">
        <f t="shared" ca="1" si="199"/>
        <v>60,222,222,222,222</v>
      </c>
      <c r="AQ281" s="2" t="str">
        <f t="shared" ca="1" si="199"/>
        <v>60,222,222,222,222,444</v>
      </c>
      <c r="AR281" s="2" t="str">
        <f t="shared" ca="1" si="199"/>
        <v>60,222,222,222,222,444,444</v>
      </c>
      <c r="AS281" s="2" t="str">
        <f t="shared" ca="1" si="199"/>
        <v>60,222,222,222,222,444,444,444</v>
      </c>
      <c r="AT281" s="2" t="str">
        <f t="shared" ca="1" si="199"/>
        <v>60,222,222,222,222,444,444,444,666</v>
      </c>
      <c r="AU281" s="2" t="str">
        <f t="shared" ca="1" si="199"/>
        <v>60,222,222,222,222,444,444,444,666,666</v>
      </c>
      <c r="AV281" s="2" t="str">
        <f t="shared" ca="1" si="199"/>
        <v>60,222,222,222,222,444,444,444,666,666,666</v>
      </c>
      <c r="AW281" s="2" t="str">
        <f t="shared" ca="1" si="199"/>
        <v>60,222,222,222,222,444,444,444,666,666,666,666</v>
      </c>
      <c r="AX281" s="2" t="str">
        <f t="shared" ca="1" si="199"/>
        <v>60,222,222,222,222,444,444,444,666,666,666,666,674</v>
      </c>
      <c r="AY281" s="2" t="str">
        <f t="shared" ca="1" si="199"/>
        <v>60,222,222,222,222,444,444,444,666,666,666,666,674,888</v>
      </c>
      <c r="AZ281" s="2" t="str">
        <f t="shared" ca="1" si="199"/>
        <v>60,222,222,222,222,444,444,444,666,666,666,666,674,888,888</v>
      </c>
      <c r="BA281" s="2" t="str">
        <f t="shared" ca="1" si="199"/>
        <v>60,222,222,222,222,444,444,444,666,666,666,666,674,888,888,888</v>
      </c>
      <c r="BB281" s="2" t="str">
        <f t="shared" ca="1" si="199"/>
        <v>60,222,222,222,222,444,444,444,666,666,666,666,674,888,888,888,888</v>
      </c>
      <c r="BC281" s="2" t="str">
        <f t="shared" ca="1" si="199"/>
        <v>60,222,222,222,222,444,444,444,666,666,666,666,674,888,888,888,888,888</v>
      </c>
      <c r="BD281" s="2" t="str">
        <f t="shared" ca="1" si="199"/>
        <v>60,222,222,222,222,444,444,444,666,666,666,666,674,888,888,888,888,888,-1</v>
      </c>
      <c r="BE281" s="2" t="str">
        <f t="shared" ca="1" si="199"/>
        <v>60,222,222,222,222,444,444,444,666,666,666,666,674,888,888,888,888,888,-1,-1</v>
      </c>
      <c r="BF281" s="2" t="str">
        <f t="shared" ca="1" si="199"/>
        <v>60,222,222,222,222,444,444,444,666,666,666,666,674,888,888,888,888,888,-1,-1,-1</v>
      </c>
      <c r="BG281" s="2" t="str">
        <f t="shared" ca="1" si="199"/>
        <v>60,222,222,222,222,444,444,444,666,666,666,666,674,888,888,888,888,888,-1,-1,-1,-1</v>
      </c>
      <c r="BH281" s="2" t="str">
        <f t="shared" ca="1" si="199"/>
        <v>60,222,222,222,222,444,444,444,666,666,666,666,674,888,888,888,888,888,-1,-1,-1,-1,-1</v>
      </c>
      <c r="BI281" s="2" t="str">
        <f t="shared" ca="1" si="199"/>
        <v>60,222,222,222,222,444,444,444,666,666,666,666,674,888,888,888,888,888,-1,-1,-1,-1,-1,-1</v>
      </c>
      <c r="BJ281" s="2" t="str">
        <f t="shared" ca="1" si="199"/>
        <v>60,222,222,222,222,444,444,444,666,666,666,666,674,888,888,888,888,888,-1,-1,-1,-1,-1,-1,-1</v>
      </c>
      <c r="BK281" s="2" t="str">
        <f t="shared" ca="1" si="199"/>
        <v>60,222,222,222,222,444,444,444,666,666,666,666,674,888,888,888,888,888,-1,-1,-1,-1,-1,-1,-1,-1</v>
      </c>
      <c r="BL281" s="2" t="str">
        <f t="shared" ca="1" si="199"/>
        <v>60,222,222,222,222,444,444,444,666,666,666,666,674,888,888,888,888,888,-1,-1,-1,-1,-1,-1,-1,-1,-1</v>
      </c>
      <c r="BM281" s="2" t="str">
        <f t="shared" ca="1" si="199"/>
        <v>60,222,222,222,222,444,444,444,666,666,666,666,674,888,888,888,888,888,-1,-1,-1,-1,-1,-1,-1,-1,-1,-1</v>
      </c>
      <c r="BN281" s="2" t="str">
        <f t="shared" ca="1" si="199"/>
        <v>60,222,222,222,222,444,444,444,666,666,666,666,674,888,888,888,888,888,-1,-1,-1,-1,-1,-1,-1,-1,-1,-1,-1</v>
      </c>
      <c r="BO281" s="2" t="str">
        <f t="shared" ca="1" si="199"/>
        <v>60,222,222,222,222,444,444,444,666,666,666,666,674,888,888,888,888,888,-1,-1,-1,-1,-1,-1,-1,-1,-1,-1,-1,-1</v>
      </c>
      <c r="BP281" s="2" t="str">
        <f t="shared" ca="1" si="199"/>
        <v>60,222,222,222,222,444,444,444,666,666,666,666,674,888,888,888,888,888,-1,-1,-1,-1,-1,-1,-1,-1,-1,-1,-1,-1,-1</v>
      </c>
      <c r="BQ281" s="2" t="str">
        <f t="shared" ca="1" si="199"/>
        <v>60,222,222,222,222,444,444,444,666,666,666,666,674,888,888,888,888,888,-1,-1,-1,-1,-1,-1,-1,-1,-1,-1,-1,-1,-1,-1</v>
      </c>
      <c r="BR281" s="2" t="str">
        <f t="shared" ca="1" si="199"/>
        <v>60,222,222,222,222,444,444,444,666,666,666,666,674,888,888,888,888,888,-1,-1,-1,-1,-1,-1,-1,-1,-1,-1,-1,-1,-1,-1,-1</v>
      </c>
    </row>
    <row r="282" spans="1:70" x14ac:dyDescent="0.2">
      <c r="A282" s="5" t="s">
        <v>167</v>
      </c>
      <c r="C282" s="2" t="str">
        <f t="shared" ca="1" si="187"/>
        <v>20,100</v>
      </c>
      <c r="D282" s="2" t="str">
        <f t="shared" ref="D282:AG282" ca="1" si="205">C282&amp;","&amp;D245</f>
        <v>20,100,100</v>
      </c>
      <c r="E282" s="2" t="str">
        <f t="shared" ca="1" si="205"/>
        <v>20,100,100,250</v>
      </c>
      <c r="F282" s="2" t="str">
        <f t="shared" ca="1" si="205"/>
        <v>20,100,100,250,250</v>
      </c>
      <c r="G282" s="2" t="str">
        <f t="shared" ca="1" si="205"/>
        <v>20,100,100,250,250,250</v>
      </c>
      <c r="H282" s="2" t="str">
        <f t="shared" ca="1" si="205"/>
        <v>20,100,100,250,250,250,250</v>
      </c>
      <c r="I282" s="2" t="str">
        <f t="shared" ca="1" si="205"/>
        <v>20,100,100,250,250,250,250,500</v>
      </c>
      <c r="J282" s="2" t="str">
        <f t="shared" ca="1" si="205"/>
        <v>20,100,100,250,250,250,250,500,1000</v>
      </c>
      <c r="K282" s="2" t="str">
        <f t="shared" ca="1" si="205"/>
        <v>20,100,100,250,250,250,250,500,1000,-1</v>
      </c>
      <c r="L282" s="2" t="str">
        <f t="shared" ca="1" si="205"/>
        <v>20,100,100,250,250,250,250,500,1000,-1,-1</v>
      </c>
      <c r="M282" s="2" t="str">
        <f t="shared" ca="1" si="205"/>
        <v>20,100,100,250,250,250,250,500,1000,-1,-1,-1</v>
      </c>
      <c r="N282" s="2" t="str">
        <f t="shared" ca="1" si="205"/>
        <v>20,100,100,250,250,250,250,500,1000,-1,-1,-1,-1</v>
      </c>
      <c r="O282" s="2" t="str">
        <f t="shared" ca="1" si="205"/>
        <v>20,100,100,250,250,250,250,500,1000,-1,-1,-1,-1,-1</v>
      </c>
      <c r="P282" s="2" t="str">
        <f t="shared" ca="1" si="205"/>
        <v>20,100,100,250,250,250,250,500,1000,-1,-1,-1,-1,-1,-1</v>
      </c>
      <c r="Q282" s="2" t="str">
        <f t="shared" ca="1" si="205"/>
        <v>20,100,100,250,250,250,250,500,1000,-1,-1,-1,-1,-1,-1,-1</v>
      </c>
      <c r="R282" s="2" t="str">
        <f t="shared" ca="1" si="205"/>
        <v>20,100,100,250,250,250,250,500,1000,-1,-1,-1,-1,-1,-1,-1,-1</v>
      </c>
      <c r="S282" s="2" t="str">
        <f t="shared" ca="1" si="205"/>
        <v>20,100,100,250,250,250,250,500,1000,-1,-1,-1,-1,-1,-1,-1,-1,-1</v>
      </c>
      <c r="T282" s="2" t="str">
        <f t="shared" ca="1" si="205"/>
        <v>20,100,100,250,250,250,250,500,1000,-1,-1,-1,-1,-1,-1,-1,-1,-1,-1</v>
      </c>
      <c r="U282" s="2" t="str">
        <f t="shared" ca="1" si="205"/>
        <v>20,100,100,250,250,250,250,500,1000,-1,-1,-1,-1,-1,-1,-1,-1,-1,-1,-1</v>
      </c>
      <c r="V282" s="2" t="str">
        <f t="shared" ca="1" si="205"/>
        <v>20,100,100,250,250,250,250,500,1000,-1,-1,-1,-1,-1,-1,-1,-1,-1,-1,-1,-1</v>
      </c>
      <c r="W282" s="2" t="str">
        <f t="shared" ca="1" si="205"/>
        <v>20,100,100,250,250,250,250,500,1000,-1,-1,-1,-1,-1,-1,-1,-1,-1,-1,-1,-1,-1</v>
      </c>
      <c r="X282" s="2" t="str">
        <f t="shared" ca="1" si="205"/>
        <v>20,100,100,250,250,250,250,500,1000,-1,-1,-1,-1,-1,-1,-1,-1,-1,-1,-1,-1,-1,-1</v>
      </c>
      <c r="Y282" s="2" t="str">
        <f t="shared" ca="1" si="205"/>
        <v>20,100,100,250,250,250,250,500,1000,-1,-1,-1,-1,-1,-1,-1,-1,-1,-1,-1,-1,-1,-1,-1</v>
      </c>
      <c r="Z282" s="2" t="str">
        <f t="shared" ca="1" si="205"/>
        <v>20,100,100,250,250,250,250,500,1000,-1,-1,-1,-1,-1,-1,-1,-1,-1,-1,-1,-1,-1,-1,-1,-1</v>
      </c>
      <c r="AA282" s="2" t="str">
        <f t="shared" ca="1" si="205"/>
        <v>20,100,100,250,250,250,250,500,1000,-1,-1,-1,-1,-1,-1,-1,-1,-1,-1,-1,-1,-1,-1,-1,-1,-1</v>
      </c>
      <c r="AB282" s="2" t="str">
        <f t="shared" ca="1" si="205"/>
        <v>20,100,100,250,250,250,250,500,1000,-1,-1,-1,-1,-1,-1,-1,-1,-1,-1,-1,-1,-1,-1,-1,-1,-1,-1</v>
      </c>
      <c r="AC282" s="2" t="str">
        <f t="shared" ca="1" si="205"/>
        <v>20,100,100,250,250,250,250,500,1000,-1,-1,-1,-1,-1,-1,-1,-1,-1,-1,-1,-1,-1,-1,-1,-1,-1,-1,-1</v>
      </c>
      <c r="AD282" s="2" t="str">
        <f t="shared" ca="1" si="205"/>
        <v>20,100,100,250,250,250,250,500,1000,-1,-1,-1,-1,-1,-1,-1,-1,-1,-1,-1,-1,-1,-1,-1,-1,-1,-1,-1,-1</v>
      </c>
      <c r="AE282" s="2" t="str">
        <f t="shared" ca="1" si="205"/>
        <v>20,100,100,250,250,250,250,500,1000,-1,-1,-1,-1,-1,-1,-1,-1,-1,-1,-1,-1,-1,-1,-1,-1,-1,-1,-1,-1,-1</v>
      </c>
      <c r="AF282" s="2" t="str">
        <f t="shared" ca="1" si="205"/>
        <v>20,100,100,250,250,250,250,500,1000,-1,-1,-1,-1,-1,-1,-1,-1,-1,-1,-1,-1,-1,-1,-1,-1,-1,-1,-1,-1,-1,-1</v>
      </c>
      <c r="AG282" s="2" t="str">
        <f t="shared" ca="1" si="205"/>
        <v>20,100,100,250,250,250,250,500,1000,-1,-1,-1,-1,-1,-1,-1,-1,-1,-1,-1,-1,-1,-1,-1,-1,-1,-1,-1,-1,-1,-1,-1</v>
      </c>
      <c r="AM282" s="2" t="str">
        <f t="shared" ca="1" si="189"/>
        <v>60,602</v>
      </c>
      <c r="AN282" s="2" t="str">
        <f t="shared" ca="1" si="190"/>
        <v>60,602,602</v>
      </c>
      <c r="AO282" s="2" t="str">
        <f t="shared" ca="1" si="199"/>
        <v>60,602,602,963</v>
      </c>
      <c r="AP282" s="2" t="str">
        <f t="shared" ca="1" si="199"/>
        <v>60,602,602,963,1204</v>
      </c>
      <c r="AQ282" s="2" t="str">
        <f t="shared" ca="1" si="199"/>
        <v>60,602,602,963,1204,1204</v>
      </c>
      <c r="AR282" s="2" t="str">
        <f t="shared" ca="1" si="199"/>
        <v>60,602,602,963,1204,1204,1204</v>
      </c>
      <c r="AS282" s="2" t="str">
        <f t="shared" ca="1" si="199"/>
        <v>60,602,602,963,1204,1204,1204,1807</v>
      </c>
      <c r="AT282" s="2" t="str">
        <f t="shared" ca="1" si="199"/>
        <v>60,602,602,963,1204,1204,1204,1807,2409</v>
      </c>
      <c r="AU282" s="2" t="str">
        <f t="shared" ca="1" si="199"/>
        <v>60,602,602,963,1204,1204,1204,1807,2409,-1</v>
      </c>
      <c r="AV282" s="2" t="str">
        <f t="shared" ca="1" si="199"/>
        <v>60,602,602,963,1204,1204,1204,1807,2409,-1,-1</v>
      </c>
      <c r="AW282" s="2" t="str">
        <f t="shared" ca="1" si="199"/>
        <v>60,602,602,963,1204,1204,1204,1807,2409,-1,-1,-1</v>
      </c>
      <c r="AX282" s="2" t="str">
        <f t="shared" ca="1" si="199"/>
        <v>60,602,602,963,1204,1204,1204,1807,2409,-1,-1,-1,-1</v>
      </c>
      <c r="AY282" s="2" t="str">
        <f t="shared" ca="1" si="199"/>
        <v>60,602,602,963,1204,1204,1204,1807,2409,-1,-1,-1,-1,-1</v>
      </c>
      <c r="AZ282" s="2" t="str">
        <f t="shared" ca="1" si="199"/>
        <v>60,602,602,963,1204,1204,1204,1807,2409,-1,-1,-1,-1,-1,-1</v>
      </c>
      <c r="BA282" s="2" t="str">
        <f t="shared" ca="1" si="199"/>
        <v>60,602,602,963,1204,1204,1204,1807,2409,-1,-1,-1,-1,-1,-1,-1</v>
      </c>
      <c r="BB282" s="2" t="str">
        <f t="shared" ca="1" si="199"/>
        <v>60,602,602,963,1204,1204,1204,1807,2409,-1,-1,-1,-1,-1,-1,-1,-1</v>
      </c>
      <c r="BC282" s="2" t="str">
        <f t="shared" ca="1" si="199"/>
        <v>60,602,602,963,1204,1204,1204,1807,2409,-1,-1,-1,-1,-1,-1,-1,-1,-1</v>
      </c>
      <c r="BD282" s="2" t="str">
        <f t="shared" ca="1" si="199"/>
        <v>60,602,602,963,1204,1204,1204,1807,2409,-1,-1,-1,-1,-1,-1,-1,-1,-1,-1</v>
      </c>
      <c r="BE282" s="2" t="str">
        <f t="shared" ca="1" si="199"/>
        <v>60,602,602,963,1204,1204,1204,1807,2409,-1,-1,-1,-1,-1,-1,-1,-1,-1,-1,-1</v>
      </c>
      <c r="BF282" s="2" t="str">
        <f t="shared" ca="1" si="199"/>
        <v>60,602,602,963,1204,1204,1204,1807,2409,-1,-1,-1,-1,-1,-1,-1,-1,-1,-1,-1,-1</v>
      </c>
      <c r="BG282" s="2" t="str">
        <f t="shared" ca="1" si="199"/>
        <v>60,602,602,963,1204,1204,1204,1807,2409,-1,-1,-1,-1,-1,-1,-1,-1,-1,-1,-1,-1,-1</v>
      </c>
      <c r="BH282" s="2" t="str">
        <f t="shared" ca="1" si="199"/>
        <v>60,602,602,963,1204,1204,1204,1807,2409,-1,-1,-1,-1,-1,-1,-1,-1,-1,-1,-1,-1,-1,-1</v>
      </c>
      <c r="BI282" s="2" t="str">
        <f t="shared" ca="1" si="199"/>
        <v>60,602,602,963,1204,1204,1204,1807,2409,-1,-1,-1,-1,-1,-1,-1,-1,-1,-1,-1,-1,-1,-1,-1</v>
      </c>
      <c r="BJ282" s="2" t="str">
        <f t="shared" ca="1" si="199"/>
        <v>60,602,602,963,1204,1204,1204,1807,2409,-1,-1,-1,-1,-1,-1,-1,-1,-1,-1,-1,-1,-1,-1,-1,-1</v>
      </c>
      <c r="BK282" s="2" t="str">
        <f t="shared" ca="1" si="199"/>
        <v>60,602,602,963,1204,1204,1204,1807,2409,-1,-1,-1,-1,-1,-1,-1,-1,-1,-1,-1,-1,-1,-1,-1,-1,-1</v>
      </c>
      <c r="BL282" s="2" t="str">
        <f t="shared" ca="1" si="199"/>
        <v>60,602,602,963,1204,1204,1204,1807,2409,-1,-1,-1,-1,-1,-1,-1,-1,-1,-1,-1,-1,-1,-1,-1,-1,-1,-1</v>
      </c>
      <c r="BM282" s="2" t="str">
        <f t="shared" ca="1" si="199"/>
        <v>60,602,602,963,1204,1204,1204,1807,2409,-1,-1,-1,-1,-1,-1,-1,-1,-1,-1,-1,-1,-1,-1,-1,-1,-1,-1,-1</v>
      </c>
      <c r="BN282" s="2" t="str">
        <f t="shared" ca="1" si="199"/>
        <v>60,602,602,963,1204,1204,1204,1807,2409,-1,-1,-1,-1,-1,-1,-1,-1,-1,-1,-1,-1,-1,-1,-1,-1,-1,-1,-1,-1</v>
      </c>
      <c r="BO282" s="2" t="str">
        <f t="shared" ca="1" si="199"/>
        <v>60,602,602,963,1204,1204,1204,1807,2409,-1,-1,-1,-1,-1,-1,-1,-1,-1,-1,-1,-1,-1,-1,-1,-1,-1,-1,-1,-1,-1</v>
      </c>
      <c r="BP282" s="2" t="str">
        <f t="shared" ca="1" si="199"/>
        <v>60,602,602,963,1204,1204,1204,1807,2409,-1,-1,-1,-1,-1,-1,-1,-1,-1,-1,-1,-1,-1,-1,-1,-1,-1,-1,-1,-1,-1,-1</v>
      </c>
      <c r="BQ282" s="2" t="str">
        <f t="shared" ca="1" si="199"/>
        <v>60,602,602,963,1204,1204,1204,1807,2409,-1,-1,-1,-1,-1,-1,-1,-1,-1,-1,-1,-1,-1,-1,-1,-1,-1,-1,-1,-1,-1,-1,-1</v>
      </c>
      <c r="BR282" s="2" t="str">
        <f t="shared" ca="1" si="199"/>
        <v>60,602,602,963,1204,1204,1204,1807,2409,-1,-1,-1,-1,-1,-1,-1,-1,-1,-1,-1,-1,-1,-1,-1,-1,-1,-1,-1,-1,-1,-1,-1,-1</v>
      </c>
    </row>
    <row r="283" spans="1:70" x14ac:dyDescent="0.2">
      <c r="A283" s="5" t="s">
        <v>156</v>
      </c>
      <c r="C283" s="2" t="str">
        <f t="shared" ca="1" si="187"/>
        <v>20,20</v>
      </c>
      <c r="D283" s="2" t="str">
        <f t="shared" ref="D283:AG283" ca="1" si="206">C283&amp;","&amp;D246</f>
        <v>20,20,100</v>
      </c>
      <c r="E283" s="2" t="str">
        <f t="shared" ca="1" si="206"/>
        <v>20,20,100,100</v>
      </c>
      <c r="F283" s="2" t="str">
        <f t="shared" ca="1" si="206"/>
        <v>20,20,100,100,250</v>
      </c>
      <c r="G283" s="2" t="str">
        <f t="shared" ca="1" si="206"/>
        <v>20,20,100,100,250,250</v>
      </c>
      <c r="H283" s="2" t="str">
        <f t="shared" ca="1" si="206"/>
        <v>20,20,100,100,250,250,250</v>
      </c>
      <c r="I283" s="2" t="str">
        <f t="shared" ca="1" si="206"/>
        <v>20,20,100,100,250,250,250,500</v>
      </c>
      <c r="J283" s="2" t="str">
        <f t="shared" ca="1" si="206"/>
        <v>20,20,100,100,250,250,250,500,500</v>
      </c>
      <c r="K283" s="2" t="str">
        <f t="shared" ca="1" si="206"/>
        <v>20,20,100,100,250,250,250,500,500,1000</v>
      </c>
      <c r="L283" s="2" t="str">
        <f t="shared" ca="1" si="206"/>
        <v>20,20,100,100,250,250,250,500,500,1000,1000</v>
      </c>
      <c r="M283" s="2" t="str">
        <f t="shared" ca="1" si="206"/>
        <v>20,20,100,100,250,250,250,500,500,1000,1000,1000</v>
      </c>
      <c r="N283" s="2" t="str">
        <f t="shared" ca="1" si="206"/>
        <v>20,20,100,100,250,250,250,500,500,1000,1000,1000,1000</v>
      </c>
      <c r="O283" s="2" t="str">
        <f t="shared" ca="1" si="206"/>
        <v>20,20,100,100,250,250,250,500,500,1000,1000,1000,1000,1000</v>
      </c>
      <c r="P283" s="2" t="str">
        <f t="shared" ca="1" si="206"/>
        <v>20,20,100,100,250,250,250,500,500,1000,1000,1000,1000,1000,-1</v>
      </c>
      <c r="Q283" s="2" t="str">
        <f t="shared" ca="1" si="206"/>
        <v>20,20,100,100,250,250,250,500,500,1000,1000,1000,1000,1000,-1,-1</v>
      </c>
      <c r="R283" s="2" t="str">
        <f t="shared" ca="1" si="206"/>
        <v>20,20,100,100,250,250,250,500,500,1000,1000,1000,1000,1000,-1,-1,-1</v>
      </c>
      <c r="S283" s="2" t="str">
        <f t="shared" ca="1" si="206"/>
        <v>20,20,100,100,250,250,250,500,500,1000,1000,1000,1000,1000,-1,-1,-1,-1</v>
      </c>
      <c r="T283" s="2" t="str">
        <f t="shared" ca="1" si="206"/>
        <v>20,20,100,100,250,250,250,500,500,1000,1000,1000,1000,1000,-1,-1,-1,-1,-1</v>
      </c>
      <c r="U283" s="2" t="str">
        <f t="shared" ca="1" si="206"/>
        <v>20,20,100,100,250,250,250,500,500,1000,1000,1000,1000,1000,-1,-1,-1,-1,-1,-1</v>
      </c>
      <c r="V283" s="2" t="str">
        <f t="shared" ca="1" si="206"/>
        <v>20,20,100,100,250,250,250,500,500,1000,1000,1000,1000,1000,-1,-1,-1,-1,-1,-1,-1</v>
      </c>
      <c r="W283" s="2" t="str">
        <f t="shared" ca="1" si="206"/>
        <v>20,20,100,100,250,250,250,500,500,1000,1000,1000,1000,1000,-1,-1,-1,-1,-1,-1,-1,-1</v>
      </c>
      <c r="X283" s="2" t="str">
        <f t="shared" ca="1" si="206"/>
        <v>20,20,100,100,250,250,250,500,500,1000,1000,1000,1000,1000,-1,-1,-1,-1,-1,-1,-1,-1,-1</v>
      </c>
      <c r="Y283" s="2" t="str">
        <f t="shared" ca="1" si="206"/>
        <v>20,20,100,100,250,250,250,500,500,1000,1000,1000,1000,1000,-1,-1,-1,-1,-1,-1,-1,-1,-1,-1</v>
      </c>
      <c r="Z283" s="2" t="str">
        <f t="shared" ca="1" si="206"/>
        <v>20,20,100,100,250,250,250,500,500,1000,1000,1000,1000,1000,-1,-1,-1,-1,-1,-1,-1,-1,-1,-1,-1</v>
      </c>
      <c r="AA283" s="2" t="str">
        <f t="shared" ca="1" si="206"/>
        <v>20,20,100,100,250,250,250,500,500,1000,1000,1000,1000,1000,-1,-1,-1,-1,-1,-1,-1,-1,-1,-1,-1,-1</v>
      </c>
      <c r="AB283" s="2" t="str">
        <f t="shared" ca="1" si="206"/>
        <v>20,20,100,100,250,250,250,500,500,1000,1000,1000,1000,1000,-1,-1,-1,-1,-1,-1,-1,-1,-1,-1,-1,-1,-1</v>
      </c>
      <c r="AC283" s="2" t="str">
        <f t="shared" ca="1" si="206"/>
        <v>20,20,100,100,250,250,250,500,500,1000,1000,1000,1000,1000,-1,-1,-1,-1,-1,-1,-1,-1,-1,-1,-1,-1,-1,-1</v>
      </c>
      <c r="AD283" s="2" t="str">
        <f t="shared" ca="1" si="206"/>
        <v>20,20,100,100,250,250,250,500,500,1000,1000,1000,1000,1000,-1,-1,-1,-1,-1,-1,-1,-1,-1,-1,-1,-1,-1,-1,-1</v>
      </c>
      <c r="AE283" s="2" t="str">
        <f t="shared" ca="1" si="206"/>
        <v>20,20,100,100,250,250,250,500,500,1000,1000,1000,1000,1000,-1,-1,-1,-1,-1,-1,-1,-1,-1,-1,-1,-1,-1,-1,-1,-1</v>
      </c>
      <c r="AF283" s="2" t="str">
        <f t="shared" ca="1" si="206"/>
        <v>20,20,100,100,250,250,250,500,500,1000,1000,1000,1000,1000,-1,-1,-1,-1,-1,-1,-1,-1,-1,-1,-1,-1,-1,-1,-1,-1,-1</v>
      </c>
      <c r="AG283" s="2" t="str">
        <f t="shared" ca="1" si="206"/>
        <v>20,20,100,100,250,250,250,500,500,1000,1000,1000,1000,1000,-1,-1,-1,-1,-1,-1,-1,-1,-1,-1,-1,-1,-1,-1,-1,-1,-1,-1</v>
      </c>
      <c r="AM283" s="2" t="str">
        <f t="shared" ca="1" si="189"/>
        <v>60,60</v>
      </c>
      <c r="AN283" s="2" t="str">
        <f t="shared" ca="1" si="190"/>
        <v>60,60,302</v>
      </c>
      <c r="AO283" s="2" t="str">
        <f t="shared" ca="1" si="199"/>
        <v>60,60,302,302</v>
      </c>
      <c r="AP283" s="2" t="str">
        <f t="shared" ca="1" si="199"/>
        <v>60,60,302,302,605</v>
      </c>
      <c r="AQ283" s="2" t="str">
        <f t="shared" ca="1" si="199"/>
        <v>60,60,302,302,605,605</v>
      </c>
      <c r="AR283" s="2" t="str">
        <f t="shared" ca="1" si="199"/>
        <v>60,60,302,302,605,605,605</v>
      </c>
      <c r="AS283" s="2" t="str">
        <f t="shared" ca="1" si="199"/>
        <v>60,60,302,302,605,605,605,907</v>
      </c>
      <c r="AT283" s="2" t="str">
        <f t="shared" ca="1" si="199"/>
        <v>60,60,302,302,605,605,605,907,907</v>
      </c>
      <c r="AU283" s="2" t="str">
        <f t="shared" ca="1" si="199"/>
        <v>60,60,302,302,605,605,605,907,907,920</v>
      </c>
      <c r="AV283" s="2" t="str">
        <f t="shared" ca="1" si="199"/>
        <v>60,60,302,302,605,605,605,907,907,920,1210</v>
      </c>
      <c r="AW283" s="2" t="str">
        <f t="shared" ca="1" si="199"/>
        <v>60,60,302,302,605,605,605,907,907,920,1210,1210</v>
      </c>
      <c r="AX283" s="2" t="str">
        <f t="shared" ca="1" si="199"/>
        <v>60,60,302,302,605,605,605,907,907,920,1210,1210,1210</v>
      </c>
      <c r="AY283" s="2" t="str">
        <f t="shared" ca="1" si="199"/>
        <v>60,60,302,302,605,605,605,907,907,920,1210,1210,1210,1210</v>
      </c>
      <c r="AZ283" s="2" t="str">
        <f t="shared" ca="1" si="199"/>
        <v>60,60,302,302,605,605,605,907,907,920,1210,1210,1210,1210,-1</v>
      </c>
      <c r="BA283" s="2" t="str">
        <f t="shared" ca="1" si="199"/>
        <v>60,60,302,302,605,605,605,907,907,920,1210,1210,1210,1210,-1,-1</v>
      </c>
      <c r="BB283" s="2" t="str">
        <f t="shared" ca="1" si="199"/>
        <v>60,60,302,302,605,605,605,907,907,920,1210,1210,1210,1210,-1,-1,-1</v>
      </c>
      <c r="BC283" s="2" t="str">
        <f t="shared" ca="1" si="199"/>
        <v>60,60,302,302,605,605,605,907,907,920,1210,1210,1210,1210,-1,-1,-1,-1</v>
      </c>
      <c r="BD283" s="2" t="str">
        <f t="shared" ca="1" si="199"/>
        <v>60,60,302,302,605,605,605,907,907,920,1210,1210,1210,1210,-1,-1,-1,-1,-1</v>
      </c>
      <c r="BE283" s="2" t="str">
        <f t="shared" ca="1" si="199"/>
        <v>60,60,302,302,605,605,605,907,907,920,1210,1210,1210,1210,-1,-1,-1,-1,-1,-1</v>
      </c>
      <c r="BF283" s="2" t="str">
        <f t="shared" ca="1" si="199"/>
        <v>60,60,302,302,605,605,605,907,907,920,1210,1210,1210,1210,-1,-1,-1,-1,-1,-1,-1</v>
      </c>
      <c r="BG283" s="2" t="str">
        <f t="shared" ca="1" si="199"/>
        <v>60,60,302,302,605,605,605,907,907,920,1210,1210,1210,1210,-1,-1,-1,-1,-1,-1,-1,-1</v>
      </c>
      <c r="BH283" s="2" t="str">
        <f t="shared" ca="1" si="199"/>
        <v>60,60,302,302,605,605,605,907,907,920,1210,1210,1210,1210,-1,-1,-1,-1,-1,-1,-1,-1,-1</v>
      </c>
      <c r="BI283" s="2" t="str">
        <f t="shared" ca="1" si="199"/>
        <v>60,60,302,302,605,605,605,907,907,920,1210,1210,1210,1210,-1,-1,-1,-1,-1,-1,-1,-1,-1,-1</v>
      </c>
      <c r="BJ283" s="2" t="str">
        <f t="shared" ca="1" si="199"/>
        <v>60,60,302,302,605,605,605,907,907,920,1210,1210,1210,1210,-1,-1,-1,-1,-1,-1,-1,-1,-1,-1,-1</v>
      </c>
      <c r="BK283" s="2" t="str">
        <f t="shared" ca="1" si="199"/>
        <v>60,60,302,302,605,605,605,907,907,920,1210,1210,1210,1210,-1,-1,-1,-1,-1,-1,-1,-1,-1,-1,-1,-1</v>
      </c>
      <c r="BL283" s="2" t="str">
        <f t="shared" ca="1" si="199"/>
        <v>60,60,302,302,605,605,605,907,907,920,1210,1210,1210,1210,-1,-1,-1,-1,-1,-1,-1,-1,-1,-1,-1,-1,-1</v>
      </c>
      <c r="BM283" s="2" t="str">
        <f t="shared" ca="1" si="199"/>
        <v>60,60,302,302,605,605,605,907,907,920,1210,1210,1210,1210,-1,-1,-1,-1,-1,-1,-1,-1,-1,-1,-1,-1,-1,-1</v>
      </c>
      <c r="BN283" s="2" t="str">
        <f t="shared" ca="1" si="199"/>
        <v>60,60,302,302,605,605,605,907,907,920,1210,1210,1210,1210,-1,-1,-1,-1,-1,-1,-1,-1,-1,-1,-1,-1,-1,-1,-1</v>
      </c>
      <c r="BO283" s="2" t="str">
        <f t="shared" ca="1" si="199"/>
        <v>60,60,302,302,605,605,605,907,907,920,1210,1210,1210,1210,-1,-1,-1,-1,-1,-1,-1,-1,-1,-1,-1,-1,-1,-1,-1,-1</v>
      </c>
      <c r="BP283" s="2" t="str">
        <f t="shared" ca="1" si="199"/>
        <v>60,60,302,302,605,605,605,907,907,920,1210,1210,1210,1210,-1,-1,-1,-1,-1,-1,-1,-1,-1,-1,-1,-1,-1,-1,-1,-1,-1</v>
      </c>
      <c r="BQ283" s="2" t="str">
        <f t="shared" ca="1" si="199"/>
        <v>60,60,302,302,605,605,605,907,907,920,1210,1210,1210,1210,-1,-1,-1,-1,-1,-1,-1,-1,-1,-1,-1,-1,-1,-1,-1,-1,-1,-1</v>
      </c>
      <c r="BR283" s="2" t="str">
        <f t="shared" ca="1" si="199"/>
        <v>60,60,302,302,605,605,605,907,907,920,1210,1210,1210,1210,-1,-1,-1,-1,-1,-1,-1,-1,-1,-1,-1,-1,-1,-1,-1,-1,-1,-1,-1</v>
      </c>
    </row>
    <row r="284" spans="1:70" x14ac:dyDescent="0.2">
      <c r="A284" s="5" t="s">
        <v>284</v>
      </c>
      <c r="C284" s="2" t="str">
        <f t="shared" ca="1" si="187"/>
        <v>-1,-1</v>
      </c>
      <c r="D284" s="2" t="str">
        <f t="shared" ref="D284:AG284" ca="1" si="207">C284&amp;","&amp;D247</f>
        <v>-1,-1,-1</v>
      </c>
      <c r="E284" s="2" t="str">
        <f t="shared" ca="1" si="207"/>
        <v>-1,-1,-1,-1</v>
      </c>
      <c r="F284" s="2" t="str">
        <f t="shared" ca="1" si="207"/>
        <v>-1,-1,-1,-1,-1</v>
      </c>
      <c r="G284" s="2" t="str">
        <f t="shared" ca="1" si="207"/>
        <v>-1,-1,-1,-1,-1,-1</v>
      </c>
      <c r="H284" s="2" t="str">
        <f t="shared" ca="1" si="207"/>
        <v>-1,-1,-1,-1,-1,-1,-1</v>
      </c>
      <c r="I284" s="2" t="str">
        <f t="shared" ca="1" si="207"/>
        <v>-1,-1,-1,-1,-1,-1,-1,-1</v>
      </c>
      <c r="J284" s="2" t="str">
        <f t="shared" ca="1" si="207"/>
        <v>-1,-1,-1,-1,-1,-1,-1,-1,-1</v>
      </c>
      <c r="K284" s="2" t="str">
        <f t="shared" ca="1" si="207"/>
        <v>-1,-1,-1,-1,-1,-1,-1,-1,-1,-1</v>
      </c>
      <c r="L284" s="2" t="str">
        <f t="shared" ca="1" si="207"/>
        <v>-1,-1,-1,-1,-1,-1,-1,-1,-1,-1,-1</v>
      </c>
      <c r="M284" s="2" t="str">
        <f t="shared" ca="1" si="207"/>
        <v>-1,-1,-1,-1,-1,-1,-1,-1,-1,-1,-1,-1</v>
      </c>
      <c r="N284" s="2" t="str">
        <f t="shared" ca="1" si="207"/>
        <v>-1,-1,-1,-1,-1,-1,-1,-1,-1,-1,-1,-1,-1</v>
      </c>
      <c r="O284" s="2" t="str">
        <f t="shared" ca="1" si="207"/>
        <v>-1,-1,-1,-1,-1,-1,-1,-1,-1,-1,-1,-1,-1,-1</v>
      </c>
      <c r="P284" s="2" t="str">
        <f t="shared" ca="1" si="207"/>
        <v>-1,-1,-1,-1,-1,-1,-1,-1,-1,-1,-1,-1,-1,-1,-1</v>
      </c>
      <c r="Q284" s="2" t="str">
        <f t="shared" ca="1" si="207"/>
        <v>-1,-1,-1,-1,-1,-1,-1,-1,-1,-1,-1,-1,-1,-1,-1,-1</v>
      </c>
      <c r="R284" s="2" t="str">
        <f t="shared" ca="1" si="207"/>
        <v>-1,-1,-1,-1,-1,-1,-1,-1,-1,-1,-1,-1,-1,-1,-1,-1,-1</v>
      </c>
      <c r="S284" s="2" t="str">
        <f t="shared" ca="1" si="207"/>
        <v>-1,-1,-1,-1,-1,-1,-1,-1,-1,-1,-1,-1,-1,-1,-1,-1,-1,-1</v>
      </c>
      <c r="T284" s="2" t="str">
        <f t="shared" ca="1" si="207"/>
        <v>-1,-1,-1,-1,-1,-1,-1,-1,-1,-1,-1,-1,-1,-1,-1,-1,-1,-1,-1</v>
      </c>
      <c r="U284" s="2" t="str">
        <f t="shared" ca="1" si="207"/>
        <v>-1,-1,-1,-1,-1,-1,-1,-1,-1,-1,-1,-1,-1,-1,-1,-1,-1,-1,-1,-1</v>
      </c>
      <c r="V284" s="2" t="str">
        <f t="shared" ca="1" si="207"/>
        <v>-1,-1,-1,-1,-1,-1,-1,-1,-1,-1,-1,-1,-1,-1,-1,-1,-1,-1,-1,-1,-1</v>
      </c>
      <c r="W284" s="2" t="str">
        <f t="shared" ca="1" si="207"/>
        <v>-1,-1,-1,-1,-1,-1,-1,-1,-1,-1,-1,-1,-1,-1,-1,-1,-1,-1,-1,-1,-1,-1</v>
      </c>
      <c r="X284" s="2" t="str">
        <f t="shared" ca="1" si="207"/>
        <v>-1,-1,-1,-1,-1,-1,-1,-1,-1,-1,-1,-1,-1,-1,-1,-1,-1,-1,-1,-1,-1,-1,-1</v>
      </c>
      <c r="Y284" s="2" t="str">
        <f t="shared" ca="1" si="207"/>
        <v>-1,-1,-1,-1,-1,-1,-1,-1,-1,-1,-1,-1,-1,-1,-1,-1,-1,-1,-1,-1,-1,-1,-1,-1</v>
      </c>
      <c r="Z284" s="2" t="str">
        <f t="shared" ca="1" si="207"/>
        <v>-1,-1,-1,-1,-1,-1,-1,-1,-1,-1,-1,-1,-1,-1,-1,-1,-1,-1,-1,-1,-1,-1,-1,-1,-1</v>
      </c>
      <c r="AA284" s="2" t="str">
        <f t="shared" ca="1" si="207"/>
        <v>-1,-1,-1,-1,-1,-1,-1,-1,-1,-1,-1,-1,-1,-1,-1,-1,-1,-1,-1,-1,-1,-1,-1,-1,-1,-1</v>
      </c>
      <c r="AB284" s="2" t="str">
        <f t="shared" ca="1" si="207"/>
        <v>-1,-1,-1,-1,-1,-1,-1,-1,-1,-1,-1,-1,-1,-1,-1,-1,-1,-1,-1,-1,-1,-1,-1,-1,-1,-1,-1</v>
      </c>
      <c r="AC284" s="2" t="str">
        <f t="shared" ca="1" si="207"/>
        <v>-1,-1,-1,-1,-1,-1,-1,-1,-1,-1,-1,-1,-1,-1,-1,-1,-1,-1,-1,-1,-1,-1,-1,-1,-1,-1,-1,-1</v>
      </c>
      <c r="AD284" s="2" t="str">
        <f t="shared" ca="1" si="207"/>
        <v>-1,-1,-1,-1,-1,-1,-1,-1,-1,-1,-1,-1,-1,-1,-1,-1,-1,-1,-1,-1,-1,-1,-1,-1,-1,-1,-1,-1,-1</v>
      </c>
      <c r="AE284" s="2" t="str">
        <f t="shared" ca="1" si="207"/>
        <v>-1,-1,-1,-1,-1,-1,-1,-1,-1,-1,-1,-1,-1,-1,-1,-1,-1,-1,-1,-1,-1,-1,-1,-1,-1,-1,-1,-1,-1,-1</v>
      </c>
      <c r="AF284" s="2" t="str">
        <f t="shared" ca="1" si="207"/>
        <v>-1,-1,-1,-1,-1,-1,-1,-1,-1,-1,-1,-1,-1,-1,-1,-1,-1,-1,-1,-1,-1,-1,-1,-1,-1,-1,-1,-1,-1,-1,-1</v>
      </c>
      <c r="AG284" s="2" t="str">
        <f t="shared" ca="1" si="207"/>
        <v>-1,-1,-1,-1,-1,-1,-1,-1,-1,-1,-1,-1,-1,-1,-1,-1,-1,-1,-1,-1,-1,-1,-1,-1,-1,-1,-1,-1,-1,-1,-1,-1</v>
      </c>
      <c r="AM284" s="2" t="str">
        <f t="shared" ca="1" si="189"/>
        <v>-1,-1</v>
      </c>
      <c r="AN284" s="2" t="str">
        <f t="shared" ca="1" si="190"/>
        <v>-1,-1,-1</v>
      </c>
      <c r="AO284" s="2" t="str">
        <f t="shared" ca="1" si="199"/>
        <v>-1,-1,-1,-1</v>
      </c>
      <c r="AP284" s="2" t="str">
        <f t="shared" ca="1" si="199"/>
        <v>-1,-1,-1,-1,-1</v>
      </c>
      <c r="AQ284" s="2" t="str">
        <f t="shared" ca="1" si="199"/>
        <v>-1,-1,-1,-1,-1,-1</v>
      </c>
      <c r="AR284" s="2" t="str">
        <f t="shared" ca="1" si="199"/>
        <v>-1,-1,-1,-1,-1,-1,-1</v>
      </c>
      <c r="AS284" s="2" t="str">
        <f t="shared" ca="1" si="199"/>
        <v>-1,-1,-1,-1,-1,-1,-1,-1</v>
      </c>
      <c r="AT284" s="2" t="str">
        <f t="shared" ca="1" si="199"/>
        <v>-1,-1,-1,-1,-1,-1,-1,-1,-1</v>
      </c>
      <c r="AU284" s="2" t="str">
        <f t="shared" ca="1" si="199"/>
        <v>-1,-1,-1,-1,-1,-1,-1,-1,-1,-1</v>
      </c>
      <c r="AV284" s="2" t="str">
        <f t="shared" ca="1" si="199"/>
        <v>-1,-1,-1,-1,-1,-1,-1,-1,-1,-1,-1</v>
      </c>
      <c r="AW284" s="2" t="str">
        <f t="shared" ca="1" si="199"/>
        <v>-1,-1,-1,-1,-1,-1,-1,-1,-1,-1,-1,-1</v>
      </c>
      <c r="AX284" s="2" t="str">
        <f t="shared" ca="1" si="199"/>
        <v>-1,-1,-1,-1,-1,-1,-1,-1,-1,-1,-1,-1,-1</v>
      </c>
      <c r="AY284" s="2" t="str">
        <f t="shared" ca="1" si="199"/>
        <v>-1,-1,-1,-1,-1,-1,-1,-1,-1,-1,-1,-1,-1,-1</v>
      </c>
      <c r="AZ284" s="2" t="str">
        <f t="shared" ca="1" si="199"/>
        <v>-1,-1,-1,-1,-1,-1,-1,-1,-1,-1,-1,-1,-1,-1,-1</v>
      </c>
      <c r="BA284" s="2" t="str">
        <f t="shared" ca="1" si="199"/>
        <v>-1,-1,-1,-1,-1,-1,-1,-1,-1,-1,-1,-1,-1,-1,-1,-1</v>
      </c>
      <c r="BB284" s="2" t="str">
        <f t="shared" ca="1" si="199"/>
        <v>-1,-1,-1,-1,-1,-1,-1,-1,-1,-1,-1,-1,-1,-1,-1,-1,-1</v>
      </c>
      <c r="BC284" s="2" t="str">
        <f t="shared" ca="1" si="199"/>
        <v>-1,-1,-1,-1,-1,-1,-1,-1,-1,-1,-1,-1,-1,-1,-1,-1,-1,-1</v>
      </c>
      <c r="BD284" s="2" t="str">
        <f t="shared" ref="AO284:BR292" ca="1" si="208">BC284&amp;","&amp;BD247</f>
        <v>-1,-1,-1,-1,-1,-1,-1,-1,-1,-1,-1,-1,-1,-1,-1,-1,-1,-1,-1</v>
      </c>
      <c r="BE284" s="2" t="str">
        <f t="shared" ca="1" si="208"/>
        <v>-1,-1,-1,-1,-1,-1,-1,-1,-1,-1,-1,-1,-1,-1,-1,-1,-1,-1,-1,-1</v>
      </c>
      <c r="BF284" s="2" t="str">
        <f t="shared" ca="1" si="208"/>
        <v>-1,-1,-1,-1,-1,-1,-1,-1,-1,-1,-1,-1,-1,-1,-1,-1,-1,-1,-1,-1,-1</v>
      </c>
      <c r="BG284" s="2" t="str">
        <f t="shared" ca="1" si="208"/>
        <v>-1,-1,-1,-1,-1,-1,-1,-1,-1,-1,-1,-1,-1,-1,-1,-1,-1,-1,-1,-1,-1,-1</v>
      </c>
      <c r="BH284" s="2" t="str">
        <f t="shared" ca="1" si="208"/>
        <v>-1,-1,-1,-1,-1,-1,-1,-1,-1,-1,-1,-1,-1,-1,-1,-1,-1,-1,-1,-1,-1,-1,-1</v>
      </c>
      <c r="BI284" s="2" t="str">
        <f t="shared" ca="1" si="208"/>
        <v>-1,-1,-1,-1,-1,-1,-1,-1,-1,-1,-1,-1,-1,-1,-1,-1,-1,-1,-1,-1,-1,-1,-1,-1</v>
      </c>
      <c r="BJ284" s="2" t="str">
        <f t="shared" ca="1" si="208"/>
        <v>-1,-1,-1,-1,-1,-1,-1,-1,-1,-1,-1,-1,-1,-1,-1,-1,-1,-1,-1,-1,-1,-1,-1,-1,-1</v>
      </c>
      <c r="BK284" s="2" t="str">
        <f t="shared" ca="1" si="208"/>
        <v>-1,-1,-1,-1,-1,-1,-1,-1,-1,-1,-1,-1,-1,-1,-1,-1,-1,-1,-1,-1,-1,-1,-1,-1,-1,-1</v>
      </c>
      <c r="BL284" s="2" t="str">
        <f t="shared" ca="1" si="208"/>
        <v>-1,-1,-1,-1,-1,-1,-1,-1,-1,-1,-1,-1,-1,-1,-1,-1,-1,-1,-1,-1,-1,-1,-1,-1,-1,-1,-1</v>
      </c>
      <c r="BM284" s="2" t="str">
        <f t="shared" ca="1" si="208"/>
        <v>-1,-1,-1,-1,-1,-1,-1,-1,-1,-1,-1,-1,-1,-1,-1,-1,-1,-1,-1,-1,-1,-1,-1,-1,-1,-1,-1,-1</v>
      </c>
      <c r="BN284" s="2" t="str">
        <f t="shared" ca="1" si="208"/>
        <v>-1,-1,-1,-1,-1,-1,-1,-1,-1,-1,-1,-1,-1,-1,-1,-1,-1,-1,-1,-1,-1,-1,-1,-1,-1,-1,-1,-1,-1</v>
      </c>
      <c r="BO284" s="2" t="str">
        <f t="shared" ca="1" si="208"/>
        <v>-1,-1,-1,-1,-1,-1,-1,-1,-1,-1,-1,-1,-1,-1,-1,-1,-1,-1,-1,-1,-1,-1,-1,-1,-1,-1,-1,-1,-1,-1</v>
      </c>
      <c r="BP284" s="2" t="str">
        <f t="shared" ca="1" si="208"/>
        <v>-1,-1,-1,-1,-1,-1,-1,-1,-1,-1,-1,-1,-1,-1,-1,-1,-1,-1,-1,-1,-1,-1,-1,-1,-1,-1,-1,-1,-1,-1,-1</v>
      </c>
      <c r="BQ284" s="2" t="str">
        <f t="shared" ca="1" si="208"/>
        <v>-1,-1,-1,-1,-1,-1,-1,-1,-1,-1,-1,-1,-1,-1,-1,-1,-1,-1,-1,-1,-1,-1,-1,-1,-1,-1,-1,-1,-1,-1,-1,-1</v>
      </c>
      <c r="BR284" s="2" t="str">
        <f t="shared" ca="1" si="208"/>
        <v>-1,-1,-1,-1,-1,-1,-1,-1,-1,-1,-1,-1,-1,-1,-1,-1,-1,-1,-1,-1,-1,-1,-1,-1,-1,-1,-1,-1,-1,-1,-1,-1,-1</v>
      </c>
    </row>
    <row r="285" spans="1:70" x14ac:dyDescent="0.2">
      <c r="A285" s="5" t="s">
        <v>144</v>
      </c>
      <c r="C285" s="2" t="str">
        <f t="shared" ca="1" si="187"/>
        <v>20,20</v>
      </c>
      <c r="D285" s="2" t="str">
        <f t="shared" ref="D285:AG285" ca="1" si="209">C285&amp;","&amp;D248</f>
        <v>20,20,100</v>
      </c>
      <c r="E285" s="2" t="str">
        <f t="shared" ca="1" si="209"/>
        <v>20,20,100,100</v>
      </c>
      <c r="F285" s="2" t="str">
        <f t="shared" ca="1" si="209"/>
        <v>20,20,100,100,250</v>
      </c>
      <c r="G285" s="2" t="str">
        <f t="shared" ca="1" si="209"/>
        <v>20,20,100,100,250,500</v>
      </c>
      <c r="H285" s="2" t="str">
        <f t="shared" ca="1" si="209"/>
        <v>20,20,100,100,250,500,500</v>
      </c>
      <c r="I285" s="2" t="str">
        <f t="shared" ca="1" si="209"/>
        <v>20,20,100,100,250,500,500,500</v>
      </c>
      <c r="J285" s="2" t="str">
        <f t="shared" ca="1" si="209"/>
        <v>20,20,100,100,250,500,500,500,500</v>
      </c>
      <c r="K285" s="2" t="str">
        <f t="shared" ca="1" si="209"/>
        <v>20,20,100,100,250,500,500,500,500,500</v>
      </c>
      <c r="L285" s="2" t="str">
        <f t="shared" ca="1" si="209"/>
        <v>20,20,100,100,250,500,500,500,500,500,500</v>
      </c>
      <c r="M285" s="2" t="str">
        <f t="shared" ca="1" si="209"/>
        <v>20,20,100,100,250,500,500,500,500,500,500,1000</v>
      </c>
      <c r="N285" s="2" t="str">
        <f t="shared" ca="1" si="209"/>
        <v>20,20,100,100,250,500,500,500,500,500,500,1000,1000</v>
      </c>
      <c r="O285" s="2" t="str">
        <f t="shared" ca="1" si="209"/>
        <v>20,20,100,100,250,500,500,500,500,500,500,1000,1000,1000</v>
      </c>
      <c r="P285" s="2" t="str">
        <f t="shared" ca="1" si="209"/>
        <v>20,20,100,100,250,500,500,500,500,500,500,1000,1000,1000,1000</v>
      </c>
      <c r="Q285" s="2" t="str">
        <f t="shared" ca="1" si="209"/>
        <v>20,20,100,100,250,500,500,500,500,500,500,1000,1000,1000,1000,-1</v>
      </c>
      <c r="R285" s="2" t="str">
        <f t="shared" ca="1" si="209"/>
        <v>20,20,100,100,250,500,500,500,500,500,500,1000,1000,1000,1000,-1,-1</v>
      </c>
      <c r="S285" s="2" t="str">
        <f t="shared" ca="1" si="209"/>
        <v>20,20,100,100,250,500,500,500,500,500,500,1000,1000,1000,1000,-1,-1,-1</v>
      </c>
      <c r="T285" s="2" t="str">
        <f t="shared" ca="1" si="209"/>
        <v>20,20,100,100,250,500,500,500,500,500,500,1000,1000,1000,1000,-1,-1,-1,-1</v>
      </c>
      <c r="U285" s="2" t="str">
        <f t="shared" ca="1" si="209"/>
        <v>20,20,100,100,250,500,500,500,500,500,500,1000,1000,1000,1000,-1,-1,-1,-1,-1</v>
      </c>
      <c r="V285" s="2" t="str">
        <f t="shared" ca="1" si="209"/>
        <v>20,20,100,100,250,500,500,500,500,500,500,1000,1000,1000,1000,-1,-1,-1,-1,-1,-1</v>
      </c>
      <c r="W285" s="2" t="str">
        <f t="shared" ca="1" si="209"/>
        <v>20,20,100,100,250,500,500,500,500,500,500,1000,1000,1000,1000,-1,-1,-1,-1,-1,-1,-1</v>
      </c>
      <c r="X285" s="2" t="str">
        <f t="shared" ca="1" si="209"/>
        <v>20,20,100,100,250,500,500,500,500,500,500,1000,1000,1000,1000,-1,-1,-1,-1,-1,-1,-1,-1</v>
      </c>
      <c r="Y285" s="2" t="str">
        <f t="shared" ca="1" si="209"/>
        <v>20,20,100,100,250,500,500,500,500,500,500,1000,1000,1000,1000,-1,-1,-1,-1,-1,-1,-1,-1,-1</v>
      </c>
      <c r="Z285" s="2" t="str">
        <f t="shared" ca="1" si="209"/>
        <v>20,20,100,100,250,500,500,500,500,500,500,1000,1000,1000,1000,-1,-1,-1,-1,-1,-1,-1,-1,-1,-1</v>
      </c>
      <c r="AA285" s="2" t="str">
        <f t="shared" ca="1" si="209"/>
        <v>20,20,100,100,250,500,500,500,500,500,500,1000,1000,1000,1000,-1,-1,-1,-1,-1,-1,-1,-1,-1,-1,-1</v>
      </c>
      <c r="AB285" s="2" t="str">
        <f t="shared" ca="1" si="209"/>
        <v>20,20,100,100,250,500,500,500,500,500,500,1000,1000,1000,1000,-1,-1,-1,-1,-1,-1,-1,-1,-1,-1,-1,-1</v>
      </c>
      <c r="AC285" s="2" t="str">
        <f t="shared" ca="1" si="209"/>
        <v>20,20,100,100,250,500,500,500,500,500,500,1000,1000,1000,1000,-1,-1,-1,-1,-1,-1,-1,-1,-1,-1,-1,-1,-1</v>
      </c>
      <c r="AD285" s="2" t="str">
        <f t="shared" ca="1" si="209"/>
        <v>20,20,100,100,250,500,500,500,500,500,500,1000,1000,1000,1000,-1,-1,-1,-1,-1,-1,-1,-1,-1,-1,-1,-1,-1,-1</v>
      </c>
      <c r="AE285" s="2" t="str">
        <f t="shared" ca="1" si="209"/>
        <v>20,20,100,100,250,500,500,500,500,500,500,1000,1000,1000,1000,-1,-1,-1,-1,-1,-1,-1,-1,-1,-1,-1,-1,-1,-1,-1</v>
      </c>
      <c r="AF285" s="2" t="str">
        <f t="shared" ca="1" si="209"/>
        <v>20,20,100,100,250,500,500,500,500,500,500,1000,1000,1000,1000,-1,-1,-1,-1,-1,-1,-1,-1,-1,-1,-1,-1,-1,-1,-1,-1</v>
      </c>
      <c r="AG285" s="2" t="str">
        <f t="shared" ca="1" si="209"/>
        <v>20,20,100,100,250,500,500,500,500,500,500,1000,1000,1000,1000,-1,-1,-1,-1,-1,-1,-1,-1,-1,-1,-1,-1,-1,-1,-1,-1,-1</v>
      </c>
      <c r="AM285" s="2" t="str">
        <f t="shared" ca="1" si="189"/>
        <v>60,60</v>
      </c>
      <c r="AN285" s="2" t="str">
        <f t="shared" ca="1" si="190"/>
        <v>60,60,280</v>
      </c>
      <c r="AO285" s="2" t="str">
        <f t="shared" ca="1" si="208"/>
        <v>60,60,280,292</v>
      </c>
      <c r="AP285" s="2" t="str">
        <f t="shared" ca="1" si="208"/>
        <v>60,60,280,292,584</v>
      </c>
      <c r="AQ285" s="2" t="str">
        <f t="shared" ca="1" si="208"/>
        <v>60,60,280,292,584,596</v>
      </c>
      <c r="AR285" s="2" t="str">
        <f t="shared" ca="1" si="208"/>
        <v>60,60,280,292,584,596,608</v>
      </c>
      <c r="AS285" s="2" t="str">
        <f t="shared" ca="1" si="208"/>
        <v>60,60,280,292,584,596,608,608</v>
      </c>
      <c r="AT285" s="2" t="str">
        <f t="shared" ca="1" si="208"/>
        <v>60,60,280,292,584,596,608,608,877</v>
      </c>
      <c r="AU285" s="2" t="str">
        <f t="shared" ca="1" si="208"/>
        <v>60,60,280,292,584,596,608,608,877,877</v>
      </c>
      <c r="AV285" s="2" t="str">
        <f t="shared" ca="1" si="208"/>
        <v>60,60,280,292,584,596,608,608,877,877,877</v>
      </c>
      <c r="AW285" s="2" t="str">
        <f t="shared" ca="1" si="208"/>
        <v>60,60,280,292,584,596,608,608,877,877,877,888</v>
      </c>
      <c r="AX285" s="2" t="str">
        <f t="shared" ca="1" si="208"/>
        <v>60,60,280,292,584,596,608,608,877,877,877,888,1169</v>
      </c>
      <c r="AY285" s="2" t="str">
        <f t="shared" ca="1" si="208"/>
        <v>60,60,280,292,584,596,608,608,877,877,877,888,1169,1169</v>
      </c>
      <c r="AZ285" s="2" t="str">
        <f t="shared" ca="1" si="208"/>
        <v>60,60,280,292,584,596,608,608,877,877,877,888,1169,1169,1169</v>
      </c>
      <c r="BA285" s="2" t="str">
        <f t="shared" ca="1" si="208"/>
        <v>60,60,280,292,584,596,608,608,877,877,877,888,1169,1169,1169,-1</v>
      </c>
      <c r="BB285" s="2" t="str">
        <f t="shared" ca="1" si="208"/>
        <v>60,60,280,292,584,596,608,608,877,877,877,888,1169,1169,1169,-1,-1</v>
      </c>
      <c r="BC285" s="2" t="str">
        <f t="shared" ca="1" si="208"/>
        <v>60,60,280,292,584,596,608,608,877,877,877,888,1169,1169,1169,-1,-1,-1</v>
      </c>
      <c r="BD285" s="2" t="str">
        <f t="shared" ca="1" si="208"/>
        <v>60,60,280,292,584,596,608,608,877,877,877,888,1169,1169,1169,-1,-1,-1,-1</v>
      </c>
      <c r="BE285" s="2" t="str">
        <f t="shared" ca="1" si="208"/>
        <v>60,60,280,292,584,596,608,608,877,877,877,888,1169,1169,1169,-1,-1,-1,-1,-1</v>
      </c>
      <c r="BF285" s="2" t="str">
        <f t="shared" ca="1" si="208"/>
        <v>60,60,280,292,584,596,608,608,877,877,877,888,1169,1169,1169,-1,-1,-1,-1,-1,-1</v>
      </c>
      <c r="BG285" s="2" t="str">
        <f t="shared" ca="1" si="208"/>
        <v>60,60,280,292,584,596,608,608,877,877,877,888,1169,1169,1169,-1,-1,-1,-1,-1,-1,-1</v>
      </c>
      <c r="BH285" s="2" t="str">
        <f t="shared" ca="1" si="208"/>
        <v>60,60,280,292,584,596,608,608,877,877,877,888,1169,1169,1169,-1,-1,-1,-1,-1,-1,-1,-1</v>
      </c>
      <c r="BI285" s="2" t="str">
        <f t="shared" ca="1" si="208"/>
        <v>60,60,280,292,584,596,608,608,877,877,877,888,1169,1169,1169,-1,-1,-1,-1,-1,-1,-1,-1,-1</v>
      </c>
      <c r="BJ285" s="2" t="str">
        <f t="shared" ca="1" si="208"/>
        <v>60,60,280,292,584,596,608,608,877,877,877,888,1169,1169,1169,-1,-1,-1,-1,-1,-1,-1,-1,-1,-1</v>
      </c>
      <c r="BK285" s="2" t="str">
        <f t="shared" ca="1" si="208"/>
        <v>60,60,280,292,584,596,608,608,877,877,877,888,1169,1169,1169,-1,-1,-1,-1,-1,-1,-1,-1,-1,-1,-1</v>
      </c>
      <c r="BL285" s="2" t="str">
        <f t="shared" ca="1" si="208"/>
        <v>60,60,280,292,584,596,608,608,877,877,877,888,1169,1169,1169,-1,-1,-1,-1,-1,-1,-1,-1,-1,-1,-1,-1</v>
      </c>
      <c r="BM285" s="2" t="str">
        <f t="shared" ca="1" si="208"/>
        <v>60,60,280,292,584,596,608,608,877,877,877,888,1169,1169,1169,-1,-1,-1,-1,-1,-1,-1,-1,-1,-1,-1,-1,-1</v>
      </c>
      <c r="BN285" s="2" t="str">
        <f t="shared" ca="1" si="208"/>
        <v>60,60,280,292,584,596,608,608,877,877,877,888,1169,1169,1169,-1,-1,-1,-1,-1,-1,-1,-1,-1,-1,-1,-1,-1,-1</v>
      </c>
      <c r="BO285" s="2" t="str">
        <f t="shared" ca="1" si="208"/>
        <v>60,60,280,292,584,596,608,608,877,877,877,888,1169,1169,1169,-1,-1,-1,-1,-1,-1,-1,-1,-1,-1,-1,-1,-1,-1,-1</v>
      </c>
      <c r="BP285" s="2" t="str">
        <f t="shared" ca="1" si="208"/>
        <v>60,60,280,292,584,596,608,608,877,877,877,888,1169,1169,1169,-1,-1,-1,-1,-1,-1,-1,-1,-1,-1,-1,-1,-1,-1,-1,-1</v>
      </c>
      <c r="BQ285" s="2" t="str">
        <f t="shared" ca="1" si="208"/>
        <v>60,60,280,292,584,596,608,608,877,877,877,888,1169,1169,1169,-1,-1,-1,-1,-1,-1,-1,-1,-1,-1,-1,-1,-1,-1,-1,-1,-1</v>
      </c>
      <c r="BR285" s="2" t="str">
        <f t="shared" ca="1" si="208"/>
        <v>60,60,280,292,584,596,608,608,877,877,877,888,1169,1169,1169,-1,-1,-1,-1,-1,-1,-1,-1,-1,-1,-1,-1,-1,-1,-1,-1,-1,-1</v>
      </c>
    </row>
    <row r="286" spans="1:70" x14ac:dyDescent="0.2">
      <c r="A286" s="5" t="s">
        <v>242</v>
      </c>
      <c r="C286" s="2" t="str">
        <f t="shared" ca="1" si="187"/>
        <v>250,-1</v>
      </c>
      <c r="D286" s="2" t="str">
        <f t="shared" ref="D286:AG286" ca="1" si="210">C286&amp;","&amp;D249</f>
        <v>250,-1,-1</v>
      </c>
      <c r="E286" s="2" t="str">
        <f t="shared" ca="1" si="210"/>
        <v>250,-1,-1,-1</v>
      </c>
      <c r="F286" s="2" t="str">
        <f t="shared" ca="1" si="210"/>
        <v>250,-1,-1,-1,-1</v>
      </c>
      <c r="G286" s="2" t="str">
        <f t="shared" ca="1" si="210"/>
        <v>250,-1,-1,-1,-1,-1</v>
      </c>
      <c r="H286" s="2" t="str">
        <f t="shared" ca="1" si="210"/>
        <v>250,-1,-1,-1,-1,-1,-1</v>
      </c>
      <c r="I286" s="2" t="str">
        <f t="shared" ca="1" si="210"/>
        <v>250,-1,-1,-1,-1,-1,-1,-1</v>
      </c>
      <c r="J286" s="2" t="str">
        <f t="shared" ca="1" si="210"/>
        <v>250,-1,-1,-1,-1,-1,-1,-1,-1</v>
      </c>
      <c r="K286" s="2" t="str">
        <f t="shared" ca="1" si="210"/>
        <v>250,-1,-1,-1,-1,-1,-1,-1,-1,-1</v>
      </c>
      <c r="L286" s="2" t="str">
        <f t="shared" ca="1" si="210"/>
        <v>250,-1,-1,-1,-1,-1,-1,-1,-1,-1,-1</v>
      </c>
      <c r="M286" s="2" t="str">
        <f t="shared" ca="1" si="210"/>
        <v>250,-1,-1,-1,-1,-1,-1,-1,-1,-1,-1,-1</v>
      </c>
      <c r="N286" s="2" t="str">
        <f t="shared" ca="1" si="210"/>
        <v>250,-1,-1,-1,-1,-1,-1,-1,-1,-1,-1,-1,-1</v>
      </c>
      <c r="O286" s="2" t="str">
        <f t="shared" ca="1" si="210"/>
        <v>250,-1,-1,-1,-1,-1,-1,-1,-1,-1,-1,-1,-1,-1</v>
      </c>
      <c r="P286" s="2" t="str">
        <f t="shared" ca="1" si="210"/>
        <v>250,-1,-1,-1,-1,-1,-1,-1,-1,-1,-1,-1,-1,-1,-1</v>
      </c>
      <c r="Q286" s="2" t="str">
        <f t="shared" ca="1" si="210"/>
        <v>250,-1,-1,-1,-1,-1,-1,-1,-1,-1,-1,-1,-1,-1,-1,-1</v>
      </c>
      <c r="R286" s="2" t="str">
        <f t="shared" ca="1" si="210"/>
        <v>250,-1,-1,-1,-1,-1,-1,-1,-1,-1,-1,-1,-1,-1,-1,-1,-1</v>
      </c>
      <c r="S286" s="2" t="str">
        <f t="shared" ca="1" si="210"/>
        <v>250,-1,-1,-1,-1,-1,-1,-1,-1,-1,-1,-1,-1,-1,-1,-1,-1,-1</v>
      </c>
      <c r="T286" s="2" t="str">
        <f t="shared" ca="1" si="210"/>
        <v>250,-1,-1,-1,-1,-1,-1,-1,-1,-1,-1,-1,-1,-1,-1,-1,-1,-1,-1</v>
      </c>
      <c r="U286" s="2" t="str">
        <f t="shared" ca="1" si="210"/>
        <v>250,-1,-1,-1,-1,-1,-1,-1,-1,-1,-1,-1,-1,-1,-1,-1,-1,-1,-1,-1</v>
      </c>
      <c r="V286" s="2" t="str">
        <f t="shared" ca="1" si="210"/>
        <v>250,-1,-1,-1,-1,-1,-1,-1,-1,-1,-1,-1,-1,-1,-1,-1,-1,-1,-1,-1,-1</v>
      </c>
      <c r="W286" s="2" t="str">
        <f t="shared" ca="1" si="210"/>
        <v>250,-1,-1,-1,-1,-1,-1,-1,-1,-1,-1,-1,-1,-1,-1,-1,-1,-1,-1,-1,-1,-1</v>
      </c>
      <c r="X286" s="2" t="str">
        <f t="shared" ca="1" si="210"/>
        <v>250,-1,-1,-1,-1,-1,-1,-1,-1,-1,-1,-1,-1,-1,-1,-1,-1,-1,-1,-1,-1,-1,-1</v>
      </c>
      <c r="Y286" s="2" t="str">
        <f t="shared" ca="1" si="210"/>
        <v>250,-1,-1,-1,-1,-1,-1,-1,-1,-1,-1,-1,-1,-1,-1,-1,-1,-1,-1,-1,-1,-1,-1,-1</v>
      </c>
      <c r="Z286" s="2" t="str">
        <f t="shared" ca="1" si="210"/>
        <v>250,-1,-1,-1,-1,-1,-1,-1,-1,-1,-1,-1,-1,-1,-1,-1,-1,-1,-1,-1,-1,-1,-1,-1,-1</v>
      </c>
      <c r="AA286" s="2" t="str">
        <f t="shared" ca="1" si="210"/>
        <v>250,-1,-1,-1,-1,-1,-1,-1,-1,-1,-1,-1,-1,-1,-1,-1,-1,-1,-1,-1,-1,-1,-1,-1,-1,-1</v>
      </c>
      <c r="AB286" s="2" t="str">
        <f t="shared" ca="1" si="210"/>
        <v>250,-1,-1,-1,-1,-1,-1,-1,-1,-1,-1,-1,-1,-1,-1,-1,-1,-1,-1,-1,-1,-1,-1,-1,-1,-1,-1</v>
      </c>
      <c r="AC286" s="2" t="str">
        <f t="shared" ca="1" si="210"/>
        <v>250,-1,-1,-1,-1,-1,-1,-1,-1,-1,-1,-1,-1,-1,-1,-1,-1,-1,-1,-1,-1,-1,-1,-1,-1,-1,-1,-1</v>
      </c>
      <c r="AD286" s="2" t="str">
        <f t="shared" ca="1" si="210"/>
        <v>250,-1,-1,-1,-1,-1,-1,-1,-1,-1,-1,-1,-1,-1,-1,-1,-1,-1,-1,-1,-1,-1,-1,-1,-1,-1,-1,-1,-1</v>
      </c>
      <c r="AE286" s="2" t="str">
        <f t="shared" ca="1" si="210"/>
        <v>250,-1,-1,-1,-1,-1,-1,-1,-1,-1,-1,-1,-1,-1,-1,-1,-1,-1,-1,-1,-1,-1,-1,-1,-1,-1,-1,-1,-1,-1</v>
      </c>
      <c r="AF286" s="2" t="str">
        <f t="shared" ca="1" si="210"/>
        <v>250,-1,-1,-1,-1,-1,-1,-1,-1,-1,-1,-1,-1,-1,-1,-1,-1,-1,-1,-1,-1,-1,-1,-1,-1,-1,-1,-1,-1,-1,-1</v>
      </c>
      <c r="AG286" s="2" t="str">
        <f t="shared" ca="1" si="210"/>
        <v>250,-1,-1,-1,-1,-1,-1,-1,-1,-1,-1,-1,-1,-1,-1,-1,-1,-1,-1,-1,-1,-1,-1,-1,-1,-1,-1,-1,-1,-1,-1,-1</v>
      </c>
      <c r="AM286" s="2" t="str">
        <f t="shared" ca="1" si="189"/>
        <v>5000,-1</v>
      </c>
      <c r="AN286" s="2" t="str">
        <f t="shared" ca="1" si="190"/>
        <v>5000,-1,-1</v>
      </c>
      <c r="AO286" s="2" t="str">
        <f t="shared" ca="1" si="208"/>
        <v>5000,-1,-1,-1</v>
      </c>
      <c r="AP286" s="2" t="str">
        <f t="shared" ca="1" si="208"/>
        <v>5000,-1,-1,-1,-1</v>
      </c>
      <c r="AQ286" s="2" t="str">
        <f t="shared" ca="1" si="208"/>
        <v>5000,-1,-1,-1,-1,-1</v>
      </c>
      <c r="AR286" s="2" t="str">
        <f t="shared" ca="1" si="208"/>
        <v>5000,-1,-1,-1,-1,-1,-1</v>
      </c>
      <c r="AS286" s="2" t="str">
        <f t="shared" ca="1" si="208"/>
        <v>5000,-1,-1,-1,-1,-1,-1,-1</v>
      </c>
      <c r="AT286" s="2" t="str">
        <f t="shared" ca="1" si="208"/>
        <v>5000,-1,-1,-1,-1,-1,-1,-1,-1</v>
      </c>
      <c r="AU286" s="2" t="str">
        <f t="shared" ca="1" si="208"/>
        <v>5000,-1,-1,-1,-1,-1,-1,-1,-1,-1</v>
      </c>
      <c r="AV286" s="2" t="str">
        <f t="shared" ca="1" si="208"/>
        <v>5000,-1,-1,-1,-1,-1,-1,-1,-1,-1,-1</v>
      </c>
      <c r="AW286" s="2" t="str">
        <f t="shared" ca="1" si="208"/>
        <v>5000,-1,-1,-1,-1,-1,-1,-1,-1,-1,-1,-1</v>
      </c>
      <c r="AX286" s="2" t="str">
        <f t="shared" ca="1" si="208"/>
        <v>5000,-1,-1,-1,-1,-1,-1,-1,-1,-1,-1,-1,-1</v>
      </c>
      <c r="AY286" s="2" t="str">
        <f t="shared" ca="1" si="208"/>
        <v>5000,-1,-1,-1,-1,-1,-1,-1,-1,-1,-1,-1,-1,-1</v>
      </c>
      <c r="AZ286" s="2" t="str">
        <f t="shared" ca="1" si="208"/>
        <v>5000,-1,-1,-1,-1,-1,-1,-1,-1,-1,-1,-1,-1,-1,-1</v>
      </c>
      <c r="BA286" s="2" t="str">
        <f t="shared" ca="1" si="208"/>
        <v>5000,-1,-1,-1,-1,-1,-1,-1,-1,-1,-1,-1,-1,-1,-1,-1</v>
      </c>
      <c r="BB286" s="2" t="str">
        <f t="shared" ca="1" si="208"/>
        <v>5000,-1,-1,-1,-1,-1,-1,-1,-1,-1,-1,-1,-1,-1,-1,-1,-1</v>
      </c>
      <c r="BC286" s="2" t="str">
        <f t="shared" ca="1" si="208"/>
        <v>5000,-1,-1,-1,-1,-1,-1,-1,-1,-1,-1,-1,-1,-1,-1,-1,-1,-1</v>
      </c>
      <c r="BD286" s="2" t="str">
        <f t="shared" ca="1" si="208"/>
        <v>5000,-1,-1,-1,-1,-1,-1,-1,-1,-1,-1,-1,-1,-1,-1,-1,-1,-1,-1</v>
      </c>
      <c r="BE286" s="2" t="str">
        <f t="shared" ca="1" si="208"/>
        <v>5000,-1,-1,-1,-1,-1,-1,-1,-1,-1,-1,-1,-1,-1,-1,-1,-1,-1,-1,-1</v>
      </c>
      <c r="BF286" s="2" t="str">
        <f t="shared" ca="1" si="208"/>
        <v>5000,-1,-1,-1,-1,-1,-1,-1,-1,-1,-1,-1,-1,-1,-1,-1,-1,-1,-1,-1,-1</v>
      </c>
      <c r="BG286" s="2" t="str">
        <f t="shared" ca="1" si="208"/>
        <v>5000,-1,-1,-1,-1,-1,-1,-1,-1,-1,-1,-1,-1,-1,-1,-1,-1,-1,-1,-1,-1,-1</v>
      </c>
      <c r="BH286" s="2" t="str">
        <f t="shared" ca="1" si="208"/>
        <v>5000,-1,-1,-1,-1,-1,-1,-1,-1,-1,-1,-1,-1,-1,-1,-1,-1,-1,-1,-1,-1,-1,-1</v>
      </c>
      <c r="BI286" s="2" t="str">
        <f t="shared" ca="1" si="208"/>
        <v>5000,-1,-1,-1,-1,-1,-1,-1,-1,-1,-1,-1,-1,-1,-1,-1,-1,-1,-1,-1,-1,-1,-1,-1</v>
      </c>
      <c r="BJ286" s="2" t="str">
        <f t="shared" ca="1" si="208"/>
        <v>5000,-1,-1,-1,-1,-1,-1,-1,-1,-1,-1,-1,-1,-1,-1,-1,-1,-1,-1,-1,-1,-1,-1,-1,-1</v>
      </c>
      <c r="BK286" s="2" t="str">
        <f t="shared" ca="1" si="208"/>
        <v>5000,-1,-1,-1,-1,-1,-1,-1,-1,-1,-1,-1,-1,-1,-1,-1,-1,-1,-1,-1,-1,-1,-1,-1,-1,-1</v>
      </c>
      <c r="BL286" s="2" t="str">
        <f t="shared" ca="1" si="208"/>
        <v>5000,-1,-1,-1,-1,-1,-1,-1,-1,-1,-1,-1,-1,-1,-1,-1,-1,-1,-1,-1,-1,-1,-1,-1,-1,-1,-1</v>
      </c>
      <c r="BM286" s="2" t="str">
        <f t="shared" ca="1" si="208"/>
        <v>5000,-1,-1,-1,-1,-1,-1,-1,-1,-1,-1,-1,-1,-1,-1,-1,-1,-1,-1,-1,-1,-1,-1,-1,-1,-1,-1,-1</v>
      </c>
      <c r="BN286" s="2" t="str">
        <f t="shared" ca="1" si="208"/>
        <v>5000,-1,-1,-1,-1,-1,-1,-1,-1,-1,-1,-1,-1,-1,-1,-1,-1,-1,-1,-1,-1,-1,-1,-1,-1,-1,-1,-1,-1</v>
      </c>
      <c r="BO286" s="2" t="str">
        <f t="shared" ca="1" si="208"/>
        <v>5000,-1,-1,-1,-1,-1,-1,-1,-1,-1,-1,-1,-1,-1,-1,-1,-1,-1,-1,-1,-1,-1,-1,-1,-1,-1,-1,-1,-1,-1</v>
      </c>
      <c r="BP286" s="2" t="str">
        <f t="shared" ca="1" si="208"/>
        <v>5000,-1,-1,-1,-1,-1,-1,-1,-1,-1,-1,-1,-1,-1,-1,-1,-1,-1,-1,-1,-1,-1,-1,-1,-1,-1,-1,-1,-1,-1,-1</v>
      </c>
      <c r="BQ286" s="2" t="str">
        <f t="shared" ca="1" si="208"/>
        <v>5000,-1,-1,-1,-1,-1,-1,-1,-1,-1,-1,-1,-1,-1,-1,-1,-1,-1,-1,-1,-1,-1,-1,-1,-1,-1,-1,-1,-1,-1,-1,-1</v>
      </c>
      <c r="BR286" s="2" t="str">
        <f t="shared" ca="1" si="208"/>
        <v>5000,-1,-1,-1,-1,-1,-1,-1,-1,-1,-1,-1,-1,-1,-1,-1,-1,-1,-1,-1,-1,-1,-1,-1,-1,-1,-1,-1,-1,-1,-1,-1,-1</v>
      </c>
    </row>
    <row r="287" spans="1:70" x14ac:dyDescent="0.2">
      <c r="A287" s="5" t="s">
        <v>161</v>
      </c>
      <c r="C287" s="2" t="str">
        <f t="shared" ca="1" si="187"/>
        <v>100,100</v>
      </c>
      <c r="D287" s="2" t="str">
        <f t="shared" ref="D287:AG287" ca="1" si="211">C287&amp;","&amp;D250</f>
        <v>100,100,100</v>
      </c>
      <c r="E287" s="2" t="str">
        <f t="shared" ca="1" si="211"/>
        <v>100,100,100,100</v>
      </c>
      <c r="F287" s="2" t="str">
        <f t="shared" ca="1" si="211"/>
        <v>100,100,100,100,250</v>
      </c>
      <c r="G287" s="2" t="str">
        <f t="shared" ca="1" si="211"/>
        <v>100,100,100,100,250,250</v>
      </c>
      <c r="H287" s="2" t="str">
        <f t="shared" ca="1" si="211"/>
        <v>100,100,100,100,250,250,500</v>
      </c>
      <c r="I287" s="2" t="str">
        <f t="shared" ca="1" si="211"/>
        <v>100,100,100,100,250,250,500,500</v>
      </c>
      <c r="J287" s="2" t="str">
        <f t="shared" ca="1" si="211"/>
        <v>100,100,100,100,250,250,500,500,500</v>
      </c>
      <c r="K287" s="2" t="str">
        <f t="shared" ca="1" si="211"/>
        <v>100,100,100,100,250,250,500,500,500,1000</v>
      </c>
      <c r="L287" s="2" t="str">
        <f t="shared" ca="1" si="211"/>
        <v>100,100,100,100,250,250,500,500,500,1000,1000</v>
      </c>
      <c r="M287" s="2" t="str">
        <f t="shared" ca="1" si="211"/>
        <v>100,100,100,100,250,250,500,500,500,1000,1000,-1</v>
      </c>
      <c r="N287" s="2" t="str">
        <f t="shared" ca="1" si="211"/>
        <v>100,100,100,100,250,250,500,500,500,1000,1000,-1,-1</v>
      </c>
      <c r="O287" s="2" t="str">
        <f t="shared" ca="1" si="211"/>
        <v>100,100,100,100,250,250,500,500,500,1000,1000,-1,-1,-1</v>
      </c>
      <c r="P287" s="2" t="str">
        <f t="shared" ca="1" si="211"/>
        <v>100,100,100,100,250,250,500,500,500,1000,1000,-1,-1,-1,-1</v>
      </c>
      <c r="Q287" s="2" t="str">
        <f t="shared" ca="1" si="211"/>
        <v>100,100,100,100,250,250,500,500,500,1000,1000,-1,-1,-1,-1,-1</v>
      </c>
      <c r="R287" s="2" t="str">
        <f t="shared" ca="1" si="211"/>
        <v>100,100,100,100,250,250,500,500,500,1000,1000,-1,-1,-1,-1,-1,-1</v>
      </c>
      <c r="S287" s="2" t="str">
        <f t="shared" ca="1" si="211"/>
        <v>100,100,100,100,250,250,500,500,500,1000,1000,-1,-1,-1,-1,-1,-1,-1</v>
      </c>
      <c r="T287" s="2" t="str">
        <f t="shared" ca="1" si="211"/>
        <v>100,100,100,100,250,250,500,500,500,1000,1000,-1,-1,-1,-1,-1,-1,-1,-1</v>
      </c>
      <c r="U287" s="2" t="str">
        <f t="shared" ca="1" si="211"/>
        <v>100,100,100,100,250,250,500,500,500,1000,1000,-1,-1,-1,-1,-1,-1,-1,-1,-1</v>
      </c>
      <c r="V287" s="2" t="str">
        <f t="shared" ca="1" si="211"/>
        <v>100,100,100,100,250,250,500,500,500,1000,1000,-1,-1,-1,-1,-1,-1,-1,-1,-1,-1</v>
      </c>
      <c r="W287" s="2" t="str">
        <f t="shared" ca="1" si="211"/>
        <v>100,100,100,100,250,250,500,500,500,1000,1000,-1,-1,-1,-1,-1,-1,-1,-1,-1,-1,-1</v>
      </c>
      <c r="X287" s="2" t="str">
        <f t="shared" ca="1" si="211"/>
        <v>100,100,100,100,250,250,500,500,500,1000,1000,-1,-1,-1,-1,-1,-1,-1,-1,-1,-1,-1,-1</v>
      </c>
      <c r="Y287" s="2" t="str">
        <f t="shared" ca="1" si="211"/>
        <v>100,100,100,100,250,250,500,500,500,1000,1000,-1,-1,-1,-1,-1,-1,-1,-1,-1,-1,-1,-1,-1</v>
      </c>
      <c r="Z287" s="2" t="str">
        <f t="shared" ca="1" si="211"/>
        <v>100,100,100,100,250,250,500,500,500,1000,1000,-1,-1,-1,-1,-1,-1,-1,-1,-1,-1,-1,-1,-1,-1</v>
      </c>
      <c r="AA287" s="2" t="str">
        <f t="shared" ca="1" si="211"/>
        <v>100,100,100,100,250,250,500,500,500,1000,1000,-1,-1,-1,-1,-1,-1,-1,-1,-1,-1,-1,-1,-1,-1,-1</v>
      </c>
      <c r="AB287" s="2" t="str">
        <f t="shared" ca="1" si="211"/>
        <v>100,100,100,100,250,250,500,500,500,1000,1000,-1,-1,-1,-1,-1,-1,-1,-1,-1,-1,-1,-1,-1,-1,-1,-1</v>
      </c>
      <c r="AC287" s="2" t="str">
        <f t="shared" ca="1" si="211"/>
        <v>100,100,100,100,250,250,500,500,500,1000,1000,-1,-1,-1,-1,-1,-1,-1,-1,-1,-1,-1,-1,-1,-1,-1,-1,-1</v>
      </c>
      <c r="AD287" s="2" t="str">
        <f t="shared" ca="1" si="211"/>
        <v>100,100,100,100,250,250,500,500,500,1000,1000,-1,-1,-1,-1,-1,-1,-1,-1,-1,-1,-1,-1,-1,-1,-1,-1,-1,-1</v>
      </c>
      <c r="AE287" s="2" t="str">
        <f t="shared" ca="1" si="211"/>
        <v>100,100,100,100,250,250,500,500,500,1000,1000,-1,-1,-1,-1,-1,-1,-1,-1,-1,-1,-1,-1,-1,-1,-1,-1,-1,-1,-1</v>
      </c>
      <c r="AF287" s="2" t="str">
        <f t="shared" ca="1" si="211"/>
        <v>100,100,100,100,250,250,500,500,500,1000,1000,-1,-1,-1,-1,-1,-1,-1,-1,-1,-1,-1,-1,-1,-1,-1,-1,-1,-1,-1,-1</v>
      </c>
      <c r="AG287" s="2" t="str">
        <f t="shared" ca="1" si="211"/>
        <v>100,100,100,100,250,250,500,500,500,1000,1000,-1,-1,-1,-1,-1,-1,-1,-1,-1,-1,-1,-1,-1,-1,-1,-1,-1,-1,-1,-1,-1</v>
      </c>
      <c r="AM287" s="2" t="str">
        <f t="shared" ca="1" si="189"/>
        <v>281,296</v>
      </c>
      <c r="AN287" s="2" t="str">
        <f t="shared" ca="1" si="190"/>
        <v>281,296,370</v>
      </c>
      <c r="AO287" s="2" t="str">
        <f t="shared" ca="1" si="208"/>
        <v>281,296,370,370</v>
      </c>
      <c r="AP287" s="2" t="str">
        <f t="shared" ca="1" si="208"/>
        <v>281,296,370,370,740</v>
      </c>
      <c r="AQ287" s="2" t="str">
        <f t="shared" ca="1" si="208"/>
        <v>281,296,370,370,740,740</v>
      </c>
      <c r="AR287" s="2" t="str">
        <f t="shared" ca="1" si="208"/>
        <v>281,296,370,370,740,740,755</v>
      </c>
      <c r="AS287" s="2" t="str">
        <f t="shared" ca="1" si="208"/>
        <v>281,296,370,370,740,740,755,770</v>
      </c>
      <c r="AT287" s="2" t="str">
        <f t="shared" ca="1" si="208"/>
        <v>281,296,370,370,740,740,755,770,1110</v>
      </c>
      <c r="AU287" s="2" t="str">
        <f t="shared" ca="1" si="208"/>
        <v>281,296,370,370,740,740,755,770,1110,1125</v>
      </c>
      <c r="AV287" s="2" t="str">
        <f t="shared" ca="1" si="208"/>
        <v>281,296,370,370,740,740,755,770,1110,1125,1140</v>
      </c>
      <c r="AW287" s="2" t="str">
        <f t="shared" ca="1" si="208"/>
        <v>281,296,370,370,740,740,755,770,1110,1125,1140,-1</v>
      </c>
      <c r="AX287" s="2" t="str">
        <f t="shared" ca="1" si="208"/>
        <v>281,296,370,370,740,740,755,770,1110,1125,1140,-1,-1</v>
      </c>
      <c r="AY287" s="2" t="str">
        <f t="shared" ca="1" si="208"/>
        <v>281,296,370,370,740,740,755,770,1110,1125,1140,-1,-1,-1</v>
      </c>
      <c r="AZ287" s="2" t="str">
        <f t="shared" ca="1" si="208"/>
        <v>281,296,370,370,740,740,755,770,1110,1125,1140,-1,-1,-1,-1</v>
      </c>
      <c r="BA287" s="2" t="str">
        <f t="shared" ca="1" si="208"/>
        <v>281,296,370,370,740,740,755,770,1110,1125,1140,-1,-1,-1,-1,-1</v>
      </c>
      <c r="BB287" s="2" t="str">
        <f t="shared" ca="1" si="208"/>
        <v>281,296,370,370,740,740,755,770,1110,1125,1140,-1,-1,-1,-1,-1,-1</v>
      </c>
      <c r="BC287" s="2" t="str">
        <f t="shared" ca="1" si="208"/>
        <v>281,296,370,370,740,740,755,770,1110,1125,1140,-1,-1,-1,-1,-1,-1,-1</v>
      </c>
      <c r="BD287" s="2" t="str">
        <f t="shared" ca="1" si="208"/>
        <v>281,296,370,370,740,740,755,770,1110,1125,1140,-1,-1,-1,-1,-1,-1,-1,-1</v>
      </c>
      <c r="BE287" s="2" t="str">
        <f t="shared" ca="1" si="208"/>
        <v>281,296,370,370,740,740,755,770,1110,1125,1140,-1,-1,-1,-1,-1,-1,-1,-1,-1</v>
      </c>
      <c r="BF287" s="2" t="str">
        <f t="shared" ca="1" si="208"/>
        <v>281,296,370,370,740,740,755,770,1110,1125,1140,-1,-1,-1,-1,-1,-1,-1,-1,-1,-1</v>
      </c>
      <c r="BG287" s="2" t="str">
        <f t="shared" ca="1" si="208"/>
        <v>281,296,370,370,740,740,755,770,1110,1125,1140,-1,-1,-1,-1,-1,-1,-1,-1,-1,-1,-1</v>
      </c>
      <c r="BH287" s="2" t="str">
        <f t="shared" ca="1" si="208"/>
        <v>281,296,370,370,740,740,755,770,1110,1125,1140,-1,-1,-1,-1,-1,-1,-1,-1,-1,-1,-1,-1</v>
      </c>
      <c r="BI287" s="2" t="str">
        <f t="shared" ca="1" si="208"/>
        <v>281,296,370,370,740,740,755,770,1110,1125,1140,-1,-1,-1,-1,-1,-1,-1,-1,-1,-1,-1,-1,-1</v>
      </c>
      <c r="BJ287" s="2" t="str">
        <f t="shared" ca="1" si="208"/>
        <v>281,296,370,370,740,740,755,770,1110,1125,1140,-1,-1,-1,-1,-1,-1,-1,-1,-1,-1,-1,-1,-1,-1</v>
      </c>
      <c r="BK287" s="2" t="str">
        <f t="shared" ca="1" si="208"/>
        <v>281,296,370,370,740,740,755,770,1110,1125,1140,-1,-1,-1,-1,-1,-1,-1,-1,-1,-1,-1,-1,-1,-1,-1</v>
      </c>
      <c r="BL287" s="2" t="str">
        <f t="shared" ca="1" si="208"/>
        <v>281,296,370,370,740,740,755,770,1110,1125,1140,-1,-1,-1,-1,-1,-1,-1,-1,-1,-1,-1,-1,-1,-1,-1,-1</v>
      </c>
      <c r="BM287" s="2" t="str">
        <f t="shared" ca="1" si="208"/>
        <v>281,296,370,370,740,740,755,770,1110,1125,1140,-1,-1,-1,-1,-1,-1,-1,-1,-1,-1,-1,-1,-1,-1,-1,-1,-1</v>
      </c>
      <c r="BN287" s="2" t="str">
        <f t="shared" ca="1" si="208"/>
        <v>281,296,370,370,740,740,755,770,1110,1125,1140,-1,-1,-1,-1,-1,-1,-1,-1,-1,-1,-1,-1,-1,-1,-1,-1,-1,-1</v>
      </c>
      <c r="BO287" s="2" t="str">
        <f t="shared" ca="1" si="208"/>
        <v>281,296,370,370,740,740,755,770,1110,1125,1140,-1,-1,-1,-1,-1,-1,-1,-1,-1,-1,-1,-1,-1,-1,-1,-1,-1,-1,-1</v>
      </c>
      <c r="BP287" s="2" t="str">
        <f t="shared" ca="1" si="208"/>
        <v>281,296,370,370,740,740,755,770,1110,1125,1140,-1,-1,-1,-1,-1,-1,-1,-1,-1,-1,-1,-1,-1,-1,-1,-1,-1,-1,-1,-1</v>
      </c>
      <c r="BQ287" s="2" t="str">
        <f t="shared" ca="1" si="208"/>
        <v>281,296,370,370,740,740,755,770,1110,1125,1140,-1,-1,-1,-1,-1,-1,-1,-1,-1,-1,-1,-1,-1,-1,-1,-1,-1,-1,-1,-1,-1</v>
      </c>
      <c r="BR287" s="2" t="str">
        <f t="shared" ca="1" si="208"/>
        <v>281,296,370,370,740,740,755,770,1110,1125,1140,-1,-1,-1,-1,-1,-1,-1,-1,-1,-1,-1,-1,-1,-1,-1,-1,-1,-1,-1,-1,-1,-1</v>
      </c>
    </row>
    <row r="288" spans="1:70" x14ac:dyDescent="0.2">
      <c r="A288" s="5" t="s">
        <v>158</v>
      </c>
      <c r="C288" s="2" t="str">
        <f t="shared" ca="1" si="187"/>
        <v>20,100</v>
      </c>
      <c r="D288" s="2" t="str">
        <f t="shared" ref="D288:AG288" ca="1" si="212">C288&amp;","&amp;D251</f>
        <v>20,100,100</v>
      </c>
      <c r="E288" s="2" t="str">
        <f t="shared" ca="1" si="212"/>
        <v>20,100,100,100</v>
      </c>
      <c r="F288" s="2" t="str">
        <f t="shared" ca="1" si="212"/>
        <v>20,100,100,100,250</v>
      </c>
      <c r="G288" s="2" t="str">
        <f t="shared" ca="1" si="212"/>
        <v>20,100,100,100,250,250</v>
      </c>
      <c r="H288" s="2" t="str">
        <f t="shared" ca="1" si="212"/>
        <v>20,100,100,100,250,250,250</v>
      </c>
      <c r="I288" s="2" t="str">
        <f t="shared" ca="1" si="212"/>
        <v>20,100,100,100,250,250,250,500</v>
      </c>
      <c r="J288" s="2" t="str">
        <f t="shared" ca="1" si="212"/>
        <v>20,100,100,100,250,250,250,500,1000</v>
      </c>
      <c r="K288" s="2" t="str">
        <f t="shared" ca="1" si="212"/>
        <v>20,100,100,100,250,250,250,500,1000,-1</v>
      </c>
      <c r="L288" s="2" t="str">
        <f t="shared" ca="1" si="212"/>
        <v>20,100,100,100,250,250,250,500,1000,-1,-1</v>
      </c>
      <c r="M288" s="2" t="str">
        <f t="shared" ca="1" si="212"/>
        <v>20,100,100,100,250,250,250,500,1000,-1,-1,-1</v>
      </c>
      <c r="N288" s="2" t="str">
        <f t="shared" ca="1" si="212"/>
        <v>20,100,100,100,250,250,250,500,1000,-1,-1,-1,-1</v>
      </c>
      <c r="O288" s="2" t="str">
        <f t="shared" ca="1" si="212"/>
        <v>20,100,100,100,250,250,250,500,1000,-1,-1,-1,-1,-1</v>
      </c>
      <c r="P288" s="2" t="str">
        <f t="shared" ca="1" si="212"/>
        <v>20,100,100,100,250,250,250,500,1000,-1,-1,-1,-1,-1,-1</v>
      </c>
      <c r="Q288" s="2" t="str">
        <f t="shared" ca="1" si="212"/>
        <v>20,100,100,100,250,250,250,500,1000,-1,-1,-1,-1,-1,-1,-1</v>
      </c>
      <c r="R288" s="2" t="str">
        <f t="shared" ca="1" si="212"/>
        <v>20,100,100,100,250,250,250,500,1000,-1,-1,-1,-1,-1,-1,-1,-1</v>
      </c>
      <c r="S288" s="2" t="str">
        <f t="shared" ca="1" si="212"/>
        <v>20,100,100,100,250,250,250,500,1000,-1,-1,-1,-1,-1,-1,-1,-1,-1</v>
      </c>
      <c r="T288" s="2" t="str">
        <f t="shared" ca="1" si="212"/>
        <v>20,100,100,100,250,250,250,500,1000,-1,-1,-1,-1,-1,-1,-1,-1,-1,-1</v>
      </c>
      <c r="U288" s="2" t="str">
        <f t="shared" ca="1" si="212"/>
        <v>20,100,100,100,250,250,250,500,1000,-1,-1,-1,-1,-1,-1,-1,-1,-1,-1,-1</v>
      </c>
      <c r="V288" s="2" t="str">
        <f t="shared" ca="1" si="212"/>
        <v>20,100,100,100,250,250,250,500,1000,-1,-1,-1,-1,-1,-1,-1,-1,-1,-1,-1,-1</v>
      </c>
      <c r="W288" s="2" t="str">
        <f t="shared" ca="1" si="212"/>
        <v>20,100,100,100,250,250,250,500,1000,-1,-1,-1,-1,-1,-1,-1,-1,-1,-1,-1,-1,-1</v>
      </c>
      <c r="X288" s="2" t="str">
        <f t="shared" ca="1" si="212"/>
        <v>20,100,100,100,250,250,250,500,1000,-1,-1,-1,-1,-1,-1,-1,-1,-1,-1,-1,-1,-1,-1</v>
      </c>
      <c r="Y288" s="2" t="str">
        <f t="shared" ca="1" si="212"/>
        <v>20,100,100,100,250,250,250,500,1000,-1,-1,-1,-1,-1,-1,-1,-1,-1,-1,-1,-1,-1,-1,-1</v>
      </c>
      <c r="Z288" s="2" t="str">
        <f t="shared" ca="1" si="212"/>
        <v>20,100,100,100,250,250,250,500,1000,-1,-1,-1,-1,-1,-1,-1,-1,-1,-1,-1,-1,-1,-1,-1,-1</v>
      </c>
      <c r="AA288" s="2" t="str">
        <f t="shared" ca="1" si="212"/>
        <v>20,100,100,100,250,250,250,500,1000,-1,-1,-1,-1,-1,-1,-1,-1,-1,-1,-1,-1,-1,-1,-1,-1,-1</v>
      </c>
      <c r="AB288" s="2" t="str">
        <f t="shared" ca="1" si="212"/>
        <v>20,100,100,100,250,250,250,500,1000,-1,-1,-1,-1,-1,-1,-1,-1,-1,-1,-1,-1,-1,-1,-1,-1,-1,-1</v>
      </c>
      <c r="AC288" s="2" t="str">
        <f t="shared" ca="1" si="212"/>
        <v>20,100,100,100,250,250,250,500,1000,-1,-1,-1,-1,-1,-1,-1,-1,-1,-1,-1,-1,-1,-1,-1,-1,-1,-1,-1</v>
      </c>
      <c r="AD288" s="2" t="str">
        <f t="shared" ca="1" si="212"/>
        <v>20,100,100,100,250,250,250,500,1000,-1,-1,-1,-1,-1,-1,-1,-1,-1,-1,-1,-1,-1,-1,-1,-1,-1,-1,-1,-1</v>
      </c>
      <c r="AE288" s="2" t="str">
        <f t="shared" ca="1" si="212"/>
        <v>20,100,100,100,250,250,250,500,1000,-1,-1,-1,-1,-1,-1,-1,-1,-1,-1,-1,-1,-1,-1,-1,-1,-1,-1,-1,-1,-1</v>
      </c>
      <c r="AF288" s="2" t="str">
        <f t="shared" ca="1" si="212"/>
        <v>20,100,100,100,250,250,250,500,1000,-1,-1,-1,-1,-1,-1,-1,-1,-1,-1,-1,-1,-1,-1,-1,-1,-1,-1,-1,-1,-1,-1</v>
      </c>
      <c r="AG288" s="2" t="str">
        <f t="shared" ca="1" si="212"/>
        <v>20,100,100,100,250,250,250,500,1000,-1,-1,-1,-1,-1,-1,-1,-1,-1,-1,-1,-1,-1,-1,-1,-1,-1,-1,-1,-1,-1,-1,-1</v>
      </c>
      <c r="AM288" s="2" t="str">
        <f t="shared" ca="1" si="189"/>
        <v>60,625</v>
      </c>
      <c r="AN288" s="2" t="str">
        <f t="shared" ca="1" si="190"/>
        <v>60,625,625</v>
      </c>
      <c r="AO288" s="2" t="str">
        <f t="shared" ca="1" si="208"/>
        <v>60,625,625,625</v>
      </c>
      <c r="AP288" s="2" t="str">
        <f t="shared" ca="1" si="208"/>
        <v>60,625,625,625,1250</v>
      </c>
      <c r="AQ288" s="2" t="str">
        <f t="shared" ca="1" si="208"/>
        <v>60,625,625,625,1250,1250</v>
      </c>
      <c r="AR288" s="2" t="str">
        <f t="shared" ca="1" si="208"/>
        <v>60,625,625,625,1250,1250,1250</v>
      </c>
      <c r="AS288" s="2" t="str">
        <f t="shared" ca="1" si="208"/>
        <v>60,625,625,625,1250,1250,1250,1875</v>
      </c>
      <c r="AT288" s="2" t="str">
        <f t="shared" ca="1" si="208"/>
        <v>60,625,625,625,1250,1250,1250,1875,2500</v>
      </c>
      <c r="AU288" s="2" t="str">
        <f t="shared" ca="1" si="208"/>
        <v>60,625,625,625,1250,1250,1250,1875,2500,-1</v>
      </c>
      <c r="AV288" s="2" t="str">
        <f t="shared" ca="1" si="208"/>
        <v>60,625,625,625,1250,1250,1250,1875,2500,-1,-1</v>
      </c>
      <c r="AW288" s="2" t="str">
        <f t="shared" ca="1" si="208"/>
        <v>60,625,625,625,1250,1250,1250,1875,2500,-1,-1,-1</v>
      </c>
      <c r="AX288" s="2" t="str">
        <f t="shared" ca="1" si="208"/>
        <v>60,625,625,625,1250,1250,1250,1875,2500,-1,-1,-1,-1</v>
      </c>
      <c r="AY288" s="2" t="str">
        <f t="shared" ca="1" si="208"/>
        <v>60,625,625,625,1250,1250,1250,1875,2500,-1,-1,-1,-1,-1</v>
      </c>
      <c r="AZ288" s="2" t="str">
        <f t="shared" ca="1" si="208"/>
        <v>60,625,625,625,1250,1250,1250,1875,2500,-1,-1,-1,-1,-1,-1</v>
      </c>
      <c r="BA288" s="2" t="str">
        <f t="shared" ca="1" si="208"/>
        <v>60,625,625,625,1250,1250,1250,1875,2500,-1,-1,-1,-1,-1,-1,-1</v>
      </c>
      <c r="BB288" s="2" t="str">
        <f t="shared" ca="1" si="208"/>
        <v>60,625,625,625,1250,1250,1250,1875,2500,-1,-1,-1,-1,-1,-1,-1,-1</v>
      </c>
      <c r="BC288" s="2" t="str">
        <f t="shared" ca="1" si="208"/>
        <v>60,625,625,625,1250,1250,1250,1875,2500,-1,-1,-1,-1,-1,-1,-1,-1,-1</v>
      </c>
      <c r="BD288" s="2" t="str">
        <f t="shared" ca="1" si="208"/>
        <v>60,625,625,625,1250,1250,1250,1875,2500,-1,-1,-1,-1,-1,-1,-1,-1,-1,-1</v>
      </c>
      <c r="BE288" s="2" t="str">
        <f t="shared" ca="1" si="208"/>
        <v>60,625,625,625,1250,1250,1250,1875,2500,-1,-1,-1,-1,-1,-1,-1,-1,-1,-1,-1</v>
      </c>
      <c r="BF288" s="2" t="str">
        <f t="shared" ca="1" si="208"/>
        <v>60,625,625,625,1250,1250,1250,1875,2500,-1,-1,-1,-1,-1,-1,-1,-1,-1,-1,-1,-1</v>
      </c>
      <c r="BG288" s="2" t="str">
        <f t="shared" ca="1" si="208"/>
        <v>60,625,625,625,1250,1250,1250,1875,2500,-1,-1,-1,-1,-1,-1,-1,-1,-1,-1,-1,-1,-1</v>
      </c>
      <c r="BH288" s="2" t="str">
        <f t="shared" ca="1" si="208"/>
        <v>60,625,625,625,1250,1250,1250,1875,2500,-1,-1,-1,-1,-1,-1,-1,-1,-1,-1,-1,-1,-1,-1</v>
      </c>
      <c r="BI288" s="2" t="str">
        <f t="shared" ca="1" si="208"/>
        <v>60,625,625,625,1250,1250,1250,1875,2500,-1,-1,-1,-1,-1,-1,-1,-1,-1,-1,-1,-1,-1,-1,-1</v>
      </c>
      <c r="BJ288" s="2" t="str">
        <f t="shared" ca="1" si="208"/>
        <v>60,625,625,625,1250,1250,1250,1875,2500,-1,-1,-1,-1,-1,-1,-1,-1,-1,-1,-1,-1,-1,-1,-1,-1</v>
      </c>
      <c r="BK288" s="2" t="str">
        <f t="shared" ca="1" si="208"/>
        <v>60,625,625,625,1250,1250,1250,1875,2500,-1,-1,-1,-1,-1,-1,-1,-1,-1,-1,-1,-1,-1,-1,-1,-1,-1</v>
      </c>
      <c r="BL288" s="2" t="str">
        <f t="shared" ca="1" si="208"/>
        <v>60,625,625,625,1250,1250,1250,1875,2500,-1,-1,-1,-1,-1,-1,-1,-1,-1,-1,-1,-1,-1,-1,-1,-1,-1,-1</v>
      </c>
      <c r="BM288" s="2" t="str">
        <f t="shared" ca="1" si="208"/>
        <v>60,625,625,625,1250,1250,1250,1875,2500,-1,-1,-1,-1,-1,-1,-1,-1,-1,-1,-1,-1,-1,-1,-1,-1,-1,-1,-1</v>
      </c>
      <c r="BN288" s="2" t="str">
        <f t="shared" ca="1" si="208"/>
        <v>60,625,625,625,1250,1250,1250,1875,2500,-1,-1,-1,-1,-1,-1,-1,-1,-1,-1,-1,-1,-1,-1,-1,-1,-1,-1,-1,-1</v>
      </c>
      <c r="BO288" s="2" t="str">
        <f t="shared" ca="1" si="208"/>
        <v>60,625,625,625,1250,1250,1250,1875,2500,-1,-1,-1,-1,-1,-1,-1,-1,-1,-1,-1,-1,-1,-1,-1,-1,-1,-1,-1,-1,-1</v>
      </c>
      <c r="BP288" s="2" t="str">
        <f t="shared" ca="1" si="208"/>
        <v>60,625,625,625,1250,1250,1250,1875,2500,-1,-1,-1,-1,-1,-1,-1,-1,-1,-1,-1,-1,-1,-1,-1,-1,-1,-1,-1,-1,-1,-1</v>
      </c>
      <c r="BQ288" s="2" t="str">
        <f t="shared" ca="1" si="208"/>
        <v>60,625,625,625,1250,1250,1250,1875,2500,-1,-1,-1,-1,-1,-1,-1,-1,-1,-1,-1,-1,-1,-1,-1,-1,-1,-1,-1,-1,-1,-1,-1</v>
      </c>
      <c r="BR288" s="2" t="str">
        <f t="shared" ca="1" si="208"/>
        <v>60,625,625,625,1250,1250,1250,1875,2500,-1,-1,-1,-1,-1,-1,-1,-1,-1,-1,-1,-1,-1,-1,-1,-1,-1,-1,-1,-1,-1,-1,-1,-1</v>
      </c>
    </row>
    <row r="289" spans="1:70" x14ac:dyDescent="0.2">
      <c r="A289" s="5" t="s">
        <v>135</v>
      </c>
      <c r="C289" s="2" t="str">
        <f t="shared" ca="1" si="187"/>
        <v>100,100</v>
      </c>
      <c r="D289" s="2" t="str">
        <f t="shared" ref="D289:AG289" ca="1" si="213">C289&amp;","&amp;D252</f>
        <v>100,100,100</v>
      </c>
      <c r="E289" s="2" t="str">
        <f t="shared" ca="1" si="213"/>
        <v>100,100,100,250</v>
      </c>
      <c r="F289" s="2" t="str">
        <f t="shared" ca="1" si="213"/>
        <v>100,100,100,250,250</v>
      </c>
      <c r="G289" s="2" t="str">
        <f t="shared" ca="1" si="213"/>
        <v>100,100,100,250,250,500</v>
      </c>
      <c r="H289" s="2" t="str">
        <f t="shared" ca="1" si="213"/>
        <v>100,100,100,250,250,500,-1</v>
      </c>
      <c r="I289" s="2" t="str">
        <f t="shared" ca="1" si="213"/>
        <v>100,100,100,250,250,500,-1,-1</v>
      </c>
      <c r="J289" s="2" t="str">
        <f t="shared" ca="1" si="213"/>
        <v>100,100,100,250,250,500,-1,-1,-1</v>
      </c>
      <c r="K289" s="2" t="str">
        <f t="shared" ca="1" si="213"/>
        <v>100,100,100,250,250,500,-1,-1,-1,-1</v>
      </c>
      <c r="L289" s="2" t="str">
        <f t="shared" ca="1" si="213"/>
        <v>100,100,100,250,250,500,-1,-1,-1,-1,-1</v>
      </c>
      <c r="M289" s="2" t="str">
        <f t="shared" ca="1" si="213"/>
        <v>100,100,100,250,250,500,-1,-1,-1,-1,-1,-1</v>
      </c>
      <c r="N289" s="2" t="str">
        <f t="shared" ca="1" si="213"/>
        <v>100,100,100,250,250,500,-1,-1,-1,-1,-1,-1,-1</v>
      </c>
      <c r="O289" s="2" t="str">
        <f t="shared" ca="1" si="213"/>
        <v>100,100,100,250,250,500,-1,-1,-1,-1,-1,-1,-1,-1</v>
      </c>
      <c r="P289" s="2" t="str">
        <f t="shared" ca="1" si="213"/>
        <v>100,100,100,250,250,500,-1,-1,-1,-1,-1,-1,-1,-1,-1</v>
      </c>
      <c r="Q289" s="2" t="str">
        <f t="shared" ca="1" si="213"/>
        <v>100,100,100,250,250,500,-1,-1,-1,-1,-1,-1,-1,-1,-1,-1</v>
      </c>
      <c r="R289" s="2" t="str">
        <f t="shared" ca="1" si="213"/>
        <v>100,100,100,250,250,500,-1,-1,-1,-1,-1,-1,-1,-1,-1,-1,-1</v>
      </c>
      <c r="S289" s="2" t="str">
        <f t="shared" ca="1" si="213"/>
        <v>100,100,100,250,250,500,-1,-1,-1,-1,-1,-1,-1,-1,-1,-1,-1,-1</v>
      </c>
      <c r="T289" s="2" t="str">
        <f t="shared" ca="1" si="213"/>
        <v>100,100,100,250,250,500,-1,-1,-1,-1,-1,-1,-1,-1,-1,-1,-1,-1,-1</v>
      </c>
      <c r="U289" s="2" t="str">
        <f t="shared" ca="1" si="213"/>
        <v>100,100,100,250,250,500,-1,-1,-1,-1,-1,-1,-1,-1,-1,-1,-1,-1,-1,-1</v>
      </c>
      <c r="V289" s="2" t="str">
        <f t="shared" ca="1" si="213"/>
        <v>100,100,100,250,250,500,-1,-1,-1,-1,-1,-1,-1,-1,-1,-1,-1,-1,-1,-1,-1</v>
      </c>
      <c r="W289" s="2" t="str">
        <f t="shared" ca="1" si="213"/>
        <v>100,100,100,250,250,500,-1,-1,-1,-1,-1,-1,-1,-1,-1,-1,-1,-1,-1,-1,-1,-1</v>
      </c>
      <c r="X289" s="2" t="str">
        <f t="shared" ca="1" si="213"/>
        <v>100,100,100,250,250,500,-1,-1,-1,-1,-1,-1,-1,-1,-1,-1,-1,-1,-1,-1,-1,-1,-1</v>
      </c>
      <c r="Y289" s="2" t="str">
        <f t="shared" ca="1" si="213"/>
        <v>100,100,100,250,250,500,-1,-1,-1,-1,-1,-1,-1,-1,-1,-1,-1,-1,-1,-1,-1,-1,-1,-1</v>
      </c>
      <c r="Z289" s="2" t="str">
        <f t="shared" ca="1" si="213"/>
        <v>100,100,100,250,250,500,-1,-1,-1,-1,-1,-1,-1,-1,-1,-1,-1,-1,-1,-1,-1,-1,-1,-1,-1</v>
      </c>
      <c r="AA289" s="2" t="str">
        <f t="shared" ca="1" si="213"/>
        <v>100,100,100,250,250,500,-1,-1,-1,-1,-1,-1,-1,-1,-1,-1,-1,-1,-1,-1,-1,-1,-1,-1,-1,-1</v>
      </c>
      <c r="AB289" s="2" t="str">
        <f t="shared" ca="1" si="213"/>
        <v>100,100,100,250,250,500,-1,-1,-1,-1,-1,-1,-1,-1,-1,-1,-1,-1,-1,-1,-1,-1,-1,-1,-1,-1,-1</v>
      </c>
      <c r="AC289" s="2" t="str">
        <f t="shared" ca="1" si="213"/>
        <v>100,100,100,250,250,500,-1,-1,-1,-1,-1,-1,-1,-1,-1,-1,-1,-1,-1,-1,-1,-1,-1,-1,-1,-1,-1,-1</v>
      </c>
      <c r="AD289" s="2" t="str">
        <f t="shared" ca="1" si="213"/>
        <v>100,100,100,250,250,500,-1,-1,-1,-1,-1,-1,-1,-1,-1,-1,-1,-1,-1,-1,-1,-1,-1,-1,-1,-1,-1,-1,-1</v>
      </c>
      <c r="AE289" s="2" t="str">
        <f t="shared" ca="1" si="213"/>
        <v>100,100,100,250,250,500,-1,-1,-1,-1,-1,-1,-1,-1,-1,-1,-1,-1,-1,-1,-1,-1,-1,-1,-1,-1,-1,-1,-1,-1</v>
      </c>
      <c r="AF289" s="2" t="str">
        <f t="shared" ca="1" si="213"/>
        <v>100,100,100,250,250,500,-1,-1,-1,-1,-1,-1,-1,-1,-1,-1,-1,-1,-1,-1,-1,-1,-1,-1,-1,-1,-1,-1,-1,-1,-1</v>
      </c>
      <c r="AG289" s="2" t="str">
        <f t="shared" ca="1" si="213"/>
        <v>100,100,100,250,250,500,-1,-1,-1,-1,-1,-1,-1,-1,-1,-1,-1,-1,-1,-1,-1,-1,-1,-1,-1,-1,-1,-1,-1,-1,-1,-1</v>
      </c>
      <c r="AM289" s="2" t="str">
        <f t="shared" ca="1" si="189"/>
        <v>668,759</v>
      </c>
      <c r="AN289" s="2" t="str">
        <f t="shared" ca="1" si="190"/>
        <v>668,759,759</v>
      </c>
      <c r="AO289" s="2" t="str">
        <f t="shared" ca="1" si="208"/>
        <v>668,759,759,1518</v>
      </c>
      <c r="AP289" s="2" t="str">
        <f t="shared" ca="1" si="208"/>
        <v>668,759,759,1518,1518</v>
      </c>
      <c r="AQ289" s="2" t="str">
        <f t="shared" ca="1" si="208"/>
        <v>668,759,759,1518,1518,2277</v>
      </c>
      <c r="AR289" s="2" t="str">
        <f t="shared" ca="1" si="208"/>
        <v>668,759,759,1518,1518,2277,-1</v>
      </c>
      <c r="AS289" s="2" t="str">
        <f t="shared" ca="1" si="208"/>
        <v>668,759,759,1518,1518,2277,-1,-1</v>
      </c>
      <c r="AT289" s="2" t="str">
        <f t="shared" ca="1" si="208"/>
        <v>668,759,759,1518,1518,2277,-1,-1,-1</v>
      </c>
      <c r="AU289" s="2" t="str">
        <f t="shared" ca="1" si="208"/>
        <v>668,759,759,1518,1518,2277,-1,-1,-1,-1</v>
      </c>
      <c r="AV289" s="2" t="str">
        <f t="shared" ca="1" si="208"/>
        <v>668,759,759,1518,1518,2277,-1,-1,-1,-1,-1</v>
      </c>
      <c r="AW289" s="2" t="str">
        <f t="shared" ca="1" si="208"/>
        <v>668,759,759,1518,1518,2277,-1,-1,-1,-1,-1,-1</v>
      </c>
      <c r="AX289" s="2" t="str">
        <f t="shared" ca="1" si="208"/>
        <v>668,759,759,1518,1518,2277,-1,-1,-1,-1,-1,-1,-1</v>
      </c>
      <c r="AY289" s="2" t="str">
        <f t="shared" ca="1" si="208"/>
        <v>668,759,759,1518,1518,2277,-1,-1,-1,-1,-1,-1,-1,-1</v>
      </c>
      <c r="AZ289" s="2" t="str">
        <f t="shared" ca="1" si="208"/>
        <v>668,759,759,1518,1518,2277,-1,-1,-1,-1,-1,-1,-1,-1,-1</v>
      </c>
      <c r="BA289" s="2" t="str">
        <f t="shared" ca="1" si="208"/>
        <v>668,759,759,1518,1518,2277,-1,-1,-1,-1,-1,-1,-1,-1,-1,-1</v>
      </c>
      <c r="BB289" s="2" t="str">
        <f t="shared" ca="1" si="208"/>
        <v>668,759,759,1518,1518,2277,-1,-1,-1,-1,-1,-1,-1,-1,-1,-1,-1</v>
      </c>
      <c r="BC289" s="2" t="str">
        <f t="shared" ca="1" si="208"/>
        <v>668,759,759,1518,1518,2277,-1,-1,-1,-1,-1,-1,-1,-1,-1,-1,-1,-1</v>
      </c>
      <c r="BD289" s="2" t="str">
        <f t="shared" ca="1" si="208"/>
        <v>668,759,759,1518,1518,2277,-1,-1,-1,-1,-1,-1,-1,-1,-1,-1,-1,-1,-1</v>
      </c>
      <c r="BE289" s="2" t="str">
        <f t="shared" ca="1" si="208"/>
        <v>668,759,759,1518,1518,2277,-1,-1,-1,-1,-1,-1,-1,-1,-1,-1,-1,-1,-1,-1</v>
      </c>
      <c r="BF289" s="2" t="str">
        <f t="shared" ca="1" si="208"/>
        <v>668,759,759,1518,1518,2277,-1,-1,-1,-1,-1,-1,-1,-1,-1,-1,-1,-1,-1,-1,-1</v>
      </c>
      <c r="BG289" s="2" t="str">
        <f t="shared" ca="1" si="208"/>
        <v>668,759,759,1518,1518,2277,-1,-1,-1,-1,-1,-1,-1,-1,-1,-1,-1,-1,-1,-1,-1,-1</v>
      </c>
      <c r="BH289" s="2" t="str">
        <f t="shared" ca="1" si="208"/>
        <v>668,759,759,1518,1518,2277,-1,-1,-1,-1,-1,-1,-1,-1,-1,-1,-1,-1,-1,-1,-1,-1,-1</v>
      </c>
      <c r="BI289" s="2" t="str">
        <f t="shared" ca="1" si="208"/>
        <v>668,759,759,1518,1518,2277,-1,-1,-1,-1,-1,-1,-1,-1,-1,-1,-1,-1,-1,-1,-1,-1,-1,-1</v>
      </c>
      <c r="BJ289" s="2" t="str">
        <f t="shared" ca="1" si="208"/>
        <v>668,759,759,1518,1518,2277,-1,-1,-1,-1,-1,-1,-1,-1,-1,-1,-1,-1,-1,-1,-1,-1,-1,-1,-1</v>
      </c>
      <c r="BK289" s="2" t="str">
        <f t="shared" ca="1" si="208"/>
        <v>668,759,759,1518,1518,2277,-1,-1,-1,-1,-1,-1,-1,-1,-1,-1,-1,-1,-1,-1,-1,-1,-1,-1,-1,-1</v>
      </c>
      <c r="BL289" s="2" t="str">
        <f t="shared" ca="1" si="208"/>
        <v>668,759,759,1518,1518,2277,-1,-1,-1,-1,-1,-1,-1,-1,-1,-1,-1,-1,-1,-1,-1,-1,-1,-1,-1,-1,-1</v>
      </c>
      <c r="BM289" s="2" t="str">
        <f t="shared" ca="1" si="208"/>
        <v>668,759,759,1518,1518,2277,-1,-1,-1,-1,-1,-1,-1,-1,-1,-1,-1,-1,-1,-1,-1,-1,-1,-1,-1,-1,-1,-1</v>
      </c>
      <c r="BN289" s="2" t="str">
        <f t="shared" ca="1" si="208"/>
        <v>668,759,759,1518,1518,2277,-1,-1,-1,-1,-1,-1,-1,-1,-1,-1,-1,-1,-1,-1,-1,-1,-1,-1,-1,-1,-1,-1,-1</v>
      </c>
      <c r="BO289" s="2" t="str">
        <f t="shared" ca="1" si="208"/>
        <v>668,759,759,1518,1518,2277,-1,-1,-1,-1,-1,-1,-1,-1,-1,-1,-1,-1,-1,-1,-1,-1,-1,-1,-1,-1,-1,-1,-1,-1</v>
      </c>
      <c r="BP289" s="2" t="str">
        <f t="shared" ca="1" si="208"/>
        <v>668,759,759,1518,1518,2277,-1,-1,-1,-1,-1,-1,-1,-1,-1,-1,-1,-1,-1,-1,-1,-1,-1,-1,-1,-1,-1,-1,-1,-1,-1</v>
      </c>
      <c r="BQ289" s="2" t="str">
        <f t="shared" ca="1" si="208"/>
        <v>668,759,759,1518,1518,2277,-1,-1,-1,-1,-1,-1,-1,-1,-1,-1,-1,-1,-1,-1,-1,-1,-1,-1,-1,-1,-1,-1,-1,-1,-1,-1</v>
      </c>
      <c r="BR289" s="2" t="str">
        <f t="shared" ca="1" si="208"/>
        <v>668,759,759,1518,1518,2277,-1,-1,-1,-1,-1,-1,-1,-1,-1,-1,-1,-1,-1,-1,-1,-1,-1,-1,-1,-1,-1,-1,-1,-1,-1,-1,-1</v>
      </c>
    </row>
    <row r="290" spans="1:70" x14ac:dyDescent="0.2">
      <c r="A290" s="5" t="s">
        <v>165</v>
      </c>
      <c r="C290" s="2" t="str">
        <f t="shared" ca="1" si="187"/>
        <v>20,100</v>
      </c>
      <c r="D290" s="2" t="str">
        <f t="shared" ref="D290:AG290" ca="1" si="214">C290&amp;","&amp;D253</f>
        <v>20,100,250</v>
      </c>
      <c r="E290" s="2" t="str">
        <f t="shared" ca="1" si="214"/>
        <v>20,100,250,500</v>
      </c>
      <c r="F290" s="2" t="str">
        <f t="shared" ca="1" si="214"/>
        <v>20,100,250,500,1000</v>
      </c>
      <c r="G290" s="2" t="str">
        <f t="shared" ca="1" si="214"/>
        <v>20,100,250,500,1000,-1</v>
      </c>
      <c r="H290" s="2" t="str">
        <f t="shared" ca="1" si="214"/>
        <v>20,100,250,500,1000,-1,-1</v>
      </c>
      <c r="I290" s="2" t="str">
        <f t="shared" ca="1" si="214"/>
        <v>20,100,250,500,1000,-1,-1,-1</v>
      </c>
      <c r="J290" s="2" t="str">
        <f t="shared" ca="1" si="214"/>
        <v>20,100,250,500,1000,-1,-1,-1,-1</v>
      </c>
      <c r="K290" s="2" t="str">
        <f t="shared" ca="1" si="214"/>
        <v>20,100,250,500,1000,-1,-1,-1,-1,-1</v>
      </c>
      <c r="L290" s="2" t="str">
        <f t="shared" ca="1" si="214"/>
        <v>20,100,250,500,1000,-1,-1,-1,-1,-1,-1</v>
      </c>
      <c r="M290" s="2" t="str">
        <f t="shared" ca="1" si="214"/>
        <v>20,100,250,500,1000,-1,-1,-1,-1,-1,-1,-1</v>
      </c>
      <c r="N290" s="2" t="str">
        <f t="shared" ca="1" si="214"/>
        <v>20,100,250,500,1000,-1,-1,-1,-1,-1,-1,-1,-1</v>
      </c>
      <c r="O290" s="2" t="str">
        <f t="shared" ca="1" si="214"/>
        <v>20,100,250,500,1000,-1,-1,-1,-1,-1,-1,-1,-1,-1</v>
      </c>
      <c r="P290" s="2" t="str">
        <f t="shared" ca="1" si="214"/>
        <v>20,100,250,500,1000,-1,-1,-1,-1,-1,-1,-1,-1,-1,-1</v>
      </c>
      <c r="Q290" s="2" t="str">
        <f t="shared" ca="1" si="214"/>
        <v>20,100,250,500,1000,-1,-1,-1,-1,-1,-1,-1,-1,-1,-1,-1</v>
      </c>
      <c r="R290" s="2" t="str">
        <f t="shared" ca="1" si="214"/>
        <v>20,100,250,500,1000,-1,-1,-1,-1,-1,-1,-1,-1,-1,-1,-1,-1</v>
      </c>
      <c r="S290" s="2" t="str">
        <f t="shared" ca="1" si="214"/>
        <v>20,100,250,500,1000,-1,-1,-1,-1,-1,-1,-1,-1,-1,-1,-1,-1,-1</v>
      </c>
      <c r="T290" s="2" t="str">
        <f t="shared" ca="1" si="214"/>
        <v>20,100,250,500,1000,-1,-1,-1,-1,-1,-1,-1,-1,-1,-1,-1,-1,-1,-1</v>
      </c>
      <c r="U290" s="2" t="str">
        <f t="shared" ca="1" si="214"/>
        <v>20,100,250,500,1000,-1,-1,-1,-1,-1,-1,-1,-1,-1,-1,-1,-1,-1,-1,-1</v>
      </c>
      <c r="V290" s="2" t="str">
        <f t="shared" ca="1" si="214"/>
        <v>20,100,250,500,1000,-1,-1,-1,-1,-1,-1,-1,-1,-1,-1,-1,-1,-1,-1,-1,-1</v>
      </c>
      <c r="W290" s="2" t="str">
        <f t="shared" ca="1" si="214"/>
        <v>20,100,250,500,1000,-1,-1,-1,-1,-1,-1,-1,-1,-1,-1,-1,-1,-1,-1,-1,-1,-1</v>
      </c>
      <c r="X290" s="2" t="str">
        <f t="shared" ca="1" si="214"/>
        <v>20,100,250,500,1000,-1,-1,-1,-1,-1,-1,-1,-1,-1,-1,-1,-1,-1,-1,-1,-1,-1,-1</v>
      </c>
      <c r="Y290" s="2" t="str">
        <f t="shared" ca="1" si="214"/>
        <v>20,100,250,500,1000,-1,-1,-1,-1,-1,-1,-1,-1,-1,-1,-1,-1,-1,-1,-1,-1,-1,-1,-1</v>
      </c>
      <c r="Z290" s="2" t="str">
        <f t="shared" ca="1" si="214"/>
        <v>20,100,250,500,1000,-1,-1,-1,-1,-1,-1,-1,-1,-1,-1,-1,-1,-1,-1,-1,-1,-1,-1,-1,-1</v>
      </c>
      <c r="AA290" s="2" t="str">
        <f t="shared" ca="1" si="214"/>
        <v>20,100,250,500,1000,-1,-1,-1,-1,-1,-1,-1,-1,-1,-1,-1,-1,-1,-1,-1,-1,-1,-1,-1,-1,-1</v>
      </c>
      <c r="AB290" s="2" t="str">
        <f t="shared" ca="1" si="214"/>
        <v>20,100,250,500,1000,-1,-1,-1,-1,-1,-1,-1,-1,-1,-1,-1,-1,-1,-1,-1,-1,-1,-1,-1,-1,-1,-1</v>
      </c>
      <c r="AC290" s="2" t="str">
        <f t="shared" ca="1" si="214"/>
        <v>20,100,250,500,1000,-1,-1,-1,-1,-1,-1,-1,-1,-1,-1,-1,-1,-1,-1,-1,-1,-1,-1,-1,-1,-1,-1,-1</v>
      </c>
      <c r="AD290" s="2" t="str">
        <f t="shared" ca="1" si="214"/>
        <v>20,100,250,500,1000,-1,-1,-1,-1,-1,-1,-1,-1,-1,-1,-1,-1,-1,-1,-1,-1,-1,-1,-1,-1,-1,-1,-1,-1</v>
      </c>
      <c r="AE290" s="2" t="str">
        <f t="shared" ca="1" si="214"/>
        <v>20,100,250,500,1000,-1,-1,-1,-1,-1,-1,-1,-1,-1,-1,-1,-1,-1,-1,-1,-1,-1,-1,-1,-1,-1,-1,-1,-1,-1</v>
      </c>
      <c r="AF290" s="2" t="str">
        <f t="shared" ca="1" si="214"/>
        <v>20,100,250,500,1000,-1,-1,-1,-1,-1,-1,-1,-1,-1,-1,-1,-1,-1,-1,-1,-1,-1,-1,-1,-1,-1,-1,-1,-1,-1,-1</v>
      </c>
      <c r="AG290" s="2" t="str">
        <f t="shared" ca="1" si="214"/>
        <v>20,100,250,500,1000,-1,-1,-1,-1,-1,-1,-1,-1,-1,-1,-1,-1,-1,-1,-1,-1,-1,-1,-1,-1,-1,-1,-1,-1,-1,-1,-1</v>
      </c>
      <c r="AM290" s="2" t="str">
        <f t="shared" ca="1" si="189"/>
        <v>60,840</v>
      </c>
      <c r="AN290" s="2" t="str">
        <f t="shared" ca="1" si="190"/>
        <v>60,840,1681</v>
      </c>
      <c r="AO290" s="2" t="str">
        <f t="shared" ca="1" si="208"/>
        <v>60,840,1681,2522</v>
      </c>
      <c r="AP290" s="2" t="str">
        <f t="shared" ca="1" si="208"/>
        <v>60,840,1681,2522,2555</v>
      </c>
      <c r="AQ290" s="2" t="str">
        <f t="shared" ca="1" si="208"/>
        <v>60,840,1681,2522,2555,-1</v>
      </c>
      <c r="AR290" s="2" t="str">
        <f t="shared" ca="1" si="208"/>
        <v>60,840,1681,2522,2555,-1,-1</v>
      </c>
      <c r="AS290" s="2" t="str">
        <f t="shared" ca="1" si="208"/>
        <v>60,840,1681,2522,2555,-1,-1,-1</v>
      </c>
      <c r="AT290" s="2" t="str">
        <f t="shared" ca="1" si="208"/>
        <v>60,840,1681,2522,2555,-1,-1,-1,-1</v>
      </c>
      <c r="AU290" s="2" t="str">
        <f t="shared" ca="1" si="208"/>
        <v>60,840,1681,2522,2555,-1,-1,-1,-1,-1</v>
      </c>
      <c r="AV290" s="2" t="str">
        <f t="shared" ca="1" si="208"/>
        <v>60,840,1681,2522,2555,-1,-1,-1,-1,-1,-1</v>
      </c>
      <c r="AW290" s="2" t="str">
        <f t="shared" ca="1" si="208"/>
        <v>60,840,1681,2522,2555,-1,-1,-1,-1,-1,-1,-1</v>
      </c>
      <c r="AX290" s="2" t="str">
        <f t="shared" ca="1" si="208"/>
        <v>60,840,1681,2522,2555,-1,-1,-1,-1,-1,-1,-1,-1</v>
      </c>
      <c r="AY290" s="2" t="str">
        <f t="shared" ca="1" si="208"/>
        <v>60,840,1681,2522,2555,-1,-1,-1,-1,-1,-1,-1,-1,-1</v>
      </c>
      <c r="AZ290" s="2" t="str">
        <f t="shared" ca="1" si="208"/>
        <v>60,840,1681,2522,2555,-1,-1,-1,-1,-1,-1,-1,-1,-1,-1</v>
      </c>
      <c r="BA290" s="2" t="str">
        <f t="shared" ca="1" si="208"/>
        <v>60,840,1681,2522,2555,-1,-1,-1,-1,-1,-1,-1,-1,-1,-1,-1</v>
      </c>
      <c r="BB290" s="2" t="str">
        <f t="shared" ca="1" si="208"/>
        <v>60,840,1681,2522,2555,-1,-1,-1,-1,-1,-1,-1,-1,-1,-1,-1,-1</v>
      </c>
      <c r="BC290" s="2" t="str">
        <f t="shared" ca="1" si="208"/>
        <v>60,840,1681,2522,2555,-1,-1,-1,-1,-1,-1,-1,-1,-1,-1,-1,-1,-1</v>
      </c>
      <c r="BD290" s="2" t="str">
        <f t="shared" ca="1" si="208"/>
        <v>60,840,1681,2522,2555,-1,-1,-1,-1,-1,-1,-1,-1,-1,-1,-1,-1,-1,-1</v>
      </c>
      <c r="BE290" s="2" t="str">
        <f t="shared" ca="1" si="208"/>
        <v>60,840,1681,2522,2555,-1,-1,-1,-1,-1,-1,-1,-1,-1,-1,-1,-1,-1,-1,-1</v>
      </c>
      <c r="BF290" s="2" t="str">
        <f t="shared" ca="1" si="208"/>
        <v>60,840,1681,2522,2555,-1,-1,-1,-1,-1,-1,-1,-1,-1,-1,-1,-1,-1,-1,-1,-1</v>
      </c>
      <c r="BG290" s="2" t="str">
        <f t="shared" ca="1" si="208"/>
        <v>60,840,1681,2522,2555,-1,-1,-1,-1,-1,-1,-1,-1,-1,-1,-1,-1,-1,-1,-1,-1,-1</v>
      </c>
      <c r="BH290" s="2" t="str">
        <f t="shared" ca="1" si="208"/>
        <v>60,840,1681,2522,2555,-1,-1,-1,-1,-1,-1,-1,-1,-1,-1,-1,-1,-1,-1,-1,-1,-1,-1</v>
      </c>
      <c r="BI290" s="2" t="str">
        <f t="shared" ca="1" si="208"/>
        <v>60,840,1681,2522,2555,-1,-1,-1,-1,-1,-1,-1,-1,-1,-1,-1,-1,-1,-1,-1,-1,-1,-1,-1</v>
      </c>
      <c r="BJ290" s="2" t="str">
        <f t="shared" ca="1" si="208"/>
        <v>60,840,1681,2522,2555,-1,-1,-1,-1,-1,-1,-1,-1,-1,-1,-1,-1,-1,-1,-1,-1,-1,-1,-1,-1</v>
      </c>
      <c r="BK290" s="2" t="str">
        <f t="shared" ca="1" si="208"/>
        <v>60,840,1681,2522,2555,-1,-1,-1,-1,-1,-1,-1,-1,-1,-1,-1,-1,-1,-1,-1,-1,-1,-1,-1,-1,-1</v>
      </c>
      <c r="BL290" s="2" t="str">
        <f t="shared" ca="1" si="208"/>
        <v>60,840,1681,2522,2555,-1,-1,-1,-1,-1,-1,-1,-1,-1,-1,-1,-1,-1,-1,-1,-1,-1,-1,-1,-1,-1,-1</v>
      </c>
      <c r="BM290" s="2" t="str">
        <f t="shared" ca="1" si="208"/>
        <v>60,840,1681,2522,2555,-1,-1,-1,-1,-1,-1,-1,-1,-1,-1,-1,-1,-1,-1,-1,-1,-1,-1,-1,-1,-1,-1,-1</v>
      </c>
      <c r="BN290" s="2" t="str">
        <f t="shared" ca="1" si="208"/>
        <v>60,840,1681,2522,2555,-1,-1,-1,-1,-1,-1,-1,-1,-1,-1,-1,-1,-1,-1,-1,-1,-1,-1,-1,-1,-1,-1,-1,-1</v>
      </c>
      <c r="BO290" s="2" t="str">
        <f t="shared" ca="1" si="208"/>
        <v>60,840,1681,2522,2555,-1,-1,-1,-1,-1,-1,-1,-1,-1,-1,-1,-1,-1,-1,-1,-1,-1,-1,-1,-1,-1,-1,-1,-1,-1</v>
      </c>
      <c r="BP290" s="2" t="str">
        <f t="shared" ca="1" si="208"/>
        <v>60,840,1681,2522,2555,-1,-1,-1,-1,-1,-1,-1,-1,-1,-1,-1,-1,-1,-1,-1,-1,-1,-1,-1,-1,-1,-1,-1,-1,-1,-1</v>
      </c>
      <c r="BQ290" s="2" t="str">
        <f t="shared" ca="1" si="208"/>
        <v>60,840,1681,2522,2555,-1,-1,-1,-1,-1,-1,-1,-1,-1,-1,-1,-1,-1,-1,-1,-1,-1,-1,-1,-1,-1,-1,-1,-1,-1,-1,-1</v>
      </c>
      <c r="BR290" s="2" t="str">
        <f t="shared" ca="1" si="208"/>
        <v>60,840,1681,2522,2555,-1,-1,-1,-1,-1,-1,-1,-1,-1,-1,-1,-1,-1,-1,-1,-1,-1,-1,-1,-1,-1,-1,-1,-1,-1,-1,-1,-1</v>
      </c>
    </row>
    <row r="291" spans="1:70" x14ac:dyDescent="0.2">
      <c r="A291" s="5" t="s">
        <v>285</v>
      </c>
      <c r="C291" s="2" t="str">
        <f t="shared" ca="1" si="187"/>
        <v>-1,-1</v>
      </c>
      <c r="D291" s="2" t="str">
        <f t="shared" ref="D291:AG291" ca="1" si="215">C291&amp;","&amp;D254</f>
        <v>-1,-1,-1</v>
      </c>
      <c r="E291" s="2" t="str">
        <f t="shared" ca="1" si="215"/>
        <v>-1,-1,-1,-1</v>
      </c>
      <c r="F291" s="2" t="str">
        <f t="shared" ca="1" si="215"/>
        <v>-1,-1,-1,-1,-1</v>
      </c>
      <c r="G291" s="2" t="str">
        <f t="shared" ca="1" si="215"/>
        <v>-1,-1,-1,-1,-1,-1</v>
      </c>
      <c r="H291" s="2" t="str">
        <f t="shared" ca="1" si="215"/>
        <v>-1,-1,-1,-1,-1,-1,-1</v>
      </c>
      <c r="I291" s="2" t="str">
        <f t="shared" ca="1" si="215"/>
        <v>-1,-1,-1,-1,-1,-1,-1,-1</v>
      </c>
      <c r="J291" s="2" t="str">
        <f t="shared" ca="1" si="215"/>
        <v>-1,-1,-1,-1,-1,-1,-1,-1,-1</v>
      </c>
      <c r="K291" s="2" t="str">
        <f t="shared" ca="1" si="215"/>
        <v>-1,-1,-1,-1,-1,-1,-1,-1,-1,-1</v>
      </c>
      <c r="L291" s="2" t="str">
        <f t="shared" ca="1" si="215"/>
        <v>-1,-1,-1,-1,-1,-1,-1,-1,-1,-1,-1</v>
      </c>
      <c r="M291" s="2" t="str">
        <f t="shared" ca="1" si="215"/>
        <v>-1,-1,-1,-1,-1,-1,-1,-1,-1,-1,-1,-1</v>
      </c>
      <c r="N291" s="2" t="str">
        <f t="shared" ca="1" si="215"/>
        <v>-1,-1,-1,-1,-1,-1,-1,-1,-1,-1,-1,-1,-1</v>
      </c>
      <c r="O291" s="2" t="str">
        <f t="shared" ca="1" si="215"/>
        <v>-1,-1,-1,-1,-1,-1,-1,-1,-1,-1,-1,-1,-1,-1</v>
      </c>
      <c r="P291" s="2" t="str">
        <f t="shared" ca="1" si="215"/>
        <v>-1,-1,-1,-1,-1,-1,-1,-1,-1,-1,-1,-1,-1,-1,-1</v>
      </c>
      <c r="Q291" s="2" t="str">
        <f t="shared" ca="1" si="215"/>
        <v>-1,-1,-1,-1,-1,-1,-1,-1,-1,-1,-1,-1,-1,-1,-1,-1</v>
      </c>
      <c r="R291" s="2" t="str">
        <f t="shared" ca="1" si="215"/>
        <v>-1,-1,-1,-1,-1,-1,-1,-1,-1,-1,-1,-1,-1,-1,-1,-1,-1</v>
      </c>
      <c r="S291" s="2" t="str">
        <f t="shared" ca="1" si="215"/>
        <v>-1,-1,-1,-1,-1,-1,-1,-1,-1,-1,-1,-1,-1,-1,-1,-1,-1,-1</v>
      </c>
      <c r="T291" s="2" t="str">
        <f t="shared" ca="1" si="215"/>
        <v>-1,-1,-1,-1,-1,-1,-1,-1,-1,-1,-1,-1,-1,-1,-1,-1,-1,-1,-1</v>
      </c>
      <c r="U291" s="2" t="str">
        <f t="shared" ca="1" si="215"/>
        <v>-1,-1,-1,-1,-1,-1,-1,-1,-1,-1,-1,-1,-1,-1,-1,-1,-1,-1,-1,-1</v>
      </c>
      <c r="V291" s="2" t="str">
        <f t="shared" ca="1" si="215"/>
        <v>-1,-1,-1,-1,-1,-1,-1,-1,-1,-1,-1,-1,-1,-1,-1,-1,-1,-1,-1,-1,-1</v>
      </c>
      <c r="W291" s="2" t="str">
        <f t="shared" ca="1" si="215"/>
        <v>-1,-1,-1,-1,-1,-1,-1,-1,-1,-1,-1,-1,-1,-1,-1,-1,-1,-1,-1,-1,-1,-1</v>
      </c>
      <c r="X291" s="2" t="str">
        <f t="shared" ca="1" si="215"/>
        <v>-1,-1,-1,-1,-1,-1,-1,-1,-1,-1,-1,-1,-1,-1,-1,-1,-1,-1,-1,-1,-1,-1,-1</v>
      </c>
      <c r="Y291" s="2" t="str">
        <f t="shared" ca="1" si="215"/>
        <v>-1,-1,-1,-1,-1,-1,-1,-1,-1,-1,-1,-1,-1,-1,-1,-1,-1,-1,-1,-1,-1,-1,-1,-1</v>
      </c>
      <c r="Z291" s="2" t="str">
        <f t="shared" ca="1" si="215"/>
        <v>-1,-1,-1,-1,-1,-1,-1,-1,-1,-1,-1,-1,-1,-1,-1,-1,-1,-1,-1,-1,-1,-1,-1,-1,-1</v>
      </c>
      <c r="AA291" s="2" t="str">
        <f t="shared" ca="1" si="215"/>
        <v>-1,-1,-1,-1,-1,-1,-1,-1,-1,-1,-1,-1,-1,-1,-1,-1,-1,-1,-1,-1,-1,-1,-1,-1,-1,-1</v>
      </c>
      <c r="AB291" s="2" t="str">
        <f t="shared" ca="1" si="215"/>
        <v>-1,-1,-1,-1,-1,-1,-1,-1,-1,-1,-1,-1,-1,-1,-1,-1,-1,-1,-1,-1,-1,-1,-1,-1,-1,-1,-1</v>
      </c>
      <c r="AC291" s="2" t="str">
        <f t="shared" ca="1" si="215"/>
        <v>-1,-1,-1,-1,-1,-1,-1,-1,-1,-1,-1,-1,-1,-1,-1,-1,-1,-1,-1,-1,-1,-1,-1,-1,-1,-1,-1,-1</v>
      </c>
      <c r="AD291" s="2" t="str">
        <f t="shared" ca="1" si="215"/>
        <v>-1,-1,-1,-1,-1,-1,-1,-1,-1,-1,-1,-1,-1,-1,-1,-1,-1,-1,-1,-1,-1,-1,-1,-1,-1,-1,-1,-1,-1</v>
      </c>
      <c r="AE291" s="2" t="str">
        <f t="shared" ca="1" si="215"/>
        <v>-1,-1,-1,-1,-1,-1,-1,-1,-1,-1,-1,-1,-1,-1,-1,-1,-1,-1,-1,-1,-1,-1,-1,-1,-1,-1,-1,-1,-1,-1</v>
      </c>
      <c r="AF291" s="2" t="str">
        <f t="shared" ca="1" si="215"/>
        <v>-1,-1,-1,-1,-1,-1,-1,-1,-1,-1,-1,-1,-1,-1,-1,-1,-1,-1,-1,-1,-1,-1,-1,-1,-1,-1,-1,-1,-1,-1,-1</v>
      </c>
      <c r="AG291" s="2" t="str">
        <f t="shared" ca="1" si="215"/>
        <v>-1,-1,-1,-1,-1,-1,-1,-1,-1,-1,-1,-1,-1,-1,-1,-1,-1,-1,-1,-1,-1,-1,-1,-1,-1,-1,-1,-1,-1,-1,-1,-1</v>
      </c>
      <c r="AM291" s="2" t="str">
        <f t="shared" ca="1" si="189"/>
        <v>-1,-1</v>
      </c>
      <c r="AN291" s="2" t="str">
        <f t="shared" ca="1" si="190"/>
        <v>-1,-1,-1</v>
      </c>
      <c r="AO291" s="2" t="str">
        <f t="shared" ca="1" si="208"/>
        <v>-1,-1,-1,-1</v>
      </c>
      <c r="AP291" s="2" t="str">
        <f t="shared" ca="1" si="208"/>
        <v>-1,-1,-1,-1,-1</v>
      </c>
      <c r="AQ291" s="2" t="str">
        <f t="shared" ca="1" si="208"/>
        <v>-1,-1,-1,-1,-1,-1</v>
      </c>
      <c r="AR291" s="2" t="str">
        <f t="shared" ca="1" si="208"/>
        <v>-1,-1,-1,-1,-1,-1,-1</v>
      </c>
      <c r="AS291" s="2" t="str">
        <f t="shared" ca="1" si="208"/>
        <v>-1,-1,-1,-1,-1,-1,-1,-1</v>
      </c>
      <c r="AT291" s="2" t="str">
        <f t="shared" ca="1" si="208"/>
        <v>-1,-1,-1,-1,-1,-1,-1,-1,-1</v>
      </c>
      <c r="AU291" s="2" t="str">
        <f t="shared" ca="1" si="208"/>
        <v>-1,-1,-1,-1,-1,-1,-1,-1,-1,-1</v>
      </c>
      <c r="AV291" s="2" t="str">
        <f t="shared" ca="1" si="208"/>
        <v>-1,-1,-1,-1,-1,-1,-1,-1,-1,-1,-1</v>
      </c>
      <c r="AW291" s="2" t="str">
        <f t="shared" ca="1" si="208"/>
        <v>-1,-1,-1,-1,-1,-1,-1,-1,-1,-1,-1,-1</v>
      </c>
      <c r="AX291" s="2" t="str">
        <f t="shared" ca="1" si="208"/>
        <v>-1,-1,-1,-1,-1,-1,-1,-1,-1,-1,-1,-1,-1</v>
      </c>
      <c r="AY291" s="2" t="str">
        <f t="shared" ca="1" si="208"/>
        <v>-1,-1,-1,-1,-1,-1,-1,-1,-1,-1,-1,-1,-1,-1</v>
      </c>
      <c r="AZ291" s="2" t="str">
        <f t="shared" ca="1" si="208"/>
        <v>-1,-1,-1,-1,-1,-1,-1,-1,-1,-1,-1,-1,-1,-1,-1</v>
      </c>
      <c r="BA291" s="2" t="str">
        <f t="shared" ca="1" si="208"/>
        <v>-1,-1,-1,-1,-1,-1,-1,-1,-1,-1,-1,-1,-1,-1,-1,-1</v>
      </c>
      <c r="BB291" s="2" t="str">
        <f t="shared" ca="1" si="208"/>
        <v>-1,-1,-1,-1,-1,-1,-1,-1,-1,-1,-1,-1,-1,-1,-1,-1,-1</v>
      </c>
      <c r="BC291" s="2" t="str">
        <f t="shared" ca="1" si="208"/>
        <v>-1,-1,-1,-1,-1,-1,-1,-1,-1,-1,-1,-1,-1,-1,-1,-1,-1,-1</v>
      </c>
      <c r="BD291" s="2" t="str">
        <f t="shared" ca="1" si="208"/>
        <v>-1,-1,-1,-1,-1,-1,-1,-1,-1,-1,-1,-1,-1,-1,-1,-1,-1,-1,-1</v>
      </c>
      <c r="BE291" s="2" t="str">
        <f t="shared" ca="1" si="208"/>
        <v>-1,-1,-1,-1,-1,-1,-1,-1,-1,-1,-1,-1,-1,-1,-1,-1,-1,-1,-1,-1</v>
      </c>
      <c r="BF291" s="2" t="str">
        <f t="shared" ca="1" si="208"/>
        <v>-1,-1,-1,-1,-1,-1,-1,-1,-1,-1,-1,-1,-1,-1,-1,-1,-1,-1,-1,-1,-1</v>
      </c>
      <c r="BG291" s="2" t="str">
        <f t="shared" ca="1" si="208"/>
        <v>-1,-1,-1,-1,-1,-1,-1,-1,-1,-1,-1,-1,-1,-1,-1,-1,-1,-1,-1,-1,-1,-1</v>
      </c>
      <c r="BH291" s="2" t="str">
        <f t="shared" ca="1" si="208"/>
        <v>-1,-1,-1,-1,-1,-1,-1,-1,-1,-1,-1,-1,-1,-1,-1,-1,-1,-1,-1,-1,-1,-1,-1</v>
      </c>
      <c r="BI291" s="2" t="str">
        <f t="shared" ca="1" si="208"/>
        <v>-1,-1,-1,-1,-1,-1,-1,-1,-1,-1,-1,-1,-1,-1,-1,-1,-1,-1,-1,-1,-1,-1,-1,-1</v>
      </c>
      <c r="BJ291" s="2" t="str">
        <f t="shared" ca="1" si="208"/>
        <v>-1,-1,-1,-1,-1,-1,-1,-1,-1,-1,-1,-1,-1,-1,-1,-1,-1,-1,-1,-1,-1,-1,-1,-1,-1</v>
      </c>
      <c r="BK291" s="2" t="str">
        <f t="shared" ca="1" si="208"/>
        <v>-1,-1,-1,-1,-1,-1,-1,-1,-1,-1,-1,-1,-1,-1,-1,-1,-1,-1,-1,-1,-1,-1,-1,-1,-1,-1</v>
      </c>
      <c r="BL291" s="2" t="str">
        <f t="shared" ca="1" si="208"/>
        <v>-1,-1,-1,-1,-1,-1,-1,-1,-1,-1,-1,-1,-1,-1,-1,-1,-1,-1,-1,-1,-1,-1,-1,-1,-1,-1,-1</v>
      </c>
      <c r="BM291" s="2" t="str">
        <f t="shared" ca="1" si="208"/>
        <v>-1,-1,-1,-1,-1,-1,-1,-1,-1,-1,-1,-1,-1,-1,-1,-1,-1,-1,-1,-1,-1,-1,-1,-1,-1,-1,-1,-1</v>
      </c>
      <c r="BN291" s="2" t="str">
        <f t="shared" ca="1" si="208"/>
        <v>-1,-1,-1,-1,-1,-1,-1,-1,-1,-1,-1,-1,-1,-1,-1,-1,-1,-1,-1,-1,-1,-1,-1,-1,-1,-1,-1,-1,-1</v>
      </c>
      <c r="BO291" s="2" t="str">
        <f t="shared" ca="1" si="208"/>
        <v>-1,-1,-1,-1,-1,-1,-1,-1,-1,-1,-1,-1,-1,-1,-1,-1,-1,-1,-1,-1,-1,-1,-1,-1,-1,-1,-1,-1,-1,-1</v>
      </c>
      <c r="BP291" s="2" t="str">
        <f t="shared" ca="1" si="208"/>
        <v>-1,-1,-1,-1,-1,-1,-1,-1,-1,-1,-1,-1,-1,-1,-1,-1,-1,-1,-1,-1,-1,-1,-1,-1,-1,-1,-1,-1,-1,-1,-1</v>
      </c>
      <c r="BQ291" s="2" t="str">
        <f t="shared" ca="1" si="208"/>
        <v>-1,-1,-1,-1,-1,-1,-1,-1,-1,-1,-1,-1,-1,-1,-1,-1,-1,-1,-1,-1,-1,-1,-1,-1,-1,-1,-1,-1,-1,-1,-1,-1</v>
      </c>
      <c r="BR291" s="2" t="str">
        <f t="shared" ca="1" si="208"/>
        <v>-1,-1,-1,-1,-1,-1,-1,-1,-1,-1,-1,-1,-1,-1,-1,-1,-1,-1,-1,-1,-1,-1,-1,-1,-1,-1,-1,-1,-1,-1,-1,-1,-1</v>
      </c>
    </row>
    <row r="292" spans="1:70" x14ac:dyDescent="0.2">
      <c r="A292" s="5" t="s">
        <v>162</v>
      </c>
      <c r="C292" s="2" t="str">
        <f t="shared" ca="1" si="187"/>
        <v>20,100</v>
      </c>
      <c r="D292" s="2" t="str">
        <f t="shared" ref="D292:AG292" ca="1" si="216">C292&amp;","&amp;D255</f>
        <v>20,100,100</v>
      </c>
      <c r="E292" s="2" t="str">
        <f t="shared" ca="1" si="216"/>
        <v>20,100,100,250</v>
      </c>
      <c r="F292" s="2" t="str">
        <f t="shared" ca="1" si="216"/>
        <v>20,100,100,250,500</v>
      </c>
      <c r="G292" s="2" t="str">
        <f t="shared" ca="1" si="216"/>
        <v>20,100,100,250,500,500</v>
      </c>
      <c r="H292" s="2" t="str">
        <f t="shared" ca="1" si="216"/>
        <v>20,100,100,250,500,500,500</v>
      </c>
      <c r="I292" s="2" t="str">
        <f t="shared" ca="1" si="216"/>
        <v>20,100,100,250,500,500,500,1000</v>
      </c>
      <c r="J292" s="2" t="str">
        <f t="shared" ca="1" si="216"/>
        <v>20,100,100,250,500,500,500,1000,1000</v>
      </c>
      <c r="K292" s="2" t="str">
        <f t="shared" ca="1" si="216"/>
        <v>20,100,100,250,500,500,500,1000,1000,1000</v>
      </c>
      <c r="L292" s="2" t="str">
        <f t="shared" ca="1" si="216"/>
        <v>20,100,100,250,500,500,500,1000,1000,1000,-1</v>
      </c>
      <c r="M292" s="2" t="str">
        <f t="shared" ca="1" si="216"/>
        <v>20,100,100,250,500,500,500,1000,1000,1000,-1,-1</v>
      </c>
      <c r="N292" s="2" t="str">
        <f t="shared" ca="1" si="216"/>
        <v>20,100,100,250,500,500,500,1000,1000,1000,-1,-1,-1</v>
      </c>
      <c r="O292" s="2" t="str">
        <f t="shared" ca="1" si="216"/>
        <v>20,100,100,250,500,500,500,1000,1000,1000,-1,-1,-1,-1</v>
      </c>
      <c r="P292" s="2" t="str">
        <f t="shared" ca="1" si="216"/>
        <v>20,100,100,250,500,500,500,1000,1000,1000,-1,-1,-1,-1,-1</v>
      </c>
      <c r="Q292" s="2" t="str">
        <f t="shared" ca="1" si="216"/>
        <v>20,100,100,250,500,500,500,1000,1000,1000,-1,-1,-1,-1,-1,-1</v>
      </c>
      <c r="R292" s="2" t="str">
        <f t="shared" ca="1" si="216"/>
        <v>20,100,100,250,500,500,500,1000,1000,1000,-1,-1,-1,-1,-1,-1,-1</v>
      </c>
      <c r="S292" s="2" t="str">
        <f t="shared" ca="1" si="216"/>
        <v>20,100,100,250,500,500,500,1000,1000,1000,-1,-1,-1,-1,-1,-1,-1,-1</v>
      </c>
      <c r="T292" s="2" t="str">
        <f t="shared" ca="1" si="216"/>
        <v>20,100,100,250,500,500,500,1000,1000,1000,-1,-1,-1,-1,-1,-1,-1,-1,-1</v>
      </c>
      <c r="U292" s="2" t="str">
        <f t="shared" ca="1" si="216"/>
        <v>20,100,100,250,500,500,500,1000,1000,1000,-1,-1,-1,-1,-1,-1,-1,-1,-1,-1</v>
      </c>
      <c r="V292" s="2" t="str">
        <f t="shared" ca="1" si="216"/>
        <v>20,100,100,250,500,500,500,1000,1000,1000,-1,-1,-1,-1,-1,-1,-1,-1,-1,-1,-1</v>
      </c>
      <c r="W292" s="2" t="str">
        <f t="shared" ca="1" si="216"/>
        <v>20,100,100,250,500,500,500,1000,1000,1000,-1,-1,-1,-1,-1,-1,-1,-1,-1,-1,-1,-1</v>
      </c>
      <c r="X292" s="2" t="str">
        <f t="shared" ca="1" si="216"/>
        <v>20,100,100,250,500,500,500,1000,1000,1000,-1,-1,-1,-1,-1,-1,-1,-1,-1,-1,-1,-1,-1</v>
      </c>
      <c r="Y292" s="2" t="str">
        <f t="shared" ca="1" si="216"/>
        <v>20,100,100,250,500,500,500,1000,1000,1000,-1,-1,-1,-1,-1,-1,-1,-1,-1,-1,-1,-1,-1,-1</v>
      </c>
      <c r="Z292" s="2" t="str">
        <f t="shared" ca="1" si="216"/>
        <v>20,100,100,250,500,500,500,1000,1000,1000,-1,-1,-1,-1,-1,-1,-1,-1,-1,-1,-1,-1,-1,-1,-1</v>
      </c>
      <c r="AA292" s="2" t="str">
        <f t="shared" ca="1" si="216"/>
        <v>20,100,100,250,500,500,500,1000,1000,1000,-1,-1,-1,-1,-1,-1,-1,-1,-1,-1,-1,-1,-1,-1,-1,-1</v>
      </c>
      <c r="AB292" s="2" t="str">
        <f t="shared" ca="1" si="216"/>
        <v>20,100,100,250,500,500,500,1000,1000,1000,-1,-1,-1,-1,-1,-1,-1,-1,-1,-1,-1,-1,-1,-1,-1,-1,-1</v>
      </c>
      <c r="AC292" s="2" t="str">
        <f t="shared" ca="1" si="216"/>
        <v>20,100,100,250,500,500,500,1000,1000,1000,-1,-1,-1,-1,-1,-1,-1,-1,-1,-1,-1,-1,-1,-1,-1,-1,-1,-1</v>
      </c>
      <c r="AD292" s="2" t="str">
        <f t="shared" ca="1" si="216"/>
        <v>20,100,100,250,500,500,500,1000,1000,1000,-1,-1,-1,-1,-1,-1,-1,-1,-1,-1,-1,-1,-1,-1,-1,-1,-1,-1,-1</v>
      </c>
      <c r="AE292" s="2" t="str">
        <f t="shared" ca="1" si="216"/>
        <v>20,100,100,250,500,500,500,1000,1000,1000,-1,-1,-1,-1,-1,-1,-1,-1,-1,-1,-1,-1,-1,-1,-1,-1,-1,-1,-1,-1</v>
      </c>
      <c r="AF292" s="2" t="str">
        <f t="shared" ca="1" si="216"/>
        <v>20,100,100,250,500,500,500,1000,1000,1000,-1,-1,-1,-1,-1,-1,-1,-1,-1,-1,-1,-1,-1,-1,-1,-1,-1,-1,-1,-1,-1</v>
      </c>
      <c r="AG292" s="2" t="str">
        <f t="shared" ca="1" si="216"/>
        <v>20,100,100,250,500,500,500,1000,1000,1000,-1,-1,-1,-1,-1,-1,-1,-1,-1,-1,-1,-1,-1,-1,-1,-1,-1,-1,-1,-1,-1,-1</v>
      </c>
      <c r="AM292" s="2" t="str">
        <f t="shared" ca="1" si="189"/>
        <v>60,431</v>
      </c>
      <c r="AN292" s="2" t="str">
        <f t="shared" ca="1" si="190"/>
        <v>60,431,431</v>
      </c>
      <c r="AO292" s="2" t="str">
        <f t="shared" ca="1" si="208"/>
        <v>60,431,431,863</v>
      </c>
      <c r="AP292" s="2" t="str">
        <f t="shared" ca="1" si="208"/>
        <v>60,431,431,863,898</v>
      </c>
      <c r="AQ292" s="2" t="str">
        <f t="shared" ca="1" si="208"/>
        <v>60,431,431,863,898,1295</v>
      </c>
      <c r="AR292" s="2" t="str">
        <f t="shared" ca="1" si="208"/>
        <v>60,431,431,863,898,1295,1295</v>
      </c>
      <c r="AS292" s="2" t="str">
        <f t="shared" ca="1" si="208"/>
        <v>60,431,431,863,898,1295,1295,1329</v>
      </c>
      <c r="AT292" s="2" t="str">
        <f t="shared" ca="1" si="208"/>
        <v>60,431,431,863,898,1295,1295,1329,1727</v>
      </c>
      <c r="AU292" s="2" t="str">
        <f t="shared" ca="1" si="208"/>
        <v>60,431,431,863,898,1295,1295,1329,1727,1727</v>
      </c>
      <c r="AV292" s="2" t="str">
        <f t="shared" ca="1" si="208"/>
        <v>60,431,431,863,898,1295,1295,1329,1727,1727,-1</v>
      </c>
      <c r="AW292" s="2" t="str">
        <f t="shared" ca="1" si="208"/>
        <v>60,431,431,863,898,1295,1295,1329,1727,1727,-1,-1</v>
      </c>
      <c r="AX292" s="2" t="str">
        <f t="shared" ca="1" si="208"/>
        <v>60,431,431,863,898,1295,1295,1329,1727,1727,-1,-1,-1</v>
      </c>
      <c r="AY292" s="2" t="str">
        <f t="shared" ca="1" si="208"/>
        <v>60,431,431,863,898,1295,1295,1329,1727,1727,-1,-1,-1,-1</v>
      </c>
      <c r="AZ292" s="2" t="str">
        <f t="shared" ca="1" si="208"/>
        <v>60,431,431,863,898,1295,1295,1329,1727,1727,-1,-1,-1,-1,-1</v>
      </c>
      <c r="BA292" s="2" t="str">
        <f t="shared" ca="1" si="208"/>
        <v>60,431,431,863,898,1295,1295,1329,1727,1727,-1,-1,-1,-1,-1,-1</v>
      </c>
      <c r="BB292" s="2" t="str">
        <f t="shared" ca="1" si="208"/>
        <v>60,431,431,863,898,1295,1295,1329,1727,1727,-1,-1,-1,-1,-1,-1,-1</v>
      </c>
      <c r="BC292" s="2" t="str">
        <f t="shared" ca="1" si="208"/>
        <v>60,431,431,863,898,1295,1295,1329,1727,1727,-1,-1,-1,-1,-1,-1,-1,-1</v>
      </c>
      <c r="BD292" s="2" t="str">
        <f t="shared" ca="1" si="208"/>
        <v>60,431,431,863,898,1295,1295,1329,1727,1727,-1,-1,-1,-1,-1,-1,-1,-1,-1</v>
      </c>
      <c r="BE292" s="2" t="str">
        <f t="shared" ca="1" si="208"/>
        <v>60,431,431,863,898,1295,1295,1329,1727,1727,-1,-1,-1,-1,-1,-1,-1,-1,-1,-1</v>
      </c>
      <c r="BF292" s="2" t="str">
        <f t="shared" ca="1" si="208"/>
        <v>60,431,431,863,898,1295,1295,1329,1727,1727,-1,-1,-1,-1,-1,-1,-1,-1,-1,-1,-1</v>
      </c>
      <c r="BG292" s="2" t="str">
        <f t="shared" ca="1" si="208"/>
        <v>60,431,431,863,898,1295,1295,1329,1727,1727,-1,-1,-1,-1,-1,-1,-1,-1,-1,-1,-1,-1</v>
      </c>
      <c r="BH292" s="2" t="str">
        <f t="shared" ca="1" si="208"/>
        <v>60,431,431,863,898,1295,1295,1329,1727,1727,-1,-1,-1,-1,-1,-1,-1,-1,-1,-1,-1,-1,-1</v>
      </c>
      <c r="BI292" s="2" t="str">
        <f t="shared" ca="1" si="208"/>
        <v>60,431,431,863,898,1295,1295,1329,1727,1727,-1,-1,-1,-1,-1,-1,-1,-1,-1,-1,-1,-1,-1,-1</v>
      </c>
      <c r="BJ292" s="2" t="str">
        <f t="shared" ca="1" si="208"/>
        <v>60,431,431,863,898,1295,1295,1329,1727,1727,-1,-1,-1,-1,-1,-1,-1,-1,-1,-1,-1,-1,-1,-1,-1</v>
      </c>
      <c r="BK292" s="2" t="str">
        <f t="shared" ca="1" si="208"/>
        <v>60,431,431,863,898,1295,1295,1329,1727,1727,-1,-1,-1,-1,-1,-1,-1,-1,-1,-1,-1,-1,-1,-1,-1,-1</v>
      </c>
      <c r="BL292" s="2" t="str">
        <f t="shared" ca="1" si="208"/>
        <v>60,431,431,863,898,1295,1295,1329,1727,1727,-1,-1,-1,-1,-1,-1,-1,-1,-1,-1,-1,-1,-1,-1,-1,-1,-1</v>
      </c>
      <c r="BM292" s="2" t="str">
        <f t="shared" ca="1" si="208"/>
        <v>60,431,431,863,898,1295,1295,1329,1727,1727,-1,-1,-1,-1,-1,-1,-1,-1,-1,-1,-1,-1,-1,-1,-1,-1,-1,-1</v>
      </c>
      <c r="BN292" s="2" t="str">
        <f t="shared" ca="1" si="208"/>
        <v>60,431,431,863,898,1295,1295,1329,1727,1727,-1,-1,-1,-1,-1,-1,-1,-1,-1,-1,-1,-1,-1,-1,-1,-1,-1,-1,-1</v>
      </c>
      <c r="BO292" s="2" t="str">
        <f t="shared" ca="1" si="208"/>
        <v>60,431,431,863,898,1295,1295,1329,1727,1727,-1,-1,-1,-1,-1,-1,-1,-1,-1,-1,-1,-1,-1,-1,-1,-1,-1,-1,-1,-1</v>
      </c>
      <c r="BP292" s="2" t="str">
        <f t="shared" ca="1" si="208"/>
        <v>60,431,431,863,898,1295,1295,1329,1727,1727,-1,-1,-1,-1,-1,-1,-1,-1,-1,-1,-1,-1,-1,-1,-1,-1,-1,-1,-1,-1,-1</v>
      </c>
      <c r="BQ292" s="2" t="str">
        <f t="shared" ca="1" si="208"/>
        <v>60,431,431,863,898,1295,1295,1329,1727,1727,-1,-1,-1,-1,-1,-1,-1,-1,-1,-1,-1,-1,-1,-1,-1,-1,-1,-1,-1,-1,-1,-1</v>
      </c>
      <c r="BR292" s="2" t="str">
        <f t="shared" ca="1" si="208"/>
        <v>60,431,431,863,898,1295,1295,1329,1727,1727,-1,-1,-1,-1,-1,-1,-1,-1,-1,-1,-1,-1,-1,-1,-1,-1,-1,-1,-1,-1,-1,-1,-1</v>
      </c>
    </row>
    <row r="293" spans="1:70" x14ac:dyDescent="0.2">
      <c r="A293" s="5" t="s">
        <v>170</v>
      </c>
      <c r="C293" s="2" t="str">
        <f t="shared" ca="1" si="187"/>
        <v>20,100</v>
      </c>
      <c r="D293" s="2" t="str">
        <f t="shared" ref="D293:AG293" ca="1" si="217">C293&amp;","&amp;D256</f>
        <v>20,100,100</v>
      </c>
      <c r="E293" s="2" t="str">
        <f t="shared" ca="1" si="217"/>
        <v>20,100,100,250</v>
      </c>
      <c r="F293" s="2" t="str">
        <f t="shared" ca="1" si="217"/>
        <v>20,100,100,250,500</v>
      </c>
      <c r="G293" s="2" t="str">
        <f t="shared" ca="1" si="217"/>
        <v>20,100,100,250,500,-1</v>
      </c>
      <c r="H293" s="2" t="str">
        <f t="shared" ca="1" si="217"/>
        <v>20,100,100,250,500,-1,-1</v>
      </c>
      <c r="I293" s="2" t="str">
        <f t="shared" ca="1" si="217"/>
        <v>20,100,100,250,500,-1,-1,-1</v>
      </c>
      <c r="J293" s="2" t="str">
        <f t="shared" ca="1" si="217"/>
        <v>20,100,100,250,500,-1,-1,-1,-1</v>
      </c>
      <c r="K293" s="2" t="str">
        <f t="shared" ca="1" si="217"/>
        <v>20,100,100,250,500,-1,-1,-1,-1,-1</v>
      </c>
      <c r="L293" s="2" t="str">
        <f t="shared" ca="1" si="217"/>
        <v>20,100,100,250,500,-1,-1,-1,-1,-1,-1</v>
      </c>
      <c r="M293" s="2" t="str">
        <f t="shared" ca="1" si="217"/>
        <v>20,100,100,250,500,-1,-1,-1,-1,-1,-1,-1</v>
      </c>
      <c r="N293" s="2" t="str">
        <f t="shared" ca="1" si="217"/>
        <v>20,100,100,250,500,-1,-1,-1,-1,-1,-1,-1,-1</v>
      </c>
      <c r="O293" s="2" t="str">
        <f t="shared" ca="1" si="217"/>
        <v>20,100,100,250,500,-1,-1,-1,-1,-1,-1,-1,-1,-1</v>
      </c>
      <c r="P293" s="2" t="str">
        <f t="shared" ca="1" si="217"/>
        <v>20,100,100,250,500,-1,-1,-1,-1,-1,-1,-1,-1,-1,-1</v>
      </c>
      <c r="Q293" s="2" t="str">
        <f t="shared" ca="1" si="217"/>
        <v>20,100,100,250,500,-1,-1,-1,-1,-1,-1,-1,-1,-1,-1,-1</v>
      </c>
      <c r="R293" s="2" t="str">
        <f t="shared" ca="1" si="217"/>
        <v>20,100,100,250,500,-1,-1,-1,-1,-1,-1,-1,-1,-1,-1,-1,-1</v>
      </c>
      <c r="S293" s="2" t="str">
        <f t="shared" ca="1" si="217"/>
        <v>20,100,100,250,500,-1,-1,-1,-1,-1,-1,-1,-1,-1,-1,-1,-1,-1</v>
      </c>
      <c r="T293" s="2" t="str">
        <f t="shared" ca="1" si="217"/>
        <v>20,100,100,250,500,-1,-1,-1,-1,-1,-1,-1,-1,-1,-1,-1,-1,-1,-1</v>
      </c>
      <c r="U293" s="2" t="str">
        <f t="shared" ca="1" si="217"/>
        <v>20,100,100,250,500,-1,-1,-1,-1,-1,-1,-1,-1,-1,-1,-1,-1,-1,-1,-1</v>
      </c>
      <c r="V293" s="2" t="str">
        <f t="shared" ca="1" si="217"/>
        <v>20,100,100,250,500,-1,-1,-1,-1,-1,-1,-1,-1,-1,-1,-1,-1,-1,-1,-1,-1</v>
      </c>
      <c r="W293" s="2" t="str">
        <f t="shared" ca="1" si="217"/>
        <v>20,100,100,250,500,-1,-1,-1,-1,-1,-1,-1,-1,-1,-1,-1,-1,-1,-1,-1,-1,-1</v>
      </c>
      <c r="X293" s="2" t="str">
        <f t="shared" ca="1" si="217"/>
        <v>20,100,100,250,500,-1,-1,-1,-1,-1,-1,-1,-1,-1,-1,-1,-1,-1,-1,-1,-1,-1,-1</v>
      </c>
      <c r="Y293" s="2" t="str">
        <f t="shared" ca="1" si="217"/>
        <v>20,100,100,250,500,-1,-1,-1,-1,-1,-1,-1,-1,-1,-1,-1,-1,-1,-1,-1,-1,-1,-1,-1</v>
      </c>
      <c r="Z293" s="2" t="str">
        <f t="shared" ca="1" si="217"/>
        <v>20,100,100,250,500,-1,-1,-1,-1,-1,-1,-1,-1,-1,-1,-1,-1,-1,-1,-1,-1,-1,-1,-1,-1</v>
      </c>
      <c r="AA293" s="2" t="str">
        <f t="shared" ca="1" si="217"/>
        <v>20,100,100,250,500,-1,-1,-1,-1,-1,-1,-1,-1,-1,-1,-1,-1,-1,-1,-1,-1,-1,-1,-1,-1,-1</v>
      </c>
      <c r="AB293" s="2" t="str">
        <f t="shared" ca="1" si="217"/>
        <v>20,100,100,250,500,-1,-1,-1,-1,-1,-1,-1,-1,-1,-1,-1,-1,-1,-1,-1,-1,-1,-1,-1,-1,-1,-1</v>
      </c>
      <c r="AC293" s="2" t="str">
        <f t="shared" ca="1" si="217"/>
        <v>20,100,100,250,500,-1,-1,-1,-1,-1,-1,-1,-1,-1,-1,-1,-1,-1,-1,-1,-1,-1,-1,-1,-1,-1,-1,-1</v>
      </c>
      <c r="AD293" s="2" t="str">
        <f t="shared" ca="1" si="217"/>
        <v>20,100,100,250,500,-1,-1,-1,-1,-1,-1,-1,-1,-1,-1,-1,-1,-1,-1,-1,-1,-1,-1,-1,-1,-1,-1,-1,-1</v>
      </c>
      <c r="AE293" s="2" t="str">
        <f t="shared" ca="1" si="217"/>
        <v>20,100,100,250,500,-1,-1,-1,-1,-1,-1,-1,-1,-1,-1,-1,-1,-1,-1,-1,-1,-1,-1,-1,-1,-1,-1,-1,-1,-1</v>
      </c>
      <c r="AF293" s="2" t="str">
        <f t="shared" ca="1" si="217"/>
        <v>20,100,100,250,500,-1,-1,-1,-1,-1,-1,-1,-1,-1,-1,-1,-1,-1,-1,-1,-1,-1,-1,-1,-1,-1,-1,-1,-1,-1,-1</v>
      </c>
      <c r="AG293" s="2" t="str">
        <f t="shared" ca="1" si="217"/>
        <v>20,100,100,250,500,-1,-1,-1,-1,-1,-1,-1,-1,-1,-1,-1,-1,-1,-1,-1,-1,-1,-1,-1,-1,-1,-1,-1,-1,-1,-1,-1</v>
      </c>
      <c r="AM293" s="2" t="str">
        <f t="shared" ca="1" si="189"/>
        <v>60,921</v>
      </c>
      <c r="AN293" s="2" t="str">
        <f t="shared" ca="1" si="190"/>
        <v>60,921,1096</v>
      </c>
      <c r="AO293" s="2" t="str">
        <f t="shared" ref="AO293:BR301" ca="1" si="218">AN293&amp;","&amp;AO256</f>
        <v>60,921,1096,2192</v>
      </c>
      <c r="AP293" s="2" t="str">
        <f t="shared" ca="1" si="218"/>
        <v>60,921,1096,2192,3289</v>
      </c>
      <c r="AQ293" s="2" t="str">
        <f t="shared" ca="1" si="218"/>
        <v>60,921,1096,2192,3289,-1</v>
      </c>
      <c r="AR293" s="2" t="str">
        <f t="shared" ca="1" si="218"/>
        <v>60,921,1096,2192,3289,-1,-1</v>
      </c>
      <c r="AS293" s="2" t="str">
        <f t="shared" ca="1" si="218"/>
        <v>60,921,1096,2192,3289,-1,-1,-1</v>
      </c>
      <c r="AT293" s="2" t="str">
        <f t="shared" ca="1" si="218"/>
        <v>60,921,1096,2192,3289,-1,-1,-1,-1</v>
      </c>
      <c r="AU293" s="2" t="str">
        <f t="shared" ca="1" si="218"/>
        <v>60,921,1096,2192,3289,-1,-1,-1,-1,-1</v>
      </c>
      <c r="AV293" s="2" t="str">
        <f t="shared" ca="1" si="218"/>
        <v>60,921,1096,2192,3289,-1,-1,-1,-1,-1,-1</v>
      </c>
      <c r="AW293" s="2" t="str">
        <f t="shared" ca="1" si="218"/>
        <v>60,921,1096,2192,3289,-1,-1,-1,-1,-1,-1,-1</v>
      </c>
      <c r="AX293" s="2" t="str">
        <f t="shared" ca="1" si="218"/>
        <v>60,921,1096,2192,3289,-1,-1,-1,-1,-1,-1,-1,-1</v>
      </c>
      <c r="AY293" s="2" t="str">
        <f t="shared" ca="1" si="218"/>
        <v>60,921,1096,2192,3289,-1,-1,-1,-1,-1,-1,-1,-1,-1</v>
      </c>
      <c r="AZ293" s="2" t="str">
        <f t="shared" ca="1" si="218"/>
        <v>60,921,1096,2192,3289,-1,-1,-1,-1,-1,-1,-1,-1,-1,-1</v>
      </c>
      <c r="BA293" s="2" t="str">
        <f t="shared" ca="1" si="218"/>
        <v>60,921,1096,2192,3289,-1,-1,-1,-1,-1,-1,-1,-1,-1,-1,-1</v>
      </c>
      <c r="BB293" s="2" t="str">
        <f t="shared" ca="1" si="218"/>
        <v>60,921,1096,2192,3289,-1,-1,-1,-1,-1,-1,-1,-1,-1,-1,-1,-1</v>
      </c>
      <c r="BC293" s="2" t="str">
        <f t="shared" ca="1" si="218"/>
        <v>60,921,1096,2192,3289,-1,-1,-1,-1,-1,-1,-1,-1,-1,-1,-1,-1,-1</v>
      </c>
      <c r="BD293" s="2" t="str">
        <f t="shared" ca="1" si="218"/>
        <v>60,921,1096,2192,3289,-1,-1,-1,-1,-1,-1,-1,-1,-1,-1,-1,-1,-1,-1</v>
      </c>
      <c r="BE293" s="2" t="str">
        <f t="shared" ca="1" si="218"/>
        <v>60,921,1096,2192,3289,-1,-1,-1,-1,-1,-1,-1,-1,-1,-1,-1,-1,-1,-1,-1</v>
      </c>
      <c r="BF293" s="2" t="str">
        <f t="shared" ca="1" si="218"/>
        <v>60,921,1096,2192,3289,-1,-1,-1,-1,-1,-1,-1,-1,-1,-1,-1,-1,-1,-1,-1,-1</v>
      </c>
      <c r="BG293" s="2" t="str">
        <f t="shared" ca="1" si="218"/>
        <v>60,921,1096,2192,3289,-1,-1,-1,-1,-1,-1,-1,-1,-1,-1,-1,-1,-1,-1,-1,-1,-1</v>
      </c>
      <c r="BH293" s="2" t="str">
        <f t="shared" ca="1" si="218"/>
        <v>60,921,1096,2192,3289,-1,-1,-1,-1,-1,-1,-1,-1,-1,-1,-1,-1,-1,-1,-1,-1,-1,-1</v>
      </c>
      <c r="BI293" s="2" t="str">
        <f t="shared" ca="1" si="218"/>
        <v>60,921,1096,2192,3289,-1,-1,-1,-1,-1,-1,-1,-1,-1,-1,-1,-1,-1,-1,-1,-1,-1,-1,-1</v>
      </c>
      <c r="BJ293" s="2" t="str">
        <f t="shared" ca="1" si="218"/>
        <v>60,921,1096,2192,3289,-1,-1,-1,-1,-1,-1,-1,-1,-1,-1,-1,-1,-1,-1,-1,-1,-1,-1,-1,-1</v>
      </c>
      <c r="BK293" s="2" t="str">
        <f t="shared" ca="1" si="218"/>
        <v>60,921,1096,2192,3289,-1,-1,-1,-1,-1,-1,-1,-1,-1,-1,-1,-1,-1,-1,-1,-1,-1,-1,-1,-1,-1</v>
      </c>
      <c r="BL293" s="2" t="str">
        <f t="shared" ca="1" si="218"/>
        <v>60,921,1096,2192,3289,-1,-1,-1,-1,-1,-1,-1,-1,-1,-1,-1,-1,-1,-1,-1,-1,-1,-1,-1,-1,-1,-1</v>
      </c>
      <c r="BM293" s="2" t="str">
        <f t="shared" ca="1" si="218"/>
        <v>60,921,1096,2192,3289,-1,-1,-1,-1,-1,-1,-1,-1,-1,-1,-1,-1,-1,-1,-1,-1,-1,-1,-1,-1,-1,-1,-1</v>
      </c>
      <c r="BN293" s="2" t="str">
        <f t="shared" ca="1" si="218"/>
        <v>60,921,1096,2192,3289,-1,-1,-1,-1,-1,-1,-1,-1,-1,-1,-1,-1,-1,-1,-1,-1,-1,-1,-1,-1,-1,-1,-1,-1</v>
      </c>
      <c r="BO293" s="2" t="str">
        <f t="shared" ca="1" si="218"/>
        <v>60,921,1096,2192,3289,-1,-1,-1,-1,-1,-1,-1,-1,-1,-1,-1,-1,-1,-1,-1,-1,-1,-1,-1,-1,-1,-1,-1,-1,-1</v>
      </c>
      <c r="BP293" s="2" t="str">
        <f t="shared" ca="1" si="218"/>
        <v>60,921,1096,2192,3289,-1,-1,-1,-1,-1,-1,-1,-1,-1,-1,-1,-1,-1,-1,-1,-1,-1,-1,-1,-1,-1,-1,-1,-1,-1,-1</v>
      </c>
      <c r="BQ293" s="2" t="str">
        <f t="shared" ca="1" si="218"/>
        <v>60,921,1096,2192,3289,-1,-1,-1,-1,-1,-1,-1,-1,-1,-1,-1,-1,-1,-1,-1,-1,-1,-1,-1,-1,-1,-1,-1,-1,-1,-1,-1</v>
      </c>
      <c r="BR293" s="2" t="str">
        <f t="shared" ca="1" si="218"/>
        <v>60,921,1096,2192,3289,-1,-1,-1,-1,-1,-1,-1,-1,-1,-1,-1,-1,-1,-1,-1,-1,-1,-1,-1,-1,-1,-1,-1,-1,-1,-1,-1,-1</v>
      </c>
    </row>
    <row r="294" spans="1:70" x14ac:dyDescent="0.2">
      <c r="A294" s="5" t="s">
        <v>286</v>
      </c>
      <c r="C294" s="2" t="str">
        <f t="shared" ca="1" si="187"/>
        <v>-1,-1</v>
      </c>
      <c r="D294" s="2" t="str">
        <f t="shared" ref="D294:AG294" ca="1" si="219">C294&amp;","&amp;D257</f>
        <v>-1,-1,-1</v>
      </c>
      <c r="E294" s="2" t="str">
        <f t="shared" ca="1" si="219"/>
        <v>-1,-1,-1,-1</v>
      </c>
      <c r="F294" s="2" t="str">
        <f t="shared" ca="1" si="219"/>
        <v>-1,-1,-1,-1,-1</v>
      </c>
      <c r="G294" s="2" t="str">
        <f t="shared" ca="1" si="219"/>
        <v>-1,-1,-1,-1,-1,-1</v>
      </c>
      <c r="H294" s="2" t="str">
        <f t="shared" ca="1" si="219"/>
        <v>-1,-1,-1,-1,-1,-1,-1</v>
      </c>
      <c r="I294" s="2" t="str">
        <f t="shared" ca="1" si="219"/>
        <v>-1,-1,-1,-1,-1,-1,-1,-1</v>
      </c>
      <c r="J294" s="2" t="str">
        <f t="shared" ca="1" si="219"/>
        <v>-1,-1,-1,-1,-1,-1,-1,-1,-1</v>
      </c>
      <c r="K294" s="2" t="str">
        <f t="shared" ca="1" si="219"/>
        <v>-1,-1,-1,-1,-1,-1,-1,-1,-1,-1</v>
      </c>
      <c r="L294" s="2" t="str">
        <f t="shared" ca="1" si="219"/>
        <v>-1,-1,-1,-1,-1,-1,-1,-1,-1,-1,-1</v>
      </c>
      <c r="M294" s="2" t="str">
        <f t="shared" ca="1" si="219"/>
        <v>-1,-1,-1,-1,-1,-1,-1,-1,-1,-1,-1,-1</v>
      </c>
      <c r="N294" s="2" t="str">
        <f t="shared" ca="1" si="219"/>
        <v>-1,-1,-1,-1,-1,-1,-1,-1,-1,-1,-1,-1,-1</v>
      </c>
      <c r="O294" s="2" t="str">
        <f t="shared" ca="1" si="219"/>
        <v>-1,-1,-1,-1,-1,-1,-1,-1,-1,-1,-1,-1,-1,-1</v>
      </c>
      <c r="P294" s="2" t="str">
        <f t="shared" ca="1" si="219"/>
        <v>-1,-1,-1,-1,-1,-1,-1,-1,-1,-1,-1,-1,-1,-1,-1</v>
      </c>
      <c r="Q294" s="2" t="str">
        <f t="shared" ca="1" si="219"/>
        <v>-1,-1,-1,-1,-1,-1,-1,-1,-1,-1,-1,-1,-1,-1,-1,-1</v>
      </c>
      <c r="R294" s="2" t="str">
        <f t="shared" ca="1" si="219"/>
        <v>-1,-1,-1,-1,-1,-1,-1,-1,-1,-1,-1,-1,-1,-1,-1,-1,-1</v>
      </c>
      <c r="S294" s="2" t="str">
        <f t="shared" ca="1" si="219"/>
        <v>-1,-1,-1,-1,-1,-1,-1,-1,-1,-1,-1,-1,-1,-1,-1,-1,-1,-1</v>
      </c>
      <c r="T294" s="2" t="str">
        <f t="shared" ca="1" si="219"/>
        <v>-1,-1,-1,-1,-1,-1,-1,-1,-1,-1,-1,-1,-1,-1,-1,-1,-1,-1,-1</v>
      </c>
      <c r="U294" s="2" t="str">
        <f t="shared" ca="1" si="219"/>
        <v>-1,-1,-1,-1,-1,-1,-1,-1,-1,-1,-1,-1,-1,-1,-1,-1,-1,-1,-1,-1</v>
      </c>
      <c r="V294" s="2" t="str">
        <f t="shared" ca="1" si="219"/>
        <v>-1,-1,-1,-1,-1,-1,-1,-1,-1,-1,-1,-1,-1,-1,-1,-1,-1,-1,-1,-1,-1</v>
      </c>
      <c r="W294" s="2" t="str">
        <f t="shared" ca="1" si="219"/>
        <v>-1,-1,-1,-1,-1,-1,-1,-1,-1,-1,-1,-1,-1,-1,-1,-1,-1,-1,-1,-1,-1,-1</v>
      </c>
      <c r="X294" s="2" t="str">
        <f t="shared" ca="1" si="219"/>
        <v>-1,-1,-1,-1,-1,-1,-1,-1,-1,-1,-1,-1,-1,-1,-1,-1,-1,-1,-1,-1,-1,-1,-1</v>
      </c>
      <c r="Y294" s="2" t="str">
        <f t="shared" ca="1" si="219"/>
        <v>-1,-1,-1,-1,-1,-1,-1,-1,-1,-1,-1,-1,-1,-1,-1,-1,-1,-1,-1,-1,-1,-1,-1,-1</v>
      </c>
      <c r="Z294" s="2" t="str">
        <f t="shared" ca="1" si="219"/>
        <v>-1,-1,-1,-1,-1,-1,-1,-1,-1,-1,-1,-1,-1,-1,-1,-1,-1,-1,-1,-1,-1,-1,-1,-1,-1</v>
      </c>
      <c r="AA294" s="2" t="str">
        <f t="shared" ca="1" si="219"/>
        <v>-1,-1,-1,-1,-1,-1,-1,-1,-1,-1,-1,-1,-1,-1,-1,-1,-1,-1,-1,-1,-1,-1,-1,-1,-1,-1</v>
      </c>
      <c r="AB294" s="2" t="str">
        <f t="shared" ca="1" si="219"/>
        <v>-1,-1,-1,-1,-1,-1,-1,-1,-1,-1,-1,-1,-1,-1,-1,-1,-1,-1,-1,-1,-1,-1,-1,-1,-1,-1,-1</v>
      </c>
      <c r="AC294" s="2" t="str">
        <f t="shared" ca="1" si="219"/>
        <v>-1,-1,-1,-1,-1,-1,-1,-1,-1,-1,-1,-1,-1,-1,-1,-1,-1,-1,-1,-1,-1,-1,-1,-1,-1,-1,-1,-1</v>
      </c>
      <c r="AD294" s="2" t="str">
        <f t="shared" ca="1" si="219"/>
        <v>-1,-1,-1,-1,-1,-1,-1,-1,-1,-1,-1,-1,-1,-1,-1,-1,-1,-1,-1,-1,-1,-1,-1,-1,-1,-1,-1,-1,-1</v>
      </c>
      <c r="AE294" s="2" t="str">
        <f t="shared" ca="1" si="219"/>
        <v>-1,-1,-1,-1,-1,-1,-1,-1,-1,-1,-1,-1,-1,-1,-1,-1,-1,-1,-1,-1,-1,-1,-1,-1,-1,-1,-1,-1,-1,-1</v>
      </c>
      <c r="AF294" s="2" t="str">
        <f t="shared" ca="1" si="219"/>
        <v>-1,-1,-1,-1,-1,-1,-1,-1,-1,-1,-1,-1,-1,-1,-1,-1,-1,-1,-1,-1,-1,-1,-1,-1,-1,-1,-1,-1,-1,-1,-1</v>
      </c>
      <c r="AG294" s="2" t="str">
        <f t="shared" ca="1" si="219"/>
        <v>-1,-1,-1,-1,-1,-1,-1,-1,-1,-1,-1,-1,-1,-1,-1,-1,-1,-1,-1,-1,-1,-1,-1,-1,-1,-1,-1,-1,-1,-1,-1,-1</v>
      </c>
      <c r="AM294" s="2" t="str">
        <f t="shared" ca="1" si="189"/>
        <v>-1,-1</v>
      </c>
      <c r="AN294" s="2" t="str">
        <f t="shared" ca="1" si="190"/>
        <v>-1,-1,-1</v>
      </c>
      <c r="AO294" s="2" t="str">
        <f t="shared" ca="1" si="218"/>
        <v>-1,-1,-1,-1</v>
      </c>
      <c r="AP294" s="2" t="str">
        <f t="shared" ca="1" si="218"/>
        <v>-1,-1,-1,-1,-1</v>
      </c>
      <c r="AQ294" s="2" t="str">
        <f t="shared" ca="1" si="218"/>
        <v>-1,-1,-1,-1,-1,-1</v>
      </c>
      <c r="AR294" s="2" t="str">
        <f t="shared" ca="1" si="218"/>
        <v>-1,-1,-1,-1,-1,-1,-1</v>
      </c>
      <c r="AS294" s="2" t="str">
        <f t="shared" ca="1" si="218"/>
        <v>-1,-1,-1,-1,-1,-1,-1,-1</v>
      </c>
      <c r="AT294" s="2" t="str">
        <f t="shared" ca="1" si="218"/>
        <v>-1,-1,-1,-1,-1,-1,-1,-1,-1</v>
      </c>
      <c r="AU294" s="2" t="str">
        <f t="shared" ca="1" si="218"/>
        <v>-1,-1,-1,-1,-1,-1,-1,-1,-1,-1</v>
      </c>
      <c r="AV294" s="2" t="str">
        <f t="shared" ca="1" si="218"/>
        <v>-1,-1,-1,-1,-1,-1,-1,-1,-1,-1,-1</v>
      </c>
      <c r="AW294" s="2" t="str">
        <f t="shared" ca="1" si="218"/>
        <v>-1,-1,-1,-1,-1,-1,-1,-1,-1,-1,-1,-1</v>
      </c>
      <c r="AX294" s="2" t="str">
        <f t="shared" ca="1" si="218"/>
        <v>-1,-1,-1,-1,-1,-1,-1,-1,-1,-1,-1,-1,-1</v>
      </c>
      <c r="AY294" s="2" t="str">
        <f t="shared" ca="1" si="218"/>
        <v>-1,-1,-1,-1,-1,-1,-1,-1,-1,-1,-1,-1,-1,-1</v>
      </c>
      <c r="AZ294" s="2" t="str">
        <f t="shared" ca="1" si="218"/>
        <v>-1,-1,-1,-1,-1,-1,-1,-1,-1,-1,-1,-1,-1,-1,-1</v>
      </c>
      <c r="BA294" s="2" t="str">
        <f t="shared" ca="1" si="218"/>
        <v>-1,-1,-1,-1,-1,-1,-1,-1,-1,-1,-1,-1,-1,-1,-1,-1</v>
      </c>
      <c r="BB294" s="2" t="str">
        <f t="shared" ca="1" si="218"/>
        <v>-1,-1,-1,-1,-1,-1,-1,-1,-1,-1,-1,-1,-1,-1,-1,-1,-1</v>
      </c>
      <c r="BC294" s="2" t="str">
        <f t="shared" ca="1" si="218"/>
        <v>-1,-1,-1,-1,-1,-1,-1,-1,-1,-1,-1,-1,-1,-1,-1,-1,-1,-1</v>
      </c>
      <c r="BD294" s="2" t="str">
        <f t="shared" ca="1" si="218"/>
        <v>-1,-1,-1,-1,-1,-1,-1,-1,-1,-1,-1,-1,-1,-1,-1,-1,-1,-1,-1</v>
      </c>
      <c r="BE294" s="2" t="str">
        <f t="shared" ca="1" si="218"/>
        <v>-1,-1,-1,-1,-1,-1,-1,-1,-1,-1,-1,-1,-1,-1,-1,-1,-1,-1,-1,-1</v>
      </c>
      <c r="BF294" s="2" t="str">
        <f t="shared" ca="1" si="218"/>
        <v>-1,-1,-1,-1,-1,-1,-1,-1,-1,-1,-1,-1,-1,-1,-1,-1,-1,-1,-1,-1,-1</v>
      </c>
      <c r="BG294" s="2" t="str">
        <f t="shared" ca="1" si="218"/>
        <v>-1,-1,-1,-1,-1,-1,-1,-1,-1,-1,-1,-1,-1,-1,-1,-1,-1,-1,-1,-1,-1,-1</v>
      </c>
      <c r="BH294" s="2" t="str">
        <f t="shared" ca="1" si="218"/>
        <v>-1,-1,-1,-1,-1,-1,-1,-1,-1,-1,-1,-1,-1,-1,-1,-1,-1,-1,-1,-1,-1,-1,-1</v>
      </c>
      <c r="BI294" s="2" t="str">
        <f t="shared" ca="1" si="218"/>
        <v>-1,-1,-1,-1,-1,-1,-1,-1,-1,-1,-1,-1,-1,-1,-1,-1,-1,-1,-1,-1,-1,-1,-1,-1</v>
      </c>
      <c r="BJ294" s="2" t="str">
        <f t="shared" ca="1" si="218"/>
        <v>-1,-1,-1,-1,-1,-1,-1,-1,-1,-1,-1,-1,-1,-1,-1,-1,-1,-1,-1,-1,-1,-1,-1,-1,-1</v>
      </c>
      <c r="BK294" s="2" t="str">
        <f t="shared" ca="1" si="218"/>
        <v>-1,-1,-1,-1,-1,-1,-1,-1,-1,-1,-1,-1,-1,-1,-1,-1,-1,-1,-1,-1,-1,-1,-1,-1,-1,-1</v>
      </c>
      <c r="BL294" s="2" t="str">
        <f t="shared" ca="1" si="218"/>
        <v>-1,-1,-1,-1,-1,-1,-1,-1,-1,-1,-1,-1,-1,-1,-1,-1,-1,-1,-1,-1,-1,-1,-1,-1,-1,-1,-1</v>
      </c>
      <c r="BM294" s="2" t="str">
        <f t="shared" ca="1" si="218"/>
        <v>-1,-1,-1,-1,-1,-1,-1,-1,-1,-1,-1,-1,-1,-1,-1,-1,-1,-1,-1,-1,-1,-1,-1,-1,-1,-1,-1,-1</v>
      </c>
      <c r="BN294" s="2" t="str">
        <f t="shared" ca="1" si="218"/>
        <v>-1,-1,-1,-1,-1,-1,-1,-1,-1,-1,-1,-1,-1,-1,-1,-1,-1,-1,-1,-1,-1,-1,-1,-1,-1,-1,-1,-1,-1</v>
      </c>
      <c r="BO294" s="2" t="str">
        <f t="shared" ca="1" si="218"/>
        <v>-1,-1,-1,-1,-1,-1,-1,-1,-1,-1,-1,-1,-1,-1,-1,-1,-1,-1,-1,-1,-1,-1,-1,-1,-1,-1,-1,-1,-1,-1</v>
      </c>
      <c r="BP294" s="2" t="str">
        <f t="shared" ca="1" si="218"/>
        <v>-1,-1,-1,-1,-1,-1,-1,-1,-1,-1,-1,-1,-1,-1,-1,-1,-1,-1,-1,-1,-1,-1,-1,-1,-1,-1,-1,-1,-1,-1,-1</v>
      </c>
      <c r="BQ294" s="2" t="str">
        <f t="shared" ca="1" si="218"/>
        <v>-1,-1,-1,-1,-1,-1,-1,-1,-1,-1,-1,-1,-1,-1,-1,-1,-1,-1,-1,-1,-1,-1,-1,-1,-1,-1,-1,-1,-1,-1,-1,-1</v>
      </c>
      <c r="BR294" s="2" t="str">
        <f t="shared" ca="1" si="218"/>
        <v>-1,-1,-1,-1,-1,-1,-1,-1,-1,-1,-1,-1,-1,-1,-1,-1,-1,-1,-1,-1,-1,-1,-1,-1,-1,-1,-1,-1,-1,-1,-1,-1,-1</v>
      </c>
    </row>
    <row r="295" spans="1:70" x14ac:dyDescent="0.2">
      <c r="A295" s="5" t="s">
        <v>141</v>
      </c>
      <c r="C295" s="2" t="str">
        <f t="shared" ca="1" si="187"/>
        <v>20,100</v>
      </c>
      <c r="D295" s="2" t="str">
        <f t="shared" ref="D295:AG295" ca="1" si="220">C295&amp;","&amp;D258</f>
        <v>20,100,100</v>
      </c>
      <c r="E295" s="2" t="str">
        <f t="shared" ca="1" si="220"/>
        <v>20,100,100,250</v>
      </c>
      <c r="F295" s="2" t="str">
        <f t="shared" ca="1" si="220"/>
        <v>20,100,100,250,250</v>
      </c>
      <c r="G295" s="2" t="str">
        <f t="shared" ca="1" si="220"/>
        <v>20,100,100,250,250,1000</v>
      </c>
      <c r="H295" s="2" t="str">
        <f t="shared" ca="1" si="220"/>
        <v>20,100,100,250,250,1000,-1</v>
      </c>
      <c r="I295" s="2" t="str">
        <f t="shared" ca="1" si="220"/>
        <v>20,100,100,250,250,1000,-1,-1</v>
      </c>
      <c r="J295" s="2" t="str">
        <f t="shared" ca="1" si="220"/>
        <v>20,100,100,250,250,1000,-1,-1,-1</v>
      </c>
      <c r="K295" s="2" t="str">
        <f t="shared" ca="1" si="220"/>
        <v>20,100,100,250,250,1000,-1,-1,-1,-1</v>
      </c>
      <c r="L295" s="2" t="str">
        <f t="shared" ca="1" si="220"/>
        <v>20,100,100,250,250,1000,-1,-1,-1,-1,-1</v>
      </c>
      <c r="M295" s="2" t="str">
        <f t="shared" ca="1" si="220"/>
        <v>20,100,100,250,250,1000,-1,-1,-1,-1,-1,-1</v>
      </c>
      <c r="N295" s="2" t="str">
        <f t="shared" ca="1" si="220"/>
        <v>20,100,100,250,250,1000,-1,-1,-1,-1,-1,-1,-1</v>
      </c>
      <c r="O295" s="2" t="str">
        <f t="shared" ca="1" si="220"/>
        <v>20,100,100,250,250,1000,-1,-1,-1,-1,-1,-1,-1,-1</v>
      </c>
      <c r="P295" s="2" t="str">
        <f t="shared" ca="1" si="220"/>
        <v>20,100,100,250,250,1000,-1,-1,-1,-1,-1,-1,-1,-1,-1</v>
      </c>
      <c r="Q295" s="2" t="str">
        <f t="shared" ca="1" si="220"/>
        <v>20,100,100,250,250,1000,-1,-1,-1,-1,-1,-1,-1,-1,-1,-1</v>
      </c>
      <c r="R295" s="2" t="str">
        <f t="shared" ca="1" si="220"/>
        <v>20,100,100,250,250,1000,-1,-1,-1,-1,-1,-1,-1,-1,-1,-1,-1</v>
      </c>
      <c r="S295" s="2" t="str">
        <f t="shared" ca="1" si="220"/>
        <v>20,100,100,250,250,1000,-1,-1,-1,-1,-1,-1,-1,-1,-1,-1,-1,-1</v>
      </c>
      <c r="T295" s="2" t="str">
        <f t="shared" ca="1" si="220"/>
        <v>20,100,100,250,250,1000,-1,-1,-1,-1,-1,-1,-1,-1,-1,-1,-1,-1,-1</v>
      </c>
      <c r="U295" s="2" t="str">
        <f t="shared" ca="1" si="220"/>
        <v>20,100,100,250,250,1000,-1,-1,-1,-1,-1,-1,-1,-1,-1,-1,-1,-1,-1,-1</v>
      </c>
      <c r="V295" s="2" t="str">
        <f t="shared" ca="1" si="220"/>
        <v>20,100,100,250,250,1000,-1,-1,-1,-1,-1,-1,-1,-1,-1,-1,-1,-1,-1,-1,-1</v>
      </c>
      <c r="W295" s="2" t="str">
        <f t="shared" ca="1" si="220"/>
        <v>20,100,100,250,250,1000,-1,-1,-1,-1,-1,-1,-1,-1,-1,-1,-1,-1,-1,-1,-1,-1</v>
      </c>
      <c r="X295" s="2" t="str">
        <f t="shared" ca="1" si="220"/>
        <v>20,100,100,250,250,1000,-1,-1,-1,-1,-1,-1,-1,-1,-1,-1,-1,-1,-1,-1,-1,-1,-1</v>
      </c>
      <c r="Y295" s="2" t="str">
        <f t="shared" ca="1" si="220"/>
        <v>20,100,100,250,250,1000,-1,-1,-1,-1,-1,-1,-1,-1,-1,-1,-1,-1,-1,-1,-1,-1,-1,-1</v>
      </c>
      <c r="Z295" s="2" t="str">
        <f t="shared" ca="1" si="220"/>
        <v>20,100,100,250,250,1000,-1,-1,-1,-1,-1,-1,-1,-1,-1,-1,-1,-1,-1,-1,-1,-1,-1,-1,-1</v>
      </c>
      <c r="AA295" s="2" t="str">
        <f t="shared" ca="1" si="220"/>
        <v>20,100,100,250,250,1000,-1,-1,-1,-1,-1,-1,-1,-1,-1,-1,-1,-1,-1,-1,-1,-1,-1,-1,-1,-1</v>
      </c>
      <c r="AB295" s="2" t="str">
        <f t="shared" ca="1" si="220"/>
        <v>20,100,100,250,250,1000,-1,-1,-1,-1,-1,-1,-1,-1,-1,-1,-1,-1,-1,-1,-1,-1,-1,-1,-1,-1,-1</v>
      </c>
      <c r="AC295" s="2" t="str">
        <f t="shared" ca="1" si="220"/>
        <v>20,100,100,250,250,1000,-1,-1,-1,-1,-1,-1,-1,-1,-1,-1,-1,-1,-1,-1,-1,-1,-1,-1,-1,-1,-1,-1</v>
      </c>
      <c r="AD295" s="2" t="str">
        <f t="shared" ca="1" si="220"/>
        <v>20,100,100,250,250,1000,-1,-1,-1,-1,-1,-1,-1,-1,-1,-1,-1,-1,-1,-1,-1,-1,-1,-1,-1,-1,-1,-1,-1</v>
      </c>
      <c r="AE295" s="2" t="str">
        <f t="shared" ca="1" si="220"/>
        <v>20,100,100,250,250,1000,-1,-1,-1,-1,-1,-1,-1,-1,-1,-1,-1,-1,-1,-1,-1,-1,-1,-1,-1,-1,-1,-1,-1,-1</v>
      </c>
      <c r="AF295" s="2" t="str">
        <f t="shared" ca="1" si="220"/>
        <v>20,100,100,250,250,1000,-1,-1,-1,-1,-1,-1,-1,-1,-1,-1,-1,-1,-1,-1,-1,-1,-1,-1,-1,-1,-1,-1,-1,-1,-1</v>
      </c>
      <c r="AG295" s="2" t="str">
        <f t="shared" ca="1" si="220"/>
        <v>20,100,100,250,250,1000,-1,-1,-1,-1,-1,-1,-1,-1,-1,-1,-1,-1,-1,-1,-1,-1,-1,-1,-1,-1,-1,-1,-1,-1,-1,-1</v>
      </c>
      <c r="AM295" s="2" t="str">
        <f t="shared" ca="1" si="189"/>
        <v>60,778</v>
      </c>
      <c r="AN295" s="2" t="str">
        <f t="shared" ca="1" si="190"/>
        <v>60,778,1024</v>
      </c>
      <c r="AO295" s="2" t="str">
        <f t="shared" ca="1" si="218"/>
        <v>60,778,1024,2049</v>
      </c>
      <c r="AP295" s="2" t="str">
        <f t="shared" ca="1" si="218"/>
        <v>60,778,1024,2049,2049</v>
      </c>
      <c r="AQ295" s="2" t="str">
        <f t="shared" ca="1" si="218"/>
        <v>60,778,1024,2049,2049,4098</v>
      </c>
      <c r="AR295" s="2" t="str">
        <f t="shared" ca="1" si="218"/>
        <v>60,778,1024,2049,2049,4098,-1</v>
      </c>
      <c r="AS295" s="2" t="str">
        <f t="shared" ca="1" si="218"/>
        <v>60,778,1024,2049,2049,4098,-1,-1</v>
      </c>
      <c r="AT295" s="2" t="str">
        <f t="shared" ca="1" si="218"/>
        <v>60,778,1024,2049,2049,4098,-1,-1,-1</v>
      </c>
      <c r="AU295" s="2" t="str">
        <f t="shared" ca="1" si="218"/>
        <v>60,778,1024,2049,2049,4098,-1,-1,-1,-1</v>
      </c>
      <c r="AV295" s="2" t="str">
        <f t="shared" ca="1" si="218"/>
        <v>60,778,1024,2049,2049,4098,-1,-1,-1,-1,-1</v>
      </c>
      <c r="AW295" s="2" t="str">
        <f t="shared" ca="1" si="218"/>
        <v>60,778,1024,2049,2049,4098,-1,-1,-1,-1,-1,-1</v>
      </c>
      <c r="AX295" s="2" t="str">
        <f t="shared" ca="1" si="218"/>
        <v>60,778,1024,2049,2049,4098,-1,-1,-1,-1,-1,-1,-1</v>
      </c>
      <c r="AY295" s="2" t="str">
        <f t="shared" ca="1" si="218"/>
        <v>60,778,1024,2049,2049,4098,-1,-1,-1,-1,-1,-1,-1,-1</v>
      </c>
      <c r="AZ295" s="2" t="str">
        <f t="shared" ca="1" si="218"/>
        <v>60,778,1024,2049,2049,4098,-1,-1,-1,-1,-1,-1,-1,-1,-1</v>
      </c>
      <c r="BA295" s="2" t="str">
        <f t="shared" ca="1" si="218"/>
        <v>60,778,1024,2049,2049,4098,-1,-1,-1,-1,-1,-1,-1,-1,-1,-1</v>
      </c>
      <c r="BB295" s="2" t="str">
        <f t="shared" ca="1" si="218"/>
        <v>60,778,1024,2049,2049,4098,-1,-1,-1,-1,-1,-1,-1,-1,-1,-1,-1</v>
      </c>
      <c r="BC295" s="2" t="str">
        <f t="shared" ca="1" si="218"/>
        <v>60,778,1024,2049,2049,4098,-1,-1,-1,-1,-1,-1,-1,-1,-1,-1,-1,-1</v>
      </c>
      <c r="BD295" s="2" t="str">
        <f t="shared" ca="1" si="218"/>
        <v>60,778,1024,2049,2049,4098,-1,-1,-1,-1,-1,-1,-1,-1,-1,-1,-1,-1,-1</v>
      </c>
      <c r="BE295" s="2" t="str">
        <f t="shared" ca="1" si="218"/>
        <v>60,778,1024,2049,2049,4098,-1,-1,-1,-1,-1,-1,-1,-1,-1,-1,-1,-1,-1,-1</v>
      </c>
      <c r="BF295" s="2" t="str">
        <f t="shared" ca="1" si="218"/>
        <v>60,778,1024,2049,2049,4098,-1,-1,-1,-1,-1,-1,-1,-1,-1,-1,-1,-1,-1,-1,-1</v>
      </c>
      <c r="BG295" s="2" t="str">
        <f t="shared" ca="1" si="218"/>
        <v>60,778,1024,2049,2049,4098,-1,-1,-1,-1,-1,-1,-1,-1,-1,-1,-1,-1,-1,-1,-1,-1</v>
      </c>
      <c r="BH295" s="2" t="str">
        <f t="shared" ca="1" si="218"/>
        <v>60,778,1024,2049,2049,4098,-1,-1,-1,-1,-1,-1,-1,-1,-1,-1,-1,-1,-1,-1,-1,-1,-1</v>
      </c>
      <c r="BI295" s="2" t="str">
        <f t="shared" ca="1" si="218"/>
        <v>60,778,1024,2049,2049,4098,-1,-1,-1,-1,-1,-1,-1,-1,-1,-1,-1,-1,-1,-1,-1,-1,-1,-1</v>
      </c>
      <c r="BJ295" s="2" t="str">
        <f t="shared" ca="1" si="218"/>
        <v>60,778,1024,2049,2049,4098,-1,-1,-1,-1,-1,-1,-1,-1,-1,-1,-1,-1,-1,-1,-1,-1,-1,-1,-1</v>
      </c>
      <c r="BK295" s="2" t="str">
        <f t="shared" ca="1" si="218"/>
        <v>60,778,1024,2049,2049,4098,-1,-1,-1,-1,-1,-1,-1,-1,-1,-1,-1,-1,-1,-1,-1,-1,-1,-1,-1,-1</v>
      </c>
      <c r="BL295" s="2" t="str">
        <f t="shared" ca="1" si="218"/>
        <v>60,778,1024,2049,2049,4098,-1,-1,-1,-1,-1,-1,-1,-1,-1,-1,-1,-1,-1,-1,-1,-1,-1,-1,-1,-1,-1</v>
      </c>
      <c r="BM295" s="2" t="str">
        <f t="shared" ca="1" si="218"/>
        <v>60,778,1024,2049,2049,4098,-1,-1,-1,-1,-1,-1,-1,-1,-1,-1,-1,-1,-1,-1,-1,-1,-1,-1,-1,-1,-1,-1</v>
      </c>
      <c r="BN295" s="2" t="str">
        <f t="shared" ca="1" si="218"/>
        <v>60,778,1024,2049,2049,4098,-1,-1,-1,-1,-1,-1,-1,-1,-1,-1,-1,-1,-1,-1,-1,-1,-1,-1,-1,-1,-1,-1,-1</v>
      </c>
      <c r="BO295" s="2" t="str">
        <f t="shared" ca="1" si="218"/>
        <v>60,778,1024,2049,2049,4098,-1,-1,-1,-1,-1,-1,-1,-1,-1,-1,-1,-1,-1,-1,-1,-1,-1,-1,-1,-1,-1,-1,-1,-1</v>
      </c>
      <c r="BP295" s="2" t="str">
        <f t="shared" ca="1" si="218"/>
        <v>60,778,1024,2049,2049,4098,-1,-1,-1,-1,-1,-1,-1,-1,-1,-1,-1,-1,-1,-1,-1,-1,-1,-1,-1,-1,-1,-1,-1,-1,-1</v>
      </c>
      <c r="BQ295" s="2" t="str">
        <f t="shared" ca="1" si="218"/>
        <v>60,778,1024,2049,2049,4098,-1,-1,-1,-1,-1,-1,-1,-1,-1,-1,-1,-1,-1,-1,-1,-1,-1,-1,-1,-1,-1,-1,-1,-1,-1,-1</v>
      </c>
      <c r="BR295" s="2" t="str">
        <f t="shared" ca="1" si="218"/>
        <v>60,778,1024,2049,2049,4098,-1,-1,-1,-1,-1,-1,-1,-1,-1,-1,-1,-1,-1,-1,-1,-1,-1,-1,-1,-1,-1,-1,-1,-1,-1,-1,-1</v>
      </c>
    </row>
    <row r="296" spans="1:70" x14ac:dyDescent="0.2">
      <c r="A296" s="5" t="s">
        <v>287</v>
      </c>
      <c r="C296" s="2" t="str">
        <f t="shared" ca="1" si="187"/>
        <v>-1,-1</v>
      </c>
      <c r="D296" s="2" t="str">
        <f t="shared" ref="D296:AG296" ca="1" si="221">C296&amp;","&amp;D259</f>
        <v>-1,-1,-1</v>
      </c>
      <c r="E296" s="2" t="str">
        <f t="shared" ca="1" si="221"/>
        <v>-1,-1,-1,-1</v>
      </c>
      <c r="F296" s="2" t="str">
        <f t="shared" ca="1" si="221"/>
        <v>-1,-1,-1,-1,-1</v>
      </c>
      <c r="G296" s="2" t="str">
        <f t="shared" ca="1" si="221"/>
        <v>-1,-1,-1,-1,-1,-1</v>
      </c>
      <c r="H296" s="2" t="str">
        <f t="shared" ca="1" si="221"/>
        <v>-1,-1,-1,-1,-1,-1,-1</v>
      </c>
      <c r="I296" s="2" t="str">
        <f t="shared" ca="1" si="221"/>
        <v>-1,-1,-1,-1,-1,-1,-1,-1</v>
      </c>
      <c r="J296" s="2" t="str">
        <f t="shared" ca="1" si="221"/>
        <v>-1,-1,-1,-1,-1,-1,-1,-1,-1</v>
      </c>
      <c r="K296" s="2" t="str">
        <f t="shared" ca="1" si="221"/>
        <v>-1,-1,-1,-1,-1,-1,-1,-1,-1,-1</v>
      </c>
      <c r="L296" s="2" t="str">
        <f t="shared" ca="1" si="221"/>
        <v>-1,-1,-1,-1,-1,-1,-1,-1,-1,-1,-1</v>
      </c>
      <c r="M296" s="2" t="str">
        <f t="shared" ca="1" si="221"/>
        <v>-1,-1,-1,-1,-1,-1,-1,-1,-1,-1,-1,-1</v>
      </c>
      <c r="N296" s="2" t="str">
        <f t="shared" ca="1" si="221"/>
        <v>-1,-1,-1,-1,-1,-1,-1,-1,-1,-1,-1,-1,-1</v>
      </c>
      <c r="O296" s="2" t="str">
        <f t="shared" ca="1" si="221"/>
        <v>-1,-1,-1,-1,-1,-1,-1,-1,-1,-1,-1,-1,-1,-1</v>
      </c>
      <c r="P296" s="2" t="str">
        <f t="shared" ca="1" si="221"/>
        <v>-1,-1,-1,-1,-1,-1,-1,-1,-1,-1,-1,-1,-1,-1,-1</v>
      </c>
      <c r="Q296" s="2" t="str">
        <f t="shared" ca="1" si="221"/>
        <v>-1,-1,-1,-1,-1,-1,-1,-1,-1,-1,-1,-1,-1,-1,-1,-1</v>
      </c>
      <c r="R296" s="2" t="str">
        <f t="shared" ca="1" si="221"/>
        <v>-1,-1,-1,-1,-1,-1,-1,-1,-1,-1,-1,-1,-1,-1,-1,-1,-1</v>
      </c>
      <c r="S296" s="2" t="str">
        <f t="shared" ca="1" si="221"/>
        <v>-1,-1,-1,-1,-1,-1,-1,-1,-1,-1,-1,-1,-1,-1,-1,-1,-1,-1</v>
      </c>
      <c r="T296" s="2" t="str">
        <f t="shared" ca="1" si="221"/>
        <v>-1,-1,-1,-1,-1,-1,-1,-1,-1,-1,-1,-1,-1,-1,-1,-1,-1,-1,-1</v>
      </c>
      <c r="U296" s="2" t="str">
        <f t="shared" ca="1" si="221"/>
        <v>-1,-1,-1,-1,-1,-1,-1,-1,-1,-1,-1,-1,-1,-1,-1,-1,-1,-1,-1,-1</v>
      </c>
      <c r="V296" s="2" t="str">
        <f t="shared" ca="1" si="221"/>
        <v>-1,-1,-1,-1,-1,-1,-1,-1,-1,-1,-1,-1,-1,-1,-1,-1,-1,-1,-1,-1,-1</v>
      </c>
      <c r="W296" s="2" t="str">
        <f t="shared" ca="1" si="221"/>
        <v>-1,-1,-1,-1,-1,-1,-1,-1,-1,-1,-1,-1,-1,-1,-1,-1,-1,-1,-1,-1,-1,-1</v>
      </c>
      <c r="X296" s="2" t="str">
        <f t="shared" ca="1" si="221"/>
        <v>-1,-1,-1,-1,-1,-1,-1,-1,-1,-1,-1,-1,-1,-1,-1,-1,-1,-1,-1,-1,-1,-1,-1</v>
      </c>
      <c r="Y296" s="2" t="str">
        <f t="shared" ca="1" si="221"/>
        <v>-1,-1,-1,-1,-1,-1,-1,-1,-1,-1,-1,-1,-1,-1,-1,-1,-1,-1,-1,-1,-1,-1,-1,-1</v>
      </c>
      <c r="Z296" s="2" t="str">
        <f t="shared" ca="1" si="221"/>
        <v>-1,-1,-1,-1,-1,-1,-1,-1,-1,-1,-1,-1,-1,-1,-1,-1,-1,-1,-1,-1,-1,-1,-1,-1,-1</v>
      </c>
      <c r="AA296" s="2" t="str">
        <f t="shared" ca="1" si="221"/>
        <v>-1,-1,-1,-1,-1,-1,-1,-1,-1,-1,-1,-1,-1,-1,-1,-1,-1,-1,-1,-1,-1,-1,-1,-1,-1,-1</v>
      </c>
      <c r="AB296" s="2" t="str">
        <f t="shared" ca="1" si="221"/>
        <v>-1,-1,-1,-1,-1,-1,-1,-1,-1,-1,-1,-1,-1,-1,-1,-1,-1,-1,-1,-1,-1,-1,-1,-1,-1,-1,-1</v>
      </c>
      <c r="AC296" s="2" t="str">
        <f t="shared" ca="1" si="221"/>
        <v>-1,-1,-1,-1,-1,-1,-1,-1,-1,-1,-1,-1,-1,-1,-1,-1,-1,-1,-1,-1,-1,-1,-1,-1,-1,-1,-1,-1</v>
      </c>
      <c r="AD296" s="2" t="str">
        <f t="shared" ca="1" si="221"/>
        <v>-1,-1,-1,-1,-1,-1,-1,-1,-1,-1,-1,-1,-1,-1,-1,-1,-1,-1,-1,-1,-1,-1,-1,-1,-1,-1,-1,-1,-1</v>
      </c>
      <c r="AE296" s="2" t="str">
        <f t="shared" ca="1" si="221"/>
        <v>-1,-1,-1,-1,-1,-1,-1,-1,-1,-1,-1,-1,-1,-1,-1,-1,-1,-1,-1,-1,-1,-1,-1,-1,-1,-1,-1,-1,-1,-1</v>
      </c>
      <c r="AF296" s="2" t="str">
        <f t="shared" ca="1" si="221"/>
        <v>-1,-1,-1,-1,-1,-1,-1,-1,-1,-1,-1,-1,-1,-1,-1,-1,-1,-1,-1,-1,-1,-1,-1,-1,-1,-1,-1,-1,-1,-1,-1</v>
      </c>
      <c r="AG296" s="2" t="str">
        <f t="shared" ca="1" si="221"/>
        <v>-1,-1,-1,-1,-1,-1,-1,-1,-1,-1,-1,-1,-1,-1,-1,-1,-1,-1,-1,-1,-1,-1,-1,-1,-1,-1,-1,-1,-1,-1,-1,-1</v>
      </c>
      <c r="AM296" s="2" t="str">
        <f t="shared" ca="1" si="189"/>
        <v>-1,-1</v>
      </c>
      <c r="AN296" s="2" t="str">
        <f t="shared" ca="1" si="190"/>
        <v>-1,-1,-1</v>
      </c>
      <c r="AO296" s="2" t="str">
        <f t="shared" ca="1" si="218"/>
        <v>-1,-1,-1,-1</v>
      </c>
      <c r="AP296" s="2" t="str">
        <f t="shared" ca="1" si="218"/>
        <v>-1,-1,-1,-1,-1</v>
      </c>
      <c r="AQ296" s="2" t="str">
        <f t="shared" ca="1" si="218"/>
        <v>-1,-1,-1,-1,-1,-1</v>
      </c>
      <c r="AR296" s="2" t="str">
        <f t="shared" ca="1" si="218"/>
        <v>-1,-1,-1,-1,-1,-1,-1</v>
      </c>
      <c r="AS296" s="2" t="str">
        <f t="shared" ca="1" si="218"/>
        <v>-1,-1,-1,-1,-1,-1,-1,-1</v>
      </c>
      <c r="AT296" s="2" t="str">
        <f t="shared" ca="1" si="218"/>
        <v>-1,-1,-1,-1,-1,-1,-1,-1,-1</v>
      </c>
      <c r="AU296" s="2" t="str">
        <f t="shared" ca="1" si="218"/>
        <v>-1,-1,-1,-1,-1,-1,-1,-1,-1,-1</v>
      </c>
      <c r="AV296" s="2" t="str">
        <f t="shared" ca="1" si="218"/>
        <v>-1,-1,-1,-1,-1,-1,-1,-1,-1,-1,-1</v>
      </c>
      <c r="AW296" s="2" t="str">
        <f t="shared" ca="1" si="218"/>
        <v>-1,-1,-1,-1,-1,-1,-1,-1,-1,-1,-1,-1</v>
      </c>
      <c r="AX296" s="2" t="str">
        <f t="shared" ca="1" si="218"/>
        <v>-1,-1,-1,-1,-1,-1,-1,-1,-1,-1,-1,-1,-1</v>
      </c>
      <c r="AY296" s="2" t="str">
        <f t="shared" ca="1" si="218"/>
        <v>-1,-1,-1,-1,-1,-1,-1,-1,-1,-1,-1,-1,-1,-1</v>
      </c>
      <c r="AZ296" s="2" t="str">
        <f t="shared" ca="1" si="218"/>
        <v>-1,-1,-1,-1,-1,-1,-1,-1,-1,-1,-1,-1,-1,-1,-1</v>
      </c>
      <c r="BA296" s="2" t="str">
        <f t="shared" ca="1" si="218"/>
        <v>-1,-1,-1,-1,-1,-1,-1,-1,-1,-1,-1,-1,-1,-1,-1,-1</v>
      </c>
      <c r="BB296" s="2" t="str">
        <f t="shared" ca="1" si="218"/>
        <v>-1,-1,-1,-1,-1,-1,-1,-1,-1,-1,-1,-1,-1,-1,-1,-1,-1</v>
      </c>
      <c r="BC296" s="2" t="str">
        <f t="shared" ca="1" si="218"/>
        <v>-1,-1,-1,-1,-1,-1,-1,-1,-1,-1,-1,-1,-1,-1,-1,-1,-1,-1</v>
      </c>
      <c r="BD296" s="2" t="str">
        <f t="shared" ca="1" si="218"/>
        <v>-1,-1,-1,-1,-1,-1,-1,-1,-1,-1,-1,-1,-1,-1,-1,-1,-1,-1,-1</v>
      </c>
      <c r="BE296" s="2" t="str">
        <f t="shared" ca="1" si="218"/>
        <v>-1,-1,-1,-1,-1,-1,-1,-1,-1,-1,-1,-1,-1,-1,-1,-1,-1,-1,-1,-1</v>
      </c>
      <c r="BF296" s="2" t="str">
        <f t="shared" ca="1" si="218"/>
        <v>-1,-1,-1,-1,-1,-1,-1,-1,-1,-1,-1,-1,-1,-1,-1,-1,-1,-1,-1,-1,-1</v>
      </c>
      <c r="BG296" s="2" t="str">
        <f t="shared" ca="1" si="218"/>
        <v>-1,-1,-1,-1,-1,-1,-1,-1,-1,-1,-1,-1,-1,-1,-1,-1,-1,-1,-1,-1,-1,-1</v>
      </c>
      <c r="BH296" s="2" t="str">
        <f t="shared" ca="1" si="218"/>
        <v>-1,-1,-1,-1,-1,-1,-1,-1,-1,-1,-1,-1,-1,-1,-1,-1,-1,-1,-1,-1,-1,-1,-1</v>
      </c>
      <c r="BI296" s="2" t="str">
        <f t="shared" ca="1" si="218"/>
        <v>-1,-1,-1,-1,-1,-1,-1,-1,-1,-1,-1,-1,-1,-1,-1,-1,-1,-1,-1,-1,-1,-1,-1,-1</v>
      </c>
      <c r="BJ296" s="2" t="str">
        <f t="shared" ca="1" si="218"/>
        <v>-1,-1,-1,-1,-1,-1,-1,-1,-1,-1,-1,-1,-1,-1,-1,-1,-1,-1,-1,-1,-1,-1,-1,-1,-1</v>
      </c>
      <c r="BK296" s="2" t="str">
        <f t="shared" ca="1" si="218"/>
        <v>-1,-1,-1,-1,-1,-1,-1,-1,-1,-1,-1,-1,-1,-1,-1,-1,-1,-1,-1,-1,-1,-1,-1,-1,-1,-1</v>
      </c>
      <c r="BL296" s="2" t="str">
        <f t="shared" ca="1" si="218"/>
        <v>-1,-1,-1,-1,-1,-1,-1,-1,-1,-1,-1,-1,-1,-1,-1,-1,-1,-1,-1,-1,-1,-1,-1,-1,-1,-1,-1</v>
      </c>
      <c r="BM296" s="2" t="str">
        <f t="shared" ca="1" si="218"/>
        <v>-1,-1,-1,-1,-1,-1,-1,-1,-1,-1,-1,-1,-1,-1,-1,-1,-1,-1,-1,-1,-1,-1,-1,-1,-1,-1,-1,-1</v>
      </c>
      <c r="BN296" s="2" t="str">
        <f t="shared" ca="1" si="218"/>
        <v>-1,-1,-1,-1,-1,-1,-1,-1,-1,-1,-1,-1,-1,-1,-1,-1,-1,-1,-1,-1,-1,-1,-1,-1,-1,-1,-1,-1,-1</v>
      </c>
      <c r="BO296" s="2" t="str">
        <f t="shared" ca="1" si="218"/>
        <v>-1,-1,-1,-1,-1,-1,-1,-1,-1,-1,-1,-1,-1,-1,-1,-1,-1,-1,-1,-1,-1,-1,-1,-1,-1,-1,-1,-1,-1,-1</v>
      </c>
      <c r="BP296" s="2" t="str">
        <f t="shared" ca="1" si="218"/>
        <v>-1,-1,-1,-1,-1,-1,-1,-1,-1,-1,-1,-1,-1,-1,-1,-1,-1,-1,-1,-1,-1,-1,-1,-1,-1,-1,-1,-1,-1,-1,-1</v>
      </c>
      <c r="BQ296" s="2" t="str">
        <f t="shared" ca="1" si="218"/>
        <v>-1,-1,-1,-1,-1,-1,-1,-1,-1,-1,-1,-1,-1,-1,-1,-1,-1,-1,-1,-1,-1,-1,-1,-1,-1,-1,-1,-1,-1,-1,-1,-1</v>
      </c>
      <c r="BR296" s="2" t="str">
        <f t="shared" ca="1" si="218"/>
        <v>-1,-1,-1,-1,-1,-1,-1,-1,-1,-1,-1,-1,-1,-1,-1,-1,-1,-1,-1,-1,-1,-1,-1,-1,-1,-1,-1,-1,-1,-1,-1,-1,-1</v>
      </c>
    </row>
    <row r="297" spans="1:70" x14ac:dyDescent="0.2">
      <c r="A297" s="5" t="s">
        <v>145</v>
      </c>
      <c r="C297" s="2" t="str">
        <f t="shared" ca="1" si="187"/>
        <v>20,20</v>
      </c>
      <c r="D297" s="2" t="str">
        <f t="shared" ref="D297:AG297" ca="1" si="222">C297&amp;","&amp;D260</f>
        <v>20,20,20</v>
      </c>
      <c r="E297" s="2" t="str">
        <f t="shared" ca="1" si="222"/>
        <v>20,20,20,100</v>
      </c>
      <c r="F297" s="2" t="str">
        <f t="shared" ca="1" si="222"/>
        <v>20,20,20,100,100</v>
      </c>
      <c r="G297" s="2" t="str">
        <f t="shared" ca="1" si="222"/>
        <v>20,20,20,100,100,100</v>
      </c>
      <c r="H297" s="2" t="str">
        <f t="shared" ca="1" si="222"/>
        <v>20,20,20,100,100,100,100</v>
      </c>
      <c r="I297" s="2" t="str">
        <f t="shared" ca="1" si="222"/>
        <v>20,20,20,100,100,100,100,100</v>
      </c>
      <c r="J297" s="2" t="str">
        <f t="shared" ca="1" si="222"/>
        <v>20,20,20,100,100,100,100,100,250</v>
      </c>
      <c r="K297" s="2" t="str">
        <f t="shared" ca="1" si="222"/>
        <v>20,20,20,100,100,100,100,100,250,250</v>
      </c>
      <c r="L297" s="2" t="str">
        <f t="shared" ca="1" si="222"/>
        <v>20,20,20,100,100,100,100,100,250,250,250</v>
      </c>
      <c r="M297" s="2" t="str">
        <f t="shared" ca="1" si="222"/>
        <v>20,20,20,100,100,100,100,100,250,250,250,500</v>
      </c>
      <c r="N297" s="2" t="str">
        <f t="shared" ca="1" si="222"/>
        <v>20,20,20,100,100,100,100,100,250,250,250,500,500</v>
      </c>
      <c r="O297" s="2" t="str">
        <f t="shared" ca="1" si="222"/>
        <v>20,20,20,100,100,100,100,100,250,250,250,500,500,500</v>
      </c>
      <c r="P297" s="2" t="str">
        <f t="shared" ca="1" si="222"/>
        <v>20,20,20,100,100,100,100,100,250,250,250,500,500,500,500</v>
      </c>
      <c r="Q297" s="2" t="str">
        <f t="shared" ca="1" si="222"/>
        <v>20,20,20,100,100,100,100,100,250,250,250,500,500,500,500,500</v>
      </c>
      <c r="R297" s="2" t="str">
        <f t="shared" ca="1" si="222"/>
        <v>20,20,20,100,100,100,100,100,250,250,250,500,500,500,500,500,500</v>
      </c>
      <c r="S297" s="2" t="str">
        <f t="shared" ca="1" si="222"/>
        <v>20,20,20,100,100,100,100,100,250,250,250,500,500,500,500,500,500,500</v>
      </c>
      <c r="T297" s="2" t="str">
        <f t="shared" ca="1" si="222"/>
        <v>20,20,20,100,100,100,100,100,250,250,250,500,500,500,500,500,500,500,500</v>
      </c>
      <c r="U297" s="2" t="str">
        <f t="shared" ca="1" si="222"/>
        <v>20,20,20,100,100,100,100,100,250,250,250,500,500,500,500,500,500,500,500,1000</v>
      </c>
      <c r="V297" s="2" t="str">
        <f t="shared" ca="1" si="222"/>
        <v>20,20,20,100,100,100,100,100,250,250,250,500,500,500,500,500,500,500,500,1000,1000</v>
      </c>
      <c r="W297" s="2" t="str">
        <f t="shared" ca="1" si="222"/>
        <v>20,20,20,100,100,100,100,100,250,250,250,500,500,500,500,500,500,500,500,1000,1000,1000</v>
      </c>
      <c r="X297" s="2" t="str">
        <f t="shared" ca="1" si="222"/>
        <v>20,20,20,100,100,100,100,100,250,250,250,500,500,500,500,500,500,500,500,1000,1000,1000,-1</v>
      </c>
      <c r="Y297" s="2" t="str">
        <f t="shared" ca="1" si="222"/>
        <v>20,20,20,100,100,100,100,100,250,250,250,500,500,500,500,500,500,500,500,1000,1000,1000,-1,-1</v>
      </c>
      <c r="Z297" s="2" t="str">
        <f t="shared" ca="1" si="222"/>
        <v>20,20,20,100,100,100,100,100,250,250,250,500,500,500,500,500,500,500,500,1000,1000,1000,-1,-1,-1</v>
      </c>
      <c r="AA297" s="2" t="str">
        <f t="shared" ca="1" si="222"/>
        <v>20,20,20,100,100,100,100,100,250,250,250,500,500,500,500,500,500,500,500,1000,1000,1000,-1,-1,-1,-1</v>
      </c>
      <c r="AB297" s="2" t="str">
        <f t="shared" ca="1" si="222"/>
        <v>20,20,20,100,100,100,100,100,250,250,250,500,500,500,500,500,500,500,500,1000,1000,1000,-1,-1,-1,-1,-1</v>
      </c>
      <c r="AC297" s="2" t="str">
        <f t="shared" ca="1" si="222"/>
        <v>20,20,20,100,100,100,100,100,250,250,250,500,500,500,500,500,500,500,500,1000,1000,1000,-1,-1,-1,-1,-1,-1</v>
      </c>
      <c r="AD297" s="2" t="str">
        <f t="shared" ca="1" si="222"/>
        <v>20,20,20,100,100,100,100,100,250,250,250,500,500,500,500,500,500,500,500,1000,1000,1000,-1,-1,-1,-1,-1,-1,-1</v>
      </c>
      <c r="AE297" s="2" t="str">
        <f t="shared" ca="1" si="222"/>
        <v>20,20,20,100,100,100,100,100,250,250,250,500,500,500,500,500,500,500,500,1000,1000,1000,-1,-1,-1,-1,-1,-1,-1,-1</v>
      </c>
      <c r="AF297" s="2" t="str">
        <f t="shared" ca="1" si="222"/>
        <v>20,20,20,100,100,100,100,100,250,250,250,500,500,500,500,500,500,500,500,1000,1000,1000,-1,-1,-1,-1,-1,-1,-1,-1,-1</v>
      </c>
      <c r="AG297" s="2" t="str">
        <f t="shared" ca="1" si="222"/>
        <v>20,20,20,100,100,100,100,100,250,250,250,500,500,500,500,500,500,500,500,1000,1000,1000,-1,-1,-1,-1,-1,-1,-1,-1,-1,-1</v>
      </c>
      <c r="AM297" s="2" t="str">
        <f t="shared" ca="1" si="189"/>
        <v>60,60</v>
      </c>
      <c r="AN297" s="2" t="str">
        <f t="shared" ca="1" si="190"/>
        <v>60,60,60</v>
      </c>
      <c r="AO297" s="2" t="str">
        <f t="shared" ca="1" si="218"/>
        <v>60,60,60,190</v>
      </c>
      <c r="AP297" s="2" t="str">
        <f t="shared" ca="1" si="218"/>
        <v>60,60,60,190,218</v>
      </c>
      <c r="AQ297" s="2" t="str">
        <f t="shared" ca="1" si="218"/>
        <v>60,60,60,190,218,227</v>
      </c>
      <c r="AR297" s="2" t="str">
        <f t="shared" ca="1" si="218"/>
        <v>60,60,60,190,218,227,227</v>
      </c>
      <c r="AS297" s="2" t="str">
        <f t="shared" ca="1" si="218"/>
        <v>60,60,60,190,218,227,227,227</v>
      </c>
      <c r="AT297" s="2" t="str">
        <f t="shared" ca="1" si="218"/>
        <v>60,60,60,190,218,227,227,227,454</v>
      </c>
      <c r="AU297" s="2" t="str">
        <f t="shared" ca="1" si="218"/>
        <v>60,60,60,190,218,227,227,227,454,454</v>
      </c>
      <c r="AV297" s="2" t="str">
        <f t="shared" ca="1" si="218"/>
        <v>60,60,60,190,218,227,227,227,454,454,454</v>
      </c>
      <c r="AW297" s="2" t="str">
        <f t="shared" ca="1" si="218"/>
        <v>60,60,60,190,218,227,227,227,454,454,454,463</v>
      </c>
      <c r="AX297" s="2" t="str">
        <f t="shared" ca="1" si="218"/>
        <v>60,60,60,190,218,227,227,227,454,454,454,463,472</v>
      </c>
      <c r="AY297" s="2" t="str">
        <f t="shared" ca="1" si="218"/>
        <v>60,60,60,190,218,227,227,227,454,454,454,463,472,472</v>
      </c>
      <c r="AZ297" s="2" t="str">
        <f t="shared" ca="1" si="218"/>
        <v>60,60,60,190,218,227,227,227,454,454,454,463,472,472,681</v>
      </c>
      <c r="BA297" s="2" t="str">
        <f t="shared" ca="1" si="218"/>
        <v>60,60,60,190,218,227,227,227,454,454,454,463,472,472,681,681</v>
      </c>
      <c r="BB297" s="2" t="str">
        <f t="shared" ca="1" si="218"/>
        <v>60,60,60,190,218,227,227,227,454,454,454,463,472,472,681,681,681</v>
      </c>
      <c r="BC297" s="2" t="str">
        <f t="shared" ca="1" si="218"/>
        <v>60,60,60,190,218,227,227,227,454,454,454,463,472,472,681,681,681,681</v>
      </c>
      <c r="BD297" s="2" t="str">
        <f t="shared" ca="1" si="218"/>
        <v>60,60,60,190,218,227,227,227,454,454,454,463,472,472,681,681,681,681,681</v>
      </c>
      <c r="BE297" s="2" t="str">
        <f t="shared" ca="1" si="218"/>
        <v>60,60,60,190,218,227,227,227,454,454,454,463,472,472,681,681,681,681,681,909</v>
      </c>
      <c r="BF297" s="2" t="str">
        <f t="shared" ca="1" si="218"/>
        <v>60,60,60,190,218,227,227,227,454,454,454,463,472,472,681,681,681,681,681,909,909</v>
      </c>
      <c r="BG297" s="2" t="str">
        <f t="shared" ca="1" si="218"/>
        <v>60,60,60,190,218,227,227,227,454,454,454,463,472,472,681,681,681,681,681,909,909,909</v>
      </c>
      <c r="BH297" s="2" t="str">
        <f t="shared" ca="1" si="218"/>
        <v>60,60,60,190,218,227,227,227,454,454,454,463,472,472,681,681,681,681,681,909,909,909,-1</v>
      </c>
      <c r="BI297" s="2" t="str">
        <f t="shared" ca="1" si="218"/>
        <v>60,60,60,190,218,227,227,227,454,454,454,463,472,472,681,681,681,681,681,909,909,909,-1,-1</v>
      </c>
      <c r="BJ297" s="2" t="str">
        <f t="shared" ca="1" si="218"/>
        <v>60,60,60,190,218,227,227,227,454,454,454,463,472,472,681,681,681,681,681,909,909,909,-1,-1,-1</v>
      </c>
      <c r="BK297" s="2" t="str">
        <f t="shared" ca="1" si="218"/>
        <v>60,60,60,190,218,227,227,227,454,454,454,463,472,472,681,681,681,681,681,909,909,909,-1,-1,-1,-1</v>
      </c>
      <c r="BL297" s="2" t="str">
        <f t="shared" ca="1" si="218"/>
        <v>60,60,60,190,218,227,227,227,454,454,454,463,472,472,681,681,681,681,681,909,909,909,-1,-1,-1,-1,-1</v>
      </c>
      <c r="BM297" s="2" t="str">
        <f t="shared" ca="1" si="218"/>
        <v>60,60,60,190,218,227,227,227,454,454,454,463,472,472,681,681,681,681,681,909,909,909,-1,-1,-1,-1,-1,-1</v>
      </c>
      <c r="BN297" s="2" t="str">
        <f t="shared" ca="1" si="218"/>
        <v>60,60,60,190,218,227,227,227,454,454,454,463,472,472,681,681,681,681,681,909,909,909,-1,-1,-1,-1,-1,-1,-1</v>
      </c>
      <c r="BO297" s="2" t="str">
        <f t="shared" ca="1" si="218"/>
        <v>60,60,60,190,218,227,227,227,454,454,454,463,472,472,681,681,681,681,681,909,909,909,-1,-1,-1,-1,-1,-1,-1,-1</v>
      </c>
      <c r="BP297" s="2" t="str">
        <f t="shared" ca="1" si="218"/>
        <v>60,60,60,190,218,227,227,227,454,454,454,463,472,472,681,681,681,681,681,909,909,909,-1,-1,-1,-1,-1,-1,-1,-1,-1</v>
      </c>
      <c r="BQ297" s="2" t="str">
        <f t="shared" ca="1" si="218"/>
        <v>60,60,60,190,218,227,227,227,454,454,454,463,472,472,681,681,681,681,681,909,909,909,-1,-1,-1,-1,-1,-1,-1,-1,-1,-1</v>
      </c>
      <c r="BR297" s="2" t="str">
        <f t="shared" ca="1" si="218"/>
        <v>60,60,60,190,218,227,227,227,454,454,454,463,472,472,681,681,681,681,681,909,909,909,-1,-1,-1,-1,-1,-1,-1,-1,-1,-1,-1</v>
      </c>
    </row>
    <row r="298" spans="1:70" x14ac:dyDescent="0.2">
      <c r="A298" s="5" t="s">
        <v>192</v>
      </c>
      <c r="C298" s="2" t="str">
        <f t="shared" ca="1" si="187"/>
        <v>250,250</v>
      </c>
      <c r="D298" s="2" t="str">
        <f t="shared" ref="D298:AG298" ca="1" si="223">C298&amp;","&amp;D261</f>
        <v>250,250,250</v>
      </c>
      <c r="E298" s="2" t="str">
        <f t="shared" ca="1" si="223"/>
        <v>250,250,250,-1</v>
      </c>
      <c r="F298" s="2" t="str">
        <f t="shared" ca="1" si="223"/>
        <v>250,250,250,-1,-1</v>
      </c>
      <c r="G298" s="2" t="str">
        <f t="shared" ca="1" si="223"/>
        <v>250,250,250,-1,-1,-1</v>
      </c>
      <c r="H298" s="2" t="str">
        <f t="shared" ca="1" si="223"/>
        <v>250,250,250,-1,-1,-1,-1</v>
      </c>
      <c r="I298" s="2" t="str">
        <f t="shared" ca="1" si="223"/>
        <v>250,250,250,-1,-1,-1,-1,-1</v>
      </c>
      <c r="J298" s="2" t="str">
        <f t="shared" ca="1" si="223"/>
        <v>250,250,250,-1,-1,-1,-1,-1,-1</v>
      </c>
      <c r="K298" s="2" t="str">
        <f t="shared" ca="1" si="223"/>
        <v>250,250,250,-1,-1,-1,-1,-1,-1,-1</v>
      </c>
      <c r="L298" s="2" t="str">
        <f t="shared" ca="1" si="223"/>
        <v>250,250,250,-1,-1,-1,-1,-1,-1,-1,-1</v>
      </c>
      <c r="M298" s="2" t="str">
        <f t="shared" ca="1" si="223"/>
        <v>250,250,250,-1,-1,-1,-1,-1,-1,-1,-1,-1</v>
      </c>
      <c r="N298" s="2" t="str">
        <f t="shared" ca="1" si="223"/>
        <v>250,250,250,-1,-1,-1,-1,-1,-1,-1,-1,-1,-1</v>
      </c>
      <c r="O298" s="2" t="str">
        <f t="shared" ca="1" si="223"/>
        <v>250,250,250,-1,-1,-1,-1,-1,-1,-1,-1,-1,-1,-1</v>
      </c>
      <c r="P298" s="2" t="str">
        <f t="shared" ca="1" si="223"/>
        <v>250,250,250,-1,-1,-1,-1,-1,-1,-1,-1,-1,-1,-1,-1</v>
      </c>
      <c r="Q298" s="2" t="str">
        <f t="shared" ca="1" si="223"/>
        <v>250,250,250,-1,-1,-1,-1,-1,-1,-1,-1,-1,-1,-1,-1,-1</v>
      </c>
      <c r="R298" s="2" t="str">
        <f t="shared" ca="1" si="223"/>
        <v>250,250,250,-1,-1,-1,-1,-1,-1,-1,-1,-1,-1,-1,-1,-1,-1</v>
      </c>
      <c r="S298" s="2" t="str">
        <f t="shared" ca="1" si="223"/>
        <v>250,250,250,-1,-1,-1,-1,-1,-1,-1,-1,-1,-1,-1,-1,-1,-1,-1</v>
      </c>
      <c r="T298" s="2" t="str">
        <f t="shared" ca="1" si="223"/>
        <v>250,250,250,-1,-1,-1,-1,-1,-1,-1,-1,-1,-1,-1,-1,-1,-1,-1,-1</v>
      </c>
      <c r="U298" s="2" t="str">
        <f t="shared" ca="1" si="223"/>
        <v>250,250,250,-1,-1,-1,-1,-1,-1,-1,-1,-1,-1,-1,-1,-1,-1,-1,-1,-1</v>
      </c>
      <c r="V298" s="2" t="str">
        <f t="shared" ca="1" si="223"/>
        <v>250,250,250,-1,-1,-1,-1,-1,-1,-1,-1,-1,-1,-1,-1,-1,-1,-1,-1,-1,-1</v>
      </c>
      <c r="W298" s="2" t="str">
        <f t="shared" ca="1" si="223"/>
        <v>250,250,250,-1,-1,-1,-1,-1,-1,-1,-1,-1,-1,-1,-1,-1,-1,-1,-1,-1,-1,-1</v>
      </c>
      <c r="X298" s="2" t="str">
        <f t="shared" ca="1" si="223"/>
        <v>250,250,250,-1,-1,-1,-1,-1,-1,-1,-1,-1,-1,-1,-1,-1,-1,-1,-1,-1,-1,-1,-1</v>
      </c>
      <c r="Y298" s="2" t="str">
        <f t="shared" ca="1" si="223"/>
        <v>250,250,250,-1,-1,-1,-1,-1,-1,-1,-1,-1,-1,-1,-1,-1,-1,-1,-1,-1,-1,-1,-1,-1</v>
      </c>
      <c r="Z298" s="2" t="str">
        <f t="shared" ca="1" si="223"/>
        <v>250,250,250,-1,-1,-1,-1,-1,-1,-1,-1,-1,-1,-1,-1,-1,-1,-1,-1,-1,-1,-1,-1,-1,-1</v>
      </c>
      <c r="AA298" s="2" t="str">
        <f t="shared" ca="1" si="223"/>
        <v>250,250,250,-1,-1,-1,-1,-1,-1,-1,-1,-1,-1,-1,-1,-1,-1,-1,-1,-1,-1,-1,-1,-1,-1,-1</v>
      </c>
      <c r="AB298" s="2" t="str">
        <f t="shared" ca="1" si="223"/>
        <v>250,250,250,-1,-1,-1,-1,-1,-1,-1,-1,-1,-1,-1,-1,-1,-1,-1,-1,-1,-1,-1,-1,-1,-1,-1,-1</v>
      </c>
      <c r="AC298" s="2" t="str">
        <f t="shared" ca="1" si="223"/>
        <v>250,250,250,-1,-1,-1,-1,-1,-1,-1,-1,-1,-1,-1,-1,-1,-1,-1,-1,-1,-1,-1,-1,-1,-1,-1,-1,-1</v>
      </c>
      <c r="AD298" s="2" t="str">
        <f t="shared" ca="1" si="223"/>
        <v>250,250,250,-1,-1,-1,-1,-1,-1,-1,-1,-1,-1,-1,-1,-1,-1,-1,-1,-1,-1,-1,-1,-1,-1,-1,-1,-1,-1</v>
      </c>
      <c r="AE298" s="2" t="str">
        <f t="shared" ca="1" si="223"/>
        <v>250,250,250,-1,-1,-1,-1,-1,-1,-1,-1,-1,-1,-1,-1,-1,-1,-1,-1,-1,-1,-1,-1,-1,-1,-1,-1,-1,-1,-1</v>
      </c>
      <c r="AF298" s="2" t="str">
        <f t="shared" ca="1" si="223"/>
        <v>250,250,250,-1,-1,-1,-1,-1,-1,-1,-1,-1,-1,-1,-1,-1,-1,-1,-1,-1,-1,-1,-1,-1,-1,-1,-1,-1,-1,-1,-1</v>
      </c>
      <c r="AG298" s="2" t="str">
        <f t="shared" ca="1" si="223"/>
        <v>250,250,250,-1,-1,-1,-1,-1,-1,-1,-1,-1,-1,-1,-1,-1,-1,-1,-1,-1,-1,-1,-1,-1,-1,-1,-1,-1,-1,-1,-1,-1</v>
      </c>
      <c r="AM298" s="2" t="str">
        <f t="shared" ca="1" si="189"/>
        <v>1428,1785</v>
      </c>
      <c r="AN298" s="2" t="str">
        <f t="shared" ca="1" si="190"/>
        <v>1428,1785,1785</v>
      </c>
      <c r="AO298" s="2" t="str">
        <f t="shared" ca="1" si="218"/>
        <v>1428,1785,1785,-1</v>
      </c>
      <c r="AP298" s="2" t="str">
        <f t="shared" ca="1" si="218"/>
        <v>1428,1785,1785,-1,-1</v>
      </c>
      <c r="AQ298" s="2" t="str">
        <f t="shared" ca="1" si="218"/>
        <v>1428,1785,1785,-1,-1,-1</v>
      </c>
      <c r="AR298" s="2" t="str">
        <f t="shared" ca="1" si="218"/>
        <v>1428,1785,1785,-1,-1,-1,-1</v>
      </c>
      <c r="AS298" s="2" t="str">
        <f t="shared" ca="1" si="218"/>
        <v>1428,1785,1785,-1,-1,-1,-1,-1</v>
      </c>
      <c r="AT298" s="2" t="str">
        <f t="shared" ca="1" si="218"/>
        <v>1428,1785,1785,-1,-1,-1,-1,-1,-1</v>
      </c>
      <c r="AU298" s="2" t="str">
        <f t="shared" ca="1" si="218"/>
        <v>1428,1785,1785,-1,-1,-1,-1,-1,-1,-1</v>
      </c>
      <c r="AV298" s="2" t="str">
        <f t="shared" ca="1" si="218"/>
        <v>1428,1785,1785,-1,-1,-1,-1,-1,-1,-1,-1</v>
      </c>
      <c r="AW298" s="2" t="str">
        <f t="shared" ca="1" si="218"/>
        <v>1428,1785,1785,-1,-1,-1,-1,-1,-1,-1,-1,-1</v>
      </c>
      <c r="AX298" s="2" t="str">
        <f t="shared" ca="1" si="218"/>
        <v>1428,1785,1785,-1,-1,-1,-1,-1,-1,-1,-1,-1,-1</v>
      </c>
      <c r="AY298" s="2" t="str">
        <f t="shared" ca="1" si="218"/>
        <v>1428,1785,1785,-1,-1,-1,-1,-1,-1,-1,-1,-1,-1,-1</v>
      </c>
      <c r="AZ298" s="2" t="str">
        <f t="shared" ca="1" si="218"/>
        <v>1428,1785,1785,-1,-1,-1,-1,-1,-1,-1,-1,-1,-1,-1,-1</v>
      </c>
      <c r="BA298" s="2" t="str">
        <f t="shared" ca="1" si="218"/>
        <v>1428,1785,1785,-1,-1,-1,-1,-1,-1,-1,-1,-1,-1,-1,-1,-1</v>
      </c>
      <c r="BB298" s="2" t="str">
        <f t="shared" ca="1" si="218"/>
        <v>1428,1785,1785,-1,-1,-1,-1,-1,-1,-1,-1,-1,-1,-1,-1,-1,-1</v>
      </c>
      <c r="BC298" s="2" t="str">
        <f t="shared" ca="1" si="218"/>
        <v>1428,1785,1785,-1,-1,-1,-1,-1,-1,-1,-1,-1,-1,-1,-1,-1,-1,-1</v>
      </c>
      <c r="BD298" s="2" t="str">
        <f t="shared" ca="1" si="218"/>
        <v>1428,1785,1785,-1,-1,-1,-1,-1,-1,-1,-1,-1,-1,-1,-1,-1,-1,-1,-1</v>
      </c>
      <c r="BE298" s="2" t="str">
        <f t="shared" ca="1" si="218"/>
        <v>1428,1785,1785,-1,-1,-1,-1,-1,-1,-1,-1,-1,-1,-1,-1,-1,-1,-1,-1,-1</v>
      </c>
      <c r="BF298" s="2" t="str">
        <f t="shared" ca="1" si="218"/>
        <v>1428,1785,1785,-1,-1,-1,-1,-1,-1,-1,-1,-1,-1,-1,-1,-1,-1,-1,-1,-1,-1</v>
      </c>
      <c r="BG298" s="2" t="str">
        <f t="shared" ca="1" si="218"/>
        <v>1428,1785,1785,-1,-1,-1,-1,-1,-1,-1,-1,-1,-1,-1,-1,-1,-1,-1,-1,-1,-1,-1</v>
      </c>
      <c r="BH298" s="2" t="str">
        <f t="shared" ca="1" si="218"/>
        <v>1428,1785,1785,-1,-1,-1,-1,-1,-1,-1,-1,-1,-1,-1,-1,-1,-1,-1,-1,-1,-1,-1,-1</v>
      </c>
      <c r="BI298" s="2" t="str">
        <f t="shared" ca="1" si="218"/>
        <v>1428,1785,1785,-1,-1,-1,-1,-1,-1,-1,-1,-1,-1,-1,-1,-1,-1,-1,-1,-1,-1,-1,-1,-1</v>
      </c>
      <c r="BJ298" s="2" t="str">
        <f t="shared" ca="1" si="218"/>
        <v>1428,1785,1785,-1,-1,-1,-1,-1,-1,-1,-1,-1,-1,-1,-1,-1,-1,-1,-1,-1,-1,-1,-1,-1,-1</v>
      </c>
      <c r="BK298" s="2" t="str">
        <f t="shared" ca="1" si="218"/>
        <v>1428,1785,1785,-1,-1,-1,-1,-1,-1,-1,-1,-1,-1,-1,-1,-1,-1,-1,-1,-1,-1,-1,-1,-1,-1,-1</v>
      </c>
      <c r="BL298" s="2" t="str">
        <f t="shared" ca="1" si="218"/>
        <v>1428,1785,1785,-1,-1,-1,-1,-1,-1,-1,-1,-1,-1,-1,-1,-1,-1,-1,-1,-1,-1,-1,-1,-1,-1,-1,-1</v>
      </c>
      <c r="BM298" s="2" t="str">
        <f t="shared" ca="1" si="218"/>
        <v>1428,1785,1785,-1,-1,-1,-1,-1,-1,-1,-1,-1,-1,-1,-1,-1,-1,-1,-1,-1,-1,-1,-1,-1,-1,-1,-1,-1</v>
      </c>
      <c r="BN298" s="2" t="str">
        <f t="shared" ca="1" si="218"/>
        <v>1428,1785,1785,-1,-1,-1,-1,-1,-1,-1,-1,-1,-1,-1,-1,-1,-1,-1,-1,-1,-1,-1,-1,-1,-1,-1,-1,-1,-1</v>
      </c>
      <c r="BO298" s="2" t="str">
        <f t="shared" ca="1" si="218"/>
        <v>1428,1785,1785,-1,-1,-1,-1,-1,-1,-1,-1,-1,-1,-1,-1,-1,-1,-1,-1,-1,-1,-1,-1,-1,-1,-1,-1,-1,-1,-1</v>
      </c>
      <c r="BP298" s="2" t="str">
        <f t="shared" ca="1" si="218"/>
        <v>1428,1785,1785,-1,-1,-1,-1,-1,-1,-1,-1,-1,-1,-1,-1,-1,-1,-1,-1,-1,-1,-1,-1,-1,-1,-1,-1,-1,-1,-1,-1</v>
      </c>
      <c r="BQ298" s="2" t="str">
        <f t="shared" ca="1" si="218"/>
        <v>1428,1785,1785,-1,-1,-1,-1,-1,-1,-1,-1,-1,-1,-1,-1,-1,-1,-1,-1,-1,-1,-1,-1,-1,-1,-1,-1,-1,-1,-1,-1,-1</v>
      </c>
      <c r="BR298" s="2" t="str">
        <f t="shared" ca="1" si="218"/>
        <v>1428,1785,1785,-1,-1,-1,-1,-1,-1,-1,-1,-1,-1,-1,-1,-1,-1,-1,-1,-1,-1,-1,-1,-1,-1,-1,-1,-1,-1,-1,-1,-1,-1</v>
      </c>
    </row>
    <row r="299" spans="1:70" x14ac:dyDescent="0.2">
      <c r="A299" s="5" t="s">
        <v>265</v>
      </c>
      <c r="C299" s="2" t="str">
        <f t="shared" ca="1" si="187"/>
        <v>500,500</v>
      </c>
      <c r="D299" s="2" t="str">
        <f t="shared" ref="D299:AG299" ca="1" si="224">C299&amp;","&amp;D262</f>
        <v>500,500,500</v>
      </c>
      <c r="E299" s="2" t="str">
        <f t="shared" ca="1" si="224"/>
        <v>500,500,500,-1</v>
      </c>
      <c r="F299" s="2" t="str">
        <f t="shared" ca="1" si="224"/>
        <v>500,500,500,-1,-1</v>
      </c>
      <c r="G299" s="2" t="str">
        <f t="shared" ca="1" si="224"/>
        <v>500,500,500,-1,-1,-1</v>
      </c>
      <c r="H299" s="2" t="str">
        <f t="shared" ca="1" si="224"/>
        <v>500,500,500,-1,-1,-1,-1</v>
      </c>
      <c r="I299" s="2" t="str">
        <f t="shared" ca="1" si="224"/>
        <v>500,500,500,-1,-1,-1,-1,-1</v>
      </c>
      <c r="J299" s="2" t="str">
        <f t="shared" ca="1" si="224"/>
        <v>500,500,500,-1,-1,-1,-1,-1,-1</v>
      </c>
      <c r="K299" s="2" t="str">
        <f t="shared" ca="1" si="224"/>
        <v>500,500,500,-1,-1,-1,-1,-1,-1,-1</v>
      </c>
      <c r="L299" s="2" t="str">
        <f t="shared" ca="1" si="224"/>
        <v>500,500,500,-1,-1,-1,-1,-1,-1,-1,-1</v>
      </c>
      <c r="M299" s="2" t="str">
        <f t="shared" ca="1" si="224"/>
        <v>500,500,500,-1,-1,-1,-1,-1,-1,-1,-1,-1</v>
      </c>
      <c r="N299" s="2" t="str">
        <f t="shared" ca="1" si="224"/>
        <v>500,500,500,-1,-1,-1,-1,-1,-1,-1,-1,-1,-1</v>
      </c>
      <c r="O299" s="2" t="str">
        <f t="shared" ca="1" si="224"/>
        <v>500,500,500,-1,-1,-1,-1,-1,-1,-1,-1,-1,-1,-1</v>
      </c>
      <c r="P299" s="2" t="str">
        <f t="shared" ca="1" si="224"/>
        <v>500,500,500,-1,-1,-1,-1,-1,-1,-1,-1,-1,-1,-1,-1</v>
      </c>
      <c r="Q299" s="2" t="str">
        <f t="shared" ca="1" si="224"/>
        <v>500,500,500,-1,-1,-1,-1,-1,-1,-1,-1,-1,-1,-1,-1,-1</v>
      </c>
      <c r="R299" s="2" t="str">
        <f t="shared" ca="1" si="224"/>
        <v>500,500,500,-1,-1,-1,-1,-1,-1,-1,-1,-1,-1,-1,-1,-1,-1</v>
      </c>
      <c r="S299" s="2" t="str">
        <f t="shared" ca="1" si="224"/>
        <v>500,500,500,-1,-1,-1,-1,-1,-1,-1,-1,-1,-1,-1,-1,-1,-1,-1</v>
      </c>
      <c r="T299" s="2" t="str">
        <f t="shared" ca="1" si="224"/>
        <v>500,500,500,-1,-1,-1,-1,-1,-1,-1,-1,-1,-1,-1,-1,-1,-1,-1,-1</v>
      </c>
      <c r="U299" s="2" t="str">
        <f t="shared" ca="1" si="224"/>
        <v>500,500,500,-1,-1,-1,-1,-1,-1,-1,-1,-1,-1,-1,-1,-1,-1,-1,-1,-1</v>
      </c>
      <c r="V299" s="2" t="str">
        <f t="shared" ca="1" si="224"/>
        <v>500,500,500,-1,-1,-1,-1,-1,-1,-1,-1,-1,-1,-1,-1,-1,-1,-1,-1,-1,-1</v>
      </c>
      <c r="W299" s="2" t="str">
        <f t="shared" ca="1" si="224"/>
        <v>500,500,500,-1,-1,-1,-1,-1,-1,-1,-1,-1,-1,-1,-1,-1,-1,-1,-1,-1,-1,-1</v>
      </c>
      <c r="X299" s="2" t="str">
        <f t="shared" ca="1" si="224"/>
        <v>500,500,500,-1,-1,-1,-1,-1,-1,-1,-1,-1,-1,-1,-1,-1,-1,-1,-1,-1,-1,-1,-1</v>
      </c>
      <c r="Y299" s="2" t="str">
        <f t="shared" ca="1" si="224"/>
        <v>500,500,500,-1,-1,-1,-1,-1,-1,-1,-1,-1,-1,-1,-1,-1,-1,-1,-1,-1,-1,-1,-1,-1</v>
      </c>
      <c r="Z299" s="2" t="str">
        <f t="shared" ca="1" si="224"/>
        <v>500,500,500,-1,-1,-1,-1,-1,-1,-1,-1,-1,-1,-1,-1,-1,-1,-1,-1,-1,-1,-1,-1,-1,-1</v>
      </c>
      <c r="AA299" s="2" t="str">
        <f t="shared" ca="1" si="224"/>
        <v>500,500,500,-1,-1,-1,-1,-1,-1,-1,-1,-1,-1,-1,-1,-1,-1,-1,-1,-1,-1,-1,-1,-1,-1,-1</v>
      </c>
      <c r="AB299" s="2" t="str">
        <f t="shared" ca="1" si="224"/>
        <v>500,500,500,-1,-1,-1,-1,-1,-1,-1,-1,-1,-1,-1,-1,-1,-1,-1,-1,-1,-1,-1,-1,-1,-1,-1,-1</v>
      </c>
      <c r="AC299" s="2" t="str">
        <f t="shared" ca="1" si="224"/>
        <v>500,500,500,-1,-1,-1,-1,-1,-1,-1,-1,-1,-1,-1,-1,-1,-1,-1,-1,-1,-1,-1,-1,-1,-1,-1,-1,-1</v>
      </c>
      <c r="AD299" s="2" t="str">
        <f t="shared" ca="1" si="224"/>
        <v>500,500,500,-1,-1,-1,-1,-1,-1,-1,-1,-1,-1,-1,-1,-1,-1,-1,-1,-1,-1,-1,-1,-1,-1,-1,-1,-1,-1</v>
      </c>
      <c r="AE299" s="2" t="str">
        <f t="shared" ca="1" si="224"/>
        <v>500,500,500,-1,-1,-1,-1,-1,-1,-1,-1,-1,-1,-1,-1,-1,-1,-1,-1,-1,-1,-1,-1,-1,-1,-1,-1,-1,-1,-1</v>
      </c>
      <c r="AF299" s="2" t="str">
        <f t="shared" ca="1" si="224"/>
        <v>500,500,500,-1,-1,-1,-1,-1,-1,-1,-1,-1,-1,-1,-1,-1,-1,-1,-1,-1,-1,-1,-1,-1,-1,-1,-1,-1,-1,-1,-1</v>
      </c>
      <c r="AG299" s="2" t="str">
        <f t="shared" ca="1" si="224"/>
        <v>500,500,500,-1,-1,-1,-1,-1,-1,-1,-1,-1,-1,-1,-1,-1,-1,-1,-1,-1,-1,-1,-1,-1,-1,-1,-1,-1,-1,-1,-1,-1</v>
      </c>
      <c r="AM299" s="2" t="str">
        <f t="shared" ca="1" si="189"/>
        <v>2500,2500</v>
      </c>
      <c r="AN299" s="2" t="str">
        <f t="shared" ca="1" si="190"/>
        <v>2500,2500,2500</v>
      </c>
      <c r="AO299" s="2" t="str">
        <f t="shared" ca="1" si="218"/>
        <v>2500,2500,2500,-1</v>
      </c>
      <c r="AP299" s="2" t="str">
        <f t="shared" ca="1" si="218"/>
        <v>2500,2500,2500,-1,-1</v>
      </c>
      <c r="AQ299" s="2" t="str">
        <f t="shared" ca="1" si="218"/>
        <v>2500,2500,2500,-1,-1,-1</v>
      </c>
      <c r="AR299" s="2" t="str">
        <f t="shared" ca="1" si="218"/>
        <v>2500,2500,2500,-1,-1,-1,-1</v>
      </c>
      <c r="AS299" s="2" t="str">
        <f t="shared" ca="1" si="218"/>
        <v>2500,2500,2500,-1,-1,-1,-1,-1</v>
      </c>
      <c r="AT299" s="2" t="str">
        <f t="shared" ca="1" si="218"/>
        <v>2500,2500,2500,-1,-1,-1,-1,-1,-1</v>
      </c>
      <c r="AU299" s="2" t="str">
        <f t="shared" ca="1" si="218"/>
        <v>2500,2500,2500,-1,-1,-1,-1,-1,-1,-1</v>
      </c>
      <c r="AV299" s="2" t="str">
        <f t="shared" ca="1" si="218"/>
        <v>2500,2500,2500,-1,-1,-1,-1,-1,-1,-1,-1</v>
      </c>
      <c r="AW299" s="2" t="str">
        <f t="shared" ca="1" si="218"/>
        <v>2500,2500,2500,-1,-1,-1,-1,-1,-1,-1,-1,-1</v>
      </c>
      <c r="AX299" s="2" t="str">
        <f t="shared" ca="1" si="218"/>
        <v>2500,2500,2500,-1,-1,-1,-1,-1,-1,-1,-1,-1,-1</v>
      </c>
      <c r="AY299" s="2" t="str">
        <f t="shared" ca="1" si="218"/>
        <v>2500,2500,2500,-1,-1,-1,-1,-1,-1,-1,-1,-1,-1,-1</v>
      </c>
      <c r="AZ299" s="2" t="str">
        <f t="shared" ca="1" si="218"/>
        <v>2500,2500,2500,-1,-1,-1,-1,-1,-1,-1,-1,-1,-1,-1,-1</v>
      </c>
      <c r="BA299" s="2" t="str">
        <f t="shared" ca="1" si="218"/>
        <v>2500,2500,2500,-1,-1,-1,-1,-1,-1,-1,-1,-1,-1,-1,-1,-1</v>
      </c>
      <c r="BB299" s="2" t="str">
        <f t="shared" ca="1" si="218"/>
        <v>2500,2500,2500,-1,-1,-1,-1,-1,-1,-1,-1,-1,-1,-1,-1,-1,-1</v>
      </c>
      <c r="BC299" s="2" t="str">
        <f t="shared" ca="1" si="218"/>
        <v>2500,2500,2500,-1,-1,-1,-1,-1,-1,-1,-1,-1,-1,-1,-1,-1,-1,-1</v>
      </c>
      <c r="BD299" s="2" t="str">
        <f t="shared" ca="1" si="218"/>
        <v>2500,2500,2500,-1,-1,-1,-1,-1,-1,-1,-1,-1,-1,-1,-1,-1,-1,-1,-1</v>
      </c>
      <c r="BE299" s="2" t="str">
        <f t="shared" ca="1" si="218"/>
        <v>2500,2500,2500,-1,-1,-1,-1,-1,-1,-1,-1,-1,-1,-1,-1,-1,-1,-1,-1,-1</v>
      </c>
      <c r="BF299" s="2" t="str">
        <f t="shared" ca="1" si="218"/>
        <v>2500,2500,2500,-1,-1,-1,-1,-1,-1,-1,-1,-1,-1,-1,-1,-1,-1,-1,-1,-1,-1</v>
      </c>
      <c r="BG299" s="2" t="str">
        <f t="shared" ca="1" si="218"/>
        <v>2500,2500,2500,-1,-1,-1,-1,-1,-1,-1,-1,-1,-1,-1,-1,-1,-1,-1,-1,-1,-1,-1</v>
      </c>
      <c r="BH299" s="2" t="str">
        <f t="shared" ca="1" si="218"/>
        <v>2500,2500,2500,-1,-1,-1,-1,-1,-1,-1,-1,-1,-1,-1,-1,-1,-1,-1,-1,-1,-1,-1,-1</v>
      </c>
      <c r="BI299" s="2" t="str">
        <f t="shared" ca="1" si="218"/>
        <v>2500,2500,2500,-1,-1,-1,-1,-1,-1,-1,-1,-1,-1,-1,-1,-1,-1,-1,-1,-1,-1,-1,-1,-1</v>
      </c>
      <c r="BJ299" s="2" t="str">
        <f t="shared" ca="1" si="218"/>
        <v>2500,2500,2500,-1,-1,-1,-1,-1,-1,-1,-1,-1,-1,-1,-1,-1,-1,-1,-1,-1,-1,-1,-1,-1,-1</v>
      </c>
      <c r="BK299" s="2" t="str">
        <f t="shared" ca="1" si="218"/>
        <v>2500,2500,2500,-1,-1,-1,-1,-1,-1,-1,-1,-1,-1,-1,-1,-1,-1,-1,-1,-1,-1,-1,-1,-1,-1,-1</v>
      </c>
      <c r="BL299" s="2" t="str">
        <f t="shared" ca="1" si="218"/>
        <v>2500,2500,2500,-1,-1,-1,-1,-1,-1,-1,-1,-1,-1,-1,-1,-1,-1,-1,-1,-1,-1,-1,-1,-1,-1,-1,-1</v>
      </c>
      <c r="BM299" s="2" t="str">
        <f t="shared" ca="1" si="218"/>
        <v>2500,2500,2500,-1,-1,-1,-1,-1,-1,-1,-1,-1,-1,-1,-1,-1,-1,-1,-1,-1,-1,-1,-1,-1,-1,-1,-1,-1</v>
      </c>
      <c r="BN299" s="2" t="str">
        <f t="shared" ca="1" si="218"/>
        <v>2500,2500,2500,-1,-1,-1,-1,-1,-1,-1,-1,-1,-1,-1,-1,-1,-1,-1,-1,-1,-1,-1,-1,-1,-1,-1,-1,-1,-1</v>
      </c>
      <c r="BO299" s="2" t="str">
        <f t="shared" ca="1" si="218"/>
        <v>2500,2500,2500,-1,-1,-1,-1,-1,-1,-1,-1,-1,-1,-1,-1,-1,-1,-1,-1,-1,-1,-1,-1,-1,-1,-1,-1,-1,-1,-1</v>
      </c>
      <c r="BP299" s="2" t="str">
        <f t="shared" ca="1" si="218"/>
        <v>2500,2500,2500,-1,-1,-1,-1,-1,-1,-1,-1,-1,-1,-1,-1,-1,-1,-1,-1,-1,-1,-1,-1,-1,-1,-1,-1,-1,-1,-1,-1</v>
      </c>
      <c r="BQ299" s="2" t="str">
        <f t="shared" ca="1" si="218"/>
        <v>2500,2500,2500,-1,-1,-1,-1,-1,-1,-1,-1,-1,-1,-1,-1,-1,-1,-1,-1,-1,-1,-1,-1,-1,-1,-1,-1,-1,-1,-1,-1,-1</v>
      </c>
      <c r="BR299" s="2" t="str">
        <f t="shared" ca="1" si="218"/>
        <v>2500,2500,2500,-1,-1,-1,-1,-1,-1,-1,-1,-1,-1,-1,-1,-1,-1,-1,-1,-1,-1,-1,-1,-1,-1,-1,-1,-1,-1,-1,-1,-1,-1</v>
      </c>
    </row>
    <row r="300" spans="1:70" x14ac:dyDescent="0.2">
      <c r="A300" s="5" t="s">
        <v>214</v>
      </c>
      <c r="C300" s="2" t="str">
        <f t="shared" ca="1" si="187"/>
        <v>20,100</v>
      </c>
      <c r="D300" s="2" t="str">
        <f t="shared" ref="D300:AG300" ca="1" si="225">C300&amp;","&amp;D263</f>
        <v>20,100,250</v>
      </c>
      <c r="E300" s="2" t="str">
        <f t="shared" ca="1" si="225"/>
        <v>20,100,250,-1</v>
      </c>
      <c r="F300" s="2" t="str">
        <f t="shared" ca="1" si="225"/>
        <v>20,100,250,-1,-1</v>
      </c>
      <c r="G300" s="2" t="str">
        <f t="shared" ca="1" si="225"/>
        <v>20,100,250,-1,-1,-1</v>
      </c>
      <c r="H300" s="2" t="str">
        <f t="shared" ca="1" si="225"/>
        <v>20,100,250,-1,-1,-1,-1</v>
      </c>
      <c r="I300" s="2" t="str">
        <f t="shared" ca="1" si="225"/>
        <v>20,100,250,-1,-1,-1,-1,-1</v>
      </c>
      <c r="J300" s="2" t="str">
        <f t="shared" ca="1" si="225"/>
        <v>20,100,250,-1,-1,-1,-1,-1,-1</v>
      </c>
      <c r="K300" s="2" t="str">
        <f t="shared" ca="1" si="225"/>
        <v>20,100,250,-1,-1,-1,-1,-1,-1,-1</v>
      </c>
      <c r="L300" s="2" t="str">
        <f t="shared" ca="1" si="225"/>
        <v>20,100,250,-1,-1,-1,-1,-1,-1,-1,-1</v>
      </c>
      <c r="M300" s="2" t="str">
        <f t="shared" ca="1" si="225"/>
        <v>20,100,250,-1,-1,-1,-1,-1,-1,-1,-1,-1</v>
      </c>
      <c r="N300" s="2" t="str">
        <f t="shared" ca="1" si="225"/>
        <v>20,100,250,-1,-1,-1,-1,-1,-1,-1,-1,-1,-1</v>
      </c>
      <c r="O300" s="2" t="str">
        <f t="shared" ca="1" si="225"/>
        <v>20,100,250,-1,-1,-1,-1,-1,-1,-1,-1,-1,-1,-1</v>
      </c>
      <c r="P300" s="2" t="str">
        <f t="shared" ca="1" si="225"/>
        <v>20,100,250,-1,-1,-1,-1,-1,-1,-1,-1,-1,-1,-1,-1</v>
      </c>
      <c r="Q300" s="2" t="str">
        <f t="shared" ca="1" si="225"/>
        <v>20,100,250,-1,-1,-1,-1,-1,-1,-1,-1,-1,-1,-1,-1,-1</v>
      </c>
      <c r="R300" s="2" t="str">
        <f t="shared" ca="1" si="225"/>
        <v>20,100,250,-1,-1,-1,-1,-1,-1,-1,-1,-1,-1,-1,-1,-1,-1</v>
      </c>
      <c r="S300" s="2" t="str">
        <f t="shared" ca="1" si="225"/>
        <v>20,100,250,-1,-1,-1,-1,-1,-1,-1,-1,-1,-1,-1,-1,-1,-1,-1</v>
      </c>
      <c r="T300" s="2" t="str">
        <f t="shared" ca="1" si="225"/>
        <v>20,100,250,-1,-1,-1,-1,-1,-1,-1,-1,-1,-1,-1,-1,-1,-1,-1,-1</v>
      </c>
      <c r="U300" s="2" t="str">
        <f t="shared" ca="1" si="225"/>
        <v>20,100,250,-1,-1,-1,-1,-1,-1,-1,-1,-1,-1,-1,-1,-1,-1,-1,-1,-1</v>
      </c>
      <c r="V300" s="2" t="str">
        <f t="shared" ca="1" si="225"/>
        <v>20,100,250,-1,-1,-1,-1,-1,-1,-1,-1,-1,-1,-1,-1,-1,-1,-1,-1,-1,-1</v>
      </c>
      <c r="W300" s="2" t="str">
        <f t="shared" ca="1" si="225"/>
        <v>20,100,250,-1,-1,-1,-1,-1,-1,-1,-1,-1,-1,-1,-1,-1,-1,-1,-1,-1,-1,-1</v>
      </c>
      <c r="X300" s="2" t="str">
        <f t="shared" ca="1" si="225"/>
        <v>20,100,250,-1,-1,-1,-1,-1,-1,-1,-1,-1,-1,-1,-1,-1,-1,-1,-1,-1,-1,-1,-1</v>
      </c>
      <c r="Y300" s="2" t="str">
        <f t="shared" ca="1" si="225"/>
        <v>20,100,250,-1,-1,-1,-1,-1,-1,-1,-1,-1,-1,-1,-1,-1,-1,-1,-1,-1,-1,-1,-1,-1</v>
      </c>
      <c r="Z300" s="2" t="str">
        <f t="shared" ca="1" si="225"/>
        <v>20,100,250,-1,-1,-1,-1,-1,-1,-1,-1,-1,-1,-1,-1,-1,-1,-1,-1,-1,-1,-1,-1,-1,-1</v>
      </c>
      <c r="AA300" s="2" t="str">
        <f t="shared" ca="1" si="225"/>
        <v>20,100,250,-1,-1,-1,-1,-1,-1,-1,-1,-1,-1,-1,-1,-1,-1,-1,-1,-1,-1,-1,-1,-1,-1,-1</v>
      </c>
      <c r="AB300" s="2" t="str">
        <f t="shared" ca="1" si="225"/>
        <v>20,100,250,-1,-1,-1,-1,-1,-1,-1,-1,-1,-1,-1,-1,-1,-1,-1,-1,-1,-1,-1,-1,-1,-1,-1,-1</v>
      </c>
      <c r="AC300" s="2" t="str">
        <f t="shared" ca="1" si="225"/>
        <v>20,100,250,-1,-1,-1,-1,-1,-1,-1,-1,-1,-1,-1,-1,-1,-1,-1,-1,-1,-1,-1,-1,-1,-1,-1,-1,-1</v>
      </c>
      <c r="AD300" s="2" t="str">
        <f t="shared" ca="1" si="225"/>
        <v>20,100,250,-1,-1,-1,-1,-1,-1,-1,-1,-1,-1,-1,-1,-1,-1,-1,-1,-1,-1,-1,-1,-1,-1,-1,-1,-1,-1</v>
      </c>
      <c r="AE300" s="2" t="str">
        <f t="shared" ca="1" si="225"/>
        <v>20,100,250,-1,-1,-1,-1,-1,-1,-1,-1,-1,-1,-1,-1,-1,-1,-1,-1,-1,-1,-1,-1,-1,-1,-1,-1,-1,-1,-1</v>
      </c>
      <c r="AF300" s="2" t="str">
        <f t="shared" ca="1" si="225"/>
        <v>20,100,250,-1,-1,-1,-1,-1,-1,-1,-1,-1,-1,-1,-1,-1,-1,-1,-1,-1,-1,-1,-1,-1,-1,-1,-1,-1,-1,-1,-1</v>
      </c>
      <c r="AG300" s="2" t="str">
        <f t="shared" ca="1" si="225"/>
        <v>20,100,250,-1,-1,-1,-1,-1,-1,-1,-1,-1,-1,-1,-1,-1,-1,-1,-1,-1,-1,-1,-1,-1,-1,-1,-1,-1,-1,-1,-1,-1</v>
      </c>
      <c r="AM300" s="2" t="str">
        <f t="shared" ca="1" si="189"/>
        <v>60,1666</v>
      </c>
      <c r="AN300" s="2" t="str">
        <f t="shared" ca="1" si="190"/>
        <v>60,1666,3333</v>
      </c>
      <c r="AO300" s="2" t="str">
        <f t="shared" ca="1" si="218"/>
        <v>60,1666,3333,-1</v>
      </c>
      <c r="AP300" s="2" t="str">
        <f t="shared" ca="1" si="218"/>
        <v>60,1666,3333,-1,-1</v>
      </c>
      <c r="AQ300" s="2" t="str">
        <f t="shared" ca="1" si="218"/>
        <v>60,1666,3333,-1,-1,-1</v>
      </c>
      <c r="AR300" s="2" t="str">
        <f t="shared" ca="1" si="218"/>
        <v>60,1666,3333,-1,-1,-1,-1</v>
      </c>
      <c r="AS300" s="2" t="str">
        <f t="shared" ca="1" si="218"/>
        <v>60,1666,3333,-1,-1,-1,-1,-1</v>
      </c>
      <c r="AT300" s="2" t="str">
        <f t="shared" ca="1" si="218"/>
        <v>60,1666,3333,-1,-1,-1,-1,-1,-1</v>
      </c>
      <c r="AU300" s="2" t="str">
        <f t="shared" ca="1" si="218"/>
        <v>60,1666,3333,-1,-1,-1,-1,-1,-1,-1</v>
      </c>
      <c r="AV300" s="2" t="str">
        <f t="shared" ca="1" si="218"/>
        <v>60,1666,3333,-1,-1,-1,-1,-1,-1,-1,-1</v>
      </c>
      <c r="AW300" s="2" t="str">
        <f t="shared" ca="1" si="218"/>
        <v>60,1666,3333,-1,-1,-1,-1,-1,-1,-1,-1,-1</v>
      </c>
      <c r="AX300" s="2" t="str">
        <f t="shared" ca="1" si="218"/>
        <v>60,1666,3333,-1,-1,-1,-1,-1,-1,-1,-1,-1,-1</v>
      </c>
      <c r="AY300" s="2" t="str">
        <f t="shared" ca="1" si="218"/>
        <v>60,1666,3333,-1,-1,-1,-1,-1,-1,-1,-1,-1,-1,-1</v>
      </c>
      <c r="AZ300" s="2" t="str">
        <f t="shared" ca="1" si="218"/>
        <v>60,1666,3333,-1,-1,-1,-1,-1,-1,-1,-1,-1,-1,-1,-1</v>
      </c>
      <c r="BA300" s="2" t="str">
        <f t="shared" ca="1" si="218"/>
        <v>60,1666,3333,-1,-1,-1,-1,-1,-1,-1,-1,-1,-1,-1,-1,-1</v>
      </c>
      <c r="BB300" s="2" t="str">
        <f t="shared" ca="1" si="218"/>
        <v>60,1666,3333,-1,-1,-1,-1,-1,-1,-1,-1,-1,-1,-1,-1,-1,-1</v>
      </c>
      <c r="BC300" s="2" t="str">
        <f t="shared" ca="1" si="218"/>
        <v>60,1666,3333,-1,-1,-1,-1,-1,-1,-1,-1,-1,-1,-1,-1,-1,-1,-1</v>
      </c>
      <c r="BD300" s="2" t="str">
        <f t="shared" ca="1" si="218"/>
        <v>60,1666,3333,-1,-1,-1,-1,-1,-1,-1,-1,-1,-1,-1,-1,-1,-1,-1,-1</v>
      </c>
      <c r="BE300" s="2" t="str">
        <f t="shared" ca="1" si="218"/>
        <v>60,1666,3333,-1,-1,-1,-1,-1,-1,-1,-1,-1,-1,-1,-1,-1,-1,-1,-1,-1</v>
      </c>
      <c r="BF300" s="2" t="str">
        <f t="shared" ca="1" si="218"/>
        <v>60,1666,3333,-1,-1,-1,-1,-1,-1,-1,-1,-1,-1,-1,-1,-1,-1,-1,-1,-1,-1</v>
      </c>
      <c r="BG300" s="2" t="str">
        <f t="shared" ca="1" si="218"/>
        <v>60,1666,3333,-1,-1,-1,-1,-1,-1,-1,-1,-1,-1,-1,-1,-1,-1,-1,-1,-1,-1,-1</v>
      </c>
      <c r="BH300" s="2" t="str">
        <f t="shared" ca="1" si="218"/>
        <v>60,1666,3333,-1,-1,-1,-1,-1,-1,-1,-1,-1,-1,-1,-1,-1,-1,-1,-1,-1,-1,-1,-1</v>
      </c>
      <c r="BI300" s="2" t="str">
        <f t="shared" ca="1" si="218"/>
        <v>60,1666,3333,-1,-1,-1,-1,-1,-1,-1,-1,-1,-1,-1,-1,-1,-1,-1,-1,-1,-1,-1,-1,-1</v>
      </c>
      <c r="BJ300" s="2" t="str">
        <f t="shared" ca="1" si="218"/>
        <v>60,1666,3333,-1,-1,-1,-1,-1,-1,-1,-1,-1,-1,-1,-1,-1,-1,-1,-1,-1,-1,-1,-1,-1,-1</v>
      </c>
      <c r="BK300" s="2" t="str">
        <f t="shared" ca="1" si="218"/>
        <v>60,1666,3333,-1,-1,-1,-1,-1,-1,-1,-1,-1,-1,-1,-1,-1,-1,-1,-1,-1,-1,-1,-1,-1,-1,-1</v>
      </c>
      <c r="BL300" s="2" t="str">
        <f t="shared" ca="1" si="218"/>
        <v>60,1666,3333,-1,-1,-1,-1,-1,-1,-1,-1,-1,-1,-1,-1,-1,-1,-1,-1,-1,-1,-1,-1,-1,-1,-1,-1</v>
      </c>
      <c r="BM300" s="2" t="str">
        <f t="shared" ca="1" si="218"/>
        <v>60,1666,3333,-1,-1,-1,-1,-1,-1,-1,-1,-1,-1,-1,-1,-1,-1,-1,-1,-1,-1,-1,-1,-1,-1,-1,-1,-1</v>
      </c>
      <c r="BN300" s="2" t="str">
        <f t="shared" ca="1" si="218"/>
        <v>60,1666,3333,-1,-1,-1,-1,-1,-1,-1,-1,-1,-1,-1,-1,-1,-1,-1,-1,-1,-1,-1,-1,-1,-1,-1,-1,-1,-1</v>
      </c>
      <c r="BO300" s="2" t="str">
        <f t="shared" ca="1" si="218"/>
        <v>60,1666,3333,-1,-1,-1,-1,-1,-1,-1,-1,-1,-1,-1,-1,-1,-1,-1,-1,-1,-1,-1,-1,-1,-1,-1,-1,-1,-1,-1</v>
      </c>
      <c r="BP300" s="2" t="str">
        <f t="shared" ca="1" si="218"/>
        <v>60,1666,3333,-1,-1,-1,-1,-1,-1,-1,-1,-1,-1,-1,-1,-1,-1,-1,-1,-1,-1,-1,-1,-1,-1,-1,-1,-1,-1,-1,-1</v>
      </c>
      <c r="BQ300" s="2" t="str">
        <f t="shared" ca="1" si="218"/>
        <v>60,1666,3333,-1,-1,-1,-1,-1,-1,-1,-1,-1,-1,-1,-1,-1,-1,-1,-1,-1,-1,-1,-1,-1,-1,-1,-1,-1,-1,-1,-1,-1</v>
      </c>
      <c r="BR300" s="2" t="str">
        <f t="shared" ca="1" si="218"/>
        <v>60,1666,3333,-1,-1,-1,-1,-1,-1,-1,-1,-1,-1,-1,-1,-1,-1,-1,-1,-1,-1,-1,-1,-1,-1,-1,-1,-1,-1,-1,-1,-1,-1</v>
      </c>
    </row>
    <row r="301" spans="1:70" ht="15" x14ac:dyDescent="0.25">
      <c r="A301" s="5" t="s">
        <v>269</v>
      </c>
      <c r="C301" s="2" t="str">
        <f t="shared" ca="1" si="187"/>
        <v>250,-1</v>
      </c>
      <c r="D301" s="2" t="str">
        <f t="shared" ref="D301:AG301" ca="1" si="226">C301&amp;","&amp;D264</f>
        <v>250,-1,-1</v>
      </c>
      <c r="E301" s="2" t="str">
        <f t="shared" ca="1" si="226"/>
        <v>250,-1,-1,-1</v>
      </c>
      <c r="F301" s="2" t="str">
        <f t="shared" ca="1" si="226"/>
        <v>250,-1,-1,-1,-1</v>
      </c>
      <c r="G301" s="2" t="str">
        <f t="shared" ca="1" si="226"/>
        <v>250,-1,-1,-1,-1,-1</v>
      </c>
      <c r="H301" s="2" t="str">
        <f t="shared" ca="1" si="226"/>
        <v>250,-1,-1,-1,-1,-1,-1</v>
      </c>
      <c r="I301" s="2" t="str">
        <f t="shared" ca="1" si="226"/>
        <v>250,-1,-1,-1,-1,-1,-1,-1</v>
      </c>
      <c r="J301" s="2" t="str">
        <f t="shared" ca="1" si="226"/>
        <v>250,-1,-1,-1,-1,-1,-1,-1,-1</v>
      </c>
      <c r="K301" s="2" t="str">
        <f t="shared" ca="1" si="226"/>
        <v>250,-1,-1,-1,-1,-1,-1,-1,-1,-1</v>
      </c>
      <c r="L301" s="2" t="str">
        <f t="shared" ca="1" si="226"/>
        <v>250,-1,-1,-1,-1,-1,-1,-1,-1,-1,-1</v>
      </c>
      <c r="M301" s="2" t="str">
        <f t="shared" ca="1" si="226"/>
        <v>250,-1,-1,-1,-1,-1,-1,-1,-1,-1,-1,-1</v>
      </c>
      <c r="N301" s="2" t="str">
        <f t="shared" ca="1" si="226"/>
        <v>250,-1,-1,-1,-1,-1,-1,-1,-1,-1,-1,-1,-1</v>
      </c>
      <c r="O301" s="2" t="str">
        <f t="shared" ca="1" si="226"/>
        <v>250,-1,-1,-1,-1,-1,-1,-1,-1,-1,-1,-1,-1,-1</v>
      </c>
      <c r="P301" s="2" t="str">
        <f t="shared" ca="1" si="226"/>
        <v>250,-1,-1,-1,-1,-1,-1,-1,-1,-1,-1,-1,-1,-1,-1</v>
      </c>
      <c r="Q301" s="2" t="str">
        <f t="shared" ca="1" si="226"/>
        <v>250,-1,-1,-1,-1,-1,-1,-1,-1,-1,-1,-1,-1,-1,-1,-1</v>
      </c>
      <c r="R301" s="2" t="str">
        <f t="shared" ca="1" si="226"/>
        <v>250,-1,-1,-1,-1,-1,-1,-1,-1,-1,-1,-1,-1,-1,-1,-1,-1</v>
      </c>
      <c r="S301" s="2" t="str">
        <f t="shared" ca="1" si="226"/>
        <v>250,-1,-1,-1,-1,-1,-1,-1,-1,-1,-1,-1,-1,-1,-1,-1,-1,-1</v>
      </c>
      <c r="T301" s="2" t="str">
        <f t="shared" ca="1" si="226"/>
        <v>250,-1,-1,-1,-1,-1,-1,-1,-1,-1,-1,-1,-1,-1,-1,-1,-1,-1,-1</v>
      </c>
      <c r="U301" s="2" t="str">
        <f t="shared" ca="1" si="226"/>
        <v>250,-1,-1,-1,-1,-1,-1,-1,-1,-1,-1,-1,-1,-1,-1,-1,-1,-1,-1,-1</v>
      </c>
      <c r="V301" s="2" t="str">
        <f t="shared" ca="1" si="226"/>
        <v>250,-1,-1,-1,-1,-1,-1,-1,-1,-1,-1,-1,-1,-1,-1,-1,-1,-1,-1,-1,-1</v>
      </c>
      <c r="W301" s="2" t="str">
        <f t="shared" ca="1" si="226"/>
        <v>250,-1,-1,-1,-1,-1,-1,-1,-1,-1,-1,-1,-1,-1,-1,-1,-1,-1,-1,-1,-1,-1</v>
      </c>
      <c r="X301" s="2" t="str">
        <f t="shared" ca="1" si="226"/>
        <v>250,-1,-1,-1,-1,-1,-1,-1,-1,-1,-1,-1,-1,-1,-1,-1,-1,-1,-1,-1,-1,-1,-1</v>
      </c>
      <c r="Y301" s="2" t="str">
        <f t="shared" ca="1" si="226"/>
        <v>250,-1,-1,-1,-1,-1,-1,-1,-1,-1,-1,-1,-1,-1,-1,-1,-1,-1,-1,-1,-1,-1,-1,-1</v>
      </c>
      <c r="Z301" s="2" t="str">
        <f t="shared" ca="1" si="226"/>
        <v>250,-1,-1,-1,-1,-1,-1,-1,-1,-1,-1,-1,-1,-1,-1,-1,-1,-1,-1,-1,-1,-1,-1,-1,-1</v>
      </c>
      <c r="AA301" s="2" t="str">
        <f t="shared" ca="1" si="226"/>
        <v>250,-1,-1,-1,-1,-1,-1,-1,-1,-1,-1,-1,-1,-1,-1,-1,-1,-1,-1,-1,-1,-1,-1,-1,-1,-1</v>
      </c>
      <c r="AB301" s="2" t="str">
        <f t="shared" ca="1" si="226"/>
        <v>250,-1,-1,-1,-1,-1,-1,-1,-1,-1,-1,-1,-1,-1,-1,-1,-1,-1,-1,-1,-1,-1,-1,-1,-1,-1,-1</v>
      </c>
      <c r="AC301" s="2" t="str">
        <f t="shared" ca="1" si="226"/>
        <v>250,-1,-1,-1,-1,-1,-1,-1,-1,-1,-1,-1,-1,-1,-1,-1,-1,-1,-1,-1,-1,-1,-1,-1,-1,-1,-1,-1</v>
      </c>
      <c r="AD301" s="2" t="str">
        <f t="shared" ca="1" si="226"/>
        <v>250,-1,-1,-1,-1,-1,-1,-1,-1,-1,-1,-1,-1,-1,-1,-1,-1,-1,-1,-1,-1,-1,-1,-1,-1,-1,-1,-1,-1</v>
      </c>
      <c r="AE301" s="2" t="str">
        <f t="shared" ca="1" si="226"/>
        <v>250,-1,-1,-1,-1,-1,-1,-1,-1,-1,-1,-1,-1,-1,-1,-1,-1,-1,-1,-1,-1,-1,-1,-1,-1,-1,-1,-1,-1,-1</v>
      </c>
      <c r="AF301" s="2" t="str">
        <f t="shared" ca="1" si="226"/>
        <v>250,-1,-1,-1,-1,-1,-1,-1,-1,-1,-1,-1,-1,-1,-1,-1,-1,-1,-1,-1,-1,-1,-1,-1,-1,-1,-1,-1,-1,-1,-1</v>
      </c>
      <c r="AG301" s="2" t="str">
        <f t="shared" ca="1" si="226"/>
        <v>250,-1,-1,-1,-1,-1,-1,-1,-1,-1,-1,-1,-1,-1,-1,-1,-1,-1,-1,-1,-1,-1,-1,-1,-1,-1,-1,-1,-1,-1,-1,-1</v>
      </c>
      <c r="AI301" s="5" t="s">
        <v>408</v>
      </c>
      <c r="AM301" s="2" t="str">
        <f t="shared" ca="1" si="189"/>
        <v>5000,-1</v>
      </c>
      <c r="AN301" s="2" t="str">
        <f t="shared" ca="1" si="190"/>
        <v>5000,-1,-1</v>
      </c>
      <c r="AO301" s="2" t="str">
        <f t="shared" ca="1" si="218"/>
        <v>5000,-1,-1,-1</v>
      </c>
      <c r="AP301" s="2" t="str">
        <f t="shared" ca="1" si="218"/>
        <v>5000,-1,-1,-1,-1</v>
      </c>
      <c r="AQ301" s="2" t="str">
        <f t="shared" ca="1" si="218"/>
        <v>5000,-1,-1,-1,-1,-1</v>
      </c>
      <c r="AR301" s="2" t="str">
        <f t="shared" ca="1" si="218"/>
        <v>5000,-1,-1,-1,-1,-1,-1</v>
      </c>
      <c r="AS301" s="2" t="str">
        <f t="shared" ca="1" si="218"/>
        <v>5000,-1,-1,-1,-1,-1,-1,-1</v>
      </c>
      <c r="AT301" s="2" t="str">
        <f t="shared" ca="1" si="218"/>
        <v>5000,-1,-1,-1,-1,-1,-1,-1,-1</v>
      </c>
      <c r="AU301" s="2" t="str">
        <f t="shared" ca="1" si="218"/>
        <v>5000,-1,-1,-1,-1,-1,-1,-1,-1,-1</v>
      </c>
      <c r="AV301" s="2" t="str">
        <f t="shared" ca="1" si="218"/>
        <v>5000,-1,-1,-1,-1,-1,-1,-1,-1,-1,-1</v>
      </c>
      <c r="AW301" s="2" t="str">
        <f t="shared" ca="1" si="218"/>
        <v>5000,-1,-1,-1,-1,-1,-1,-1,-1,-1,-1,-1</v>
      </c>
      <c r="AX301" s="2" t="str">
        <f t="shared" ca="1" si="218"/>
        <v>5000,-1,-1,-1,-1,-1,-1,-1,-1,-1,-1,-1,-1</v>
      </c>
      <c r="AY301" s="2" t="str">
        <f t="shared" ca="1" si="218"/>
        <v>5000,-1,-1,-1,-1,-1,-1,-1,-1,-1,-1,-1,-1,-1</v>
      </c>
      <c r="AZ301" s="2" t="str">
        <f t="shared" ca="1" si="218"/>
        <v>5000,-1,-1,-1,-1,-1,-1,-1,-1,-1,-1,-1,-1,-1,-1</v>
      </c>
      <c r="BA301" s="2" t="str">
        <f t="shared" ca="1" si="218"/>
        <v>5000,-1,-1,-1,-1,-1,-1,-1,-1,-1,-1,-1,-1,-1,-1,-1</v>
      </c>
      <c r="BB301" s="2" t="str">
        <f t="shared" ca="1" si="218"/>
        <v>5000,-1,-1,-1,-1,-1,-1,-1,-1,-1,-1,-1,-1,-1,-1,-1,-1</v>
      </c>
      <c r="BC301" s="2" t="str">
        <f t="shared" ca="1" si="218"/>
        <v>5000,-1,-1,-1,-1,-1,-1,-1,-1,-1,-1,-1,-1,-1,-1,-1,-1,-1</v>
      </c>
      <c r="BD301" s="2" t="str">
        <f t="shared" ref="AO301:BR302" ca="1" si="227">BC301&amp;","&amp;BD264</f>
        <v>5000,-1,-1,-1,-1,-1,-1,-1,-1,-1,-1,-1,-1,-1,-1,-1,-1,-1,-1</v>
      </c>
      <c r="BE301" s="2" t="str">
        <f t="shared" ca="1" si="227"/>
        <v>5000,-1,-1,-1,-1,-1,-1,-1,-1,-1,-1,-1,-1,-1,-1,-1,-1,-1,-1,-1</v>
      </c>
      <c r="BF301" s="2" t="str">
        <f t="shared" ca="1" si="227"/>
        <v>5000,-1,-1,-1,-1,-1,-1,-1,-1,-1,-1,-1,-1,-1,-1,-1,-1,-1,-1,-1,-1</v>
      </c>
      <c r="BG301" s="2" t="str">
        <f t="shared" ca="1" si="227"/>
        <v>5000,-1,-1,-1,-1,-1,-1,-1,-1,-1,-1,-1,-1,-1,-1,-1,-1,-1,-1,-1,-1,-1</v>
      </c>
      <c r="BH301" s="2" t="str">
        <f t="shared" ca="1" si="227"/>
        <v>5000,-1,-1,-1,-1,-1,-1,-1,-1,-1,-1,-1,-1,-1,-1,-1,-1,-1,-1,-1,-1,-1,-1</v>
      </c>
      <c r="BI301" s="2" t="str">
        <f t="shared" ca="1" si="227"/>
        <v>5000,-1,-1,-1,-1,-1,-1,-1,-1,-1,-1,-1,-1,-1,-1,-1,-1,-1,-1,-1,-1,-1,-1,-1</v>
      </c>
      <c r="BJ301" s="2" t="str">
        <f t="shared" ca="1" si="227"/>
        <v>5000,-1,-1,-1,-1,-1,-1,-1,-1,-1,-1,-1,-1,-1,-1,-1,-1,-1,-1,-1,-1,-1,-1,-1,-1</v>
      </c>
      <c r="BK301" s="2" t="str">
        <f t="shared" ca="1" si="227"/>
        <v>5000,-1,-1,-1,-1,-1,-1,-1,-1,-1,-1,-1,-1,-1,-1,-1,-1,-1,-1,-1,-1,-1,-1,-1,-1,-1</v>
      </c>
      <c r="BL301" s="2" t="str">
        <f t="shared" ca="1" si="227"/>
        <v>5000,-1,-1,-1,-1,-1,-1,-1,-1,-1,-1,-1,-1,-1,-1,-1,-1,-1,-1,-1,-1,-1,-1,-1,-1,-1,-1</v>
      </c>
      <c r="BM301" s="2" t="str">
        <f t="shared" ca="1" si="227"/>
        <v>5000,-1,-1,-1,-1,-1,-1,-1,-1,-1,-1,-1,-1,-1,-1,-1,-1,-1,-1,-1,-1,-1,-1,-1,-1,-1,-1,-1</v>
      </c>
      <c r="BN301" s="2" t="str">
        <f t="shared" ca="1" si="227"/>
        <v>5000,-1,-1,-1,-1,-1,-1,-1,-1,-1,-1,-1,-1,-1,-1,-1,-1,-1,-1,-1,-1,-1,-1,-1,-1,-1,-1,-1,-1</v>
      </c>
      <c r="BO301" s="2" t="str">
        <f t="shared" ca="1" si="227"/>
        <v>5000,-1,-1,-1,-1,-1,-1,-1,-1,-1,-1,-1,-1,-1,-1,-1,-1,-1,-1,-1,-1,-1,-1,-1,-1,-1,-1,-1,-1,-1</v>
      </c>
      <c r="BP301" s="2" t="str">
        <f t="shared" ca="1" si="227"/>
        <v>5000,-1,-1,-1,-1,-1,-1,-1,-1,-1,-1,-1,-1,-1,-1,-1,-1,-1,-1,-1,-1,-1,-1,-1,-1,-1,-1,-1,-1,-1,-1</v>
      </c>
      <c r="BQ301" s="2" t="str">
        <f t="shared" ca="1" si="227"/>
        <v>5000,-1,-1,-1,-1,-1,-1,-1,-1,-1,-1,-1,-1,-1,-1,-1,-1,-1,-1,-1,-1,-1,-1,-1,-1,-1,-1,-1,-1,-1,-1,-1</v>
      </c>
      <c r="BR301" s="2" t="str">
        <f t="shared" ca="1" si="227"/>
        <v>5000,-1,-1,-1,-1,-1,-1,-1,-1,-1,-1,-1,-1,-1,-1,-1,-1,-1,-1,-1,-1,-1,-1,-1,-1,-1,-1,-1,-1,-1,-1,-1,-1</v>
      </c>
    </row>
    <row r="302" spans="1:70" ht="15" x14ac:dyDescent="0.25">
      <c r="A302" s="5" t="s">
        <v>271</v>
      </c>
      <c r="C302" s="2" t="str">
        <f t="shared" ca="1" si="187"/>
        <v>500,-1</v>
      </c>
      <c r="D302" s="2" t="str">
        <f t="shared" ref="D302:AG302" ca="1" si="228">C302&amp;","&amp;D265</f>
        <v>500,-1,-1</v>
      </c>
      <c r="E302" s="2" t="str">
        <f t="shared" ca="1" si="228"/>
        <v>500,-1,-1,-1</v>
      </c>
      <c r="F302" s="2" t="str">
        <f t="shared" ca="1" si="228"/>
        <v>500,-1,-1,-1,-1</v>
      </c>
      <c r="G302" s="2" t="str">
        <f t="shared" ca="1" si="228"/>
        <v>500,-1,-1,-1,-1,-1</v>
      </c>
      <c r="H302" s="2" t="str">
        <f t="shared" ca="1" si="228"/>
        <v>500,-1,-1,-1,-1,-1,-1</v>
      </c>
      <c r="I302" s="2" t="str">
        <f t="shared" ca="1" si="228"/>
        <v>500,-1,-1,-1,-1,-1,-1,-1</v>
      </c>
      <c r="J302" s="2" t="str">
        <f t="shared" ca="1" si="228"/>
        <v>500,-1,-1,-1,-1,-1,-1,-1,-1</v>
      </c>
      <c r="K302" s="2" t="str">
        <f t="shared" ca="1" si="228"/>
        <v>500,-1,-1,-1,-1,-1,-1,-1,-1,-1</v>
      </c>
      <c r="L302" s="2" t="str">
        <f t="shared" ca="1" si="228"/>
        <v>500,-1,-1,-1,-1,-1,-1,-1,-1,-1,-1</v>
      </c>
      <c r="M302" s="2" t="str">
        <f t="shared" ca="1" si="228"/>
        <v>500,-1,-1,-1,-1,-1,-1,-1,-1,-1,-1,-1</v>
      </c>
      <c r="N302" s="2" t="str">
        <f t="shared" ca="1" si="228"/>
        <v>500,-1,-1,-1,-1,-1,-1,-1,-1,-1,-1,-1,-1</v>
      </c>
      <c r="O302" s="2" t="str">
        <f t="shared" ca="1" si="228"/>
        <v>500,-1,-1,-1,-1,-1,-1,-1,-1,-1,-1,-1,-1,-1</v>
      </c>
      <c r="P302" s="2" t="str">
        <f t="shared" ca="1" si="228"/>
        <v>500,-1,-1,-1,-1,-1,-1,-1,-1,-1,-1,-1,-1,-1,-1</v>
      </c>
      <c r="Q302" s="2" t="str">
        <f t="shared" ca="1" si="228"/>
        <v>500,-1,-1,-1,-1,-1,-1,-1,-1,-1,-1,-1,-1,-1,-1,-1</v>
      </c>
      <c r="R302" s="2" t="str">
        <f t="shared" ca="1" si="228"/>
        <v>500,-1,-1,-1,-1,-1,-1,-1,-1,-1,-1,-1,-1,-1,-1,-1,-1</v>
      </c>
      <c r="S302" s="2" t="str">
        <f t="shared" ca="1" si="228"/>
        <v>500,-1,-1,-1,-1,-1,-1,-1,-1,-1,-1,-1,-1,-1,-1,-1,-1,-1</v>
      </c>
      <c r="T302" s="2" t="str">
        <f t="shared" ca="1" si="228"/>
        <v>500,-1,-1,-1,-1,-1,-1,-1,-1,-1,-1,-1,-1,-1,-1,-1,-1,-1,-1</v>
      </c>
      <c r="U302" s="2" t="str">
        <f t="shared" ca="1" si="228"/>
        <v>500,-1,-1,-1,-1,-1,-1,-1,-1,-1,-1,-1,-1,-1,-1,-1,-1,-1,-1,-1</v>
      </c>
      <c r="V302" s="2" t="str">
        <f t="shared" ca="1" si="228"/>
        <v>500,-1,-1,-1,-1,-1,-1,-1,-1,-1,-1,-1,-1,-1,-1,-1,-1,-1,-1,-1,-1</v>
      </c>
      <c r="W302" s="2" t="str">
        <f t="shared" ca="1" si="228"/>
        <v>500,-1,-1,-1,-1,-1,-1,-1,-1,-1,-1,-1,-1,-1,-1,-1,-1,-1,-1,-1,-1,-1</v>
      </c>
      <c r="X302" s="2" t="str">
        <f t="shared" ca="1" si="228"/>
        <v>500,-1,-1,-1,-1,-1,-1,-1,-1,-1,-1,-1,-1,-1,-1,-1,-1,-1,-1,-1,-1,-1,-1</v>
      </c>
      <c r="Y302" s="2" t="str">
        <f t="shared" ca="1" si="228"/>
        <v>500,-1,-1,-1,-1,-1,-1,-1,-1,-1,-1,-1,-1,-1,-1,-1,-1,-1,-1,-1,-1,-1,-1,-1</v>
      </c>
      <c r="Z302" s="2" t="str">
        <f t="shared" ca="1" si="228"/>
        <v>500,-1,-1,-1,-1,-1,-1,-1,-1,-1,-1,-1,-1,-1,-1,-1,-1,-1,-1,-1,-1,-1,-1,-1,-1</v>
      </c>
      <c r="AA302" s="2" t="str">
        <f t="shared" ca="1" si="228"/>
        <v>500,-1,-1,-1,-1,-1,-1,-1,-1,-1,-1,-1,-1,-1,-1,-1,-1,-1,-1,-1,-1,-1,-1,-1,-1,-1</v>
      </c>
      <c r="AB302" s="2" t="str">
        <f t="shared" ca="1" si="228"/>
        <v>500,-1,-1,-1,-1,-1,-1,-1,-1,-1,-1,-1,-1,-1,-1,-1,-1,-1,-1,-1,-1,-1,-1,-1,-1,-1,-1</v>
      </c>
      <c r="AC302" s="2" t="str">
        <f t="shared" ca="1" si="228"/>
        <v>500,-1,-1,-1,-1,-1,-1,-1,-1,-1,-1,-1,-1,-1,-1,-1,-1,-1,-1,-1,-1,-1,-1,-1,-1,-1,-1,-1</v>
      </c>
      <c r="AD302" s="2" t="str">
        <f t="shared" ca="1" si="228"/>
        <v>500,-1,-1,-1,-1,-1,-1,-1,-1,-1,-1,-1,-1,-1,-1,-1,-1,-1,-1,-1,-1,-1,-1,-1,-1,-1,-1,-1,-1</v>
      </c>
      <c r="AE302" s="2" t="str">
        <f t="shared" ca="1" si="228"/>
        <v>500,-1,-1,-1,-1,-1,-1,-1,-1,-1,-1,-1,-1,-1,-1,-1,-1,-1,-1,-1,-1,-1,-1,-1,-1,-1,-1,-1,-1,-1</v>
      </c>
      <c r="AF302" s="2" t="str">
        <f t="shared" ca="1" si="228"/>
        <v>500,-1,-1,-1,-1,-1,-1,-1,-1,-1,-1,-1,-1,-1,-1,-1,-1,-1,-1,-1,-1,-1,-1,-1,-1,-1,-1,-1,-1,-1,-1</v>
      </c>
      <c r="AG302" s="2" t="str">
        <f t="shared" ca="1" si="228"/>
        <v>500,-1,-1,-1,-1,-1,-1,-1,-1,-1,-1,-1,-1,-1,-1,-1,-1,-1,-1,-1,-1,-1,-1,-1,-1,-1,-1,-1,-1,-1,-1,-1</v>
      </c>
      <c r="AI302" s="5" t="s">
        <v>409</v>
      </c>
      <c r="AM302" s="2" t="str">
        <f t="shared" ca="1" si="189"/>
        <v>5100,-1</v>
      </c>
      <c r="AN302" s="2" t="str">
        <f t="shared" ca="1" si="190"/>
        <v>5100,-1,-1</v>
      </c>
      <c r="AO302" s="2" t="str">
        <f t="shared" ca="1" si="227"/>
        <v>5100,-1,-1,-1</v>
      </c>
      <c r="AP302" s="2" t="str">
        <f t="shared" ca="1" si="227"/>
        <v>5100,-1,-1,-1,-1</v>
      </c>
      <c r="AQ302" s="2" t="str">
        <f t="shared" ca="1" si="227"/>
        <v>5100,-1,-1,-1,-1,-1</v>
      </c>
      <c r="AR302" s="2" t="str">
        <f t="shared" ca="1" si="227"/>
        <v>5100,-1,-1,-1,-1,-1,-1</v>
      </c>
      <c r="AS302" s="2" t="str">
        <f t="shared" ca="1" si="227"/>
        <v>5100,-1,-1,-1,-1,-1,-1,-1</v>
      </c>
      <c r="AT302" s="2" t="str">
        <f t="shared" ca="1" si="227"/>
        <v>5100,-1,-1,-1,-1,-1,-1,-1,-1</v>
      </c>
      <c r="AU302" s="2" t="str">
        <f t="shared" ca="1" si="227"/>
        <v>5100,-1,-1,-1,-1,-1,-1,-1,-1,-1</v>
      </c>
      <c r="AV302" s="2" t="str">
        <f t="shared" ca="1" si="227"/>
        <v>5100,-1,-1,-1,-1,-1,-1,-1,-1,-1,-1</v>
      </c>
      <c r="AW302" s="2" t="str">
        <f t="shared" ca="1" si="227"/>
        <v>5100,-1,-1,-1,-1,-1,-1,-1,-1,-1,-1,-1</v>
      </c>
      <c r="AX302" s="2" t="str">
        <f t="shared" ca="1" si="227"/>
        <v>5100,-1,-1,-1,-1,-1,-1,-1,-1,-1,-1,-1,-1</v>
      </c>
      <c r="AY302" s="2" t="str">
        <f t="shared" ca="1" si="227"/>
        <v>5100,-1,-1,-1,-1,-1,-1,-1,-1,-1,-1,-1,-1,-1</v>
      </c>
      <c r="AZ302" s="2" t="str">
        <f t="shared" ca="1" si="227"/>
        <v>5100,-1,-1,-1,-1,-1,-1,-1,-1,-1,-1,-1,-1,-1,-1</v>
      </c>
      <c r="BA302" s="2" t="str">
        <f t="shared" ca="1" si="227"/>
        <v>5100,-1,-1,-1,-1,-1,-1,-1,-1,-1,-1,-1,-1,-1,-1,-1</v>
      </c>
      <c r="BB302" s="2" t="str">
        <f t="shared" ca="1" si="227"/>
        <v>5100,-1,-1,-1,-1,-1,-1,-1,-1,-1,-1,-1,-1,-1,-1,-1,-1</v>
      </c>
      <c r="BC302" s="2" t="str">
        <f t="shared" ca="1" si="227"/>
        <v>5100,-1,-1,-1,-1,-1,-1,-1,-1,-1,-1,-1,-1,-1,-1,-1,-1,-1</v>
      </c>
      <c r="BD302" s="2" t="str">
        <f t="shared" ca="1" si="227"/>
        <v>5100,-1,-1,-1,-1,-1,-1,-1,-1,-1,-1,-1,-1,-1,-1,-1,-1,-1,-1</v>
      </c>
      <c r="BE302" s="2" t="str">
        <f t="shared" ca="1" si="227"/>
        <v>5100,-1,-1,-1,-1,-1,-1,-1,-1,-1,-1,-1,-1,-1,-1,-1,-1,-1,-1,-1</v>
      </c>
      <c r="BF302" s="2" t="str">
        <f t="shared" ca="1" si="227"/>
        <v>5100,-1,-1,-1,-1,-1,-1,-1,-1,-1,-1,-1,-1,-1,-1,-1,-1,-1,-1,-1,-1</v>
      </c>
      <c r="BG302" s="2" t="str">
        <f t="shared" ca="1" si="227"/>
        <v>5100,-1,-1,-1,-1,-1,-1,-1,-1,-1,-1,-1,-1,-1,-1,-1,-1,-1,-1,-1,-1,-1</v>
      </c>
      <c r="BH302" s="2" t="str">
        <f t="shared" ca="1" si="227"/>
        <v>5100,-1,-1,-1,-1,-1,-1,-1,-1,-1,-1,-1,-1,-1,-1,-1,-1,-1,-1,-1,-1,-1,-1</v>
      </c>
      <c r="BI302" s="2" t="str">
        <f t="shared" ca="1" si="227"/>
        <v>5100,-1,-1,-1,-1,-1,-1,-1,-1,-1,-1,-1,-1,-1,-1,-1,-1,-1,-1,-1,-1,-1,-1,-1</v>
      </c>
      <c r="BJ302" s="2" t="str">
        <f t="shared" ca="1" si="227"/>
        <v>5100,-1,-1,-1,-1,-1,-1,-1,-1,-1,-1,-1,-1,-1,-1,-1,-1,-1,-1,-1,-1,-1,-1,-1,-1</v>
      </c>
      <c r="BK302" s="2" t="str">
        <f t="shared" ca="1" si="227"/>
        <v>5100,-1,-1,-1,-1,-1,-1,-1,-1,-1,-1,-1,-1,-1,-1,-1,-1,-1,-1,-1,-1,-1,-1,-1,-1,-1</v>
      </c>
      <c r="BL302" s="2" t="str">
        <f t="shared" ca="1" si="227"/>
        <v>5100,-1,-1,-1,-1,-1,-1,-1,-1,-1,-1,-1,-1,-1,-1,-1,-1,-1,-1,-1,-1,-1,-1,-1,-1,-1,-1</v>
      </c>
      <c r="BM302" s="2" t="str">
        <f t="shared" ca="1" si="227"/>
        <v>5100,-1,-1,-1,-1,-1,-1,-1,-1,-1,-1,-1,-1,-1,-1,-1,-1,-1,-1,-1,-1,-1,-1,-1,-1,-1,-1,-1</v>
      </c>
      <c r="BN302" s="2" t="str">
        <f t="shared" ca="1" si="227"/>
        <v>5100,-1,-1,-1,-1,-1,-1,-1,-1,-1,-1,-1,-1,-1,-1,-1,-1,-1,-1,-1,-1,-1,-1,-1,-1,-1,-1,-1,-1</v>
      </c>
      <c r="BO302" s="2" t="str">
        <f t="shared" ca="1" si="227"/>
        <v>5100,-1,-1,-1,-1,-1,-1,-1,-1,-1,-1,-1,-1,-1,-1,-1,-1,-1,-1,-1,-1,-1,-1,-1,-1,-1,-1,-1,-1,-1</v>
      </c>
      <c r="BP302" s="2" t="str">
        <f t="shared" ca="1" si="227"/>
        <v>5100,-1,-1,-1,-1,-1,-1,-1,-1,-1,-1,-1,-1,-1,-1,-1,-1,-1,-1,-1,-1,-1,-1,-1,-1,-1,-1,-1,-1,-1,-1</v>
      </c>
      <c r="BQ302" s="2" t="str">
        <f t="shared" ca="1" si="227"/>
        <v>5100,-1,-1,-1,-1,-1,-1,-1,-1,-1,-1,-1,-1,-1,-1,-1,-1,-1,-1,-1,-1,-1,-1,-1,-1,-1,-1,-1,-1,-1,-1,-1</v>
      </c>
      <c r="BR302" s="2" t="str">
        <f t="shared" ca="1" si="227"/>
        <v>5100,-1,-1,-1,-1,-1,-1,-1,-1,-1,-1,-1,-1,-1,-1,-1,-1,-1,-1,-1,-1,-1,-1,-1,-1,-1,-1,-1,-1,-1,-1,-1,-1</v>
      </c>
    </row>
    <row r="304" spans="1:70" x14ac:dyDescent="0.2">
      <c r="A304" s="5" t="str">
        <f>"_TIM_ArchtypeTable_Vanilla_" &amp;A267 &amp;"_SpellToLearnXP"</f>
        <v>_TIM_ArchtypeTable_Vanilla_Absorb_SpellToLearnXP</v>
      </c>
      <c r="F304" s="5" t="str">
        <f ca="1">BR267</f>
        <v>-1,-1,-1,-1,-1,-1,-1,-1,-1,-1,-1,-1,-1,-1,-1,-1,-1,-1,-1,-1,-1,-1,-1,-1,-1,-1,-1,-1,-1,-1,-1,-1,-1</v>
      </c>
      <c r="O304" s="2">
        <v>0</v>
      </c>
      <c r="P304" s="5" t="str">
        <f>"_TIM_ArchtypeTable_Names[" &amp;O304&amp;"] = '" &amp; A267 &amp;"'"</f>
        <v>_TIM_ArchtypeTable_Names[0] = 'Absorb'</v>
      </c>
    </row>
    <row r="305" spans="1:16" x14ac:dyDescent="0.2">
      <c r="A305" s="5" t="str">
        <f t="shared" ref="A305:A339" si="229">"_TIM_ArchtypeTable_Vanilla_" &amp;A268 &amp;"_SpellToLearnXP"</f>
        <v>_TIM_ArchtypeTable_Vanilla_Apparatus_SpellToLearnXP</v>
      </c>
      <c r="F305" s="5" t="str">
        <f t="shared" ref="F305:F339" ca="1" si="230">BR268</f>
        <v>-1,-1,-1,-1,-1,-1,-1,-1,-1,-1,-1,-1,-1,-1,-1,-1,-1,-1,-1,-1,-1,-1,-1,-1,-1,-1,-1,-1,-1,-1,-1,-1,-1</v>
      </c>
      <c r="O305" s="2">
        <v>1</v>
      </c>
      <c r="P305" s="5" t="str">
        <f t="shared" ref="P305:P338" si="231">"_TIM_ArchtypeTable_Names[" &amp;O305&amp;"] = '" &amp; A268 &amp;"'"</f>
        <v>_TIM_ArchtypeTable_Names[1] = 'Apparatus'</v>
      </c>
    </row>
    <row r="306" spans="1:16" x14ac:dyDescent="0.2">
      <c r="A306" s="5" t="str">
        <f t="shared" si="229"/>
        <v>_TIM_ArchtypeTable_Vanilla_Armor_SpellToLearnXP</v>
      </c>
      <c r="F306" s="5" t="str">
        <f t="shared" ca="1" si="230"/>
        <v>60,60,769,769,1538,1538,2307,3076,-1,-1,-1,-1,-1,-1,-1,-1,-1,-1,-1,-1,-1,-1,-1,-1,-1,-1,-1,-1,-1,-1,-1,-1,-1</v>
      </c>
      <c r="O306" s="2">
        <v>2</v>
      </c>
      <c r="P306" s="5" t="str">
        <f t="shared" si="231"/>
        <v>_TIM_ArchtypeTable_Names[2] = 'Armor'</v>
      </c>
    </row>
    <row r="307" spans="1:16" x14ac:dyDescent="0.2">
      <c r="A307" s="5" t="str">
        <f t="shared" si="229"/>
        <v>_TIM_ArchtypeTable_Vanilla_Ash_SpellToLearnXP</v>
      </c>
      <c r="F307" s="5" t="str">
        <f t="shared" ca="1" si="230"/>
        <v>1488,1547,2232,2232,-1,-1,-1,-1,-1,-1,-1,-1,-1,-1,-1,-1,-1,-1,-1,-1,-1,-1,-1,-1,-1,-1,-1,-1,-1,-1,-1,-1,-1</v>
      </c>
      <c r="O307" s="2">
        <v>3</v>
      </c>
      <c r="P307" s="5" t="str">
        <f t="shared" si="231"/>
        <v>_TIM_ArchtypeTable_Names[3] = 'Ash'</v>
      </c>
    </row>
    <row r="308" spans="1:16" x14ac:dyDescent="0.2">
      <c r="A308" s="5" t="str">
        <f t="shared" si="229"/>
        <v>_TIM_ArchtypeTable_Vanilla_Cloak_SpellToLearnXP</v>
      </c>
      <c r="F308" s="5" t="str">
        <f t="shared" ca="1" si="230"/>
        <v>1268,1268,1268,1294,-1,-1,-1,-1,-1,-1,-1,-1,-1,-1,-1,-1,-1,-1,-1,-1,-1,-1,-1,-1,-1,-1,-1,-1,-1,-1,-1,-1,-1</v>
      </c>
      <c r="O308" s="2">
        <v>4</v>
      </c>
      <c r="P308" s="5" t="str">
        <f t="shared" si="231"/>
        <v>_TIM_ArchtypeTable_Names[4] = 'Cloak'</v>
      </c>
    </row>
    <row r="309" spans="1:16" x14ac:dyDescent="0.2">
      <c r="A309" s="5" t="str">
        <f t="shared" si="229"/>
        <v>_TIM_ArchtypeTable_Vanilla_Damage_SpellToLearnXP</v>
      </c>
      <c r="F309" s="5" t="str">
        <f t="shared" ca="1" si="230"/>
        <v>-1,-1,-1,-1,-1,-1,-1,-1,-1,-1,-1,-1,-1,-1,-1,-1,-1,-1,-1,-1,-1,-1,-1,-1,-1,-1,-1,-1,-1,-1,-1,-1,-1</v>
      </c>
      <c r="O309" s="2">
        <v>5</v>
      </c>
      <c r="P309" s="5" t="str">
        <f t="shared" si="231"/>
        <v>_TIM_ArchtypeTable_Names[5] = 'Damage'</v>
      </c>
    </row>
    <row r="310" spans="1:16" x14ac:dyDescent="0.2">
      <c r="A310" s="5" t="str">
        <f t="shared" si="229"/>
        <v>_TIM_ArchtypeTable_Vanilla_Death_SpellToLearnXP</v>
      </c>
      <c r="F310" s="5" t="str">
        <f t="shared" ca="1" si="230"/>
        <v>60,227,227,227,227,454,454,454,454,454,681,681,681,681,681,681,909,909,909,-1,-1,-1,-1,-1,-1,-1,-1,-1,-1,-1,-1,-1,-1</v>
      </c>
      <c r="O310" s="2">
        <v>6</v>
      </c>
      <c r="P310" s="5" t="str">
        <f t="shared" si="231"/>
        <v>_TIM_ArchtypeTable_Names[6] = 'Death'</v>
      </c>
    </row>
    <row r="311" spans="1:16" x14ac:dyDescent="0.2">
      <c r="A311" s="5" t="str">
        <f t="shared" si="229"/>
        <v>_TIM_ArchtypeTable_Vanilla_Disease_SpellToLearnXP</v>
      </c>
      <c r="F311" s="5" t="str">
        <f t="shared" ca="1" si="230"/>
        <v>-1,-1,-1,-1,-1,-1,-1,-1,-1,-1,-1,-1,-1,-1,-1,-1,-1,-1,-1,-1,-1,-1,-1,-1,-1,-1,-1,-1,-1,-1,-1,-1,-1</v>
      </c>
      <c r="O311" s="2">
        <v>7</v>
      </c>
      <c r="P311" s="5" t="str">
        <f t="shared" si="231"/>
        <v>_TIM_ArchtypeTable_Names[7] = 'Disease'</v>
      </c>
    </row>
    <row r="312" spans="1:16" x14ac:dyDescent="0.2">
      <c r="A312" s="5" t="str">
        <f t="shared" si="229"/>
        <v>_TIM_ArchtypeTable_Vanilla_Earth_SpellToLearnXP</v>
      </c>
      <c r="F312" s="5" t="str">
        <f t="shared" ca="1" si="230"/>
        <v>5000,-1,-1,-1,-1,-1,-1,-1,-1,-1,-1,-1,-1,-1,-1,-1,-1,-1,-1,-1,-1,-1,-1,-1,-1,-1,-1,-1,-1,-1,-1,-1,-1</v>
      </c>
      <c r="O312" s="2">
        <v>8</v>
      </c>
      <c r="P312" s="5" t="str">
        <f t="shared" si="231"/>
        <v>_TIM_ArchtypeTable_Names[8] = 'Earth'</v>
      </c>
    </row>
    <row r="313" spans="1:16" x14ac:dyDescent="0.2">
      <c r="A313" s="5" t="str">
        <f t="shared" si="229"/>
        <v>_TIM_ArchtypeTable_Vanilla_Enhance_SpellToLearnXP</v>
      </c>
      <c r="F313" s="5" t="str">
        <f t="shared" ca="1" si="230"/>
        <v>60,60,625,1250,1250,1875,2500,2500,-1,-1,-1,-1,-1,-1,-1,-1,-1,-1,-1,-1,-1,-1,-1,-1,-1,-1,-1,-1,-1,-1,-1,-1,-1</v>
      </c>
      <c r="O313" s="2">
        <v>9</v>
      </c>
      <c r="P313" s="5" t="str">
        <f t="shared" si="231"/>
        <v>_TIM_ArchtypeTable_Names[9] = 'Enhance'</v>
      </c>
    </row>
    <row r="314" spans="1:16" x14ac:dyDescent="0.2">
      <c r="A314" s="5" t="str">
        <f t="shared" si="229"/>
        <v>_TIM_ArchtypeTable_Vanilla_Fabricate_SpellToLearnXP</v>
      </c>
      <c r="F314" s="5" t="str">
        <f t="shared" ca="1" si="230"/>
        <v>60,1000,2000,3000,4000,-1,-1,-1,-1,-1,-1,-1,-1,-1,-1,-1,-1,-1,-1,-1,-1,-1,-1,-1,-1,-1,-1,-1,-1,-1,-1,-1,-1</v>
      </c>
      <c r="O314" s="2">
        <v>10</v>
      </c>
      <c r="P314" s="5" t="str">
        <f t="shared" si="231"/>
        <v>_TIM_ArchtypeTable_Names[10] = 'Fabricate'</v>
      </c>
    </row>
    <row r="315" spans="1:16" x14ac:dyDescent="0.2">
      <c r="A315" s="5" t="str">
        <f t="shared" si="229"/>
        <v>_TIM_ArchtypeTable_Vanilla_Fire_SpellToLearnXP</v>
      </c>
      <c r="F315" s="5" t="str">
        <f t="shared" ca="1" si="230"/>
        <v>60,371,390,408,464,929,929,1394,1394,1858,1858,-1,-1,-1,-1,-1,-1,-1,-1,-1,-1,-1,-1,-1,-1,-1,-1,-1,-1,-1,-1,-1,-1</v>
      </c>
      <c r="O315" s="2">
        <v>11</v>
      </c>
      <c r="P315" s="5" t="str">
        <f t="shared" si="231"/>
        <v>_TIM_ArchtypeTable_Names[11] = 'Fire'</v>
      </c>
    </row>
    <row r="316" spans="1:16" x14ac:dyDescent="0.2">
      <c r="A316" s="5" t="str">
        <f t="shared" si="229"/>
        <v>_TIM_ArchtypeTable_Vanilla_Force_SpellToLearnXP</v>
      </c>
      <c r="F316" s="5" t="str">
        <f t="shared" ca="1" si="230"/>
        <v>829,829,845,862,1243,1243,1243,1243,1658,-1,-1,-1,-1,-1,-1,-1,-1,-1,-1,-1,-1,-1,-1,-1,-1,-1,-1,-1,-1,-1,-1,-1,-1</v>
      </c>
      <c r="O316" s="2">
        <v>12</v>
      </c>
      <c r="P316" s="5" t="str">
        <f t="shared" si="231"/>
        <v>_TIM_ArchtypeTable_Names[12] = 'Force'</v>
      </c>
    </row>
    <row r="317" spans="1:16" x14ac:dyDescent="0.2">
      <c r="A317" s="5" t="str">
        <f t="shared" si="229"/>
        <v>_TIM_ArchtypeTable_Vanilla_Frost_SpellToLearnXP</v>
      </c>
      <c r="F317" s="5" t="str">
        <f t="shared" ca="1" si="230"/>
        <v>60,451,451,902,920,938,1353,1371,1805,1805,-1,-1,-1,-1,-1,-1,-1,-1,-1,-1,-1,-1,-1,-1,-1,-1,-1,-1,-1,-1,-1,-1,-1</v>
      </c>
      <c r="O317" s="2">
        <v>13</v>
      </c>
      <c r="P317" s="5" t="str">
        <f t="shared" si="231"/>
        <v>_TIM_ArchtypeTable_Names[13] = 'Frost'</v>
      </c>
    </row>
    <row r="318" spans="1:16" x14ac:dyDescent="0.2">
      <c r="A318" s="5" t="str">
        <f t="shared" si="229"/>
        <v>_TIM_ArchtypeTable_Vanilla_Impair_SpellToLearnXP</v>
      </c>
      <c r="F318" s="5" t="str">
        <f t="shared" ca="1" si="230"/>
        <v>60,222,222,222,222,444,444,444,666,666,666,666,674,888,888,888,888,888,-1,-1,-1,-1,-1,-1,-1,-1,-1,-1,-1,-1,-1,-1,-1</v>
      </c>
      <c r="O318" s="2">
        <v>14</v>
      </c>
      <c r="P318" s="5" t="str">
        <f t="shared" si="231"/>
        <v>_TIM_ArchtypeTable_Names[14] = 'Impair'</v>
      </c>
    </row>
    <row r="319" spans="1:16" x14ac:dyDescent="0.2">
      <c r="A319" s="5" t="str">
        <f t="shared" si="229"/>
        <v>_TIM_ArchtypeTable_Vanilla_Life_SpellToLearnXP</v>
      </c>
      <c r="F319" s="5" t="str">
        <f t="shared" ca="1" si="230"/>
        <v>60,602,602,963,1204,1204,1204,1807,2409,-1,-1,-1,-1,-1,-1,-1,-1,-1,-1,-1,-1,-1,-1,-1,-1,-1,-1,-1,-1,-1,-1,-1,-1</v>
      </c>
      <c r="O319" s="2">
        <v>15</v>
      </c>
      <c r="P319" s="5" t="str">
        <f t="shared" si="231"/>
        <v>_TIM_ArchtypeTable_Names[15] = 'Life'</v>
      </c>
    </row>
    <row r="320" spans="1:16" x14ac:dyDescent="0.2">
      <c r="A320" s="5" t="str">
        <f t="shared" si="229"/>
        <v>_TIM_ArchtypeTable_Vanilla_Mental_SpellToLearnXP</v>
      </c>
      <c r="F320" s="5" t="str">
        <f t="shared" ca="1" si="230"/>
        <v>60,60,302,302,605,605,605,907,907,920,1210,1210,1210,1210,-1,-1,-1,-1,-1,-1,-1,-1,-1,-1,-1,-1,-1,-1,-1,-1,-1,-1,-1</v>
      </c>
      <c r="O320" s="2">
        <v>16</v>
      </c>
      <c r="P320" s="5" t="str">
        <f t="shared" si="231"/>
        <v>_TIM_ArchtypeTable_Names[16] = 'Mental'</v>
      </c>
    </row>
    <row r="321" spans="1:16" x14ac:dyDescent="0.2">
      <c r="A321" s="5" t="str">
        <f t="shared" si="229"/>
        <v>_TIM_ArchtypeTable_Vanilla_Metamagic_SpellToLearnXP</v>
      </c>
      <c r="F321" s="5" t="str">
        <f t="shared" ca="1" si="230"/>
        <v>-1,-1,-1,-1,-1,-1,-1,-1,-1,-1,-1,-1,-1,-1,-1,-1,-1,-1,-1,-1,-1,-1,-1,-1,-1,-1,-1,-1,-1,-1,-1,-1,-1</v>
      </c>
      <c r="O321" s="2">
        <v>17</v>
      </c>
      <c r="P321" s="5" t="str">
        <f t="shared" si="231"/>
        <v>_TIM_ArchtypeTable_Names[17] = 'Metamagic'</v>
      </c>
    </row>
    <row r="322" spans="1:16" x14ac:dyDescent="0.2">
      <c r="A322" s="5" t="str">
        <f t="shared" si="229"/>
        <v>_TIM_ArchtypeTable_Vanilla_Oblivion_SpellToLearnXP</v>
      </c>
      <c r="F322" s="5" t="str">
        <f t="shared" ca="1" si="230"/>
        <v>60,60,280,292,584,596,608,608,877,877,877,888,1169,1169,1169,-1,-1,-1,-1,-1,-1,-1,-1,-1,-1,-1,-1,-1,-1,-1,-1,-1,-1</v>
      </c>
      <c r="O322" s="2">
        <v>18</v>
      </c>
      <c r="P322" s="5" t="str">
        <f t="shared" si="231"/>
        <v>_TIM_ArchtypeTable_Names[18] = 'Oblivion'</v>
      </c>
    </row>
    <row r="323" spans="1:16" x14ac:dyDescent="0.2">
      <c r="A323" s="5" t="str">
        <f t="shared" si="229"/>
        <v>_TIM_ArchtypeTable_Vanilla_Poison_SpellToLearnXP</v>
      </c>
      <c r="F323" s="5" t="str">
        <f t="shared" ca="1" si="230"/>
        <v>5000,-1,-1,-1,-1,-1,-1,-1,-1,-1,-1,-1,-1,-1,-1,-1,-1,-1,-1,-1,-1,-1,-1,-1,-1,-1,-1,-1,-1,-1,-1,-1,-1</v>
      </c>
      <c r="O323" s="2">
        <v>19</v>
      </c>
      <c r="P323" s="5" t="str">
        <f t="shared" si="231"/>
        <v>_TIM_ArchtypeTable_Names[19] = 'Poison'</v>
      </c>
    </row>
    <row r="324" spans="1:16" x14ac:dyDescent="0.2">
      <c r="A324" s="5" t="str">
        <f t="shared" si="229"/>
        <v>_TIM_ArchtypeTable_Vanilla_Projectile_SpellToLearnXP</v>
      </c>
      <c r="F324" s="5" t="str">
        <f t="shared" ca="1" si="230"/>
        <v>281,296,370,370,740,740,755,770,1110,1125,1140,-1,-1,-1,-1,-1,-1,-1,-1,-1,-1,-1,-1,-1,-1,-1,-1,-1,-1,-1,-1,-1,-1</v>
      </c>
      <c r="O324" s="2">
        <v>20</v>
      </c>
      <c r="P324" s="5" t="str">
        <f t="shared" si="231"/>
        <v>_TIM_ArchtypeTable_Names[20] = 'Projectile'</v>
      </c>
    </row>
    <row r="325" spans="1:16" x14ac:dyDescent="0.2">
      <c r="A325" s="5" t="str">
        <f t="shared" si="229"/>
        <v>_TIM_ArchtypeTable_Vanilla_Recover_SpellToLearnXP</v>
      </c>
      <c r="F325" s="5" t="str">
        <f t="shared" ca="1" si="230"/>
        <v>60,625,625,625,1250,1250,1250,1875,2500,-1,-1,-1,-1,-1,-1,-1,-1,-1,-1,-1,-1,-1,-1,-1,-1,-1,-1,-1,-1,-1,-1,-1,-1</v>
      </c>
      <c r="O325" s="2">
        <v>21</v>
      </c>
      <c r="P325" s="5" t="str">
        <f t="shared" si="231"/>
        <v>_TIM_ArchtypeTable_Names[21] = 'Recover'</v>
      </c>
    </row>
    <row r="326" spans="1:16" x14ac:dyDescent="0.2">
      <c r="A326" s="5" t="str">
        <f t="shared" si="229"/>
        <v>_TIM_ArchtypeTable_Vanilla_Rune_SpellToLearnXP</v>
      </c>
      <c r="F326" s="5" t="str">
        <f t="shared" ca="1" si="230"/>
        <v>668,759,759,1518,1518,2277,-1,-1,-1,-1,-1,-1,-1,-1,-1,-1,-1,-1,-1,-1,-1,-1,-1,-1,-1,-1,-1,-1,-1,-1,-1,-1,-1</v>
      </c>
      <c r="O326" s="2">
        <v>22</v>
      </c>
      <c r="P326" s="5" t="str">
        <f t="shared" si="231"/>
        <v>_TIM_ArchtypeTable_Names[22] = 'Rune'</v>
      </c>
    </row>
    <row r="327" spans="1:16" x14ac:dyDescent="0.2">
      <c r="A327" s="5" t="str">
        <f t="shared" si="229"/>
        <v>_TIM_ArchtypeTable_Vanilla_Sense_SpellToLearnXP</v>
      </c>
      <c r="F327" s="5" t="str">
        <f t="shared" ca="1" si="230"/>
        <v>60,840,1681,2522,2555,-1,-1,-1,-1,-1,-1,-1,-1,-1,-1,-1,-1,-1,-1,-1,-1,-1,-1,-1,-1,-1,-1,-1,-1,-1,-1,-1,-1</v>
      </c>
      <c r="O327" s="2">
        <v>23</v>
      </c>
      <c r="P327" s="5" t="str">
        <f t="shared" si="231"/>
        <v>_TIM_ArchtypeTable_Names[23] = 'Sense'</v>
      </c>
    </row>
    <row r="328" spans="1:16" x14ac:dyDescent="0.2">
      <c r="A328" s="5" t="str">
        <f t="shared" si="229"/>
        <v>_TIM_ArchtypeTable_Vanilla_Shadow_SpellToLearnXP</v>
      </c>
      <c r="F328" s="5" t="str">
        <f t="shared" ca="1" si="230"/>
        <v>-1,-1,-1,-1,-1,-1,-1,-1,-1,-1,-1,-1,-1,-1,-1,-1,-1,-1,-1,-1,-1,-1,-1,-1,-1,-1,-1,-1,-1,-1,-1,-1,-1</v>
      </c>
      <c r="O328" s="2">
        <v>24</v>
      </c>
      <c r="P328" s="5" t="str">
        <f t="shared" si="231"/>
        <v>_TIM_ArchtypeTable_Names[24] = 'Shadow'</v>
      </c>
    </row>
    <row r="329" spans="1:16" x14ac:dyDescent="0.2">
      <c r="A329" s="5" t="str">
        <f t="shared" si="229"/>
        <v>_TIM_ArchtypeTable_Vanilla_Shock_SpellToLearnXP</v>
      </c>
      <c r="F329" s="5" t="str">
        <f t="shared" ca="1" si="230"/>
        <v>60,431,431,863,898,1295,1295,1329,1727,1727,-1,-1,-1,-1,-1,-1,-1,-1,-1,-1,-1,-1,-1,-1,-1,-1,-1,-1,-1,-1,-1,-1,-1</v>
      </c>
      <c r="O329" s="2">
        <v>25</v>
      </c>
      <c r="P329" s="5" t="str">
        <f t="shared" si="231"/>
        <v>_TIM_ArchtypeTable_Names[25] = 'Shock'</v>
      </c>
    </row>
    <row r="330" spans="1:16" x14ac:dyDescent="0.2">
      <c r="A330" s="5" t="str">
        <f t="shared" si="229"/>
        <v>_TIM_ArchtypeTable_Vanilla_Soul_SpellToLearnXP</v>
      </c>
      <c r="F330" s="5" t="str">
        <f t="shared" ca="1" si="230"/>
        <v>60,921,1096,2192,3289,-1,-1,-1,-1,-1,-1,-1,-1,-1,-1,-1,-1,-1,-1,-1,-1,-1,-1,-1,-1,-1,-1,-1,-1,-1,-1,-1,-1</v>
      </c>
      <c r="O330" s="2">
        <v>26</v>
      </c>
      <c r="P330" s="5" t="str">
        <f t="shared" si="231"/>
        <v>_TIM_ArchtypeTable_Names[26] = 'Soul'</v>
      </c>
    </row>
    <row r="331" spans="1:16" x14ac:dyDescent="0.2">
      <c r="A331" s="5" t="str">
        <f t="shared" si="229"/>
        <v>_TIM_ArchtypeTable_Vanilla_Space_SpellToLearnXP</v>
      </c>
      <c r="F331" s="5" t="str">
        <f t="shared" ca="1" si="230"/>
        <v>-1,-1,-1,-1,-1,-1,-1,-1,-1,-1,-1,-1,-1,-1,-1,-1,-1,-1,-1,-1,-1,-1,-1,-1,-1,-1,-1,-1,-1,-1,-1,-1,-1</v>
      </c>
      <c r="O331" s="2">
        <v>27</v>
      </c>
      <c r="P331" s="5" t="str">
        <f t="shared" si="231"/>
        <v>_TIM_ArchtypeTable_Names[27] = 'Space'</v>
      </c>
    </row>
    <row r="332" spans="1:16" x14ac:dyDescent="0.2">
      <c r="A332" s="5" t="str">
        <f t="shared" si="229"/>
        <v>_TIM_ArchtypeTable_Vanilla_Sun_SpellToLearnXP</v>
      </c>
      <c r="F332" s="5" t="str">
        <f t="shared" ca="1" si="230"/>
        <v>60,778,1024,2049,2049,4098,-1,-1,-1,-1,-1,-1,-1,-1,-1,-1,-1,-1,-1,-1,-1,-1,-1,-1,-1,-1,-1,-1,-1,-1,-1,-1,-1</v>
      </c>
      <c r="O332" s="2">
        <v>28</v>
      </c>
      <c r="P332" s="5" t="str">
        <f t="shared" si="231"/>
        <v>_TIM_ArchtypeTable_Names[28] = 'Sun'</v>
      </c>
    </row>
    <row r="333" spans="1:16" x14ac:dyDescent="0.2">
      <c r="A333" s="5" t="str">
        <f t="shared" si="229"/>
        <v>_TIM_ArchtypeTable_Vanilla_Time_SpellToLearnXP</v>
      </c>
      <c r="F333" s="5" t="str">
        <f t="shared" ca="1" si="230"/>
        <v>-1,-1,-1,-1,-1,-1,-1,-1,-1,-1,-1,-1,-1,-1,-1,-1,-1,-1,-1,-1,-1,-1,-1,-1,-1,-1,-1,-1,-1,-1,-1,-1,-1</v>
      </c>
      <c r="O333" s="2">
        <v>29</v>
      </c>
      <c r="P333" s="5" t="str">
        <f t="shared" si="231"/>
        <v>_TIM_ArchtypeTable_Names[29] = 'Time'</v>
      </c>
    </row>
    <row r="334" spans="1:16" x14ac:dyDescent="0.2">
      <c r="A334" s="5" t="str">
        <f>"_TIM_ArchtypeTable_Vanilla_" &amp;A297 &amp;"_SpellToLearnXP"</f>
        <v>_TIM_ArchtypeTable_Vanilla_Translocate_SpellToLearnXP</v>
      </c>
      <c r="F334" s="5" t="str">
        <f t="shared" ca="1" si="230"/>
        <v>60,60,60,190,218,227,227,227,454,454,454,463,472,472,681,681,681,681,681,909,909,909,-1,-1,-1,-1,-1,-1,-1,-1,-1,-1,-1</v>
      </c>
      <c r="O334" s="2">
        <v>30</v>
      </c>
      <c r="P334" s="5" t="str">
        <f t="shared" si="231"/>
        <v>_TIM_ArchtypeTable_Names[30] = 'Translocate'</v>
      </c>
    </row>
    <row r="335" spans="1:16" x14ac:dyDescent="0.2">
      <c r="A335" s="5" t="str">
        <f t="shared" si="229"/>
        <v>_TIM_ArchtypeTable_Vanilla_Transmute_SpellToLearnXP</v>
      </c>
      <c r="F335" s="5" t="str">
        <f t="shared" ca="1" si="230"/>
        <v>1428,1785,1785,-1,-1,-1,-1,-1,-1,-1,-1,-1,-1,-1,-1,-1,-1,-1,-1,-1,-1,-1,-1,-1,-1,-1,-1,-1,-1,-1,-1,-1,-1</v>
      </c>
      <c r="O335" s="2">
        <v>31</v>
      </c>
      <c r="P335" s="5" t="str">
        <f t="shared" si="231"/>
        <v>_TIM_ArchtypeTable_Names[31] = 'Transmute'</v>
      </c>
    </row>
    <row r="336" spans="1:16" x14ac:dyDescent="0.2">
      <c r="A336" s="5" t="str">
        <f t="shared" si="229"/>
        <v>_TIM_ArchtypeTable_Vanilla_Wall_SpellToLearnXP</v>
      </c>
      <c r="F336" s="5" t="str">
        <f t="shared" ca="1" si="230"/>
        <v>2500,2500,2500,-1,-1,-1,-1,-1,-1,-1,-1,-1,-1,-1,-1,-1,-1,-1,-1,-1,-1,-1,-1,-1,-1,-1,-1,-1,-1,-1,-1,-1,-1</v>
      </c>
      <c r="O336" s="2">
        <v>32</v>
      </c>
      <c r="P336" s="5" t="str">
        <f t="shared" si="231"/>
        <v>_TIM_ArchtypeTable_Names[32] = 'Wall'</v>
      </c>
    </row>
    <row r="337" spans="1:16" x14ac:dyDescent="0.2">
      <c r="A337" s="5" t="str">
        <f t="shared" si="229"/>
        <v>_TIM_ArchtypeTable_Vanilla_Ward_SpellToLearnXP</v>
      </c>
      <c r="F337" s="5" t="str">
        <f t="shared" ca="1" si="230"/>
        <v>60,1666,3333,-1,-1,-1,-1,-1,-1,-1,-1,-1,-1,-1,-1,-1,-1,-1,-1,-1,-1,-1,-1,-1,-1,-1,-1,-1,-1,-1,-1,-1,-1</v>
      </c>
      <c r="O337" s="2">
        <v>33</v>
      </c>
      <c r="P337" s="5" t="str">
        <f t="shared" si="231"/>
        <v>_TIM_ArchtypeTable_Names[33] = 'Ward'</v>
      </c>
    </row>
    <row r="338" spans="1:16" x14ac:dyDescent="0.2">
      <c r="A338" s="5" t="str">
        <f>"_TIM_ArchtypeTable_Vanilla_" &amp;A301 &amp;"_SpellToLearnXP"</f>
        <v>_TIM_ArchtypeTable_Vanilla_Water_SpellToLearnXP</v>
      </c>
      <c r="F338" s="5" t="str">
        <f t="shared" ca="1" si="230"/>
        <v>5000,-1,-1,-1,-1,-1,-1,-1,-1,-1,-1,-1,-1,-1,-1,-1,-1,-1,-1,-1,-1,-1,-1,-1,-1,-1,-1,-1,-1,-1,-1,-1,-1</v>
      </c>
      <c r="O338" s="2">
        <v>34</v>
      </c>
      <c r="P338" s="5" t="str">
        <f t="shared" si="231"/>
        <v>_TIM_ArchtypeTable_Names[34] = 'Water'</v>
      </c>
    </row>
    <row r="339" spans="1:16" x14ac:dyDescent="0.2">
      <c r="A339" s="5" t="str">
        <f t="shared" si="229"/>
        <v>_TIM_ArchtypeTable_Vanilla_Wind_SpellToLearnXP</v>
      </c>
      <c r="F339" s="5" t="str">
        <f t="shared" ca="1" si="230"/>
        <v>5100,-1,-1,-1,-1,-1,-1,-1,-1,-1,-1,-1,-1,-1,-1,-1,-1,-1,-1,-1,-1,-1,-1,-1,-1,-1,-1,-1,-1,-1,-1,-1,-1</v>
      </c>
      <c r="O339" s="2">
        <v>35</v>
      </c>
      <c r="P339" s="5" t="str">
        <f t="shared" ref="P339" si="232">"_TIM_ArchtypeTable_Names[" &amp;O339&amp;"] = '" &amp; A302 &amp;"'"</f>
        <v>_TIM_ArchtypeTable_Names[35] = 'Wind'</v>
      </c>
    </row>
    <row r="340" spans="1:16" x14ac:dyDescent="0.2">
      <c r="A340" s="5"/>
      <c r="P340" s="5"/>
    </row>
    <row r="341" spans="1:16" x14ac:dyDescent="0.2">
      <c r="I341" s="5" t="s">
        <v>407</v>
      </c>
    </row>
    <row r="342" spans="1:16" ht="15" x14ac:dyDescent="0.2">
      <c r="A342" s="7"/>
    </row>
    <row r="343" spans="1:16" x14ac:dyDescent="0.2">
      <c r="A343" s="5" t="str">
        <f t="shared" ref="A343:A378" si="233">"_TIM_ArchtypeTable_Vanilla_" &amp;G343 &amp;"_SpellEarnedXP"</f>
        <v>_TIM_ArchtypeTable_Vanilla_Absorb_SpellEarnedXP</v>
      </c>
      <c r="G343" s="5" t="s">
        <v>276</v>
      </c>
      <c r="I343" s="5" t="str">
        <f>AG381</f>
        <v>0,0,0,0,0,0,0,0,0,0,0,0,0,0,0,0,0,0,0,0,0,0,0,0,0,0,0,0,0,0,0,0</v>
      </c>
    </row>
    <row r="344" spans="1:16" x14ac:dyDescent="0.2">
      <c r="A344" s="5" t="str">
        <f t="shared" si="233"/>
        <v>_TIM_ArchtypeTable_Vanilla_Apparatus_SpellEarnedXP</v>
      </c>
      <c r="G344" s="5" t="s">
        <v>278</v>
      </c>
      <c r="I344" s="5" t="str">
        <f>AG381</f>
        <v>0,0,0,0,0,0,0,0,0,0,0,0,0,0,0,0,0,0,0,0,0,0,0,0,0,0,0,0,0,0,0,0</v>
      </c>
    </row>
    <row r="345" spans="1:16" x14ac:dyDescent="0.2">
      <c r="A345" s="5" t="str">
        <f t="shared" si="233"/>
        <v>_TIM_ArchtypeTable_Vanilla_Armor_SpellEarnedXP</v>
      </c>
      <c r="G345" s="5" t="s">
        <v>188</v>
      </c>
      <c r="I345" s="5" t="str">
        <f>AG381</f>
        <v>0,0,0,0,0,0,0,0,0,0,0,0,0,0,0,0,0,0,0,0,0,0,0,0,0,0,0,0,0,0,0,0</v>
      </c>
    </row>
    <row r="346" spans="1:16" x14ac:dyDescent="0.2">
      <c r="A346" s="5" t="str">
        <f t="shared" si="233"/>
        <v>_TIM_ArchtypeTable_Vanilla_Ash_SpellEarnedXP</v>
      </c>
      <c r="G346" s="5" t="s">
        <v>133</v>
      </c>
      <c r="I346" s="5" t="str">
        <f>AG381</f>
        <v>0,0,0,0,0,0,0,0,0,0,0,0,0,0,0,0,0,0,0,0,0,0,0,0,0,0,0,0,0,0,0,0</v>
      </c>
    </row>
    <row r="347" spans="1:16" x14ac:dyDescent="0.2">
      <c r="A347" s="5" t="str">
        <f t="shared" si="233"/>
        <v>_TIM_ArchtypeTable_Vanilla_Cloak_SpellEarnedXP</v>
      </c>
      <c r="G347" s="5" t="s">
        <v>201</v>
      </c>
      <c r="I347" s="5" t="str">
        <f>AG381</f>
        <v>0,0,0,0,0,0,0,0,0,0,0,0,0,0,0,0,0,0,0,0,0,0,0,0,0,0,0,0,0,0,0,0</v>
      </c>
    </row>
    <row r="348" spans="1:16" x14ac:dyDescent="0.2">
      <c r="A348" s="5" t="str">
        <f t="shared" si="233"/>
        <v>_TIM_ArchtypeTable_Vanilla_Damage_SpellEarnedXP</v>
      </c>
      <c r="G348" s="5" t="s">
        <v>282</v>
      </c>
      <c r="I348" s="5" t="str">
        <f>AG381</f>
        <v>0,0,0,0,0,0,0,0,0,0,0,0,0,0,0,0,0,0,0,0,0,0,0,0,0,0,0,0,0,0,0,0</v>
      </c>
    </row>
    <row r="349" spans="1:16" x14ac:dyDescent="0.2">
      <c r="A349" s="5" t="str">
        <f t="shared" si="233"/>
        <v>_TIM_ArchtypeTable_Vanilla_Death_SpellEarnedXP</v>
      </c>
      <c r="G349" s="5" t="s">
        <v>139</v>
      </c>
      <c r="I349" s="5" t="str">
        <f>AG381</f>
        <v>0,0,0,0,0,0,0,0,0,0,0,0,0,0,0,0,0,0,0,0,0,0,0,0,0,0,0,0,0,0,0,0</v>
      </c>
    </row>
    <row r="350" spans="1:16" x14ac:dyDescent="0.2">
      <c r="A350" s="5" t="str">
        <f t="shared" si="233"/>
        <v>_TIM_ArchtypeTable_Vanilla_Disease_SpellEarnedXP</v>
      </c>
      <c r="G350" s="5" t="s">
        <v>283</v>
      </c>
      <c r="I350" s="5" t="str">
        <f>AG381</f>
        <v>0,0,0,0,0,0,0,0,0,0,0,0,0,0,0,0,0,0,0,0,0,0,0,0,0,0,0,0,0,0,0,0</v>
      </c>
    </row>
    <row r="351" spans="1:16" x14ac:dyDescent="0.2">
      <c r="A351" s="5" t="str">
        <f t="shared" si="233"/>
        <v>_TIM_ArchtypeTable_Vanilla_Earth_SpellEarnedXP</v>
      </c>
      <c r="G351" s="5" t="s">
        <v>259</v>
      </c>
      <c r="I351" s="5" t="str">
        <f>AG381</f>
        <v>0,0,0,0,0,0,0,0,0,0,0,0,0,0,0,0,0,0,0,0,0,0,0,0,0,0,0,0,0,0,0,0</v>
      </c>
    </row>
    <row r="352" spans="1:16" x14ac:dyDescent="0.2">
      <c r="A352" s="5" t="str">
        <f t="shared" si="233"/>
        <v>_TIM_ArchtypeTable_Vanilla_Enhance_SpellEarnedXP</v>
      </c>
      <c r="G352" s="5" t="s">
        <v>155</v>
      </c>
      <c r="I352" s="5" t="str">
        <f>AG381</f>
        <v>0,0,0,0,0,0,0,0,0,0,0,0,0,0,0,0,0,0,0,0,0,0,0,0,0,0,0,0,0,0,0,0</v>
      </c>
    </row>
    <row r="353" spans="1:9" x14ac:dyDescent="0.2">
      <c r="A353" s="5" t="str">
        <f t="shared" si="233"/>
        <v>_TIM_ArchtypeTable_Vanilla_Fabricate_SpellEarnedXP</v>
      </c>
      <c r="G353" s="5" t="s">
        <v>184</v>
      </c>
      <c r="I353" s="5" t="str">
        <f>AG381</f>
        <v>0,0,0,0,0,0,0,0,0,0,0,0,0,0,0,0,0,0,0,0,0,0,0,0,0,0,0,0,0,0,0,0</v>
      </c>
    </row>
    <row r="354" spans="1:9" x14ac:dyDescent="0.2">
      <c r="A354" s="5" t="str">
        <f t="shared" si="233"/>
        <v>_TIM_ArchtypeTable_Vanilla_Fire_SpellEarnedXP</v>
      </c>
      <c r="G354" s="5" t="s">
        <v>176</v>
      </c>
      <c r="I354" s="5" t="str">
        <f>I341</f>
        <v>60,0,0,0,0,0,0,0,0,0,0,0,0,0,0,0,0,0,0,0,0,0,0,0,0,0,0,0,0,0,0,0</v>
      </c>
    </row>
    <row r="355" spans="1:9" x14ac:dyDescent="0.2">
      <c r="A355" s="5" t="str">
        <f t="shared" si="233"/>
        <v>_TIM_ArchtypeTable_Vanilla_Force_SpellEarnedXP</v>
      </c>
      <c r="G355" s="5" t="s">
        <v>134</v>
      </c>
      <c r="I355" s="5" t="str">
        <f>AG381</f>
        <v>0,0,0,0,0,0,0,0,0,0,0,0,0,0,0,0,0,0,0,0,0,0,0,0,0,0,0,0,0,0,0,0</v>
      </c>
    </row>
    <row r="356" spans="1:9" x14ac:dyDescent="0.2">
      <c r="A356" s="5" t="str">
        <f t="shared" si="233"/>
        <v>_TIM_ArchtypeTable_Vanilla_Frost_SpellEarnedXP</v>
      </c>
      <c r="G356" s="5" t="s">
        <v>148</v>
      </c>
      <c r="I356" s="5" t="str">
        <f>AG381</f>
        <v>0,0,0,0,0,0,0,0,0,0,0,0,0,0,0,0,0,0,0,0,0,0,0,0,0,0,0,0,0,0,0,0</v>
      </c>
    </row>
    <row r="357" spans="1:9" x14ac:dyDescent="0.2">
      <c r="A357" s="5" t="str">
        <f t="shared" si="233"/>
        <v>_TIM_ArchtypeTable_Vanilla_Impair_SpellEarnedXP</v>
      </c>
      <c r="G357" s="5" t="s">
        <v>140</v>
      </c>
      <c r="I357" s="5" t="str">
        <f>AG381</f>
        <v>0,0,0,0,0,0,0,0,0,0,0,0,0,0,0,0,0,0,0,0,0,0,0,0,0,0,0,0,0,0,0,0</v>
      </c>
    </row>
    <row r="358" spans="1:9" x14ac:dyDescent="0.2">
      <c r="A358" s="5" t="str">
        <f t="shared" si="233"/>
        <v>_TIM_ArchtypeTable_Vanilla_Life_SpellEarnedXP</v>
      </c>
      <c r="G358" s="5" t="s">
        <v>167</v>
      </c>
      <c r="I358" s="5" t="str">
        <f>I341</f>
        <v>60,0,0,0,0,0,0,0,0,0,0,0,0,0,0,0,0,0,0,0,0,0,0,0,0,0,0,0,0,0,0,0</v>
      </c>
    </row>
    <row r="359" spans="1:9" x14ac:dyDescent="0.2">
      <c r="A359" s="5" t="str">
        <f t="shared" si="233"/>
        <v>_TIM_ArchtypeTable_Vanilla_Mental_SpellEarnedXP</v>
      </c>
      <c r="G359" s="5" t="s">
        <v>156</v>
      </c>
      <c r="I359" s="5" t="str">
        <f>AG381</f>
        <v>0,0,0,0,0,0,0,0,0,0,0,0,0,0,0,0,0,0,0,0,0,0,0,0,0,0,0,0,0,0,0,0</v>
      </c>
    </row>
    <row r="360" spans="1:9" x14ac:dyDescent="0.2">
      <c r="A360" s="5" t="str">
        <f t="shared" si="233"/>
        <v>_TIM_ArchtypeTable_Vanilla_Metamagic_SpellEarnedXP</v>
      </c>
      <c r="G360" s="5" t="s">
        <v>284</v>
      </c>
      <c r="I360" s="5" t="str">
        <f>AG381</f>
        <v>0,0,0,0,0,0,0,0,0,0,0,0,0,0,0,0,0,0,0,0,0,0,0,0,0,0,0,0,0,0,0,0</v>
      </c>
    </row>
    <row r="361" spans="1:9" x14ac:dyDescent="0.2">
      <c r="A361" s="5" t="str">
        <f t="shared" si="233"/>
        <v>_TIM_ArchtypeTable_Vanilla_Oblivion_SpellEarnedXP</v>
      </c>
      <c r="G361" s="5" t="s">
        <v>144</v>
      </c>
      <c r="I361" s="5" t="str">
        <f>AG381</f>
        <v>0,0,0,0,0,0,0,0,0,0,0,0,0,0,0,0,0,0,0,0,0,0,0,0,0,0,0,0,0,0,0,0</v>
      </c>
    </row>
    <row r="362" spans="1:9" x14ac:dyDescent="0.2">
      <c r="A362" s="5" t="str">
        <f t="shared" si="233"/>
        <v>_TIM_ArchtypeTable_Vanilla_Poison_SpellEarnedXP</v>
      </c>
      <c r="G362" s="5" t="s">
        <v>242</v>
      </c>
      <c r="I362" s="5" t="str">
        <f>AG381</f>
        <v>0,0,0,0,0,0,0,0,0,0,0,0,0,0,0,0,0,0,0,0,0,0,0,0,0,0,0,0,0,0,0,0</v>
      </c>
    </row>
    <row r="363" spans="1:9" x14ac:dyDescent="0.2">
      <c r="A363" s="5" t="str">
        <f t="shared" si="233"/>
        <v>_TIM_ArchtypeTable_Vanilla_Projectile_SpellEarnedXP</v>
      </c>
      <c r="G363" s="5" t="s">
        <v>161</v>
      </c>
      <c r="I363" s="5" t="str">
        <f>AG381</f>
        <v>0,0,0,0,0,0,0,0,0,0,0,0,0,0,0,0,0,0,0,0,0,0,0,0,0,0,0,0,0,0,0,0</v>
      </c>
    </row>
    <row r="364" spans="1:9" x14ac:dyDescent="0.2">
      <c r="A364" s="5" t="str">
        <f t="shared" si="233"/>
        <v>_TIM_ArchtypeTable_Vanilla_Recover_SpellEarnedXP</v>
      </c>
      <c r="G364" s="5" t="s">
        <v>158</v>
      </c>
      <c r="I364" s="5" t="str">
        <f>I341</f>
        <v>60,0,0,0,0,0,0,0,0,0,0,0,0,0,0,0,0,0,0,0,0,0,0,0,0,0,0,0,0,0,0,0</v>
      </c>
    </row>
    <row r="365" spans="1:9" x14ac:dyDescent="0.2">
      <c r="A365" s="5" t="str">
        <f t="shared" si="233"/>
        <v>_TIM_ArchtypeTable_Vanilla_Rune_SpellEarnedXP</v>
      </c>
      <c r="G365" s="5" t="s">
        <v>135</v>
      </c>
      <c r="I365" s="5" t="str">
        <f>AG381</f>
        <v>0,0,0,0,0,0,0,0,0,0,0,0,0,0,0,0,0,0,0,0,0,0,0,0,0,0,0,0,0,0,0,0</v>
      </c>
    </row>
    <row r="366" spans="1:9" x14ac:dyDescent="0.2">
      <c r="A366" s="5" t="str">
        <f t="shared" si="233"/>
        <v>_TIM_ArchtypeTable_Vanilla_Sense_SpellEarnedXP</v>
      </c>
      <c r="G366" s="5" t="s">
        <v>165</v>
      </c>
      <c r="I366" s="5" t="str">
        <f>AG381</f>
        <v>0,0,0,0,0,0,0,0,0,0,0,0,0,0,0,0,0,0,0,0,0,0,0,0,0,0,0,0,0,0,0,0</v>
      </c>
    </row>
    <row r="367" spans="1:9" x14ac:dyDescent="0.2">
      <c r="A367" s="5" t="str">
        <f t="shared" si="233"/>
        <v>_TIM_ArchtypeTable_Vanilla_Shadow_SpellEarnedXP</v>
      </c>
      <c r="G367" s="5" t="s">
        <v>285</v>
      </c>
      <c r="I367" s="5" t="str">
        <f>AG381</f>
        <v>0,0,0,0,0,0,0,0,0,0,0,0,0,0,0,0,0,0,0,0,0,0,0,0,0,0,0,0,0,0,0,0</v>
      </c>
    </row>
    <row r="368" spans="1:9" x14ac:dyDescent="0.2">
      <c r="A368" s="5" t="str">
        <f t="shared" si="233"/>
        <v>_TIM_ArchtypeTable_Vanilla_Shock_SpellEarnedXP</v>
      </c>
      <c r="G368" s="5" t="s">
        <v>162</v>
      </c>
      <c r="I368" s="5" t="str">
        <f>AG381</f>
        <v>0,0,0,0,0,0,0,0,0,0,0,0,0,0,0,0,0,0,0,0,0,0,0,0,0,0,0,0,0,0,0,0</v>
      </c>
    </row>
    <row r="369" spans="1:33" x14ac:dyDescent="0.2">
      <c r="A369" s="5" t="str">
        <f t="shared" si="233"/>
        <v>_TIM_ArchtypeTable_Vanilla_Soul_SpellEarnedXP</v>
      </c>
      <c r="G369" s="5" t="s">
        <v>170</v>
      </c>
      <c r="I369" s="5" t="str">
        <f>AG381</f>
        <v>0,0,0,0,0,0,0,0,0,0,0,0,0,0,0,0,0,0,0,0,0,0,0,0,0,0,0,0,0,0,0,0</v>
      </c>
    </row>
    <row r="370" spans="1:33" x14ac:dyDescent="0.2">
      <c r="A370" s="5" t="str">
        <f t="shared" si="233"/>
        <v>_TIM_ArchtypeTable_Vanilla_Space_SpellEarnedXP</v>
      </c>
      <c r="G370" s="5" t="s">
        <v>286</v>
      </c>
      <c r="I370" s="5" t="str">
        <f>AG381</f>
        <v>0,0,0,0,0,0,0,0,0,0,0,0,0,0,0,0,0,0,0,0,0,0,0,0,0,0,0,0,0,0,0,0</v>
      </c>
    </row>
    <row r="371" spans="1:33" x14ac:dyDescent="0.2">
      <c r="A371" s="5" t="str">
        <f t="shared" si="233"/>
        <v>_TIM_ArchtypeTable_Vanilla_Sun_SpellEarnedXP</v>
      </c>
      <c r="G371" s="5" t="s">
        <v>141</v>
      </c>
      <c r="I371" s="5" t="str">
        <f>AG381</f>
        <v>0,0,0,0,0,0,0,0,0,0,0,0,0,0,0,0,0,0,0,0,0,0,0,0,0,0,0,0,0,0,0,0</v>
      </c>
    </row>
    <row r="372" spans="1:33" x14ac:dyDescent="0.2">
      <c r="A372" s="5" t="str">
        <f t="shared" si="233"/>
        <v>_TIM_ArchtypeTable_Vanilla_Time_SpellEarnedXP</v>
      </c>
      <c r="G372" s="5" t="s">
        <v>287</v>
      </c>
      <c r="I372" s="5" t="str">
        <f>AG381</f>
        <v>0,0,0,0,0,0,0,0,0,0,0,0,0,0,0,0,0,0,0,0,0,0,0,0,0,0,0,0,0,0,0,0</v>
      </c>
    </row>
    <row r="373" spans="1:33" x14ac:dyDescent="0.2">
      <c r="A373" s="5" t="str">
        <f t="shared" si="233"/>
        <v>_TIM_ArchtypeTable_Vanilla_Translocate_SpellEarnedXP</v>
      </c>
      <c r="G373" s="5" t="s">
        <v>145</v>
      </c>
      <c r="I373" s="5" t="str">
        <f>AG381</f>
        <v>0,0,0,0,0,0,0,0,0,0,0,0,0,0,0,0,0,0,0,0,0,0,0,0,0,0,0,0,0,0,0,0</v>
      </c>
    </row>
    <row r="374" spans="1:33" x14ac:dyDescent="0.2">
      <c r="A374" s="5" t="str">
        <f t="shared" si="233"/>
        <v>_TIM_ArchtypeTable_Vanilla_Transmute_SpellEarnedXP</v>
      </c>
      <c r="G374" s="5" t="s">
        <v>192</v>
      </c>
      <c r="I374" s="5" t="str">
        <f>AG381</f>
        <v>0,0,0,0,0,0,0,0,0,0,0,0,0,0,0,0,0,0,0,0,0,0,0,0,0,0,0,0,0,0,0,0</v>
      </c>
    </row>
    <row r="375" spans="1:33" x14ac:dyDescent="0.2">
      <c r="A375" s="5" t="str">
        <f t="shared" si="233"/>
        <v>_TIM_ArchtypeTable_Vanilla_Wall_SpellEarnedXP</v>
      </c>
      <c r="G375" s="5" t="s">
        <v>265</v>
      </c>
      <c r="I375" s="5" t="str">
        <f>AG381</f>
        <v>0,0,0,0,0,0,0,0,0,0,0,0,0,0,0,0,0,0,0,0,0,0,0,0,0,0,0,0,0,0,0,0</v>
      </c>
    </row>
    <row r="376" spans="1:33" x14ac:dyDescent="0.2">
      <c r="A376" s="5" t="str">
        <f t="shared" si="233"/>
        <v>_TIM_ArchtypeTable_Vanilla_Ward_SpellEarnedXP</v>
      </c>
      <c r="G376" s="5" t="s">
        <v>214</v>
      </c>
      <c r="I376" s="5" t="str">
        <f>AG381</f>
        <v>0,0,0,0,0,0,0,0,0,0,0,0,0,0,0,0,0,0,0,0,0,0,0,0,0,0,0,0,0,0,0,0</v>
      </c>
    </row>
    <row r="377" spans="1:33" x14ac:dyDescent="0.2">
      <c r="A377" s="5" t="str">
        <f t="shared" si="233"/>
        <v>_TIM_ArchtypeTable_Vanilla_Water_SpellEarnedXP</v>
      </c>
      <c r="G377" s="5" t="s">
        <v>269</v>
      </c>
      <c r="I377" s="5" t="str">
        <f>AG381</f>
        <v>0,0,0,0,0,0,0,0,0,0,0,0,0,0,0,0,0,0,0,0,0,0,0,0,0,0,0,0,0,0,0,0</v>
      </c>
    </row>
    <row r="378" spans="1:33" x14ac:dyDescent="0.2">
      <c r="A378" s="5" t="str">
        <f t="shared" si="233"/>
        <v>_TIM_ArchtypeTable_Vanilla_Wind_SpellEarnedXP</v>
      </c>
      <c r="G378" s="5" t="s">
        <v>271</v>
      </c>
      <c r="I378" s="5" t="str">
        <f>AG381</f>
        <v>0,0,0,0,0,0,0,0,0,0,0,0,0,0,0,0,0,0,0,0,0,0,0,0,0,0,0,0,0,0,0,0</v>
      </c>
      <c r="Q378" s="5"/>
    </row>
    <row r="379" spans="1:33" ht="15" x14ac:dyDescent="0.2">
      <c r="A379" s="7"/>
    </row>
    <row r="380" spans="1:33" ht="15" x14ac:dyDescent="0.2">
      <c r="A380" s="7"/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</row>
    <row r="381" spans="1:33" s="5" customFormat="1" ht="15" x14ac:dyDescent="0.2">
      <c r="A381" s="7"/>
      <c r="C381" s="5" t="str">
        <f>B380&amp;","&amp;C380</f>
        <v>0,0</v>
      </c>
      <c r="D381" s="5" t="str">
        <f>C381&amp;","&amp;D380</f>
        <v>0,0,0</v>
      </c>
      <c r="E381" s="5" t="str">
        <f t="shared" ref="E381:AG381" si="234">D381&amp;","&amp;E380</f>
        <v>0,0,0,0</v>
      </c>
      <c r="F381" s="5" t="str">
        <f t="shared" si="234"/>
        <v>0,0,0,0,0</v>
      </c>
      <c r="G381" s="5" t="str">
        <f t="shared" si="234"/>
        <v>0,0,0,0,0,0</v>
      </c>
      <c r="H381" s="5" t="str">
        <f t="shared" si="234"/>
        <v>0,0,0,0,0,0,0</v>
      </c>
      <c r="I381" s="5" t="str">
        <f t="shared" si="234"/>
        <v>0,0,0,0,0,0,0,0</v>
      </c>
      <c r="J381" s="5" t="str">
        <f t="shared" si="234"/>
        <v>0,0,0,0,0,0,0,0,0</v>
      </c>
      <c r="K381" s="5" t="str">
        <f t="shared" si="234"/>
        <v>0,0,0,0,0,0,0,0,0,0</v>
      </c>
      <c r="L381" s="5" t="str">
        <f t="shared" si="234"/>
        <v>0,0,0,0,0,0,0,0,0,0,0</v>
      </c>
      <c r="M381" s="5" t="str">
        <f t="shared" si="234"/>
        <v>0,0,0,0,0,0,0,0,0,0,0,0</v>
      </c>
      <c r="N381" s="5" t="str">
        <f t="shared" si="234"/>
        <v>0,0,0,0,0,0,0,0,0,0,0,0,0</v>
      </c>
      <c r="O381" s="5" t="str">
        <f t="shared" si="234"/>
        <v>0,0,0,0,0,0,0,0,0,0,0,0,0,0</v>
      </c>
      <c r="P381" s="5" t="str">
        <f t="shared" si="234"/>
        <v>0,0,0,0,0,0,0,0,0,0,0,0,0,0,0</v>
      </c>
      <c r="Q381" s="5" t="str">
        <f t="shared" si="234"/>
        <v>0,0,0,0,0,0,0,0,0,0,0,0,0,0,0,0</v>
      </c>
      <c r="R381" s="5" t="str">
        <f t="shared" si="234"/>
        <v>0,0,0,0,0,0,0,0,0,0,0,0,0,0,0,0,0</v>
      </c>
      <c r="S381" s="5" t="str">
        <f t="shared" si="234"/>
        <v>0,0,0,0,0,0,0,0,0,0,0,0,0,0,0,0,0,0</v>
      </c>
      <c r="T381" s="5" t="str">
        <f t="shared" si="234"/>
        <v>0,0,0,0,0,0,0,0,0,0,0,0,0,0,0,0,0,0,0</v>
      </c>
      <c r="U381" s="5" t="str">
        <f t="shared" si="234"/>
        <v>0,0,0,0,0,0,0,0,0,0,0,0,0,0,0,0,0,0,0,0</v>
      </c>
      <c r="V381" s="5" t="str">
        <f t="shared" si="234"/>
        <v>0,0,0,0,0,0,0,0,0,0,0,0,0,0,0,0,0,0,0,0,0</v>
      </c>
      <c r="W381" s="5" t="str">
        <f t="shared" si="234"/>
        <v>0,0,0,0,0,0,0,0,0,0,0,0,0,0,0,0,0,0,0,0,0,0</v>
      </c>
      <c r="X381" s="5" t="str">
        <f t="shared" si="234"/>
        <v>0,0,0,0,0,0,0,0,0,0,0,0,0,0,0,0,0,0,0,0,0,0,0</v>
      </c>
      <c r="Y381" s="5" t="str">
        <f t="shared" si="234"/>
        <v>0,0,0,0,0,0,0,0,0,0,0,0,0,0,0,0,0,0,0,0,0,0,0,0</v>
      </c>
      <c r="Z381" s="5" t="str">
        <f t="shared" si="234"/>
        <v>0,0,0,0,0,0,0,0,0,0,0,0,0,0,0,0,0,0,0,0,0,0,0,0,0</v>
      </c>
      <c r="AA381" s="5" t="str">
        <f t="shared" si="234"/>
        <v>0,0,0,0,0,0,0,0,0,0,0,0,0,0,0,0,0,0,0,0,0,0,0,0,0,0</v>
      </c>
      <c r="AB381" s="5" t="str">
        <f t="shared" si="234"/>
        <v>0,0,0,0,0,0,0,0,0,0,0,0,0,0,0,0,0,0,0,0,0,0,0,0,0,0,0</v>
      </c>
      <c r="AC381" s="5" t="str">
        <f t="shared" si="234"/>
        <v>0,0,0,0,0,0,0,0,0,0,0,0,0,0,0,0,0,0,0,0,0,0,0,0,0,0,0,0</v>
      </c>
      <c r="AD381" s="5" t="str">
        <f t="shared" si="234"/>
        <v>0,0,0,0,0,0,0,0,0,0,0,0,0,0,0,0,0,0,0,0,0,0,0,0,0,0,0,0,0</v>
      </c>
      <c r="AE381" s="5" t="str">
        <f t="shared" si="234"/>
        <v>0,0,0,0,0,0,0,0,0,0,0,0,0,0,0,0,0,0,0,0,0,0,0,0,0,0,0,0,0,0</v>
      </c>
      <c r="AF381" s="5" t="str">
        <f t="shared" si="234"/>
        <v>0,0,0,0,0,0,0,0,0,0,0,0,0,0,0,0,0,0,0,0,0,0,0,0,0,0,0,0,0,0,0</v>
      </c>
      <c r="AG381" s="5" t="str">
        <f t="shared" si="234"/>
        <v>0,0,0,0,0,0,0,0,0,0,0,0,0,0,0,0,0,0,0,0,0,0,0,0,0,0,0,0,0,0,0,0</v>
      </c>
    </row>
    <row r="382" spans="1:33" ht="15" x14ac:dyDescent="0.2">
      <c r="A382" s="7"/>
    </row>
    <row r="383" spans="1:33" ht="15" x14ac:dyDescent="0.2">
      <c r="A383" s="7"/>
    </row>
    <row r="384" spans="1:33" ht="15" x14ac:dyDescent="0.2">
      <c r="A384" s="7"/>
    </row>
    <row r="385" spans="1:1" x14ac:dyDescent="0.2">
      <c r="A385" s="5" t="str">
        <f t="shared" ref="A385:A420" si="235">"int[] Property " &amp; A155 &amp;  " Auto"</f>
        <v>int[] Property _TIM_ArchtypeTable_Vanilla_Absorb_SpellFormID Auto</v>
      </c>
    </row>
    <row r="386" spans="1:1" x14ac:dyDescent="0.2">
      <c r="A386" s="5" t="str">
        <f t="shared" si="235"/>
        <v>int[] Property _TIM_ArchtypeTable_Vanilla_Apparatus_SpellFormID Auto</v>
      </c>
    </row>
    <row r="387" spans="1:1" x14ac:dyDescent="0.2">
      <c r="A387" s="5" t="str">
        <f t="shared" si="235"/>
        <v>int[] Property _TIM_ArchtypeTable_Vanilla_Armor_SpellFormID Auto</v>
      </c>
    </row>
    <row r="388" spans="1:1" x14ac:dyDescent="0.2">
      <c r="A388" s="5" t="str">
        <f t="shared" si="235"/>
        <v>int[] Property _TIM_ArchtypeTable_Vanilla_Ash_SpellFormID Auto</v>
      </c>
    </row>
    <row r="389" spans="1:1" x14ac:dyDescent="0.2">
      <c r="A389" s="5" t="str">
        <f t="shared" si="235"/>
        <v>int[] Property _TIM_ArchtypeTable_Vanilla_Cloak_SpellFormID Auto</v>
      </c>
    </row>
    <row r="390" spans="1:1" x14ac:dyDescent="0.2">
      <c r="A390" s="5" t="str">
        <f t="shared" si="235"/>
        <v>int[] Property _TIM_ArchtypeTable_Vanilla_Damage_SpellFormID Auto</v>
      </c>
    </row>
    <row r="391" spans="1:1" x14ac:dyDescent="0.2">
      <c r="A391" s="5" t="str">
        <f t="shared" si="235"/>
        <v>int[] Property _TIM_ArchtypeTable_Vanilla_Death_SpellFormID Auto</v>
      </c>
    </row>
    <row r="392" spans="1:1" x14ac:dyDescent="0.2">
      <c r="A392" s="5" t="str">
        <f t="shared" si="235"/>
        <v>int[] Property _TIM_ArchtypeTable_Vanilla_Disease_SpellFormID Auto</v>
      </c>
    </row>
    <row r="393" spans="1:1" x14ac:dyDescent="0.2">
      <c r="A393" s="5" t="str">
        <f t="shared" si="235"/>
        <v>int[] Property _TIM_ArchtypeTable_Vanilla_Earth_SpellFormID Auto</v>
      </c>
    </row>
    <row r="394" spans="1:1" x14ac:dyDescent="0.2">
      <c r="A394" s="5" t="str">
        <f t="shared" si="235"/>
        <v>int[] Property _TIM_ArchtypeTable_Vanilla_Enhance_SpellFormID Auto</v>
      </c>
    </row>
    <row r="395" spans="1:1" x14ac:dyDescent="0.2">
      <c r="A395" s="5" t="str">
        <f t="shared" si="235"/>
        <v>int[] Property _TIM_ArchtypeTable_Vanilla_Fabricate_SpellFormID Auto</v>
      </c>
    </row>
    <row r="396" spans="1:1" x14ac:dyDescent="0.2">
      <c r="A396" s="5" t="str">
        <f t="shared" si="235"/>
        <v>int[] Property _TIM_ArchtypeTable_Vanilla_Fire_SpellFormID Auto</v>
      </c>
    </row>
    <row r="397" spans="1:1" x14ac:dyDescent="0.2">
      <c r="A397" s="5" t="str">
        <f t="shared" si="235"/>
        <v>int[] Property _TIM_ArchtypeTable_Vanilla_Force_SpellFormID Auto</v>
      </c>
    </row>
    <row r="398" spans="1:1" x14ac:dyDescent="0.2">
      <c r="A398" s="5" t="str">
        <f t="shared" si="235"/>
        <v>int[] Property _TIM_ArchtypeTable_Vanilla_Frost_SpellFormID Auto</v>
      </c>
    </row>
    <row r="399" spans="1:1" x14ac:dyDescent="0.2">
      <c r="A399" s="5" t="str">
        <f t="shared" si="235"/>
        <v>int[] Property _TIM_ArchtypeTable_Vanilla_Impair_SpellFormID Auto</v>
      </c>
    </row>
    <row r="400" spans="1:1" x14ac:dyDescent="0.2">
      <c r="A400" s="5" t="str">
        <f t="shared" si="235"/>
        <v>int[] Property _TIM_ArchtypeTable_Vanilla_Life_SpellFormID Auto</v>
      </c>
    </row>
    <row r="401" spans="1:1" x14ac:dyDescent="0.2">
      <c r="A401" s="5" t="str">
        <f t="shared" si="235"/>
        <v>int[] Property _TIM_ArchtypeTable_Vanilla_Mental_SpellFormID Auto</v>
      </c>
    </row>
    <row r="402" spans="1:1" x14ac:dyDescent="0.2">
      <c r="A402" s="5" t="str">
        <f t="shared" si="235"/>
        <v>int[] Property _TIM_ArchtypeTable_Vanilla_Metamagic_SpellFormID Auto</v>
      </c>
    </row>
    <row r="403" spans="1:1" x14ac:dyDescent="0.2">
      <c r="A403" s="5" t="str">
        <f t="shared" si="235"/>
        <v>int[] Property _TIM_ArchtypeTable_Vanilla_Oblivion_SpellFormID Auto</v>
      </c>
    </row>
    <row r="404" spans="1:1" x14ac:dyDescent="0.2">
      <c r="A404" s="5" t="str">
        <f t="shared" si="235"/>
        <v>int[] Property _TIM_ArchtypeTable_Vanilla_Poison_SpellFormID Auto</v>
      </c>
    </row>
    <row r="405" spans="1:1" x14ac:dyDescent="0.2">
      <c r="A405" s="5" t="str">
        <f t="shared" si="235"/>
        <v>int[] Property _TIM_ArchtypeTable_Vanilla_Projectile_SpellFormID Auto</v>
      </c>
    </row>
    <row r="406" spans="1:1" x14ac:dyDescent="0.2">
      <c r="A406" s="5" t="str">
        <f t="shared" si="235"/>
        <v>int[] Property _TIM_ArchtypeTable_Vanilla_Recover_SpellFormID Auto</v>
      </c>
    </row>
    <row r="407" spans="1:1" x14ac:dyDescent="0.2">
      <c r="A407" s="5" t="str">
        <f t="shared" si="235"/>
        <v>int[] Property _TIM_ArchtypeTable_Vanilla_Rune_SpellFormID Auto</v>
      </c>
    </row>
    <row r="408" spans="1:1" x14ac:dyDescent="0.2">
      <c r="A408" s="5" t="str">
        <f t="shared" si="235"/>
        <v>int[] Property _TIM_ArchtypeTable_Vanilla_Sense_SpellFormID Auto</v>
      </c>
    </row>
    <row r="409" spans="1:1" x14ac:dyDescent="0.2">
      <c r="A409" s="5" t="str">
        <f t="shared" si="235"/>
        <v>int[] Property _TIM_ArchtypeTable_Vanilla_Shadow_SpellFormID Auto</v>
      </c>
    </row>
    <row r="410" spans="1:1" x14ac:dyDescent="0.2">
      <c r="A410" s="5" t="str">
        <f t="shared" si="235"/>
        <v>int[] Property _TIM_ArchtypeTable_Vanilla_Shock_SpellFormID Auto</v>
      </c>
    </row>
    <row r="411" spans="1:1" x14ac:dyDescent="0.2">
      <c r="A411" s="5" t="str">
        <f t="shared" si="235"/>
        <v>int[] Property _TIM_ArchtypeTable_Vanilla_Soul_SpellFormID Auto</v>
      </c>
    </row>
    <row r="412" spans="1:1" x14ac:dyDescent="0.2">
      <c r="A412" s="5" t="str">
        <f t="shared" si="235"/>
        <v>int[] Property _TIM_ArchtypeTable_Vanilla_Space_SpellFormID Auto</v>
      </c>
    </row>
    <row r="413" spans="1:1" x14ac:dyDescent="0.2">
      <c r="A413" s="5" t="str">
        <f t="shared" si="235"/>
        <v>int[] Property _TIM_ArchtypeTable_Vanilla_Sun_SpellFormID Auto</v>
      </c>
    </row>
    <row r="414" spans="1:1" x14ac:dyDescent="0.2">
      <c r="A414" s="5" t="str">
        <f t="shared" si="235"/>
        <v>int[] Property _TIM_ArchtypeTable_Vanilla_Time_SpellFormID Auto</v>
      </c>
    </row>
    <row r="415" spans="1:1" x14ac:dyDescent="0.2">
      <c r="A415" s="5" t="str">
        <f t="shared" si="235"/>
        <v>int[] Property _TIM_ArchtypeTable_Vanilla_Translocate_SpellFormID Auto</v>
      </c>
    </row>
    <row r="416" spans="1:1" x14ac:dyDescent="0.2">
      <c r="A416" s="5" t="str">
        <f t="shared" si="235"/>
        <v>int[] Property _TIM_ArchtypeTable_Vanilla_Transmute_SpellFormID Auto</v>
      </c>
    </row>
    <row r="417" spans="1:1" x14ac:dyDescent="0.2">
      <c r="A417" s="5" t="str">
        <f t="shared" si="235"/>
        <v>int[] Property _TIM_ArchtypeTable_Vanilla_Wall_SpellFormID Auto</v>
      </c>
    </row>
    <row r="418" spans="1:1" x14ac:dyDescent="0.2">
      <c r="A418" s="5" t="str">
        <f t="shared" si="235"/>
        <v>int[] Property _TIM_ArchtypeTable_Vanilla_Ward_SpellFormID Auto</v>
      </c>
    </row>
    <row r="419" spans="1:1" x14ac:dyDescent="0.2">
      <c r="A419" s="5" t="str">
        <f t="shared" si="235"/>
        <v>int[] Property _TIM_ArchtypeTable_Vanilla_Water_SpellFormID Auto</v>
      </c>
    </row>
    <row r="420" spans="1:1" x14ac:dyDescent="0.2">
      <c r="A420" s="5" t="str">
        <f t="shared" si="235"/>
        <v>int[] Property _TIM_ArchtypeTable_Vanilla_Wind_SpellFormID Auto</v>
      </c>
    </row>
    <row r="421" spans="1:1" x14ac:dyDescent="0.2">
      <c r="A421" s="5"/>
    </row>
    <row r="422" spans="1:1" x14ac:dyDescent="0.2">
      <c r="A422" s="5" t="str">
        <f t="shared" ref="A422:A457" si="236">"int[] Property " &amp; A304  &amp;  " Auto"</f>
        <v>int[] Property _TIM_ArchtypeTable_Vanilla_Absorb_SpellToLearnXP Auto</v>
      </c>
    </row>
    <row r="423" spans="1:1" x14ac:dyDescent="0.2">
      <c r="A423" s="5" t="str">
        <f t="shared" si="236"/>
        <v>int[] Property _TIM_ArchtypeTable_Vanilla_Apparatus_SpellToLearnXP Auto</v>
      </c>
    </row>
    <row r="424" spans="1:1" x14ac:dyDescent="0.2">
      <c r="A424" s="5" t="str">
        <f t="shared" si="236"/>
        <v>int[] Property _TIM_ArchtypeTable_Vanilla_Armor_SpellToLearnXP Auto</v>
      </c>
    </row>
    <row r="425" spans="1:1" x14ac:dyDescent="0.2">
      <c r="A425" s="5" t="str">
        <f t="shared" si="236"/>
        <v>int[] Property _TIM_ArchtypeTable_Vanilla_Ash_SpellToLearnXP Auto</v>
      </c>
    </row>
    <row r="426" spans="1:1" x14ac:dyDescent="0.2">
      <c r="A426" s="5" t="str">
        <f t="shared" si="236"/>
        <v>int[] Property _TIM_ArchtypeTable_Vanilla_Cloak_SpellToLearnXP Auto</v>
      </c>
    </row>
    <row r="427" spans="1:1" x14ac:dyDescent="0.2">
      <c r="A427" s="5" t="str">
        <f t="shared" si="236"/>
        <v>int[] Property _TIM_ArchtypeTable_Vanilla_Damage_SpellToLearnXP Auto</v>
      </c>
    </row>
    <row r="428" spans="1:1" x14ac:dyDescent="0.2">
      <c r="A428" s="5" t="str">
        <f t="shared" si="236"/>
        <v>int[] Property _TIM_ArchtypeTable_Vanilla_Death_SpellToLearnXP Auto</v>
      </c>
    </row>
    <row r="429" spans="1:1" x14ac:dyDescent="0.2">
      <c r="A429" s="5" t="str">
        <f t="shared" si="236"/>
        <v>int[] Property _TIM_ArchtypeTable_Vanilla_Disease_SpellToLearnXP Auto</v>
      </c>
    </row>
    <row r="430" spans="1:1" x14ac:dyDescent="0.2">
      <c r="A430" s="5" t="str">
        <f t="shared" si="236"/>
        <v>int[] Property _TIM_ArchtypeTable_Vanilla_Earth_SpellToLearnXP Auto</v>
      </c>
    </row>
    <row r="431" spans="1:1" x14ac:dyDescent="0.2">
      <c r="A431" s="5" t="str">
        <f t="shared" si="236"/>
        <v>int[] Property _TIM_ArchtypeTable_Vanilla_Enhance_SpellToLearnXP Auto</v>
      </c>
    </row>
    <row r="432" spans="1:1" x14ac:dyDescent="0.2">
      <c r="A432" s="5" t="str">
        <f t="shared" si="236"/>
        <v>int[] Property _TIM_ArchtypeTable_Vanilla_Fabricate_SpellToLearnXP Auto</v>
      </c>
    </row>
    <row r="433" spans="1:1" x14ac:dyDescent="0.2">
      <c r="A433" s="5" t="str">
        <f t="shared" si="236"/>
        <v>int[] Property _TIM_ArchtypeTable_Vanilla_Fire_SpellToLearnXP Auto</v>
      </c>
    </row>
    <row r="434" spans="1:1" x14ac:dyDescent="0.2">
      <c r="A434" s="5" t="str">
        <f t="shared" si="236"/>
        <v>int[] Property _TIM_ArchtypeTable_Vanilla_Force_SpellToLearnXP Auto</v>
      </c>
    </row>
    <row r="435" spans="1:1" x14ac:dyDescent="0.2">
      <c r="A435" s="5" t="str">
        <f t="shared" si="236"/>
        <v>int[] Property _TIM_ArchtypeTable_Vanilla_Frost_SpellToLearnXP Auto</v>
      </c>
    </row>
    <row r="436" spans="1:1" x14ac:dyDescent="0.2">
      <c r="A436" s="5" t="str">
        <f t="shared" si="236"/>
        <v>int[] Property _TIM_ArchtypeTable_Vanilla_Impair_SpellToLearnXP Auto</v>
      </c>
    </row>
    <row r="437" spans="1:1" x14ac:dyDescent="0.2">
      <c r="A437" s="5" t="str">
        <f t="shared" si="236"/>
        <v>int[] Property _TIM_ArchtypeTable_Vanilla_Life_SpellToLearnXP Auto</v>
      </c>
    </row>
    <row r="438" spans="1:1" x14ac:dyDescent="0.2">
      <c r="A438" s="5" t="str">
        <f t="shared" si="236"/>
        <v>int[] Property _TIM_ArchtypeTable_Vanilla_Mental_SpellToLearnXP Auto</v>
      </c>
    </row>
    <row r="439" spans="1:1" x14ac:dyDescent="0.2">
      <c r="A439" s="5" t="str">
        <f t="shared" si="236"/>
        <v>int[] Property _TIM_ArchtypeTable_Vanilla_Metamagic_SpellToLearnXP Auto</v>
      </c>
    </row>
    <row r="440" spans="1:1" x14ac:dyDescent="0.2">
      <c r="A440" s="5" t="str">
        <f t="shared" si="236"/>
        <v>int[] Property _TIM_ArchtypeTable_Vanilla_Oblivion_SpellToLearnXP Auto</v>
      </c>
    </row>
    <row r="441" spans="1:1" x14ac:dyDescent="0.2">
      <c r="A441" s="5" t="str">
        <f t="shared" si="236"/>
        <v>int[] Property _TIM_ArchtypeTable_Vanilla_Poison_SpellToLearnXP Auto</v>
      </c>
    </row>
    <row r="442" spans="1:1" x14ac:dyDescent="0.2">
      <c r="A442" s="5" t="str">
        <f t="shared" si="236"/>
        <v>int[] Property _TIM_ArchtypeTable_Vanilla_Projectile_SpellToLearnXP Auto</v>
      </c>
    </row>
    <row r="443" spans="1:1" x14ac:dyDescent="0.2">
      <c r="A443" s="5" t="str">
        <f t="shared" si="236"/>
        <v>int[] Property _TIM_ArchtypeTable_Vanilla_Recover_SpellToLearnXP Auto</v>
      </c>
    </row>
    <row r="444" spans="1:1" x14ac:dyDescent="0.2">
      <c r="A444" s="5" t="str">
        <f t="shared" si="236"/>
        <v>int[] Property _TIM_ArchtypeTable_Vanilla_Rune_SpellToLearnXP Auto</v>
      </c>
    </row>
    <row r="445" spans="1:1" x14ac:dyDescent="0.2">
      <c r="A445" s="5" t="str">
        <f t="shared" si="236"/>
        <v>int[] Property _TIM_ArchtypeTable_Vanilla_Sense_SpellToLearnXP Auto</v>
      </c>
    </row>
    <row r="446" spans="1:1" x14ac:dyDescent="0.2">
      <c r="A446" s="5" t="str">
        <f t="shared" si="236"/>
        <v>int[] Property _TIM_ArchtypeTable_Vanilla_Shadow_SpellToLearnXP Auto</v>
      </c>
    </row>
    <row r="447" spans="1:1" x14ac:dyDescent="0.2">
      <c r="A447" s="5" t="str">
        <f t="shared" si="236"/>
        <v>int[] Property _TIM_ArchtypeTable_Vanilla_Shock_SpellToLearnXP Auto</v>
      </c>
    </row>
    <row r="448" spans="1:1" x14ac:dyDescent="0.2">
      <c r="A448" s="5" t="str">
        <f t="shared" si="236"/>
        <v>int[] Property _TIM_ArchtypeTable_Vanilla_Soul_SpellToLearnXP Auto</v>
      </c>
    </row>
    <row r="449" spans="1:1" x14ac:dyDescent="0.2">
      <c r="A449" s="5" t="str">
        <f t="shared" si="236"/>
        <v>int[] Property _TIM_ArchtypeTable_Vanilla_Space_SpellToLearnXP Auto</v>
      </c>
    </row>
    <row r="450" spans="1:1" x14ac:dyDescent="0.2">
      <c r="A450" s="5" t="str">
        <f t="shared" si="236"/>
        <v>int[] Property _TIM_ArchtypeTable_Vanilla_Sun_SpellToLearnXP Auto</v>
      </c>
    </row>
    <row r="451" spans="1:1" x14ac:dyDescent="0.2">
      <c r="A451" s="5" t="str">
        <f t="shared" si="236"/>
        <v>int[] Property _TIM_ArchtypeTable_Vanilla_Time_SpellToLearnXP Auto</v>
      </c>
    </row>
    <row r="452" spans="1:1" x14ac:dyDescent="0.2">
      <c r="A452" s="5" t="str">
        <f t="shared" si="236"/>
        <v>int[] Property _TIM_ArchtypeTable_Vanilla_Translocate_SpellToLearnXP Auto</v>
      </c>
    </row>
    <row r="453" spans="1:1" x14ac:dyDescent="0.2">
      <c r="A453" s="5" t="str">
        <f t="shared" si="236"/>
        <v>int[] Property _TIM_ArchtypeTable_Vanilla_Transmute_SpellToLearnXP Auto</v>
      </c>
    </row>
    <row r="454" spans="1:1" x14ac:dyDescent="0.2">
      <c r="A454" s="5" t="str">
        <f t="shared" si="236"/>
        <v>int[] Property _TIM_ArchtypeTable_Vanilla_Wall_SpellToLearnXP Auto</v>
      </c>
    </row>
    <row r="455" spans="1:1" x14ac:dyDescent="0.2">
      <c r="A455" s="5" t="str">
        <f t="shared" si="236"/>
        <v>int[] Property _TIM_ArchtypeTable_Vanilla_Ward_SpellToLearnXP Auto</v>
      </c>
    </row>
    <row r="456" spans="1:1" x14ac:dyDescent="0.2">
      <c r="A456" s="5" t="str">
        <f t="shared" si="236"/>
        <v>int[] Property _TIM_ArchtypeTable_Vanilla_Water_SpellToLearnXP Auto</v>
      </c>
    </row>
    <row r="457" spans="1:1" x14ac:dyDescent="0.2">
      <c r="A457" s="5" t="str">
        <f t="shared" si="236"/>
        <v>int[] Property _TIM_ArchtypeTable_Vanilla_Wind_SpellToLearnXP Auto</v>
      </c>
    </row>
    <row r="458" spans="1:1" ht="15" x14ac:dyDescent="0.2">
      <c r="A458" s="4"/>
    </row>
    <row r="459" spans="1:1" x14ac:dyDescent="0.2">
      <c r="A459" s="5" t="str">
        <f>"int[] Property " &amp; A343  &amp;  " Auto"</f>
        <v>int[] Property _TIM_ArchtypeTable_Vanilla_Absorb_SpellEarnedXP Auto</v>
      </c>
    </row>
    <row r="460" spans="1:1" x14ac:dyDescent="0.2">
      <c r="A460" s="5" t="str">
        <f t="shared" ref="A460:A494" si="237">"int[] Property " &amp; A344  &amp;  " Auto"</f>
        <v>int[] Property _TIM_ArchtypeTable_Vanilla_Apparatus_SpellEarnedXP Auto</v>
      </c>
    </row>
    <row r="461" spans="1:1" x14ac:dyDescent="0.2">
      <c r="A461" s="5" t="str">
        <f t="shared" si="237"/>
        <v>int[] Property _TIM_ArchtypeTable_Vanilla_Armor_SpellEarnedXP Auto</v>
      </c>
    </row>
    <row r="462" spans="1:1" x14ac:dyDescent="0.2">
      <c r="A462" s="5" t="str">
        <f t="shared" si="237"/>
        <v>int[] Property _TIM_ArchtypeTable_Vanilla_Ash_SpellEarnedXP Auto</v>
      </c>
    </row>
    <row r="463" spans="1:1" x14ac:dyDescent="0.2">
      <c r="A463" s="5" t="str">
        <f t="shared" si="237"/>
        <v>int[] Property _TIM_ArchtypeTable_Vanilla_Cloak_SpellEarnedXP Auto</v>
      </c>
    </row>
    <row r="464" spans="1:1" x14ac:dyDescent="0.2">
      <c r="A464" s="5" t="str">
        <f t="shared" si="237"/>
        <v>int[] Property _TIM_ArchtypeTable_Vanilla_Damage_SpellEarnedXP Auto</v>
      </c>
    </row>
    <row r="465" spans="1:1" x14ac:dyDescent="0.2">
      <c r="A465" s="5" t="str">
        <f t="shared" si="237"/>
        <v>int[] Property _TIM_ArchtypeTable_Vanilla_Death_SpellEarnedXP Auto</v>
      </c>
    </row>
    <row r="466" spans="1:1" x14ac:dyDescent="0.2">
      <c r="A466" s="5" t="str">
        <f t="shared" si="237"/>
        <v>int[] Property _TIM_ArchtypeTable_Vanilla_Disease_SpellEarnedXP Auto</v>
      </c>
    </row>
    <row r="467" spans="1:1" x14ac:dyDescent="0.2">
      <c r="A467" s="5" t="str">
        <f t="shared" si="237"/>
        <v>int[] Property _TIM_ArchtypeTable_Vanilla_Earth_SpellEarnedXP Auto</v>
      </c>
    </row>
    <row r="468" spans="1:1" x14ac:dyDescent="0.2">
      <c r="A468" s="5" t="str">
        <f t="shared" si="237"/>
        <v>int[] Property _TIM_ArchtypeTable_Vanilla_Enhance_SpellEarnedXP Auto</v>
      </c>
    </row>
    <row r="469" spans="1:1" x14ac:dyDescent="0.2">
      <c r="A469" s="5" t="str">
        <f t="shared" si="237"/>
        <v>int[] Property _TIM_ArchtypeTable_Vanilla_Fabricate_SpellEarnedXP Auto</v>
      </c>
    </row>
    <row r="470" spans="1:1" x14ac:dyDescent="0.2">
      <c r="A470" s="5" t="str">
        <f t="shared" si="237"/>
        <v>int[] Property _TIM_ArchtypeTable_Vanilla_Fire_SpellEarnedXP Auto</v>
      </c>
    </row>
    <row r="471" spans="1:1" x14ac:dyDescent="0.2">
      <c r="A471" s="5" t="str">
        <f t="shared" si="237"/>
        <v>int[] Property _TIM_ArchtypeTable_Vanilla_Force_SpellEarnedXP Auto</v>
      </c>
    </row>
    <row r="472" spans="1:1" x14ac:dyDescent="0.2">
      <c r="A472" s="5" t="str">
        <f t="shared" si="237"/>
        <v>int[] Property _TIM_ArchtypeTable_Vanilla_Frost_SpellEarnedXP Auto</v>
      </c>
    </row>
    <row r="473" spans="1:1" x14ac:dyDescent="0.2">
      <c r="A473" s="5" t="str">
        <f t="shared" si="237"/>
        <v>int[] Property _TIM_ArchtypeTable_Vanilla_Impair_SpellEarnedXP Auto</v>
      </c>
    </row>
    <row r="474" spans="1:1" x14ac:dyDescent="0.2">
      <c r="A474" s="5" t="str">
        <f t="shared" si="237"/>
        <v>int[] Property _TIM_ArchtypeTable_Vanilla_Life_SpellEarnedXP Auto</v>
      </c>
    </row>
    <row r="475" spans="1:1" x14ac:dyDescent="0.2">
      <c r="A475" s="5" t="str">
        <f t="shared" si="237"/>
        <v>int[] Property _TIM_ArchtypeTable_Vanilla_Mental_SpellEarnedXP Auto</v>
      </c>
    </row>
    <row r="476" spans="1:1" x14ac:dyDescent="0.2">
      <c r="A476" s="5" t="str">
        <f t="shared" si="237"/>
        <v>int[] Property _TIM_ArchtypeTable_Vanilla_Metamagic_SpellEarnedXP Auto</v>
      </c>
    </row>
    <row r="477" spans="1:1" x14ac:dyDescent="0.2">
      <c r="A477" s="5" t="str">
        <f t="shared" si="237"/>
        <v>int[] Property _TIM_ArchtypeTable_Vanilla_Oblivion_SpellEarnedXP Auto</v>
      </c>
    </row>
    <row r="478" spans="1:1" x14ac:dyDescent="0.2">
      <c r="A478" s="5" t="str">
        <f t="shared" si="237"/>
        <v>int[] Property _TIM_ArchtypeTable_Vanilla_Poison_SpellEarnedXP Auto</v>
      </c>
    </row>
    <row r="479" spans="1:1" x14ac:dyDescent="0.2">
      <c r="A479" s="5" t="str">
        <f t="shared" si="237"/>
        <v>int[] Property _TIM_ArchtypeTable_Vanilla_Projectile_SpellEarnedXP Auto</v>
      </c>
    </row>
    <row r="480" spans="1:1" x14ac:dyDescent="0.2">
      <c r="A480" s="5" t="str">
        <f t="shared" si="237"/>
        <v>int[] Property _TIM_ArchtypeTable_Vanilla_Recover_SpellEarnedXP Auto</v>
      </c>
    </row>
    <row r="481" spans="1:1" x14ac:dyDescent="0.2">
      <c r="A481" s="5" t="str">
        <f t="shared" si="237"/>
        <v>int[] Property _TIM_ArchtypeTable_Vanilla_Rune_SpellEarnedXP Auto</v>
      </c>
    </row>
    <row r="482" spans="1:1" x14ac:dyDescent="0.2">
      <c r="A482" s="5" t="str">
        <f t="shared" si="237"/>
        <v>int[] Property _TIM_ArchtypeTable_Vanilla_Sense_SpellEarnedXP Auto</v>
      </c>
    </row>
    <row r="483" spans="1:1" x14ac:dyDescent="0.2">
      <c r="A483" s="5" t="str">
        <f t="shared" si="237"/>
        <v>int[] Property _TIM_ArchtypeTable_Vanilla_Shadow_SpellEarnedXP Auto</v>
      </c>
    </row>
    <row r="484" spans="1:1" x14ac:dyDescent="0.2">
      <c r="A484" s="5" t="str">
        <f t="shared" si="237"/>
        <v>int[] Property _TIM_ArchtypeTable_Vanilla_Shock_SpellEarnedXP Auto</v>
      </c>
    </row>
    <row r="485" spans="1:1" x14ac:dyDescent="0.2">
      <c r="A485" s="5" t="str">
        <f t="shared" si="237"/>
        <v>int[] Property _TIM_ArchtypeTable_Vanilla_Soul_SpellEarnedXP Auto</v>
      </c>
    </row>
    <row r="486" spans="1:1" x14ac:dyDescent="0.2">
      <c r="A486" s="5" t="str">
        <f t="shared" si="237"/>
        <v>int[] Property _TIM_ArchtypeTable_Vanilla_Space_SpellEarnedXP Auto</v>
      </c>
    </row>
    <row r="487" spans="1:1" x14ac:dyDescent="0.2">
      <c r="A487" s="5" t="str">
        <f t="shared" si="237"/>
        <v>int[] Property _TIM_ArchtypeTable_Vanilla_Sun_SpellEarnedXP Auto</v>
      </c>
    </row>
    <row r="488" spans="1:1" x14ac:dyDescent="0.2">
      <c r="A488" s="5" t="str">
        <f t="shared" si="237"/>
        <v>int[] Property _TIM_ArchtypeTable_Vanilla_Time_SpellEarnedXP Auto</v>
      </c>
    </row>
    <row r="489" spans="1:1" x14ac:dyDescent="0.2">
      <c r="A489" s="5" t="str">
        <f t="shared" si="237"/>
        <v>int[] Property _TIM_ArchtypeTable_Vanilla_Translocate_SpellEarnedXP Auto</v>
      </c>
    </row>
    <row r="490" spans="1:1" x14ac:dyDescent="0.2">
      <c r="A490" s="5" t="str">
        <f t="shared" si="237"/>
        <v>int[] Property _TIM_ArchtypeTable_Vanilla_Transmute_SpellEarnedXP Auto</v>
      </c>
    </row>
    <row r="491" spans="1:1" x14ac:dyDescent="0.2">
      <c r="A491" s="5" t="str">
        <f t="shared" si="237"/>
        <v>int[] Property _TIM_ArchtypeTable_Vanilla_Wall_SpellEarnedXP Auto</v>
      </c>
    </row>
    <row r="492" spans="1:1" x14ac:dyDescent="0.2">
      <c r="A492" s="5" t="str">
        <f t="shared" si="237"/>
        <v>int[] Property _TIM_ArchtypeTable_Vanilla_Ward_SpellEarnedXP Auto</v>
      </c>
    </row>
    <row r="493" spans="1:1" x14ac:dyDescent="0.2">
      <c r="A493" s="5" t="str">
        <f t="shared" si="237"/>
        <v>int[] Property _TIM_ArchtypeTable_Vanilla_Water_SpellEarnedXP Auto</v>
      </c>
    </row>
    <row r="494" spans="1:1" x14ac:dyDescent="0.2">
      <c r="A494" s="5" t="str">
        <f t="shared" si="237"/>
        <v>int[] Property _TIM_ArchtypeTable_Vanilla_Wind_SpellEarnedXP Auto</v>
      </c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00B0-39C3-455E-AC3A-52AE71634947}">
  <dimension ref="A1:N112"/>
  <sheetViews>
    <sheetView topLeftCell="A70" zoomScaleNormal="100" workbookViewId="0">
      <selection activeCell="O20" sqref="O20"/>
    </sheetView>
  </sheetViews>
  <sheetFormatPr defaultRowHeight="15" x14ac:dyDescent="0.25"/>
  <cols>
    <col min="1" max="1" width="22.7109375" style="11" bestFit="1" customWidth="1"/>
    <col min="2" max="2" width="4.7109375" style="11" bestFit="1" customWidth="1"/>
    <col min="3" max="3" width="11.42578125" style="11" bestFit="1" customWidth="1"/>
    <col min="4" max="4" width="9.140625" style="11"/>
    <col min="5" max="5" width="4" style="11" bestFit="1" customWidth="1"/>
    <col min="6" max="6" width="9.140625" style="11"/>
    <col min="7" max="7" width="50" style="11" bestFit="1" customWidth="1"/>
    <col min="8" max="11" width="9.140625" style="11"/>
    <col min="12" max="12" width="11.140625" style="11" bestFit="1" customWidth="1"/>
    <col min="13" max="16384" width="9.140625" style="11"/>
  </cols>
  <sheetData>
    <row r="1" spans="1:14" x14ac:dyDescent="0.25">
      <c r="K1" s="11" t="s">
        <v>10</v>
      </c>
      <c r="L1" s="11">
        <v>5</v>
      </c>
    </row>
    <row r="3" spans="1:14" x14ac:dyDescent="0.25">
      <c r="A3" s="11" t="s">
        <v>4</v>
      </c>
      <c r="B3" s="11" t="s">
        <v>6</v>
      </c>
      <c r="C3" s="11" t="s">
        <v>5</v>
      </c>
      <c r="H3" s="11" t="s">
        <v>410</v>
      </c>
      <c r="I3" s="11" t="s">
        <v>411</v>
      </c>
      <c r="K3" s="11" t="s">
        <v>412</v>
      </c>
      <c r="L3" s="11" t="s">
        <v>413</v>
      </c>
    </row>
    <row r="4" spans="1:14" x14ac:dyDescent="0.25">
      <c r="A4" s="11" t="s">
        <v>159</v>
      </c>
      <c r="B4" s="12">
        <v>0</v>
      </c>
      <c r="C4" s="11" t="s">
        <v>132</v>
      </c>
      <c r="D4" s="11" t="str">
        <f>LEFT(C4,1)</f>
        <v>A</v>
      </c>
      <c r="E4" s="11" t="str">
        <f>TEXT(B4,"000")</f>
        <v>000</v>
      </c>
      <c r="G4" s="11" t="str">
        <f>"_TIM_Book_SpellTome_"&amp;D4&amp;E4&amp;"_" &amp; A4</f>
        <v>_TIM_Book_SpellTome_A000_Candelight</v>
      </c>
      <c r="H4" s="11">
        <f>VanillaBase!E4</f>
        <v>275236</v>
      </c>
      <c r="I4" s="11">
        <v>70</v>
      </c>
      <c r="K4" s="11">
        <f>VanillaBase!D4</f>
        <v>647847</v>
      </c>
      <c r="L4" s="11">
        <f>HEX2DEC(M4)-(HEX2DEC(1000000)*$L$1)</f>
        <v>105736</v>
      </c>
      <c r="M4" s="11" t="s">
        <v>414</v>
      </c>
      <c r="N4" s="11" t="s">
        <v>523</v>
      </c>
    </row>
    <row r="5" spans="1:14" x14ac:dyDescent="0.25">
      <c r="A5" s="11" t="s">
        <v>191</v>
      </c>
      <c r="B5" s="12">
        <v>0</v>
      </c>
      <c r="C5" s="11" t="s">
        <v>132</v>
      </c>
      <c r="D5" s="11" t="str">
        <f t="shared" ref="D5:D68" si="0">LEFT(C5,1)</f>
        <v>A</v>
      </c>
      <c r="E5" s="11" t="str">
        <f t="shared" ref="E5:E20" si="1">TEXT(B5,"000")</f>
        <v>000</v>
      </c>
      <c r="G5" s="11" t="str">
        <f t="shared" ref="G5:G68" si="2">"_TIM_Book_SpellTome_"&amp;D5&amp;E5&amp;"_" &amp; A5</f>
        <v>_TIM_Book_SpellTome_A000_Equilibrium</v>
      </c>
      <c r="H5" s="11">
        <f>VanillaBase!E5</f>
        <v>894790</v>
      </c>
      <c r="I5" s="11">
        <v>70</v>
      </c>
      <c r="K5" s="11">
        <f>VanillaBase!D5</f>
        <v>1001879</v>
      </c>
      <c r="L5" s="11">
        <f t="shared" ref="L5:L68" si="3">HEX2DEC(M5)-(HEX2DEC(1000000)*$L$1)</f>
        <v>105737</v>
      </c>
      <c r="M5" s="11" t="s">
        <v>415</v>
      </c>
      <c r="N5" s="11" t="s">
        <v>524</v>
      </c>
    </row>
    <row r="6" spans="1:14" x14ac:dyDescent="0.25">
      <c r="A6" s="11" t="s">
        <v>238</v>
      </c>
      <c r="B6" s="12">
        <v>0</v>
      </c>
      <c r="C6" s="11" t="s">
        <v>132</v>
      </c>
      <c r="D6" s="11" t="str">
        <f t="shared" si="0"/>
        <v>A</v>
      </c>
      <c r="E6" s="11" t="str">
        <f t="shared" si="1"/>
        <v>000</v>
      </c>
      <c r="G6" s="11" t="str">
        <f t="shared" si="2"/>
        <v>_TIM_Book_SpellTome_A000_Oakflesh</v>
      </c>
      <c r="H6" s="11">
        <f>VanillaBase!E6</f>
        <v>372060</v>
      </c>
      <c r="I6" s="11">
        <v>70</v>
      </c>
      <c r="K6" s="11">
        <f>VanillaBase!D6</f>
        <v>647848</v>
      </c>
      <c r="L6" s="11">
        <f t="shared" si="3"/>
        <v>105738</v>
      </c>
      <c r="M6" s="11" t="s">
        <v>416</v>
      </c>
      <c r="N6" s="11" t="s">
        <v>525</v>
      </c>
    </row>
    <row r="7" spans="1:14" x14ac:dyDescent="0.25">
      <c r="A7" s="11" t="s">
        <v>233</v>
      </c>
      <c r="B7" s="12">
        <v>25</v>
      </c>
      <c r="C7" s="11" t="s">
        <v>132</v>
      </c>
      <c r="D7" s="11" t="str">
        <f t="shared" si="0"/>
        <v>A</v>
      </c>
      <c r="E7" s="11" t="str">
        <f t="shared" si="1"/>
        <v>025</v>
      </c>
      <c r="G7" s="11" t="str">
        <f t="shared" si="2"/>
        <v>_TIM_Book_SpellTome_A025_Magelight</v>
      </c>
      <c r="H7" s="11">
        <f>VanillaBase!E7</f>
        <v>275235</v>
      </c>
      <c r="I7" s="11">
        <v>70</v>
      </c>
      <c r="K7" s="11">
        <f>VanillaBase!D7</f>
        <v>665314</v>
      </c>
      <c r="L7" s="11">
        <f t="shared" si="3"/>
        <v>105739</v>
      </c>
      <c r="M7" s="11" t="s">
        <v>417</v>
      </c>
      <c r="N7" s="11" t="s">
        <v>526</v>
      </c>
    </row>
    <row r="8" spans="1:14" x14ac:dyDescent="0.25">
      <c r="A8" s="11" t="s">
        <v>254</v>
      </c>
      <c r="B8" s="12">
        <v>25</v>
      </c>
      <c r="C8" s="11" t="s">
        <v>132</v>
      </c>
      <c r="D8" s="11" t="str">
        <f t="shared" si="0"/>
        <v>A</v>
      </c>
      <c r="E8" s="11" t="str">
        <f t="shared" si="1"/>
        <v>025</v>
      </c>
      <c r="G8" s="11" t="str">
        <f t="shared" si="2"/>
        <v>_TIM_Book_SpellTome_A025_Stoneflesh</v>
      </c>
      <c r="H8" s="11">
        <f>VanillaBase!E8</f>
        <v>372061</v>
      </c>
      <c r="I8" s="11">
        <v>70</v>
      </c>
      <c r="K8" s="11">
        <f>VanillaBase!D8</f>
        <v>665315</v>
      </c>
      <c r="L8" s="11">
        <f t="shared" si="3"/>
        <v>105740</v>
      </c>
      <c r="M8" s="11" t="s">
        <v>418</v>
      </c>
      <c r="N8" s="11" t="s">
        <v>527</v>
      </c>
    </row>
    <row r="9" spans="1:14" x14ac:dyDescent="0.25">
      <c r="A9" s="11" t="s">
        <v>136</v>
      </c>
      <c r="B9" s="12">
        <v>50</v>
      </c>
      <c r="C9" s="11" t="s">
        <v>132</v>
      </c>
      <c r="D9" s="11" t="str">
        <f t="shared" si="0"/>
        <v>A</v>
      </c>
      <c r="E9" s="11" t="str">
        <f t="shared" si="1"/>
        <v>050</v>
      </c>
      <c r="G9" s="11" t="str">
        <f t="shared" si="2"/>
        <v>_TIM_Book_SpellTome_A050_Ash Shell</v>
      </c>
      <c r="H9" s="11">
        <f>VanillaBase!E9</f>
        <v>67204913</v>
      </c>
      <c r="I9" s="11">
        <v>70</v>
      </c>
      <c r="K9" s="11">
        <f>VanillaBase!D9</f>
        <v>67205036</v>
      </c>
      <c r="L9" s="11">
        <f t="shared" si="3"/>
        <v>105741</v>
      </c>
      <c r="M9" s="11" t="s">
        <v>419</v>
      </c>
      <c r="N9" s="11" t="s">
        <v>528</v>
      </c>
    </row>
    <row r="10" spans="1:14" x14ac:dyDescent="0.25">
      <c r="A10" s="11" t="s">
        <v>186</v>
      </c>
      <c r="B10" s="12">
        <v>50</v>
      </c>
      <c r="C10" s="11" t="s">
        <v>132</v>
      </c>
      <c r="D10" s="11" t="str">
        <f t="shared" si="0"/>
        <v>A</v>
      </c>
      <c r="E10" s="11" t="str">
        <f t="shared" si="1"/>
        <v>050</v>
      </c>
      <c r="G10" s="11" t="str">
        <f t="shared" si="2"/>
        <v>_TIM_Book_SpellTome_A050_Detect Life</v>
      </c>
      <c r="H10" s="11">
        <f>VanillaBase!E10</f>
        <v>135662</v>
      </c>
      <c r="I10" s="11">
        <v>70</v>
      </c>
      <c r="K10" s="11">
        <f>VanillaBase!D10</f>
        <v>665322</v>
      </c>
      <c r="L10" s="11">
        <f t="shared" si="3"/>
        <v>105742</v>
      </c>
      <c r="M10" s="11" t="s">
        <v>420</v>
      </c>
      <c r="N10" s="11" t="s">
        <v>529</v>
      </c>
    </row>
    <row r="11" spans="1:14" x14ac:dyDescent="0.25">
      <c r="A11" s="11" t="s">
        <v>227</v>
      </c>
      <c r="B11" s="12">
        <v>50</v>
      </c>
      <c r="C11" s="11" t="s">
        <v>132</v>
      </c>
      <c r="D11" s="11" t="str">
        <f t="shared" si="0"/>
        <v>A</v>
      </c>
      <c r="E11" s="11" t="str">
        <f t="shared" si="1"/>
        <v>050</v>
      </c>
      <c r="G11" s="11" t="str">
        <f t="shared" si="2"/>
        <v>_TIM_Book_SpellTome_A050_Ironflesh</v>
      </c>
      <c r="H11" s="11">
        <f>VanillaBase!E11</f>
        <v>334614</v>
      </c>
      <c r="I11" s="11">
        <v>70</v>
      </c>
      <c r="K11" s="11">
        <f>VanillaBase!D11</f>
        <v>665316</v>
      </c>
      <c r="L11" s="11">
        <f t="shared" si="3"/>
        <v>105743</v>
      </c>
      <c r="M11" s="11" t="s">
        <v>421</v>
      </c>
      <c r="N11" s="11" t="s">
        <v>530</v>
      </c>
    </row>
    <row r="12" spans="1:14" x14ac:dyDescent="0.25">
      <c r="A12" s="11" t="s">
        <v>257</v>
      </c>
      <c r="B12" s="12">
        <v>50</v>
      </c>
      <c r="C12" s="11" t="s">
        <v>132</v>
      </c>
      <c r="D12" s="11" t="str">
        <f t="shared" si="0"/>
        <v>A</v>
      </c>
      <c r="E12" s="11" t="str">
        <f t="shared" si="1"/>
        <v>050</v>
      </c>
      <c r="G12" s="11" t="str">
        <f t="shared" si="2"/>
        <v>_TIM_Book_SpellTome_A050_Telekinesis</v>
      </c>
      <c r="H12" s="11">
        <f>VanillaBase!E12</f>
        <v>107724</v>
      </c>
      <c r="I12" s="11">
        <v>70</v>
      </c>
      <c r="K12" s="11">
        <f>VanillaBase!D12</f>
        <v>665317</v>
      </c>
      <c r="L12" s="11">
        <f t="shared" si="3"/>
        <v>105744</v>
      </c>
      <c r="M12" s="11" t="s">
        <v>422</v>
      </c>
      <c r="N12" s="11" t="s">
        <v>531</v>
      </c>
    </row>
    <row r="13" spans="1:14" x14ac:dyDescent="0.25">
      <c r="A13" s="11" t="s">
        <v>192</v>
      </c>
      <c r="B13" s="12">
        <v>50</v>
      </c>
      <c r="C13" s="11" t="s">
        <v>132</v>
      </c>
      <c r="D13" s="11" t="str">
        <f t="shared" si="0"/>
        <v>A</v>
      </c>
      <c r="E13" s="11" t="str">
        <f t="shared" si="1"/>
        <v>050</v>
      </c>
      <c r="G13" s="11" t="str">
        <f t="shared" si="2"/>
        <v>_TIM_Book_SpellTome_A050_Transmute</v>
      </c>
      <c r="H13" s="11">
        <f>VanillaBase!E13</f>
        <v>1085713</v>
      </c>
      <c r="I13" s="11">
        <v>70</v>
      </c>
      <c r="K13" s="11">
        <f>VanillaBase!D13</f>
        <v>1085714</v>
      </c>
      <c r="L13" s="11">
        <f t="shared" si="3"/>
        <v>105745</v>
      </c>
      <c r="M13" s="11" t="s">
        <v>423</v>
      </c>
      <c r="N13" s="11" t="s">
        <v>532</v>
      </c>
    </row>
    <row r="14" spans="1:14" x14ac:dyDescent="0.25">
      <c r="A14" s="11" t="s">
        <v>268</v>
      </c>
      <c r="B14" s="12">
        <v>50</v>
      </c>
      <c r="C14" s="11" t="s">
        <v>132</v>
      </c>
      <c r="D14" s="11" t="str">
        <f t="shared" si="0"/>
        <v>A</v>
      </c>
      <c r="E14" s="11" t="str">
        <f t="shared" si="1"/>
        <v>050</v>
      </c>
      <c r="G14" s="11" t="str">
        <f t="shared" si="2"/>
        <v>_TIM_Book_SpellTome_A050_Waterbreathing</v>
      </c>
      <c r="H14" s="11">
        <f>VanillaBase!E14</f>
        <v>381301</v>
      </c>
      <c r="I14" s="11">
        <v>70</v>
      </c>
      <c r="K14" s="11">
        <f>VanillaBase!D14</f>
        <v>665318</v>
      </c>
      <c r="L14" s="11">
        <f t="shared" si="3"/>
        <v>105746</v>
      </c>
      <c r="M14" s="11" t="s">
        <v>424</v>
      </c>
      <c r="N14" s="11" t="s">
        <v>533</v>
      </c>
    </row>
    <row r="15" spans="1:14" x14ac:dyDescent="0.25">
      <c r="A15" s="11" t="s">
        <v>131</v>
      </c>
      <c r="B15" s="12">
        <v>75</v>
      </c>
      <c r="C15" s="11" t="s">
        <v>132</v>
      </c>
      <c r="D15" s="11" t="str">
        <f t="shared" si="0"/>
        <v>A</v>
      </c>
      <c r="E15" s="11" t="str">
        <f t="shared" si="1"/>
        <v>075</v>
      </c>
      <c r="G15" s="11" t="str">
        <f t="shared" si="2"/>
        <v>_TIM_Book_SpellTome_A075_Ash Rune</v>
      </c>
      <c r="H15" s="11">
        <f>VanillaBase!E15</f>
        <v>67205039</v>
      </c>
      <c r="I15" s="11">
        <v>70</v>
      </c>
      <c r="K15" s="11">
        <f>VanillaBase!D15</f>
        <v>67205045</v>
      </c>
      <c r="L15" s="11">
        <f t="shared" si="3"/>
        <v>105747</v>
      </c>
      <c r="M15" s="11" t="s">
        <v>425</v>
      </c>
      <c r="N15" s="11" t="s">
        <v>534</v>
      </c>
    </row>
    <row r="16" spans="1:14" x14ac:dyDescent="0.25">
      <c r="A16" s="11" t="s">
        <v>185</v>
      </c>
      <c r="B16" s="12">
        <v>75</v>
      </c>
      <c r="C16" s="11" t="s">
        <v>132</v>
      </c>
      <c r="D16" s="11" t="str">
        <f t="shared" si="0"/>
        <v>A</v>
      </c>
      <c r="E16" s="11" t="str">
        <f t="shared" si="1"/>
        <v>075</v>
      </c>
      <c r="G16" s="11" t="str">
        <f t="shared" si="2"/>
        <v>_TIM_Book_SpellTome_A075_Detect Dead</v>
      </c>
      <c r="H16" s="11">
        <f>VanillaBase!E16</f>
        <v>135663</v>
      </c>
      <c r="I16" s="11">
        <v>70</v>
      </c>
      <c r="K16" s="11">
        <f>VanillaBase!D16</f>
        <v>665319</v>
      </c>
      <c r="L16" s="11">
        <f t="shared" si="3"/>
        <v>105748</v>
      </c>
      <c r="M16" s="11" t="s">
        <v>426</v>
      </c>
      <c r="N16" s="11" t="s">
        <v>535</v>
      </c>
    </row>
    <row r="17" spans="1:14" x14ac:dyDescent="0.25">
      <c r="A17" s="11" t="s">
        <v>190</v>
      </c>
      <c r="B17" s="12">
        <v>75</v>
      </c>
      <c r="C17" s="11" t="s">
        <v>132</v>
      </c>
      <c r="D17" s="11" t="str">
        <f t="shared" si="0"/>
        <v>A</v>
      </c>
      <c r="E17" s="11" t="str">
        <f t="shared" si="1"/>
        <v>075</v>
      </c>
      <c r="G17" s="11" t="str">
        <f t="shared" si="2"/>
        <v>_TIM_Book_SpellTome_A075_Ebonyflesh</v>
      </c>
      <c r="H17" s="11">
        <f>VanillaBase!E17</f>
        <v>372062</v>
      </c>
      <c r="I17" s="11">
        <v>70</v>
      </c>
      <c r="K17" s="11">
        <f>VanillaBase!D17</f>
        <v>665321</v>
      </c>
      <c r="L17" s="11">
        <f t="shared" si="3"/>
        <v>105749</v>
      </c>
      <c r="M17" s="11" t="s">
        <v>427</v>
      </c>
      <c r="N17" s="11" t="s">
        <v>536</v>
      </c>
    </row>
    <row r="18" spans="1:14" x14ac:dyDescent="0.25">
      <c r="A18" s="11" t="s">
        <v>240</v>
      </c>
      <c r="B18" s="12">
        <v>75</v>
      </c>
      <c r="C18" s="11" t="s">
        <v>132</v>
      </c>
      <c r="D18" s="11" t="str">
        <f t="shared" si="0"/>
        <v>A</v>
      </c>
      <c r="E18" s="11" t="str">
        <f t="shared" si="1"/>
        <v>075</v>
      </c>
      <c r="G18" s="11" t="str">
        <f t="shared" si="2"/>
        <v>_TIM_Book_SpellTome_A075_Paralyze</v>
      </c>
      <c r="H18" s="11">
        <f>VanillaBase!E18</f>
        <v>372063</v>
      </c>
      <c r="I18" s="11">
        <v>70</v>
      </c>
      <c r="K18" s="11">
        <f>VanillaBase!D18</f>
        <v>665320</v>
      </c>
      <c r="L18" s="11">
        <f t="shared" si="3"/>
        <v>105750</v>
      </c>
      <c r="M18" s="11" t="s">
        <v>428</v>
      </c>
      <c r="N18" s="11" t="s">
        <v>537</v>
      </c>
    </row>
    <row r="19" spans="1:14" x14ac:dyDescent="0.25">
      <c r="A19" s="11" t="s">
        <v>187</v>
      </c>
      <c r="B19" s="12">
        <v>100</v>
      </c>
      <c r="C19" s="11" t="s">
        <v>132</v>
      </c>
      <c r="D19" s="11" t="str">
        <f t="shared" si="0"/>
        <v>A</v>
      </c>
      <c r="E19" s="11" t="str">
        <f t="shared" si="1"/>
        <v>100</v>
      </c>
      <c r="G19" s="11" t="str">
        <f t="shared" si="2"/>
        <v>_TIM_Book_SpellTome_A100_Dragonhide</v>
      </c>
      <c r="H19" s="11">
        <f>VanillaBase!E19</f>
        <v>842608</v>
      </c>
      <c r="I19" s="11">
        <v>70</v>
      </c>
      <c r="K19" s="11">
        <f>VanillaBase!D19</f>
        <v>863054</v>
      </c>
      <c r="L19" s="11">
        <f t="shared" si="3"/>
        <v>105751</v>
      </c>
      <c r="M19" s="11" t="s">
        <v>429</v>
      </c>
      <c r="N19" s="11" t="s">
        <v>538</v>
      </c>
    </row>
    <row r="20" spans="1:14" x14ac:dyDescent="0.25">
      <c r="A20" s="11" t="s">
        <v>234</v>
      </c>
      <c r="B20" s="12">
        <v>100</v>
      </c>
      <c r="C20" s="11" t="s">
        <v>132</v>
      </c>
      <c r="D20" s="11" t="str">
        <f t="shared" si="0"/>
        <v>A</v>
      </c>
      <c r="E20" s="11" t="str">
        <f t="shared" si="1"/>
        <v>100</v>
      </c>
      <c r="G20" s="11" t="str">
        <f t="shared" si="2"/>
        <v>_TIM_Book_SpellTome_A100_Mass Paralysis</v>
      </c>
      <c r="H20" s="11">
        <f>VanillaBase!E20</f>
        <v>746214</v>
      </c>
      <c r="I20" s="11">
        <v>70</v>
      </c>
      <c r="K20" s="11">
        <f>VanillaBase!D20</f>
        <v>906822</v>
      </c>
      <c r="L20" s="11">
        <f t="shared" si="3"/>
        <v>105752</v>
      </c>
      <c r="M20" s="11" t="s">
        <v>430</v>
      </c>
      <c r="N20" s="11" t="s">
        <v>539</v>
      </c>
    </row>
    <row r="21" spans="1:14" x14ac:dyDescent="0.25">
      <c r="A21" s="11" t="s">
        <v>151</v>
      </c>
      <c r="B21" s="12">
        <v>0</v>
      </c>
      <c r="C21" s="11" t="s">
        <v>143</v>
      </c>
      <c r="D21" s="11" t="str">
        <f t="shared" si="0"/>
        <v>C</v>
      </c>
      <c r="E21" s="11" t="str">
        <f>TEXT(B21,"000")</f>
        <v>000</v>
      </c>
      <c r="G21" s="11" t="str">
        <f t="shared" si="2"/>
        <v>_TIM_Book_SpellTome_C000_Bound Dagger</v>
      </c>
      <c r="H21" s="11">
        <f>VanillaBase!E21</f>
        <v>67227142</v>
      </c>
      <c r="I21" s="11">
        <v>70</v>
      </c>
      <c r="K21" s="11">
        <f>VanillaBase!D21</f>
        <v>67227143</v>
      </c>
      <c r="L21" s="11">
        <f t="shared" si="3"/>
        <v>105753</v>
      </c>
      <c r="M21" s="11" t="s">
        <v>431</v>
      </c>
      <c r="N21" s="11" t="s">
        <v>540</v>
      </c>
    </row>
    <row r="22" spans="1:14" x14ac:dyDescent="0.25">
      <c r="A22" s="11" t="s">
        <v>152</v>
      </c>
      <c r="B22" s="12">
        <v>0</v>
      </c>
      <c r="C22" s="11" t="s">
        <v>143</v>
      </c>
      <c r="D22" s="11" t="str">
        <f t="shared" si="0"/>
        <v>C</v>
      </c>
      <c r="E22" s="11" t="str">
        <f t="shared" ref="E22:E85" si="4">TEXT(B22,"000")</f>
        <v>000</v>
      </c>
      <c r="G22" s="11" t="str">
        <f t="shared" si="2"/>
        <v>_TIM_Book_SpellTome_C000_Bound Sword</v>
      </c>
      <c r="H22" s="11">
        <f>VanillaBase!E22</f>
        <v>135659</v>
      </c>
      <c r="I22" s="11">
        <v>70</v>
      </c>
      <c r="K22" s="11">
        <f>VanillaBase!D22</f>
        <v>647849</v>
      </c>
      <c r="L22" s="11">
        <f t="shared" si="3"/>
        <v>105754</v>
      </c>
      <c r="M22" s="11" t="s">
        <v>432</v>
      </c>
      <c r="N22" s="11" t="s">
        <v>541</v>
      </c>
    </row>
    <row r="23" spans="1:14" x14ac:dyDescent="0.25">
      <c r="A23" s="11" t="s">
        <v>174</v>
      </c>
      <c r="B23" s="12">
        <v>0</v>
      </c>
      <c r="C23" s="11" t="s">
        <v>143</v>
      </c>
      <c r="D23" s="11" t="str">
        <f t="shared" si="0"/>
        <v>C</v>
      </c>
      <c r="E23" s="11" t="str">
        <f t="shared" si="4"/>
        <v>000</v>
      </c>
      <c r="G23" s="11" t="str">
        <f t="shared" si="2"/>
        <v>_TIM_Book_SpellTome_C000_Conjure Familiar</v>
      </c>
      <c r="H23" s="11">
        <f>VanillaBase!E23</f>
        <v>409782</v>
      </c>
      <c r="I23" s="11">
        <v>70</v>
      </c>
      <c r="K23" s="11">
        <f>VanillaBase!D23</f>
        <v>647851</v>
      </c>
      <c r="L23" s="11">
        <f t="shared" si="3"/>
        <v>105755</v>
      </c>
      <c r="M23" s="11" t="s">
        <v>433</v>
      </c>
      <c r="N23" s="11" t="s">
        <v>542</v>
      </c>
    </row>
    <row r="24" spans="1:14" x14ac:dyDescent="0.25">
      <c r="A24" s="11" t="s">
        <v>243</v>
      </c>
      <c r="B24" s="12">
        <v>0</v>
      </c>
      <c r="C24" s="11" t="s">
        <v>143</v>
      </c>
      <c r="D24" s="11" t="str">
        <f t="shared" si="0"/>
        <v>C</v>
      </c>
      <c r="E24" s="11" t="str">
        <f t="shared" si="4"/>
        <v>000</v>
      </c>
      <c r="G24" s="11" t="str">
        <f t="shared" si="2"/>
        <v>_TIM_Book_SpellTome_C000_Raise Zombie</v>
      </c>
      <c r="H24" s="11">
        <f>VanillaBase!E24</f>
        <v>518369</v>
      </c>
      <c r="I24" s="11">
        <v>70</v>
      </c>
      <c r="K24" s="11">
        <f>VanillaBase!D24</f>
        <v>647850</v>
      </c>
      <c r="L24" s="11">
        <f t="shared" si="3"/>
        <v>105756</v>
      </c>
      <c r="M24" s="11" t="s">
        <v>434</v>
      </c>
      <c r="N24" s="11" t="s">
        <v>543</v>
      </c>
    </row>
    <row r="25" spans="1:14" x14ac:dyDescent="0.25">
      <c r="A25" s="11" t="s">
        <v>149</v>
      </c>
      <c r="B25" s="12">
        <v>25</v>
      </c>
      <c r="C25" s="11" t="s">
        <v>143</v>
      </c>
      <c r="D25" s="11" t="str">
        <f t="shared" si="0"/>
        <v>C</v>
      </c>
      <c r="E25" s="11" t="str">
        <f t="shared" si="4"/>
        <v>025</v>
      </c>
      <c r="G25" s="11" t="str">
        <f t="shared" si="2"/>
        <v>_TIM_Book_SpellTome_C025_Bound Battleaxe</v>
      </c>
      <c r="H25" s="11">
        <f>VanillaBase!E25</f>
        <v>642598</v>
      </c>
      <c r="I25" s="11">
        <v>70</v>
      </c>
      <c r="K25" s="11">
        <f>VanillaBase!D25</f>
        <v>738807</v>
      </c>
      <c r="L25" s="11">
        <f t="shared" si="3"/>
        <v>105757</v>
      </c>
      <c r="M25" s="11" t="s">
        <v>435</v>
      </c>
      <c r="N25" s="11" t="s">
        <v>544</v>
      </c>
    </row>
    <row r="26" spans="1:14" x14ac:dyDescent="0.25">
      <c r="A26" s="11" t="s">
        <v>172</v>
      </c>
      <c r="B26" s="12">
        <v>25</v>
      </c>
      <c r="C26" s="11" t="s">
        <v>143</v>
      </c>
      <c r="D26" s="11" t="str">
        <f t="shared" si="0"/>
        <v>C</v>
      </c>
      <c r="E26" s="11" t="str">
        <f t="shared" si="4"/>
        <v>025</v>
      </c>
      <c r="G26" s="11" t="str">
        <f t="shared" si="2"/>
        <v>_TIM_Book_SpellTome_C025_Conjure Boneman</v>
      </c>
      <c r="H26" s="11">
        <f>VanillaBase!E26</f>
        <v>135660</v>
      </c>
      <c r="I26" s="11">
        <v>70</v>
      </c>
      <c r="K26" s="11">
        <f>VanillaBase!D26</f>
        <v>665325</v>
      </c>
      <c r="L26" s="11">
        <f t="shared" si="3"/>
        <v>105758</v>
      </c>
      <c r="M26" s="11" t="s">
        <v>436</v>
      </c>
      <c r="N26" s="11" t="s">
        <v>545</v>
      </c>
    </row>
    <row r="27" spans="1:14" x14ac:dyDescent="0.25">
      <c r="A27" s="11" t="s">
        <v>175</v>
      </c>
      <c r="B27" s="12">
        <v>25</v>
      </c>
      <c r="C27" s="11" t="s">
        <v>143</v>
      </c>
      <c r="D27" s="11" t="str">
        <f t="shared" si="0"/>
        <v>C</v>
      </c>
      <c r="E27" s="11" t="str">
        <f t="shared" si="4"/>
        <v>025</v>
      </c>
      <c r="G27" s="11" t="str">
        <f t="shared" si="2"/>
        <v>_TIM_Book_SpellTome_C025_Conjure Flame Atronach</v>
      </c>
      <c r="H27" s="11">
        <f>VanillaBase!E27</f>
        <v>33572282</v>
      </c>
      <c r="I27" s="11">
        <v>70</v>
      </c>
      <c r="K27" s="11">
        <f>VanillaBase!D27</f>
        <v>33572272</v>
      </c>
      <c r="L27" s="11">
        <f t="shared" si="3"/>
        <v>105759</v>
      </c>
      <c r="M27" s="11" t="s">
        <v>437</v>
      </c>
      <c r="N27" s="11" t="s">
        <v>546</v>
      </c>
    </row>
    <row r="28" spans="1:14" x14ac:dyDescent="0.25">
      <c r="A28" s="11" t="s">
        <v>204</v>
      </c>
      <c r="B28" s="12">
        <v>25</v>
      </c>
      <c r="C28" s="11" t="s">
        <v>143</v>
      </c>
      <c r="D28" s="11" t="str">
        <f t="shared" si="0"/>
        <v>C</v>
      </c>
      <c r="E28" s="11" t="str">
        <f t="shared" si="4"/>
        <v>025</v>
      </c>
      <c r="G28" s="11" t="str">
        <f t="shared" si="2"/>
        <v>_TIM_Book_SpellTome_C025_Flaming Familiar</v>
      </c>
      <c r="H28" s="11">
        <f>VanillaBase!E28</f>
        <v>132291</v>
      </c>
      <c r="I28" s="11">
        <v>70</v>
      </c>
      <c r="K28" s="11">
        <f>VanillaBase!D28</f>
        <v>665324</v>
      </c>
      <c r="L28" s="11">
        <f t="shared" si="3"/>
        <v>105760</v>
      </c>
      <c r="M28" s="11" t="s">
        <v>438</v>
      </c>
      <c r="N28" s="11" t="s">
        <v>547</v>
      </c>
    </row>
    <row r="29" spans="1:14" x14ac:dyDescent="0.25">
      <c r="A29" s="11" t="s">
        <v>245</v>
      </c>
      <c r="B29" s="12">
        <v>25</v>
      </c>
      <c r="C29" s="11" t="s">
        <v>143</v>
      </c>
      <c r="D29" s="11" t="str">
        <f t="shared" si="0"/>
        <v>C</v>
      </c>
      <c r="E29" s="11" t="str">
        <f t="shared" si="4"/>
        <v>025</v>
      </c>
      <c r="G29" s="11" t="str">
        <f t="shared" si="2"/>
        <v>_TIM_Book_SpellTome_C025_Reanimate Corpse</v>
      </c>
      <c r="H29" s="11">
        <f>VanillaBase!E29</f>
        <v>416727</v>
      </c>
      <c r="I29" s="11">
        <v>70</v>
      </c>
      <c r="K29" s="11">
        <f>VanillaBase!D29</f>
        <v>665323</v>
      </c>
      <c r="L29" s="11">
        <f t="shared" si="3"/>
        <v>105761</v>
      </c>
      <c r="M29" s="11" t="s">
        <v>439</v>
      </c>
      <c r="N29" s="11" t="s">
        <v>548</v>
      </c>
    </row>
    <row r="30" spans="1:14" x14ac:dyDescent="0.25">
      <c r="A30" s="11" t="s">
        <v>250</v>
      </c>
      <c r="B30" s="12">
        <v>25</v>
      </c>
      <c r="C30" s="11" t="s">
        <v>143</v>
      </c>
      <c r="D30" s="11" t="str">
        <f t="shared" si="0"/>
        <v>C</v>
      </c>
      <c r="E30" s="11" t="str">
        <f t="shared" si="4"/>
        <v>025</v>
      </c>
      <c r="G30" s="11" t="str">
        <f t="shared" si="2"/>
        <v>_TIM_Book_SpellTome_C025_Soul Trap</v>
      </c>
      <c r="H30" s="11">
        <f>VanillaBase!E30</f>
        <v>318372</v>
      </c>
      <c r="I30" s="11">
        <v>70</v>
      </c>
      <c r="K30" s="11">
        <f>VanillaBase!D30</f>
        <v>642388</v>
      </c>
      <c r="L30" s="11">
        <f t="shared" si="3"/>
        <v>105762</v>
      </c>
      <c r="M30" s="11" t="s">
        <v>440</v>
      </c>
      <c r="N30" s="11" t="s">
        <v>549</v>
      </c>
    </row>
    <row r="31" spans="1:14" x14ac:dyDescent="0.25">
      <c r="A31" s="11" t="s">
        <v>142</v>
      </c>
      <c r="B31" s="12">
        <v>50</v>
      </c>
      <c r="C31" s="11" t="s">
        <v>143</v>
      </c>
      <c r="D31" s="11" t="str">
        <f t="shared" si="0"/>
        <v>C</v>
      </c>
      <c r="E31" s="11" t="str">
        <f t="shared" si="4"/>
        <v>050</v>
      </c>
      <c r="G31" s="11" t="str">
        <f t="shared" si="2"/>
        <v>_TIM_Book_SpellTome_C050_Banish Daedra</v>
      </c>
      <c r="H31" s="11">
        <f>VanillaBase!E31</f>
        <v>447020</v>
      </c>
      <c r="I31" s="11">
        <v>70</v>
      </c>
      <c r="K31" s="11">
        <f>VanillaBase!D31</f>
        <v>665326</v>
      </c>
      <c r="L31" s="11">
        <f t="shared" si="3"/>
        <v>126499</v>
      </c>
      <c r="M31" s="11" t="s">
        <v>441</v>
      </c>
      <c r="N31" s="11" t="s">
        <v>550</v>
      </c>
    </row>
    <row r="32" spans="1:14" x14ac:dyDescent="0.25">
      <c r="A32" s="11" t="s">
        <v>150</v>
      </c>
      <c r="B32" s="12">
        <v>50</v>
      </c>
      <c r="C32" s="11" t="s">
        <v>143</v>
      </c>
      <c r="D32" s="11" t="str">
        <f t="shared" si="0"/>
        <v>C</v>
      </c>
      <c r="E32" s="11" t="str">
        <f t="shared" si="4"/>
        <v>050</v>
      </c>
      <c r="G32" s="11" t="str">
        <f t="shared" si="2"/>
        <v>_TIM_Book_SpellTome_C050_Bound Bow</v>
      </c>
      <c r="H32" s="11">
        <f>VanillaBase!E32</f>
        <v>135661</v>
      </c>
      <c r="I32" s="11">
        <v>70</v>
      </c>
      <c r="K32" s="11">
        <f>VanillaBase!D32</f>
        <v>665329</v>
      </c>
      <c r="L32" s="11">
        <f t="shared" si="3"/>
        <v>126500</v>
      </c>
      <c r="M32" s="11" t="s">
        <v>442</v>
      </c>
      <c r="N32" s="11" t="s">
        <v>551</v>
      </c>
    </row>
    <row r="33" spans="1:14" x14ac:dyDescent="0.25">
      <c r="A33" s="11" t="s">
        <v>171</v>
      </c>
      <c r="B33" s="12">
        <v>50</v>
      </c>
      <c r="C33" s="11" t="s">
        <v>143</v>
      </c>
      <c r="D33" s="11" t="str">
        <f t="shared" si="0"/>
        <v>C</v>
      </c>
      <c r="E33" s="11" t="str">
        <f t="shared" si="4"/>
        <v>050</v>
      </c>
      <c r="G33" s="11" t="str">
        <f t="shared" si="2"/>
        <v>_TIM_Book_SpellTome_C050_Conjure Ash Spawn</v>
      </c>
      <c r="H33" s="11">
        <f>VanillaBase!E33</f>
        <v>67227126</v>
      </c>
      <c r="I33" s="11">
        <v>70</v>
      </c>
      <c r="K33" s="11">
        <f>VanillaBase!D33</f>
        <v>67232433</v>
      </c>
      <c r="L33" s="11">
        <f t="shared" si="3"/>
        <v>126501</v>
      </c>
      <c r="M33" s="11" t="s">
        <v>443</v>
      </c>
      <c r="N33" s="11" t="s">
        <v>552</v>
      </c>
    </row>
    <row r="34" spans="1:14" x14ac:dyDescent="0.25">
      <c r="A34" s="11" t="s">
        <v>177</v>
      </c>
      <c r="B34" s="12">
        <v>50</v>
      </c>
      <c r="C34" s="11" t="s">
        <v>143</v>
      </c>
      <c r="D34" s="11" t="str">
        <f t="shared" si="0"/>
        <v>C</v>
      </c>
      <c r="E34" s="11" t="str">
        <f t="shared" si="4"/>
        <v>050</v>
      </c>
      <c r="G34" s="11" t="str">
        <f t="shared" si="2"/>
        <v>_TIM_Book_SpellTome_C050_Conjure Frost Atronach</v>
      </c>
      <c r="H34" s="11">
        <f>VanillaBase!E34</f>
        <v>132292</v>
      </c>
      <c r="I34" s="11">
        <v>70</v>
      </c>
      <c r="K34" s="11">
        <f>VanillaBase!D34</f>
        <v>665327</v>
      </c>
      <c r="L34" s="11">
        <f t="shared" si="3"/>
        <v>126502</v>
      </c>
      <c r="M34" s="11" t="s">
        <v>444</v>
      </c>
      <c r="N34" s="11" t="s">
        <v>553</v>
      </c>
    </row>
    <row r="35" spans="1:14" x14ac:dyDescent="0.25">
      <c r="A35" s="11" t="s">
        <v>178</v>
      </c>
      <c r="B35" s="12">
        <v>50</v>
      </c>
      <c r="C35" s="11" t="s">
        <v>143</v>
      </c>
      <c r="D35" s="11" t="str">
        <f t="shared" si="0"/>
        <v>C</v>
      </c>
      <c r="E35" s="11" t="str">
        <f t="shared" si="4"/>
        <v>050</v>
      </c>
      <c r="G35" s="11" t="str">
        <f t="shared" si="2"/>
        <v>_TIM_Book_SpellTome_C050_Conjure Mistman</v>
      </c>
      <c r="H35" s="11">
        <f>VanillaBase!E35</f>
        <v>33572280</v>
      </c>
      <c r="I35" s="11">
        <v>70</v>
      </c>
      <c r="K35" s="11">
        <f>VanillaBase!D35</f>
        <v>33572273</v>
      </c>
      <c r="L35" s="11">
        <f t="shared" si="3"/>
        <v>126503</v>
      </c>
      <c r="M35" s="11" t="s">
        <v>445</v>
      </c>
      <c r="N35" s="11" t="s">
        <v>554</v>
      </c>
    </row>
    <row r="36" spans="1:14" x14ac:dyDescent="0.25">
      <c r="A36" s="11" t="s">
        <v>179</v>
      </c>
      <c r="B36" s="12">
        <v>50</v>
      </c>
      <c r="C36" s="11" t="s">
        <v>143</v>
      </c>
      <c r="D36" s="11" t="str">
        <f t="shared" si="0"/>
        <v>C</v>
      </c>
      <c r="E36" s="11" t="str">
        <f t="shared" si="4"/>
        <v>050</v>
      </c>
      <c r="G36" s="11" t="str">
        <f t="shared" si="2"/>
        <v>_TIM_Book_SpellTome_C050_Conjure Seeker</v>
      </c>
      <c r="H36" s="11">
        <f>VanillaBase!E36</f>
        <v>67320934</v>
      </c>
      <c r="I36" s="11">
        <v>70</v>
      </c>
      <c r="K36" s="11">
        <f>VanillaBase!D36</f>
        <v>67320935</v>
      </c>
      <c r="L36" s="11">
        <f t="shared" si="3"/>
        <v>126504</v>
      </c>
      <c r="M36" s="11" t="s">
        <v>446</v>
      </c>
      <c r="N36" s="11" t="s">
        <v>555</v>
      </c>
    </row>
    <row r="37" spans="1:14" x14ac:dyDescent="0.25">
      <c r="A37" s="11" t="s">
        <v>248</v>
      </c>
      <c r="B37" s="12">
        <v>50</v>
      </c>
      <c r="C37" s="11" t="s">
        <v>143</v>
      </c>
      <c r="D37" s="11" t="str">
        <f t="shared" si="0"/>
        <v>C</v>
      </c>
      <c r="E37" s="11" t="str">
        <f t="shared" si="4"/>
        <v>050</v>
      </c>
      <c r="G37" s="11" t="str">
        <f t="shared" si="2"/>
        <v>_TIM_Book_SpellTome_C050_Revenant</v>
      </c>
      <c r="H37" s="11">
        <f>VanillaBase!E37</f>
        <v>617876</v>
      </c>
      <c r="I37" s="11">
        <v>70</v>
      </c>
      <c r="K37" s="11">
        <f>VanillaBase!D37</f>
        <v>665330</v>
      </c>
      <c r="L37" s="11">
        <f t="shared" si="3"/>
        <v>126505</v>
      </c>
      <c r="M37" s="11" t="s">
        <v>447</v>
      </c>
      <c r="N37" s="11" t="s">
        <v>556</v>
      </c>
    </row>
    <row r="38" spans="1:14" x14ac:dyDescent="0.25">
      <c r="A38" s="11" t="s">
        <v>168</v>
      </c>
      <c r="B38" s="12">
        <v>75</v>
      </c>
      <c r="C38" s="11" t="s">
        <v>143</v>
      </c>
      <c r="D38" s="11" t="str">
        <f t="shared" si="0"/>
        <v>C</v>
      </c>
      <c r="E38" s="11" t="str">
        <f t="shared" si="4"/>
        <v>075</v>
      </c>
      <c r="G38" s="11" t="str">
        <f t="shared" si="2"/>
        <v>_TIM_Book_SpellTome_C075_Command Daedra</v>
      </c>
      <c r="H38" s="11">
        <f>VanillaBase!E38</f>
        <v>457043</v>
      </c>
      <c r="I38" s="11">
        <v>70</v>
      </c>
      <c r="K38" s="11">
        <f>VanillaBase!D38</f>
        <v>665334</v>
      </c>
      <c r="L38" s="11">
        <f t="shared" si="3"/>
        <v>126506</v>
      </c>
      <c r="M38" s="11" t="s">
        <v>448</v>
      </c>
      <c r="N38" s="11" t="s">
        <v>557</v>
      </c>
    </row>
    <row r="39" spans="1:14" x14ac:dyDescent="0.25">
      <c r="A39" s="11" t="s">
        <v>169</v>
      </c>
      <c r="B39" s="12">
        <v>75</v>
      </c>
      <c r="C39" s="11" t="s">
        <v>143</v>
      </c>
      <c r="D39" s="11" t="str">
        <f t="shared" si="0"/>
        <v>C</v>
      </c>
      <c r="E39" s="11" t="str">
        <f t="shared" si="4"/>
        <v>075</v>
      </c>
      <c r="G39" s="11" t="str">
        <f t="shared" si="2"/>
        <v>_TIM_Book_SpellTome_C075_Conjure Ash Guardian</v>
      </c>
      <c r="H39" s="11">
        <f>VanillaBase!E39</f>
        <v>67204994</v>
      </c>
      <c r="I39" s="11">
        <v>70</v>
      </c>
      <c r="K39" s="11">
        <f>VanillaBase!D39</f>
        <v>67218106</v>
      </c>
      <c r="L39" s="11">
        <f t="shared" si="3"/>
        <v>126507</v>
      </c>
      <c r="M39" s="11" t="s">
        <v>449</v>
      </c>
      <c r="N39" s="11" t="s">
        <v>558</v>
      </c>
    </row>
    <row r="40" spans="1:14" x14ac:dyDescent="0.25">
      <c r="A40" s="11" t="s">
        <v>173</v>
      </c>
      <c r="B40" s="12">
        <v>75</v>
      </c>
      <c r="C40" s="11" t="s">
        <v>143</v>
      </c>
      <c r="D40" s="11" t="str">
        <f t="shared" si="0"/>
        <v>C</v>
      </c>
      <c r="E40" s="11" t="str">
        <f t="shared" si="4"/>
        <v>075</v>
      </c>
      <c r="G40" s="11" t="str">
        <f t="shared" si="2"/>
        <v>_TIM_Book_SpellTome_C075_Conjure Dremora Lord</v>
      </c>
      <c r="H40" s="11">
        <f>VanillaBase!E40</f>
        <v>1105388</v>
      </c>
      <c r="I40" s="11">
        <v>70</v>
      </c>
      <c r="K40" s="11">
        <f>VanillaBase!D40</f>
        <v>1113440</v>
      </c>
      <c r="L40" s="11">
        <f t="shared" si="3"/>
        <v>126508</v>
      </c>
      <c r="M40" s="11" t="s">
        <v>450</v>
      </c>
      <c r="N40" s="11" t="s">
        <v>559</v>
      </c>
    </row>
    <row r="41" spans="1:14" x14ac:dyDescent="0.25">
      <c r="A41" s="11" t="s">
        <v>180</v>
      </c>
      <c r="B41" s="12">
        <v>75</v>
      </c>
      <c r="C41" s="11" t="s">
        <v>143</v>
      </c>
      <c r="D41" s="11" t="str">
        <f t="shared" si="0"/>
        <v>C</v>
      </c>
      <c r="E41" s="11" t="str">
        <f t="shared" si="4"/>
        <v>075</v>
      </c>
      <c r="G41" s="11" t="str">
        <f t="shared" si="2"/>
        <v>_TIM_Book_SpellTome_C075_Conjure Storm Atronach</v>
      </c>
      <c r="H41" s="11">
        <f>VanillaBase!E41</f>
        <v>132293</v>
      </c>
      <c r="I41" s="11">
        <v>70</v>
      </c>
      <c r="K41" s="11">
        <f>VanillaBase!D41</f>
        <v>665328</v>
      </c>
      <c r="L41" s="11">
        <f t="shared" si="3"/>
        <v>126509</v>
      </c>
      <c r="M41" s="11" t="s">
        <v>451</v>
      </c>
      <c r="N41" s="11" t="s">
        <v>560</v>
      </c>
    </row>
    <row r="42" spans="1:14" x14ac:dyDescent="0.25">
      <c r="A42" s="11" t="s">
        <v>181</v>
      </c>
      <c r="B42" s="12">
        <v>75</v>
      </c>
      <c r="C42" s="11" t="s">
        <v>143</v>
      </c>
      <c r="D42" s="11" t="str">
        <f t="shared" si="0"/>
        <v>C</v>
      </c>
      <c r="E42" s="11" t="str">
        <f t="shared" si="4"/>
        <v>075</v>
      </c>
      <c r="G42" s="11" t="str">
        <f t="shared" si="2"/>
        <v>_TIM_Book_SpellTome_C075_Conjure Wrathman</v>
      </c>
      <c r="H42" s="11">
        <f>VanillaBase!E42</f>
        <v>33572275</v>
      </c>
      <c r="I42" s="11">
        <v>70</v>
      </c>
      <c r="K42" s="11">
        <f>VanillaBase!D42</f>
        <v>33572274</v>
      </c>
      <c r="L42" s="11">
        <f t="shared" si="3"/>
        <v>126510</v>
      </c>
      <c r="M42" s="11" t="s">
        <v>452</v>
      </c>
      <c r="N42" s="11" t="s">
        <v>561</v>
      </c>
    </row>
    <row r="43" spans="1:14" x14ac:dyDescent="0.25">
      <c r="A43" s="11" t="s">
        <v>189</v>
      </c>
      <c r="B43" s="12">
        <v>75</v>
      </c>
      <c r="C43" s="11" t="s">
        <v>143</v>
      </c>
      <c r="D43" s="11" t="str">
        <f t="shared" si="0"/>
        <v>C</v>
      </c>
      <c r="E43" s="11" t="str">
        <f t="shared" si="4"/>
        <v>075</v>
      </c>
      <c r="G43" s="11" t="str">
        <f t="shared" si="2"/>
        <v>_TIM_Book_SpellTome_C075_Dread Zombie</v>
      </c>
      <c r="H43" s="11">
        <f>VanillaBase!E43</f>
        <v>617877</v>
      </c>
      <c r="I43" s="11">
        <v>70</v>
      </c>
      <c r="K43" s="11">
        <f>VanillaBase!D43</f>
        <v>665335</v>
      </c>
      <c r="L43" s="11">
        <f t="shared" si="3"/>
        <v>126511</v>
      </c>
      <c r="M43" s="11" t="s">
        <v>453</v>
      </c>
      <c r="N43" s="11" t="s">
        <v>562</v>
      </c>
    </row>
    <row r="44" spans="1:14" x14ac:dyDescent="0.25">
      <c r="A44" s="11" t="s">
        <v>193</v>
      </c>
      <c r="B44" s="12">
        <v>75</v>
      </c>
      <c r="C44" s="11" t="s">
        <v>143</v>
      </c>
      <c r="D44" s="11" t="str">
        <f t="shared" si="0"/>
        <v>C</v>
      </c>
      <c r="E44" s="11" t="str">
        <f t="shared" si="4"/>
        <v>075</v>
      </c>
      <c r="G44" s="11" t="str">
        <f t="shared" si="2"/>
        <v>_TIM_Book_SpellTome_C075_Expel Daedra</v>
      </c>
      <c r="H44" s="11">
        <f>VanillaBase!E44</f>
        <v>457042</v>
      </c>
      <c r="I44" s="11">
        <v>70</v>
      </c>
      <c r="K44" s="11">
        <f>VanillaBase!D44</f>
        <v>665336</v>
      </c>
      <c r="L44" s="11">
        <f t="shared" si="3"/>
        <v>126512</v>
      </c>
      <c r="M44" s="11" t="s">
        <v>454</v>
      </c>
      <c r="N44" s="11" t="s">
        <v>563</v>
      </c>
    </row>
    <row r="45" spans="1:14" x14ac:dyDescent="0.25">
      <c r="A45" s="11" t="s">
        <v>183</v>
      </c>
      <c r="B45" s="12">
        <v>100</v>
      </c>
      <c r="C45" s="11" t="s">
        <v>143</v>
      </c>
      <c r="D45" s="11" t="str">
        <f t="shared" si="0"/>
        <v>C</v>
      </c>
      <c r="E45" s="11" t="str">
        <f t="shared" si="4"/>
        <v>100</v>
      </c>
      <c r="G45" s="11" t="str">
        <f t="shared" si="2"/>
        <v>_TIM_Book_SpellTome_C100_Dead Thrall</v>
      </c>
      <c r="H45" s="11">
        <f>VanillaBase!E45</f>
        <v>518367</v>
      </c>
      <c r="I45" s="11">
        <v>70</v>
      </c>
      <c r="K45" s="11">
        <f>VanillaBase!D45</f>
        <v>665337</v>
      </c>
      <c r="L45" s="11">
        <f t="shared" si="3"/>
        <v>126513</v>
      </c>
      <c r="M45" s="11" t="s">
        <v>455</v>
      </c>
      <c r="N45" s="11" t="s">
        <v>564</v>
      </c>
    </row>
    <row r="46" spans="1:14" x14ac:dyDescent="0.25">
      <c r="A46" s="11" t="s">
        <v>202</v>
      </c>
      <c r="B46" s="12">
        <v>100</v>
      </c>
      <c r="C46" s="11" t="s">
        <v>143</v>
      </c>
      <c r="D46" s="11" t="str">
        <f t="shared" si="0"/>
        <v>C</v>
      </c>
      <c r="E46" s="11" t="str">
        <f t="shared" si="4"/>
        <v>100</v>
      </c>
      <c r="G46" s="11" t="str">
        <f t="shared" si="2"/>
        <v>_TIM_Book_SpellTome_C100_Flame Thrall</v>
      </c>
      <c r="H46" s="11">
        <f>VanillaBase!E46</f>
        <v>517589</v>
      </c>
      <c r="I46" s="11">
        <v>70</v>
      </c>
      <c r="K46" s="11">
        <f>VanillaBase!D46</f>
        <v>665338</v>
      </c>
      <c r="L46" s="11">
        <f t="shared" si="3"/>
        <v>126514</v>
      </c>
      <c r="M46" s="11" t="s">
        <v>456</v>
      </c>
      <c r="N46" s="11" t="s">
        <v>565</v>
      </c>
    </row>
    <row r="47" spans="1:14" x14ac:dyDescent="0.25">
      <c r="A47" s="11" t="s">
        <v>209</v>
      </c>
      <c r="B47" s="12">
        <v>100</v>
      </c>
      <c r="C47" s="11" t="s">
        <v>143</v>
      </c>
      <c r="D47" s="11" t="str">
        <f t="shared" si="0"/>
        <v>C</v>
      </c>
      <c r="E47" s="11" t="str">
        <f t="shared" si="4"/>
        <v>100</v>
      </c>
      <c r="G47" s="11" t="str">
        <f t="shared" si="2"/>
        <v>_TIM_Book_SpellTome_C100_Frost Thrall</v>
      </c>
      <c r="H47" s="11">
        <f>VanillaBase!E47</f>
        <v>517590</v>
      </c>
      <c r="I47" s="11">
        <v>70</v>
      </c>
      <c r="K47" s="11">
        <f>VanillaBase!D47</f>
        <v>665339</v>
      </c>
      <c r="L47" s="11">
        <f t="shared" si="3"/>
        <v>126515</v>
      </c>
      <c r="M47" s="11" t="s">
        <v>457</v>
      </c>
      <c r="N47" s="11" t="s">
        <v>566</v>
      </c>
    </row>
    <row r="48" spans="1:14" x14ac:dyDescent="0.25">
      <c r="A48" s="11" t="s">
        <v>255</v>
      </c>
      <c r="B48" s="12">
        <v>100</v>
      </c>
      <c r="C48" s="11" t="s">
        <v>143</v>
      </c>
      <c r="D48" s="11" t="str">
        <f t="shared" si="0"/>
        <v>C</v>
      </c>
      <c r="E48" s="11" t="str">
        <f t="shared" si="4"/>
        <v>100</v>
      </c>
      <c r="G48" s="11" t="str">
        <f t="shared" si="2"/>
        <v>_TIM_Book_SpellTome_C100_Storm Thrall</v>
      </c>
      <c r="H48" s="11">
        <f>VanillaBase!E48</f>
        <v>517591</v>
      </c>
      <c r="I48" s="11">
        <v>70</v>
      </c>
      <c r="K48" s="11">
        <f>VanillaBase!D48</f>
        <v>665340</v>
      </c>
      <c r="L48" s="11">
        <f t="shared" si="3"/>
        <v>126516</v>
      </c>
      <c r="M48" s="11" t="s">
        <v>458</v>
      </c>
      <c r="N48" s="11" t="s">
        <v>567</v>
      </c>
    </row>
    <row r="49" spans="1:14" x14ac:dyDescent="0.25">
      <c r="A49" s="11" t="s">
        <v>203</v>
      </c>
      <c r="B49" s="12">
        <v>0</v>
      </c>
      <c r="C49" s="11" t="s">
        <v>147</v>
      </c>
      <c r="D49" s="11" t="str">
        <f t="shared" si="0"/>
        <v>D</v>
      </c>
      <c r="E49" s="11" t="str">
        <f t="shared" si="4"/>
        <v>000</v>
      </c>
      <c r="G49" s="11" t="str">
        <f t="shared" si="2"/>
        <v>_TIM_Book_SpellTome_D000_Flames</v>
      </c>
      <c r="H49" s="11">
        <f>VanillaBase!E49</f>
        <v>77773</v>
      </c>
      <c r="I49" s="11">
        <v>70</v>
      </c>
      <c r="K49" s="11">
        <f>VanillaBase!D49</f>
        <v>642385</v>
      </c>
      <c r="L49" s="11">
        <f t="shared" si="3"/>
        <v>126517</v>
      </c>
      <c r="M49" s="11" t="s">
        <v>459</v>
      </c>
      <c r="N49" s="11" t="s">
        <v>568</v>
      </c>
    </row>
    <row r="50" spans="1:14" x14ac:dyDescent="0.25">
      <c r="A50" s="11" t="s">
        <v>210</v>
      </c>
      <c r="B50" s="12">
        <v>0</v>
      </c>
      <c r="C50" s="11" t="s">
        <v>147</v>
      </c>
      <c r="D50" s="11" t="str">
        <f t="shared" si="0"/>
        <v>D</v>
      </c>
      <c r="E50" s="11" t="str">
        <f t="shared" si="4"/>
        <v>000</v>
      </c>
      <c r="G50" s="11" t="str">
        <f t="shared" si="2"/>
        <v>_TIM_Book_SpellTome_D000_Frostbite</v>
      </c>
      <c r="H50" s="11">
        <f>VanillaBase!E50</f>
        <v>178539</v>
      </c>
      <c r="I50" s="11">
        <v>70</v>
      </c>
      <c r="K50" s="11">
        <f>VanillaBase!D50</f>
        <v>642386</v>
      </c>
      <c r="L50" s="11">
        <f t="shared" si="3"/>
        <v>126518</v>
      </c>
      <c r="M50" s="11" t="s">
        <v>460</v>
      </c>
      <c r="N50" s="11" t="s">
        <v>569</v>
      </c>
    </row>
    <row r="51" spans="1:14" x14ac:dyDescent="0.25">
      <c r="A51" s="11" t="s">
        <v>251</v>
      </c>
      <c r="B51" s="12">
        <v>0</v>
      </c>
      <c r="C51" s="11" t="s">
        <v>147</v>
      </c>
      <c r="D51" s="11" t="str">
        <f t="shared" si="0"/>
        <v>D</v>
      </c>
      <c r="E51" s="11" t="str">
        <f t="shared" si="4"/>
        <v>000</v>
      </c>
      <c r="G51" s="11" t="str">
        <f t="shared" si="2"/>
        <v>_TIM_Book_SpellTome_D000_Sparks</v>
      </c>
      <c r="H51" s="11">
        <f>VanillaBase!E51</f>
        <v>187690</v>
      </c>
      <c r="I51" s="11">
        <v>70</v>
      </c>
      <c r="K51" s="11">
        <f>VanillaBase!D51</f>
        <v>642387</v>
      </c>
      <c r="L51" s="11">
        <f t="shared" si="3"/>
        <v>126519</v>
      </c>
      <c r="M51" s="11" t="s">
        <v>461</v>
      </c>
      <c r="N51" s="11" t="s">
        <v>570</v>
      </c>
    </row>
    <row r="52" spans="1:14" x14ac:dyDescent="0.25">
      <c r="A52" s="11" t="s">
        <v>199</v>
      </c>
      <c r="B52" s="12">
        <v>20</v>
      </c>
      <c r="C52" s="11" t="s">
        <v>147</v>
      </c>
      <c r="D52" s="11" t="str">
        <f t="shared" si="0"/>
        <v>D</v>
      </c>
      <c r="E52" s="11" t="str">
        <f t="shared" si="4"/>
        <v>020</v>
      </c>
      <c r="G52" s="11" t="str">
        <f t="shared" si="2"/>
        <v>_TIM_Book_SpellTome_D020_Firebolt</v>
      </c>
      <c r="H52" s="11">
        <f>VanillaBase!E52</f>
        <v>77776</v>
      </c>
      <c r="I52" s="11">
        <v>70</v>
      </c>
      <c r="K52" s="11">
        <f>VanillaBase!D52</f>
        <v>665341</v>
      </c>
      <c r="L52" s="11">
        <f>HEX2DEC(M59)-(HEX2DEC(1000000)*$L$1)</f>
        <v>126520</v>
      </c>
      <c r="M52" s="11" t="s">
        <v>463</v>
      </c>
      <c r="N52" s="11" t="s">
        <v>572</v>
      </c>
    </row>
    <row r="53" spans="1:14" x14ac:dyDescent="0.25">
      <c r="A53" s="11" t="s">
        <v>196</v>
      </c>
      <c r="B53" s="12">
        <v>22</v>
      </c>
      <c r="C53" s="11" t="s">
        <v>147</v>
      </c>
      <c r="D53" s="11" t="str">
        <f t="shared" si="0"/>
        <v>D</v>
      </c>
      <c r="E53" s="11" t="str">
        <f t="shared" si="4"/>
        <v>022</v>
      </c>
      <c r="G53" s="11" t="str">
        <f t="shared" si="2"/>
        <v>_TIM_Book_SpellTome_D022_Fire Rune</v>
      </c>
      <c r="H53" s="11">
        <f>VanillaBase!E53</f>
        <v>383888</v>
      </c>
      <c r="I53" s="11">
        <v>70</v>
      </c>
      <c r="K53" s="11">
        <f>VanillaBase!D53</f>
        <v>665344</v>
      </c>
      <c r="L53" s="11">
        <f>HEX2DEC(M52)-(HEX2DEC(1000000)*$L$1)</f>
        <v>126521</v>
      </c>
      <c r="M53" s="11" t="s">
        <v>464</v>
      </c>
      <c r="N53" s="11" t="s">
        <v>573</v>
      </c>
    </row>
    <row r="54" spans="1:14" x14ac:dyDescent="0.25">
      <c r="A54" s="11" t="s">
        <v>208</v>
      </c>
      <c r="B54" s="12">
        <v>25</v>
      </c>
      <c r="C54" s="11" t="s">
        <v>147</v>
      </c>
      <c r="D54" s="11" t="str">
        <f t="shared" si="0"/>
        <v>D</v>
      </c>
      <c r="E54" s="11" t="str">
        <f t="shared" si="4"/>
        <v>025</v>
      </c>
      <c r="G54" s="11" t="str">
        <f t="shared" si="2"/>
        <v>_TIM_Book_SpellTome_D025_Frost Rune</v>
      </c>
      <c r="H54" s="11">
        <f>VanillaBase!E54</f>
        <v>424303</v>
      </c>
      <c r="I54" s="11">
        <v>70</v>
      </c>
      <c r="K54" s="11">
        <f>VanillaBase!D54</f>
        <v>665345</v>
      </c>
      <c r="L54" s="11">
        <f>HEX2DEC(M53)-(HEX2DEC(1000000)*$L$1)</f>
        <v>126522</v>
      </c>
      <c r="M54" s="11" t="s">
        <v>465</v>
      </c>
      <c r="N54" s="11" t="s">
        <v>574</v>
      </c>
    </row>
    <row r="55" spans="1:14" x14ac:dyDescent="0.25">
      <c r="A55" s="11" t="s">
        <v>222</v>
      </c>
      <c r="B55" s="12">
        <v>25</v>
      </c>
      <c r="C55" s="11" t="s">
        <v>147</v>
      </c>
      <c r="D55" s="11" t="str">
        <f t="shared" si="0"/>
        <v>D</v>
      </c>
      <c r="E55" s="11" t="str">
        <f t="shared" si="4"/>
        <v>025</v>
      </c>
      <c r="G55" s="11" t="str">
        <f t="shared" si="2"/>
        <v>_TIM_Book_SpellTome_D025_Ice Spike</v>
      </c>
      <c r="H55" s="11">
        <f>VanillaBase!E55</f>
        <v>178540</v>
      </c>
      <c r="I55" s="11">
        <v>70</v>
      </c>
      <c r="K55" s="11">
        <f>VanillaBase!D55</f>
        <v>665342</v>
      </c>
      <c r="L55" s="11">
        <f>HEX2DEC(M54)-(HEX2DEC(1000000)*$L$1)</f>
        <v>126523</v>
      </c>
      <c r="M55" s="11" t="s">
        <v>466</v>
      </c>
      <c r="N55" s="11" t="s">
        <v>575</v>
      </c>
    </row>
    <row r="56" spans="1:14" x14ac:dyDescent="0.25">
      <c r="A56" s="11" t="s">
        <v>229</v>
      </c>
      <c r="B56" s="12">
        <v>25</v>
      </c>
      <c r="C56" s="11" t="s">
        <v>147</v>
      </c>
      <c r="D56" s="11" t="str">
        <f t="shared" si="0"/>
        <v>D</v>
      </c>
      <c r="E56" s="11" t="str">
        <f t="shared" si="4"/>
        <v>025</v>
      </c>
      <c r="G56" s="11" t="str">
        <f t="shared" si="2"/>
        <v>_TIM_Book_SpellTome_D025_Lightning Bolt</v>
      </c>
      <c r="H56" s="11">
        <f>VanillaBase!E56</f>
        <v>187689</v>
      </c>
      <c r="I56" s="11">
        <v>70</v>
      </c>
      <c r="K56" s="11">
        <f>VanillaBase!D56</f>
        <v>665343</v>
      </c>
      <c r="L56" s="11">
        <f>HEX2DEC(M55)-(HEX2DEC(1000000)*$L$1)</f>
        <v>126524</v>
      </c>
      <c r="M56" s="11" t="s">
        <v>467</v>
      </c>
      <c r="N56" s="11" t="s">
        <v>576</v>
      </c>
    </row>
    <row r="57" spans="1:14" x14ac:dyDescent="0.25">
      <c r="A57" s="11" t="s">
        <v>231</v>
      </c>
      <c r="B57" s="12">
        <v>25</v>
      </c>
      <c r="C57" s="11" t="s">
        <v>147</v>
      </c>
      <c r="D57" s="11" t="str">
        <f t="shared" si="0"/>
        <v>D</v>
      </c>
      <c r="E57" s="11" t="str">
        <f t="shared" si="4"/>
        <v>025</v>
      </c>
      <c r="G57" s="11" t="str">
        <f t="shared" si="2"/>
        <v>_TIM_Book_SpellTome_D025_Lightning Rune</v>
      </c>
      <c r="H57" s="11">
        <f>VanillaBase!E57</f>
        <v>424304</v>
      </c>
      <c r="I57" s="11">
        <v>70</v>
      </c>
      <c r="K57" s="11">
        <f>VanillaBase!D57</f>
        <v>665346</v>
      </c>
      <c r="L57" s="11">
        <f>HEX2DEC(M56)-(HEX2DEC(1000000)*$L$1)</f>
        <v>126525</v>
      </c>
      <c r="M57" s="11" t="s">
        <v>468</v>
      </c>
      <c r="N57" s="11" t="s">
        <v>577</v>
      </c>
    </row>
    <row r="58" spans="1:14" x14ac:dyDescent="0.25">
      <c r="A58" s="11" t="s">
        <v>160</v>
      </c>
      <c r="B58" s="12">
        <v>50</v>
      </c>
      <c r="C58" s="11" t="s">
        <v>147</v>
      </c>
      <c r="D58" s="11" t="str">
        <f t="shared" si="0"/>
        <v>D</v>
      </c>
      <c r="E58" s="11" t="str">
        <f t="shared" si="4"/>
        <v>050</v>
      </c>
      <c r="G58" s="11" t="str">
        <f t="shared" si="2"/>
        <v>_TIM_Book_SpellTome_D050_Chain Lightning</v>
      </c>
      <c r="H58" s="11">
        <f>VanillaBase!E58</f>
        <v>286621</v>
      </c>
      <c r="I58" s="11">
        <v>70</v>
      </c>
      <c r="K58" s="11">
        <f>VanillaBase!D58</f>
        <v>665352</v>
      </c>
      <c r="L58" s="11">
        <f>HEX2DEC(M57)-(HEX2DEC(1000000)*$L$1)</f>
        <v>126526</v>
      </c>
      <c r="M58" s="11" t="s">
        <v>469</v>
      </c>
      <c r="N58" s="11" t="s">
        <v>578</v>
      </c>
    </row>
    <row r="59" spans="1:14" x14ac:dyDescent="0.25">
      <c r="A59" s="11" t="s">
        <v>198</v>
      </c>
      <c r="B59" s="12">
        <v>50</v>
      </c>
      <c r="C59" s="11" t="s">
        <v>147</v>
      </c>
      <c r="D59" s="11" t="str">
        <f t="shared" si="0"/>
        <v>D</v>
      </c>
      <c r="E59" s="11" t="str">
        <f t="shared" si="4"/>
        <v>050</v>
      </c>
      <c r="G59" s="11" t="str">
        <f t="shared" si="2"/>
        <v>_TIM_Book_SpellTome_D050_Fireball</v>
      </c>
      <c r="H59" s="11">
        <f>VanillaBase!E59</f>
        <v>116617</v>
      </c>
      <c r="I59" s="11">
        <v>70</v>
      </c>
      <c r="K59" s="11">
        <f>VanillaBase!D59</f>
        <v>665350</v>
      </c>
      <c r="L59" s="11">
        <f>HEX2DEC(M58)-(HEX2DEC(1000000)*$L$1)</f>
        <v>126527</v>
      </c>
      <c r="M59" s="11" t="s">
        <v>462</v>
      </c>
      <c r="N59" s="11" t="s">
        <v>571</v>
      </c>
    </row>
    <row r="60" spans="1:14" x14ac:dyDescent="0.25">
      <c r="A60" s="11" t="s">
        <v>200</v>
      </c>
      <c r="B60" s="12">
        <v>50</v>
      </c>
      <c r="C60" s="11" t="s">
        <v>147</v>
      </c>
      <c r="D60" s="11" t="str">
        <f t="shared" si="0"/>
        <v>D</v>
      </c>
      <c r="E60" s="11" t="str">
        <f t="shared" si="4"/>
        <v>050</v>
      </c>
      <c r="G60" s="11" t="str">
        <f t="shared" si="2"/>
        <v>_TIM_Book_SpellTome_D050_Flame Cloak</v>
      </c>
      <c r="H60" s="11">
        <f>VanillaBase!E60</f>
        <v>241311</v>
      </c>
      <c r="I60" s="11">
        <v>70</v>
      </c>
      <c r="K60" s="11">
        <f>VanillaBase!D60</f>
        <v>665347</v>
      </c>
      <c r="L60" s="11">
        <f>HEX2DEC(M60)-(HEX2DEC(1000000)*$L$1)</f>
        <v>126528</v>
      </c>
      <c r="M60" s="11" t="s">
        <v>470</v>
      </c>
      <c r="N60" s="11" t="s">
        <v>579</v>
      </c>
    </row>
    <row r="61" spans="1:14" x14ac:dyDescent="0.25">
      <c r="A61" s="11" t="s">
        <v>207</v>
      </c>
      <c r="B61" s="12">
        <v>50</v>
      </c>
      <c r="C61" s="11" t="s">
        <v>147</v>
      </c>
      <c r="D61" s="11" t="str">
        <f t="shared" si="0"/>
        <v>D</v>
      </c>
      <c r="E61" s="11" t="str">
        <f t="shared" si="4"/>
        <v>050</v>
      </c>
      <c r="G61" s="11" t="str">
        <f t="shared" si="2"/>
        <v>_TIM_Book_SpellTome_D050_Frost Cloak</v>
      </c>
      <c r="H61" s="11">
        <f>VanillaBase!E61</f>
        <v>241314</v>
      </c>
      <c r="I61" s="11">
        <v>70</v>
      </c>
      <c r="K61" s="11">
        <f>VanillaBase!D61</f>
        <v>665348</v>
      </c>
      <c r="L61" s="11">
        <f>HEX2DEC(M61)-(HEX2DEC(1000000)*$L$1)</f>
        <v>126529</v>
      </c>
      <c r="M61" s="11" t="s">
        <v>471</v>
      </c>
      <c r="N61" s="11" t="s">
        <v>580</v>
      </c>
    </row>
    <row r="62" spans="1:14" x14ac:dyDescent="0.25">
      <c r="A62" s="11" t="s">
        <v>223</v>
      </c>
      <c r="B62" s="12">
        <v>50</v>
      </c>
      <c r="C62" s="11" t="s">
        <v>147</v>
      </c>
      <c r="D62" s="11" t="str">
        <f t="shared" si="0"/>
        <v>D</v>
      </c>
      <c r="E62" s="11" t="str">
        <f t="shared" si="4"/>
        <v>050</v>
      </c>
      <c r="G62" s="11" t="str">
        <f t="shared" si="2"/>
        <v>_TIM_Book_SpellTome_D050_Ice Storm</v>
      </c>
      <c r="H62" s="11">
        <f>VanillaBase!E62</f>
        <v>286620</v>
      </c>
      <c r="I62" s="11">
        <v>70</v>
      </c>
      <c r="K62" s="11">
        <f>VanillaBase!D62</f>
        <v>665351</v>
      </c>
      <c r="L62" s="11">
        <f>HEX2DEC(M62)-(HEX2DEC(1000000)*$L$1)</f>
        <v>126530</v>
      </c>
      <c r="M62" s="11" t="s">
        <v>472</v>
      </c>
      <c r="N62" s="11" t="s">
        <v>581</v>
      </c>
    </row>
    <row r="63" spans="1:14" x14ac:dyDescent="0.25">
      <c r="A63" s="11" t="s">
        <v>230</v>
      </c>
      <c r="B63" s="12">
        <v>50</v>
      </c>
      <c r="C63" s="11" t="s">
        <v>147</v>
      </c>
      <c r="D63" s="11" t="str">
        <f t="shared" si="0"/>
        <v>D</v>
      </c>
      <c r="E63" s="11" t="str">
        <f t="shared" si="4"/>
        <v>050</v>
      </c>
      <c r="G63" s="11" t="str">
        <f t="shared" si="2"/>
        <v>_TIM_Book_SpellTome_D050_Lightning Cloak</v>
      </c>
      <c r="H63" s="11">
        <f>VanillaBase!E63</f>
        <v>241315</v>
      </c>
      <c r="I63" s="11">
        <v>70</v>
      </c>
      <c r="K63" s="11">
        <f>VanillaBase!D63</f>
        <v>665349</v>
      </c>
      <c r="L63" s="11">
        <f>HEX2DEC(M63)-(HEX2DEC(1000000)*$L$1)</f>
        <v>126531</v>
      </c>
      <c r="M63" s="11" t="s">
        <v>473</v>
      </c>
      <c r="N63" s="11" t="s">
        <v>582</v>
      </c>
    </row>
    <row r="64" spans="1:14" x14ac:dyDescent="0.25">
      <c r="A64" s="11" t="s">
        <v>270</v>
      </c>
      <c r="B64" s="12">
        <v>50</v>
      </c>
      <c r="C64" s="11" t="s">
        <v>147</v>
      </c>
      <c r="D64" s="11" t="str">
        <f t="shared" si="0"/>
        <v>D</v>
      </c>
      <c r="E64" s="11" t="str">
        <f t="shared" si="4"/>
        <v>050</v>
      </c>
      <c r="G64" s="11" t="str">
        <f t="shared" si="2"/>
        <v>_TIM_Book_SpellTome_D050_Whirlwind Cloak</v>
      </c>
      <c r="H64" s="11">
        <f>VanillaBase!E64</f>
        <v>67204909</v>
      </c>
      <c r="I64" s="11">
        <v>70</v>
      </c>
      <c r="K64" s="11">
        <f>VanillaBase!D64</f>
        <v>67205037</v>
      </c>
      <c r="L64" s="11">
        <f>HEX2DEC(M64)-(HEX2DEC(1000000)*$L$1)</f>
        <v>126532</v>
      </c>
      <c r="M64" s="11" t="s">
        <v>474</v>
      </c>
      <c r="N64" s="11" t="s">
        <v>583</v>
      </c>
    </row>
    <row r="65" spans="1:14" x14ac:dyDescent="0.25">
      <c r="A65" s="11" t="s">
        <v>224</v>
      </c>
      <c r="B65" s="12">
        <v>75</v>
      </c>
      <c r="C65" s="11" t="s">
        <v>147</v>
      </c>
      <c r="D65" s="11" t="str">
        <f t="shared" si="0"/>
        <v>D</v>
      </c>
      <c r="E65" s="11" t="str">
        <f t="shared" si="4"/>
        <v>075</v>
      </c>
      <c r="G65" s="11" t="str">
        <f t="shared" si="2"/>
        <v>_TIM_Book_SpellTome_D075_Icy Spear</v>
      </c>
      <c r="H65" s="11">
        <f>VanillaBase!E65</f>
        <v>1112044</v>
      </c>
      <c r="I65" s="11">
        <v>70</v>
      </c>
      <c r="K65" s="11">
        <f>VanillaBase!D65</f>
        <v>1112051</v>
      </c>
      <c r="L65" s="11">
        <f>HEX2DEC(M65)-(HEX2DEC(1000000)*$L$1)</f>
        <v>147269</v>
      </c>
      <c r="M65" s="11" t="s">
        <v>475</v>
      </c>
      <c r="N65" s="11" t="s">
        <v>584</v>
      </c>
    </row>
    <row r="66" spans="1:14" x14ac:dyDescent="0.25">
      <c r="A66" s="11" t="s">
        <v>225</v>
      </c>
      <c r="B66" s="12">
        <v>75</v>
      </c>
      <c r="C66" s="11" t="s">
        <v>147</v>
      </c>
      <c r="D66" s="11" t="str">
        <f t="shared" si="0"/>
        <v>D</v>
      </c>
      <c r="E66" s="11" t="str">
        <f t="shared" si="4"/>
        <v>075</v>
      </c>
      <c r="G66" s="11" t="str">
        <f t="shared" si="2"/>
        <v>_TIM_Book_SpellTome_D075_Incinerate</v>
      </c>
      <c r="H66" s="11">
        <f>VanillaBase!E66</f>
        <v>1112045</v>
      </c>
      <c r="I66" s="11">
        <v>70</v>
      </c>
      <c r="K66" s="11">
        <f>VanillaBase!D66</f>
        <v>1112052</v>
      </c>
      <c r="L66" s="11">
        <f>HEX2DEC(M66)-(HEX2DEC(1000000)*$L$1)</f>
        <v>147270</v>
      </c>
      <c r="M66" s="11" t="s">
        <v>476</v>
      </c>
      <c r="N66" s="11" t="s">
        <v>585</v>
      </c>
    </row>
    <row r="67" spans="1:14" x14ac:dyDescent="0.25">
      <c r="A67" s="11" t="s">
        <v>258</v>
      </c>
      <c r="B67" s="12">
        <v>75</v>
      </c>
      <c r="C67" s="11" t="s">
        <v>147</v>
      </c>
      <c r="D67" s="11" t="str">
        <f t="shared" si="0"/>
        <v>D</v>
      </c>
      <c r="E67" s="11" t="str">
        <f t="shared" si="4"/>
        <v>075</v>
      </c>
      <c r="G67" s="11" t="str">
        <f t="shared" si="2"/>
        <v>_TIM_Book_SpellTome_D075_Thunderbolt</v>
      </c>
      <c r="H67" s="11">
        <f>VanillaBase!E67</f>
        <v>1112046</v>
      </c>
      <c r="I67" s="11">
        <v>70</v>
      </c>
      <c r="K67" s="11">
        <f>VanillaBase!D67</f>
        <v>1112053</v>
      </c>
      <c r="L67" s="11">
        <f>HEX2DEC(M67)-(HEX2DEC(1000000)*$L$1)</f>
        <v>147271</v>
      </c>
      <c r="M67" s="11" t="s">
        <v>477</v>
      </c>
      <c r="N67" s="11" t="s">
        <v>586</v>
      </c>
    </row>
    <row r="68" spans="1:14" x14ac:dyDescent="0.25">
      <c r="A68" s="11" t="s">
        <v>264</v>
      </c>
      <c r="B68" s="12">
        <v>75</v>
      </c>
      <c r="C68" s="11" t="s">
        <v>147</v>
      </c>
      <c r="D68" s="11" t="str">
        <f t="shared" si="0"/>
        <v>D</v>
      </c>
      <c r="E68" s="11" t="str">
        <f t="shared" si="4"/>
        <v>075</v>
      </c>
      <c r="G68" s="11" t="str">
        <f t="shared" si="2"/>
        <v>_TIM_Book_SpellTome_D075_Wall of Flames</v>
      </c>
      <c r="H68" s="11">
        <f>VanillaBase!E68</f>
        <v>220543</v>
      </c>
      <c r="I68" s="11">
        <v>70</v>
      </c>
      <c r="K68" s="11">
        <f>VanillaBase!D68</f>
        <v>665353</v>
      </c>
      <c r="L68" s="11">
        <f>HEX2DEC(M68)-(HEX2DEC(1000000)*$L$1)</f>
        <v>147272</v>
      </c>
      <c r="M68" s="11" t="s">
        <v>478</v>
      </c>
      <c r="N68" s="11" t="s">
        <v>587</v>
      </c>
    </row>
    <row r="69" spans="1:14" x14ac:dyDescent="0.25">
      <c r="A69" s="11" t="s">
        <v>266</v>
      </c>
      <c r="B69" s="12">
        <v>75</v>
      </c>
      <c r="C69" s="11" t="s">
        <v>147</v>
      </c>
      <c r="D69" s="11" t="str">
        <f t="shared" ref="D69:D112" si="5">LEFT(C69,1)</f>
        <v>D</v>
      </c>
      <c r="E69" s="11" t="str">
        <f t="shared" si="4"/>
        <v>075</v>
      </c>
      <c r="G69" s="11" t="str">
        <f t="shared" ref="G69:G112" si="6">"_TIM_Book_SpellTome_"&amp;D69&amp;E69&amp;"_" &amp; A69</f>
        <v>_TIM_Book_SpellTome_D075_Wall of Frost</v>
      </c>
      <c r="H69" s="11">
        <f>VanillaBase!E69</f>
        <v>220544</v>
      </c>
      <c r="I69" s="11">
        <v>70</v>
      </c>
      <c r="K69" s="11">
        <f>VanillaBase!D69</f>
        <v>665354</v>
      </c>
      <c r="L69" s="11">
        <f>HEX2DEC(M69)-(HEX2DEC(1000000)*$L$1)</f>
        <v>147273</v>
      </c>
      <c r="M69" s="11" t="s">
        <v>479</v>
      </c>
      <c r="N69" s="11" t="s">
        <v>588</v>
      </c>
    </row>
    <row r="70" spans="1:14" x14ac:dyDescent="0.25">
      <c r="A70" s="11" t="s">
        <v>267</v>
      </c>
      <c r="B70" s="12">
        <v>75</v>
      </c>
      <c r="C70" s="11" t="s">
        <v>147</v>
      </c>
      <c r="D70" s="11" t="str">
        <f t="shared" si="5"/>
        <v>D</v>
      </c>
      <c r="E70" s="11" t="str">
        <f t="shared" si="4"/>
        <v>075</v>
      </c>
      <c r="G70" s="11" t="str">
        <f t="shared" si="6"/>
        <v>_TIM_Book_SpellTome_D075_Wall of Storms</v>
      </c>
      <c r="H70" s="11">
        <f>VanillaBase!E70</f>
        <v>220545</v>
      </c>
      <c r="I70" s="11">
        <v>70</v>
      </c>
      <c r="K70" s="11">
        <f>VanillaBase!D70</f>
        <v>665355</v>
      </c>
      <c r="L70" s="11">
        <f>HEX2DEC(M70)-(HEX2DEC(1000000)*$L$1)</f>
        <v>147274</v>
      </c>
      <c r="M70" s="11" t="s">
        <v>480</v>
      </c>
      <c r="N70" s="11" t="s">
        <v>589</v>
      </c>
    </row>
    <row r="71" spans="1:14" x14ac:dyDescent="0.25">
      <c r="A71" s="11" t="s">
        <v>146</v>
      </c>
      <c r="B71" s="12">
        <v>100</v>
      </c>
      <c r="C71" s="11" t="s">
        <v>147</v>
      </c>
      <c r="D71" s="11" t="str">
        <f t="shared" si="5"/>
        <v>D</v>
      </c>
      <c r="E71" s="11" t="str">
        <f t="shared" si="4"/>
        <v>100</v>
      </c>
      <c r="G71" s="11" t="str">
        <f t="shared" si="6"/>
        <v>_TIM_Book_SpellTome_D100_Blizzard</v>
      </c>
      <c r="H71" s="11">
        <f>VanillaBase!E71</f>
        <v>518372</v>
      </c>
      <c r="I71" s="11">
        <v>70</v>
      </c>
      <c r="K71" s="11">
        <f>VanillaBase!D71</f>
        <v>665357</v>
      </c>
      <c r="L71" s="11">
        <f>HEX2DEC(M71)-(HEX2DEC(1000000)*$L$1)</f>
        <v>147275</v>
      </c>
      <c r="M71" s="11" t="s">
        <v>481</v>
      </c>
      <c r="N71" s="11" t="s">
        <v>590</v>
      </c>
    </row>
    <row r="72" spans="1:14" x14ac:dyDescent="0.25">
      <c r="A72" s="11" t="s">
        <v>197</v>
      </c>
      <c r="B72" s="12">
        <v>100</v>
      </c>
      <c r="C72" s="11" t="s">
        <v>147</v>
      </c>
      <c r="D72" s="11" t="str">
        <f t="shared" si="5"/>
        <v>D</v>
      </c>
      <c r="E72" s="11" t="str">
        <f t="shared" si="4"/>
        <v>100</v>
      </c>
      <c r="G72" s="11" t="str">
        <f t="shared" si="6"/>
        <v>_TIM_Book_SpellTome_D100_Fire Storm</v>
      </c>
      <c r="H72" s="11">
        <f>VanillaBase!E72</f>
        <v>501803</v>
      </c>
      <c r="I72" s="11">
        <v>70</v>
      </c>
      <c r="K72" s="11">
        <f>VanillaBase!D72</f>
        <v>665356</v>
      </c>
      <c r="L72" s="11">
        <f>HEX2DEC(M72)-(HEX2DEC(1000000)*$L$1)</f>
        <v>147276</v>
      </c>
      <c r="M72" s="11" t="s">
        <v>482</v>
      </c>
      <c r="N72" s="11" t="s">
        <v>591</v>
      </c>
    </row>
    <row r="73" spans="1:14" x14ac:dyDescent="0.25">
      <c r="A73" s="11" t="s">
        <v>232</v>
      </c>
      <c r="B73" s="12">
        <v>100</v>
      </c>
      <c r="C73" s="11" t="s">
        <v>147</v>
      </c>
      <c r="D73" s="11" t="str">
        <f t="shared" si="5"/>
        <v>D</v>
      </c>
      <c r="E73" s="11" t="str">
        <f t="shared" si="4"/>
        <v>100</v>
      </c>
      <c r="G73" s="11" t="str">
        <f t="shared" si="6"/>
        <v>_TIM_Book_SpellTome_D100_Lightning Storm</v>
      </c>
      <c r="H73" s="11">
        <f>VanillaBase!E73</f>
        <v>518373</v>
      </c>
      <c r="I73" s="11">
        <v>70</v>
      </c>
      <c r="K73" s="11">
        <f>VanillaBase!D73</f>
        <v>665358</v>
      </c>
      <c r="L73" s="11">
        <f>HEX2DEC(M73)-(HEX2DEC(1000000)*$L$1)</f>
        <v>147277</v>
      </c>
      <c r="M73" s="11" t="s">
        <v>483</v>
      </c>
      <c r="N73" s="11" t="s">
        <v>592</v>
      </c>
    </row>
    <row r="74" spans="1:14" x14ac:dyDescent="0.25">
      <c r="A74" s="11" t="s">
        <v>164</v>
      </c>
      <c r="B74" s="12">
        <v>0</v>
      </c>
      <c r="C74" s="11" t="s">
        <v>154</v>
      </c>
      <c r="D74" s="11" t="str">
        <f t="shared" si="5"/>
        <v>I</v>
      </c>
      <c r="E74" s="11" t="str">
        <f t="shared" si="4"/>
        <v>000</v>
      </c>
      <c r="G74" s="11" t="str">
        <f t="shared" si="6"/>
        <v>_TIM_Book_SpellTome_I000_Clairvoyance</v>
      </c>
      <c r="H74" s="11">
        <f>VanillaBase!E74</f>
        <v>135491</v>
      </c>
      <c r="I74" s="11">
        <v>70</v>
      </c>
      <c r="K74" s="11">
        <f>VanillaBase!D74</f>
        <v>1046481</v>
      </c>
      <c r="L74" s="11">
        <f>HEX2DEC(M74)-(HEX2DEC(1000000)*$L$1)</f>
        <v>147278</v>
      </c>
      <c r="M74" s="11" t="s">
        <v>484</v>
      </c>
      <c r="N74" s="11" t="s">
        <v>593</v>
      </c>
    </row>
    <row r="75" spans="1:14" x14ac:dyDescent="0.25">
      <c r="A75" s="11" t="s">
        <v>182</v>
      </c>
      <c r="B75" s="12">
        <v>0</v>
      </c>
      <c r="C75" s="11" t="s">
        <v>154</v>
      </c>
      <c r="D75" s="11" t="str">
        <f t="shared" si="5"/>
        <v>I</v>
      </c>
      <c r="E75" s="11" t="str">
        <f t="shared" si="4"/>
        <v>000</v>
      </c>
      <c r="G75" s="11" t="str">
        <f t="shared" si="6"/>
        <v>_TIM_Book_SpellTome_I000_Courage</v>
      </c>
      <c r="H75" s="11">
        <f>VanillaBase!E75</f>
        <v>319208</v>
      </c>
      <c r="I75" s="11">
        <v>70</v>
      </c>
      <c r="K75" s="11">
        <f>VanillaBase!D75</f>
        <v>647853</v>
      </c>
      <c r="L75" s="11">
        <f>HEX2DEC(M75)-(HEX2DEC(1000000)*$L$1)</f>
        <v>147279</v>
      </c>
      <c r="M75" s="11" t="s">
        <v>485</v>
      </c>
      <c r="N75" s="11" t="s">
        <v>594</v>
      </c>
    </row>
    <row r="76" spans="1:14" x14ac:dyDescent="0.25">
      <c r="A76" s="11" t="s">
        <v>211</v>
      </c>
      <c r="B76" s="12">
        <v>0</v>
      </c>
      <c r="C76" s="11" t="s">
        <v>154</v>
      </c>
      <c r="D76" s="11" t="str">
        <f t="shared" si="5"/>
        <v>I</v>
      </c>
      <c r="E76" s="11" t="str">
        <f t="shared" si="4"/>
        <v>000</v>
      </c>
      <c r="G76" s="11" t="str">
        <f t="shared" si="6"/>
        <v>_TIM_Book_SpellTome_I000_Fury</v>
      </c>
      <c r="H76" s="11">
        <f>VanillaBase!E76</f>
        <v>319211</v>
      </c>
      <c r="I76" s="11">
        <v>70</v>
      </c>
      <c r="K76" s="11">
        <f>VanillaBase!D76</f>
        <v>647852</v>
      </c>
      <c r="L76" s="11">
        <f>HEX2DEC(M76)-(HEX2DEC(1000000)*$L$1)</f>
        <v>147280</v>
      </c>
      <c r="M76" s="11" t="s">
        <v>486</v>
      </c>
      <c r="N76" s="11" t="s">
        <v>595</v>
      </c>
    </row>
    <row r="77" spans="1:14" x14ac:dyDescent="0.25">
      <c r="A77" s="11" t="s">
        <v>157</v>
      </c>
      <c r="B77" s="12">
        <v>25</v>
      </c>
      <c r="C77" s="11" t="s">
        <v>154</v>
      </c>
      <c r="D77" s="11" t="str">
        <f t="shared" si="5"/>
        <v>I</v>
      </c>
      <c r="E77" s="11" t="str">
        <f t="shared" si="4"/>
        <v>025</v>
      </c>
      <c r="G77" s="11" t="str">
        <f t="shared" si="6"/>
        <v>_TIM_Book_SpellTome_I025_Calm</v>
      </c>
      <c r="H77" s="11">
        <f>VanillaBase!E77</f>
        <v>319209</v>
      </c>
      <c r="I77" s="11">
        <v>70</v>
      </c>
      <c r="K77" s="11">
        <f>VanillaBase!D77</f>
        <v>665361</v>
      </c>
      <c r="L77" s="11">
        <f>HEX2DEC(M77)-(HEX2DEC(1000000)*$L$1)</f>
        <v>147281</v>
      </c>
      <c r="M77" s="11" t="s">
        <v>487</v>
      </c>
      <c r="N77" s="11" t="s">
        <v>596</v>
      </c>
    </row>
    <row r="78" spans="1:14" x14ac:dyDescent="0.25">
      <c r="A78" s="11" t="s">
        <v>195</v>
      </c>
      <c r="B78" s="12">
        <v>25</v>
      </c>
      <c r="C78" s="11" t="s">
        <v>154</v>
      </c>
      <c r="D78" s="11" t="str">
        <f t="shared" si="5"/>
        <v>I</v>
      </c>
      <c r="E78" s="11" t="str">
        <f t="shared" si="4"/>
        <v>025</v>
      </c>
      <c r="G78" s="11" t="str">
        <f t="shared" si="6"/>
        <v>_TIM_Book_SpellTome_I025_Fear</v>
      </c>
      <c r="H78" s="11">
        <f>VanillaBase!E78</f>
        <v>319210</v>
      </c>
      <c r="I78" s="11">
        <v>70</v>
      </c>
      <c r="K78" s="11">
        <f>VanillaBase!D78</f>
        <v>665362</v>
      </c>
      <c r="L78" s="11">
        <f>HEX2DEC(M78)-(HEX2DEC(1000000)*$L$1)</f>
        <v>147282</v>
      </c>
      <c r="M78" s="11" t="s">
        <v>488</v>
      </c>
      <c r="N78" s="11" t="s">
        <v>597</v>
      </c>
    </row>
    <row r="79" spans="1:14" x14ac:dyDescent="0.25">
      <c r="A79" s="11" t="s">
        <v>236</v>
      </c>
      <c r="B79" s="12">
        <v>25</v>
      </c>
      <c r="C79" s="11" t="s">
        <v>154</v>
      </c>
      <c r="D79" s="11" t="str">
        <f t="shared" si="5"/>
        <v>I</v>
      </c>
      <c r="E79" s="11" t="str">
        <f t="shared" si="4"/>
        <v>025</v>
      </c>
      <c r="G79" s="11" t="str">
        <f t="shared" si="6"/>
        <v>_TIM_Book_SpellTome_I025_Muffle</v>
      </c>
      <c r="H79" s="11">
        <f>VanillaBase!E79</f>
        <v>586731</v>
      </c>
      <c r="I79" s="11">
        <v>70</v>
      </c>
      <c r="K79" s="11">
        <f>VanillaBase!D79</f>
        <v>665359</v>
      </c>
      <c r="L79" s="11">
        <f>HEX2DEC(M79)-(HEX2DEC(1000000)*$L$1)</f>
        <v>147283</v>
      </c>
      <c r="M79" s="11" t="s">
        <v>489</v>
      </c>
      <c r="N79" s="11" t="s">
        <v>598</v>
      </c>
    </row>
    <row r="80" spans="1:14" x14ac:dyDescent="0.25">
      <c r="A80" s="11" t="s">
        <v>205</v>
      </c>
      <c r="B80" s="12">
        <v>50</v>
      </c>
      <c r="C80" s="11" t="s">
        <v>154</v>
      </c>
      <c r="D80" s="11" t="str">
        <f t="shared" si="5"/>
        <v>I</v>
      </c>
      <c r="E80" s="11" t="str">
        <f t="shared" si="4"/>
        <v>050</v>
      </c>
      <c r="G80" s="11" t="str">
        <f t="shared" si="6"/>
        <v>_TIM_Book_SpellTome_I050_Frenzy</v>
      </c>
      <c r="H80" s="11">
        <f>VanillaBase!E80</f>
        <v>319214</v>
      </c>
      <c r="I80" s="11">
        <v>70</v>
      </c>
      <c r="K80" s="11">
        <f>VanillaBase!D80</f>
        <v>665364</v>
      </c>
      <c r="L80" s="11">
        <f>HEX2DEC(M80)-(HEX2DEC(1000000)*$L$1)</f>
        <v>147284</v>
      </c>
      <c r="M80" s="11" t="s">
        <v>490</v>
      </c>
      <c r="N80" s="11" t="s">
        <v>599</v>
      </c>
    </row>
    <row r="81" spans="1:14" x14ac:dyDescent="0.25">
      <c r="A81" s="11" t="s">
        <v>206</v>
      </c>
      <c r="B81" s="12">
        <v>50</v>
      </c>
      <c r="C81" s="11" t="s">
        <v>154</v>
      </c>
      <c r="D81" s="11" t="str">
        <f t="shared" si="5"/>
        <v>I</v>
      </c>
      <c r="E81" s="11" t="str">
        <f t="shared" si="4"/>
        <v>050</v>
      </c>
      <c r="G81" s="11" t="str">
        <f t="shared" si="6"/>
        <v>_TIM_Book_SpellTome_I050_Frenzy Rune</v>
      </c>
      <c r="H81" s="11">
        <f>VanillaBase!E81</f>
        <v>67205047</v>
      </c>
      <c r="I81" s="11">
        <v>70</v>
      </c>
      <c r="K81" s="11">
        <f>VanillaBase!D81</f>
        <v>67205053</v>
      </c>
      <c r="L81" s="11">
        <f>HEX2DEC(M81)-(HEX2DEC(1000000)*$L$1)</f>
        <v>147285</v>
      </c>
      <c r="M81" s="11" t="s">
        <v>491</v>
      </c>
      <c r="N81" s="11" t="s">
        <v>600</v>
      </c>
    </row>
    <row r="82" spans="1:14" x14ac:dyDescent="0.25">
      <c r="A82" s="11" t="s">
        <v>244</v>
      </c>
      <c r="B82" s="12">
        <v>50</v>
      </c>
      <c r="C82" s="11" t="s">
        <v>154</v>
      </c>
      <c r="D82" s="11" t="str">
        <f t="shared" si="5"/>
        <v>I</v>
      </c>
      <c r="E82" s="11" t="str">
        <f t="shared" si="4"/>
        <v>050</v>
      </c>
      <c r="G82" s="11" t="str">
        <f t="shared" si="6"/>
        <v>_TIM_Book_SpellTome_I050_Rally</v>
      </c>
      <c r="H82" s="11">
        <f>VanillaBase!E82</f>
        <v>319212</v>
      </c>
      <c r="I82" s="11">
        <v>70</v>
      </c>
      <c r="K82" s="11">
        <f>VanillaBase!D82</f>
        <v>665363</v>
      </c>
      <c r="L82" s="11">
        <f>HEX2DEC(M82)-(HEX2DEC(1000000)*$L$1)</f>
        <v>147286</v>
      </c>
      <c r="M82" s="11" t="s">
        <v>492</v>
      </c>
      <c r="N82" s="11" t="s">
        <v>601</v>
      </c>
    </row>
    <row r="83" spans="1:14" x14ac:dyDescent="0.25">
      <c r="A83" s="11" t="s">
        <v>226</v>
      </c>
      <c r="B83" s="12">
        <v>75</v>
      </c>
      <c r="C83" s="11" t="s">
        <v>154</v>
      </c>
      <c r="D83" s="11" t="str">
        <f t="shared" si="5"/>
        <v>I</v>
      </c>
      <c r="E83" s="11" t="str">
        <f t="shared" si="4"/>
        <v>075</v>
      </c>
      <c r="G83" s="11" t="str">
        <f t="shared" si="6"/>
        <v>_TIM_Book_SpellTome_I075_Invisibility</v>
      </c>
      <c r="H83" s="11">
        <f>VanillaBase!E83</f>
        <v>163510</v>
      </c>
      <c r="I83" s="11">
        <v>70</v>
      </c>
      <c r="K83" s="11">
        <f>VanillaBase!D83</f>
        <v>665365</v>
      </c>
      <c r="L83" s="11">
        <f>HEX2DEC(M83)-(HEX2DEC(1000000)*$L$1)</f>
        <v>147287</v>
      </c>
      <c r="M83" s="11" t="s">
        <v>493</v>
      </c>
      <c r="N83" s="11" t="s">
        <v>602</v>
      </c>
    </row>
    <row r="84" spans="1:14" x14ac:dyDescent="0.25">
      <c r="A84" s="11" t="s">
        <v>239</v>
      </c>
      <c r="B84" s="12">
        <v>75</v>
      </c>
      <c r="C84" s="11" t="s">
        <v>154</v>
      </c>
      <c r="D84" s="11" t="str">
        <f t="shared" si="5"/>
        <v>I</v>
      </c>
      <c r="E84" s="11" t="str">
        <f t="shared" si="4"/>
        <v>075</v>
      </c>
      <c r="G84" s="11" t="str">
        <f t="shared" si="6"/>
        <v>_TIM_Book_SpellTome_I075_Pacify</v>
      </c>
      <c r="H84" s="11">
        <f>VanillaBase!E84</f>
        <v>319213</v>
      </c>
      <c r="I84" s="11">
        <v>70</v>
      </c>
      <c r="K84" s="11">
        <f>VanillaBase!D84</f>
        <v>665367</v>
      </c>
      <c r="L84" s="11">
        <f>HEX2DEC(M84)-(HEX2DEC(1000000)*$L$1)</f>
        <v>147288</v>
      </c>
      <c r="M84" s="11" t="s">
        <v>494</v>
      </c>
      <c r="N84" s="11" t="s">
        <v>603</v>
      </c>
    </row>
    <row r="85" spans="1:14" x14ac:dyDescent="0.25">
      <c r="A85" s="11" t="s">
        <v>249</v>
      </c>
      <c r="B85" s="12">
        <v>75</v>
      </c>
      <c r="C85" s="11" t="s">
        <v>154</v>
      </c>
      <c r="D85" s="11" t="str">
        <f t="shared" si="5"/>
        <v>I</v>
      </c>
      <c r="E85" s="11" t="str">
        <f t="shared" si="4"/>
        <v>075</v>
      </c>
      <c r="G85" s="11" t="str">
        <f t="shared" si="6"/>
        <v>_TIM_Book_SpellTome_I075_Rout</v>
      </c>
      <c r="H85" s="11">
        <f>VanillaBase!E85</f>
        <v>319215</v>
      </c>
      <c r="I85" s="11">
        <v>70</v>
      </c>
      <c r="K85" s="11">
        <f>VanillaBase!D85</f>
        <v>665368</v>
      </c>
      <c r="L85" s="11">
        <f>HEX2DEC(M85)-(HEX2DEC(1000000)*$L$1)</f>
        <v>147289</v>
      </c>
      <c r="M85" s="11" t="s">
        <v>495</v>
      </c>
      <c r="N85" s="11" t="s">
        <v>604</v>
      </c>
    </row>
    <row r="86" spans="1:14" x14ac:dyDescent="0.25">
      <c r="A86" s="11" t="s">
        <v>153</v>
      </c>
      <c r="B86" s="12">
        <v>100</v>
      </c>
      <c r="C86" s="11" t="s">
        <v>154</v>
      </c>
      <c r="D86" s="11" t="str">
        <f t="shared" si="5"/>
        <v>I</v>
      </c>
      <c r="E86" s="11" t="str">
        <f t="shared" ref="E86:E112" si="7">TEXT(B86,"000")</f>
        <v>100</v>
      </c>
      <c r="G86" s="11" t="str">
        <f t="shared" si="6"/>
        <v>_TIM_Book_SpellTome_I100_Call to Arms</v>
      </c>
      <c r="H86" s="11">
        <f>VanillaBase!E86</f>
        <v>518365</v>
      </c>
      <c r="I86" s="11">
        <v>70</v>
      </c>
      <c r="K86" s="11">
        <f>VanillaBase!D86</f>
        <v>665371</v>
      </c>
      <c r="L86" s="11">
        <f>HEX2DEC(M86)-(HEX2DEC(1000000)*$L$1)</f>
        <v>147290</v>
      </c>
      <c r="M86" s="11" t="s">
        <v>496</v>
      </c>
      <c r="N86" s="11" t="s">
        <v>605</v>
      </c>
    </row>
    <row r="87" spans="1:14" x14ac:dyDescent="0.25">
      <c r="A87" s="11" t="s">
        <v>216</v>
      </c>
      <c r="B87" s="12">
        <v>100</v>
      </c>
      <c r="C87" s="11" t="s">
        <v>154</v>
      </c>
      <c r="D87" s="11" t="str">
        <f t="shared" si="5"/>
        <v>I</v>
      </c>
      <c r="E87" s="11" t="str">
        <f t="shared" si="7"/>
        <v>100</v>
      </c>
      <c r="G87" s="11" t="str">
        <f t="shared" si="6"/>
        <v>_TIM_Book_SpellTome_I100_Harmony</v>
      </c>
      <c r="H87" s="11">
        <f>VanillaBase!E87</f>
        <v>518363</v>
      </c>
      <c r="I87" s="11">
        <v>70</v>
      </c>
      <c r="K87" s="11">
        <f>VanillaBase!D87</f>
        <v>665370</v>
      </c>
      <c r="L87" s="11">
        <f>HEX2DEC(M87)-(HEX2DEC(1000000)*$L$1)</f>
        <v>147291</v>
      </c>
      <c r="M87" s="11" t="s">
        <v>497</v>
      </c>
      <c r="N87" s="11" t="s">
        <v>606</v>
      </c>
    </row>
    <row r="88" spans="1:14" x14ac:dyDescent="0.25">
      <c r="A88" s="11" t="s">
        <v>221</v>
      </c>
      <c r="B88" s="12">
        <v>100</v>
      </c>
      <c r="C88" s="11" t="s">
        <v>154</v>
      </c>
      <c r="D88" s="11" t="str">
        <f t="shared" si="5"/>
        <v>I</v>
      </c>
      <c r="E88" s="11" t="str">
        <f t="shared" si="7"/>
        <v>100</v>
      </c>
      <c r="G88" s="11" t="str">
        <f t="shared" si="6"/>
        <v>_TIM_Book_SpellTome_I100_Hysteria</v>
      </c>
      <c r="H88" s="11">
        <f>VanillaBase!E88</f>
        <v>518366</v>
      </c>
      <c r="I88" s="11">
        <v>70</v>
      </c>
      <c r="K88" s="11">
        <f>VanillaBase!D88</f>
        <v>665372</v>
      </c>
      <c r="L88" s="11">
        <f>HEX2DEC(M88)-(HEX2DEC(1000000)*$L$1)</f>
        <v>147292</v>
      </c>
      <c r="M88" s="11" t="s">
        <v>498</v>
      </c>
      <c r="N88" s="11" t="s">
        <v>607</v>
      </c>
    </row>
    <row r="89" spans="1:14" x14ac:dyDescent="0.25">
      <c r="A89" s="11" t="s">
        <v>235</v>
      </c>
      <c r="B89" s="12">
        <v>100</v>
      </c>
      <c r="C89" s="11" t="s">
        <v>154</v>
      </c>
      <c r="D89" s="11" t="str">
        <f t="shared" si="5"/>
        <v>I</v>
      </c>
      <c r="E89" s="11" t="str">
        <f t="shared" si="7"/>
        <v>100</v>
      </c>
      <c r="G89" s="11" t="str">
        <f t="shared" si="6"/>
        <v>_TIM_Book_SpellTome_I100_Mayhem</v>
      </c>
      <c r="H89" s="11">
        <f>VanillaBase!E89</f>
        <v>518362</v>
      </c>
      <c r="I89" s="11">
        <v>70</v>
      </c>
      <c r="K89" s="11">
        <f>VanillaBase!D89</f>
        <v>665369</v>
      </c>
      <c r="L89" s="11">
        <f>HEX2DEC(M89)-(HEX2DEC(1000000)*$L$1)</f>
        <v>147293</v>
      </c>
      <c r="M89" s="11" t="s">
        <v>499</v>
      </c>
      <c r="N89" s="11" t="s">
        <v>608</v>
      </c>
    </row>
    <row r="90" spans="1:14" x14ac:dyDescent="0.25">
      <c r="A90" s="11" t="s">
        <v>219</v>
      </c>
      <c r="B90" s="12">
        <v>0</v>
      </c>
      <c r="C90" s="11" t="s">
        <v>138</v>
      </c>
      <c r="D90" s="11" t="str">
        <f t="shared" si="5"/>
        <v>R</v>
      </c>
      <c r="E90" s="11" t="str">
        <f t="shared" si="7"/>
        <v>000</v>
      </c>
      <c r="G90" s="11" t="str">
        <f t="shared" si="6"/>
        <v>_TIM_Book_SpellTome_R000_Healing</v>
      </c>
      <c r="H90" s="11">
        <f>VanillaBase!E90</f>
        <v>77772</v>
      </c>
      <c r="I90" s="11">
        <v>70</v>
      </c>
      <c r="K90" s="11">
        <f>VanillaBase!D90</f>
        <v>647855</v>
      </c>
      <c r="L90" s="11">
        <f>HEX2DEC(M90)-(HEX2DEC(1000000)*$L$1)</f>
        <v>147294</v>
      </c>
      <c r="M90" s="11" t="s">
        <v>500</v>
      </c>
      <c r="N90" s="11" t="s">
        <v>609</v>
      </c>
    </row>
    <row r="91" spans="1:14" x14ac:dyDescent="0.25">
      <c r="A91" s="11" t="s">
        <v>228</v>
      </c>
      <c r="B91" s="12">
        <v>0</v>
      </c>
      <c r="C91" s="11" t="s">
        <v>138</v>
      </c>
      <c r="D91" s="11" t="str">
        <f t="shared" si="5"/>
        <v>R</v>
      </c>
      <c r="E91" s="11" t="str">
        <f t="shared" si="7"/>
        <v>000</v>
      </c>
      <c r="G91" s="11" t="str">
        <f t="shared" si="6"/>
        <v>_TIM_Book_SpellTome_R000_Lesser Ward</v>
      </c>
      <c r="H91" s="11">
        <f>VanillaBase!E91</f>
        <v>77848</v>
      </c>
      <c r="I91" s="11">
        <v>70</v>
      </c>
      <c r="K91" s="11">
        <f>VanillaBase!D91</f>
        <v>647854</v>
      </c>
      <c r="L91" s="11">
        <f>HEX2DEC(M91)-(HEX2DEC(1000000)*$L$1)</f>
        <v>147295</v>
      </c>
      <c r="M91" s="11" t="s">
        <v>501</v>
      </c>
      <c r="N91" s="11" t="s">
        <v>610</v>
      </c>
    </row>
    <row r="92" spans="1:14" x14ac:dyDescent="0.25">
      <c r="A92" s="11" t="s">
        <v>194</v>
      </c>
      <c r="B92" s="12">
        <v>25</v>
      </c>
      <c r="C92" s="11" t="s">
        <v>138</v>
      </c>
      <c r="D92" s="11" t="str">
        <f t="shared" si="5"/>
        <v>R</v>
      </c>
      <c r="E92" s="11" t="str">
        <f t="shared" si="7"/>
        <v>025</v>
      </c>
      <c r="G92" s="11" t="str">
        <f t="shared" si="6"/>
        <v>_TIM_Book_SpellTome_R025_Fast Healing</v>
      </c>
      <c r="H92" s="11">
        <f>VanillaBase!E92</f>
        <v>193464</v>
      </c>
      <c r="I92" s="11">
        <v>70</v>
      </c>
      <c r="K92" s="11">
        <f>VanillaBase!D92</f>
        <v>665373</v>
      </c>
      <c r="L92" s="11">
        <f>HEX2DEC(M92)-(HEX2DEC(1000000)*$L$1)</f>
        <v>147296</v>
      </c>
      <c r="M92" s="11" t="s">
        <v>502</v>
      </c>
      <c r="N92" s="11" t="s">
        <v>611</v>
      </c>
    </row>
    <row r="93" spans="1:14" x14ac:dyDescent="0.25">
      <c r="A93" s="11" t="s">
        <v>220</v>
      </c>
      <c r="B93" s="12">
        <v>25</v>
      </c>
      <c r="C93" s="11" t="s">
        <v>138</v>
      </c>
      <c r="D93" s="11" t="str">
        <f t="shared" si="5"/>
        <v>R</v>
      </c>
      <c r="E93" s="11" t="str">
        <f t="shared" si="7"/>
        <v>025</v>
      </c>
      <c r="G93" s="11" t="str">
        <f t="shared" si="6"/>
        <v>_TIM_Book_SpellTome_R025_Healing Hands</v>
      </c>
      <c r="H93" s="11">
        <f>VanillaBase!E93</f>
        <v>316402</v>
      </c>
      <c r="I93" s="11">
        <v>70</v>
      </c>
      <c r="K93" s="11">
        <f>VanillaBase!D93</f>
        <v>665374</v>
      </c>
      <c r="L93" s="11">
        <f>HEX2DEC(M93)-(HEX2DEC(1000000)*$L$1)</f>
        <v>147297</v>
      </c>
      <c r="M93" s="11" t="s">
        <v>503</v>
      </c>
      <c r="N93" s="11" t="s">
        <v>612</v>
      </c>
    </row>
    <row r="94" spans="1:14" x14ac:dyDescent="0.25">
      <c r="A94" s="11" t="s">
        <v>237</v>
      </c>
      <c r="B94" s="12">
        <v>25</v>
      </c>
      <c r="C94" s="11" t="s">
        <v>138</v>
      </c>
      <c r="D94" s="11" t="str">
        <f t="shared" si="5"/>
        <v>R</v>
      </c>
      <c r="E94" s="11" t="str">
        <f t="shared" si="7"/>
        <v>025</v>
      </c>
      <c r="G94" s="11" t="str">
        <f t="shared" si="6"/>
        <v>_TIM_Book_SpellTome_R025_Necromantic Healing</v>
      </c>
      <c r="H94" s="11">
        <f>VanillaBase!E94</f>
        <v>33614034</v>
      </c>
      <c r="I94" s="11">
        <v>70</v>
      </c>
      <c r="K94" s="11">
        <f>VanillaBase!D94</f>
        <v>33614037</v>
      </c>
      <c r="L94" s="11">
        <f>HEX2DEC(M94)-(HEX2DEC(1000000)*$L$1)</f>
        <v>147298</v>
      </c>
      <c r="M94" s="11" t="s">
        <v>504</v>
      </c>
      <c r="N94" s="11" t="s">
        <v>613</v>
      </c>
    </row>
    <row r="95" spans="1:14" x14ac:dyDescent="0.25">
      <c r="A95" s="11" t="s">
        <v>252</v>
      </c>
      <c r="B95" s="12">
        <v>25</v>
      </c>
      <c r="C95" s="11" t="s">
        <v>138</v>
      </c>
      <c r="D95" s="11" t="str">
        <f t="shared" si="5"/>
        <v>R</v>
      </c>
      <c r="E95" s="11" t="str">
        <f t="shared" si="7"/>
        <v>025</v>
      </c>
      <c r="G95" s="11" t="str">
        <f t="shared" si="6"/>
        <v>_TIM_Book_SpellTome_R025_Steadfast Ward</v>
      </c>
      <c r="H95" s="11">
        <f>VanillaBase!E95</f>
        <v>135665</v>
      </c>
      <c r="I95" s="11">
        <v>70</v>
      </c>
      <c r="K95" s="11">
        <f>VanillaBase!D95</f>
        <v>665376</v>
      </c>
      <c r="L95" s="11">
        <f>HEX2DEC(M95)-(HEX2DEC(1000000)*$L$1)</f>
        <v>147299</v>
      </c>
      <c r="M95" s="11" t="s">
        <v>505</v>
      </c>
      <c r="N95" s="11" t="s">
        <v>614</v>
      </c>
    </row>
    <row r="96" spans="1:14" x14ac:dyDescent="0.25">
      <c r="A96" s="11" t="s">
        <v>256</v>
      </c>
      <c r="B96" s="12">
        <v>25</v>
      </c>
      <c r="C96" s="11" t="s">
        <v>138</v>
      </c>
      <c r="D96" s="11" t="str">
        <f t="shared" si="5"/>
        <v>R</v>
      </c>
      <c r="E96" s="11" t="str">
        <f t="shared" si="7"/>
        <v>025</v>
      </c>
      <c r="G96" s="11" t="str">
        <f t="shared" si="6"/>
        <v>_TIM_Book_SpellTome_R025_Sun Fire</v>
      </c>
      <c r="H96" s="11">
        <f>VanillaBase!E96</f>
        <v>33570642</v>
      </c>
      <c r="I96" s="11">
        <v>70</v>
      </c>
      <c r="K96" s="11">
        <f>VanillaBase!D96</f>
        <v>33570641</v>
      </c>
      <c r="L96" s="11">
        <f>HEX2DEC(M96)-(HEX2DEC(1000000)*$L$1)</f>
        <v>147300</v>
      </c>
      <c r="M96" s="11" t="s">
        <v>506</v>
      </c>
      <c r="N96" s="11" t="s">
        <v>615</v>
      </c>
    </row>
    <row r="97" spans="1:14" x14ac:dyDescent="0.25">
      <c r="A97" s="11" t="s">
        <v>261</v>
      </c>
      <c r="B97" s="12">
        <v>25</v>
      </c>
      <c r="C97" s="11" t="s">
        <v>138</v>
      </c>
      <c r="D97" s="11" t="str">
        <f t="shared" si="5"/>
        <v>R</v>
      </c>
      <c r="E97" s="11" t="str">
        <f t="shared" si="7"/>
        <v>025</v>
      </c>
      <c r="G97" s="11" t="str">
        <f t="shared" si="6"/>
        <v>_TIM_Book_SpellTome_R025_Turn Lesser Undead</v>
      </c>
      <c r="H97" s="11">
        <f>VanillaBase!E97</f>
        <v>307526</v>
      </c>
      <c r="I97" s="11">
        <v>70</v>
      </c>
      <c r="K97" s="11">
        <f>VanillaBase!D97</f>
        <v>665375</v>
      </c>
      <c r="L97" s="11">
        <f>HEX2DEC(M97)-(HEX2DEC(1000000)*$L$1)</f>
        <v>147301</v>
      </c>
      <c r="M97" s="11" t="s">
        <v>507</v>
      </c>
      <c r="N97" s="11" t="s">
        <v>616</v>
      </c>
    </row>
    <row r="98" spans="1:14" x14ac:dyDescent="0.25">
      <c r="A98" s="11" t="s">
        <v>166</v>
      </c>
      <c r="B98" s="12">
        <v>50</v>
      </c>
      <c r="C98" s="11" t="s">
        <v>138</v>
      </c>
      <c r="D98" s="11" t="str">
        <f t="shared" si="5"/>
        <v>R</v>
      </c>
      <c r="E98" s="11" t="str">
        <f t="shared" si="7"/>
        <v>050</v>
      </c>
      <c r="G98" s="11" t="str">
        <f t="shared" si="6"/>
        <v>_TIM_Book_SpellTome_R050_Close Wounds</v>
      </c>
      <c r="H98" s="11">
        <f>VanillaBase!E98</f>
        <v>746223</v>
      </c>
      <c r="I98" s="11">
        <v>70</v>
      </c>
      <c r="K98" s="11">
        <f>VanillaBase!D98</f>
        <v>1111629</v>
      </c>
      <c r="L98" s="11">
        <f>HEX2DEC(M98)-(HEX2DEC(1000000)*$L$1)</f>
        <v>147302</v>
      </c>
      <c r="M98" s="11" t="s">
        <v>508</v>
      </c>
      <c r="N98" s="11" t="s">
        <v>617</v>
      </c>
    </row>
    <row r="99" spans="1:14" x14ac:dyDescent="0.25">
      <c r="A99" s="11" t="s">
        <v>213</v>
      </c>
      <c r="B99" s="12">
        <v>50</v>
      </c>
      <c r="C99" s="11" t="s">
        <v>138</v>
      </c>
      <c r="D99" s="11" t="str">
        <f t="shared" si="5"/>
        <v>R</v>
      </c>
      <c r="E99" s="11" t="str">
        <f t="shared" si="7"/>
        <v>050</v>
      </c>
      <c r="G99" s="11" t="str">
        <f t="shared" si="6"/>
        <v>_TIM_Book_SpellTome_R050_Greater Ward</v>
      </c>
      <c r="H99" s="11">
        <f>VanillaBase!E99</f>
        <v>135664</v>
      </c>
      <c r="I99" s="11">
        <v>70</v>
      </c>
      <c r="K99" s="11">
        <f>VanillaBase!D99</f>
        <v>665378</v>
      </c>
      <c r="L99" s="11">
        <f>HEX2DEC(M99)-(HEX2DEC(1000000)*$L$1)</f>
        <v>147303</v>
      </c>
      <c r="M99" s="11" t="s">
        <v>509</v>
      </c>
      <c r="N99" s="11" t="s">
        <v>618</v>
      </c>
    </row>
    <row r="100" spans="1:14" x14ac:dyDescent="0.25">
      <c r="A100" s="11" t="s">
        <v>217</v>
      </c>
      <c r="B100" s="12">
        <v>50</v>
      </c>
      <c r="C100" s="11" t="s">
        <v>138</v>
      </c>
      <c r="D100" s="11" t="str">
        <f t="shared" si="5"/>
        <v>R</v>
      </c>
      <c r="E100" s="11" t="str">
        <f t="shared" si="7"/>
        <v>050</v>
      </c>
      <c r="G100" s="11" t="str">
        <f t="shared" si="6"/>
        <v>_TIM_Book_SpellTome_R050_Heal Other</v>
      </c>
      <c r="H100" s="11">
        <f>VanillaBase!E100</f>
        <v>77778</v>
      </c>
      <c r="I100" s="11">
        <v>70</v>
      </c>
      <c r="K100" s="11">
        <f>VanillaBase!D100</f>
        <v>665383</v>
      </c>
      <c r="L100" s="11">
        <f>HEX2DEC(M100)-(HEX2DEC(1000000)*$L$1)</f>
        <v>147304</v>
      </c>
      <c r="M100" s="11" t="s">
        <v>510</v>
      </c>
      <c r="N100" s="11" t="s">
        <v>619</v>
      </c>
    </row>
    <row r="101" spans="1:14" x14ac:dyDescent="0.25">
      <c r="A101" s="11" t="s">
        <v>218</v>
      </c>
      <c r="B101" s="12">
        <v>50</v>
      </c>
      <c r="C101" s="11" t="s">
        <v>138</v>
      </c>
      <c r="D101" s="11" t="str">
        <f t="shared" si="5"/>
        <v>R</v>
      </c>
      <c r="E101" s="11" t="str">
        <f t="shared" si="7"/>
        <v>050</v>
      </c>
      <c r="G101" s="11" t="str">
        <f t="shared" si="6"/>
        <v>_TIM_Book_SpellTome_R050_Heal Undead</v>
      </c>
      <c r="H101" s="11">
        <f>VanillaBase!E101</f>
        <v>33614036</v>
      </c>
      <c r="I101" s="11">
        <v>70</v>
      </c>
      <c r="K101" s="11">
        <f>VanillaBase!D101</f>
        <v>33614038</v>
      </c>
      <c r="L101" s="11">
        <f>HEX2DEC(M101)-(HEX2DEC(1000000)*$L$1)</f>
        <v>147305</v>
      </c>
      <c r="M101" s="11" t="s">
        <v>511</v>
      </c>
      <c r="N101" s="11" t="s">
        <v>620</v>
      </c>
    </row>
    <row r="102" spans="1:14" x14ac:dyDescent="0.25">
      <c r="A102" s="11" t="s">
        <v>241</v>
      </c>
      <c r="B102" s="12">
        <v>50</v>
      </c>
      <c r="C102" s="11" t="s">
        <v>138</v>
      </c>
      <c r="D102" s="11" t="str">
        <f t="shared" si="5"/>
        <v>R</v>
      </c>
      <c r="E102" s="11" t="str">
        <f t="shared" si="7"/>
        <v>050</v>
      </c>
      <c r="G102" s="11" t="str">
        <f t="shared" si="6"/>
        <v>_TIM_Book_SpellTome_R050_Poison Rune</v>
      </c>
      <c r="H102" s="11">
        <f>VanillaBase!E102</f>
        <v>67229515</v>
      </c>
      <c r="I102" s="11">
        <v>70</v>
      </c>
      <c r="K102" s="11">
        <f>VanillaBase!D102</f>
        <v>67241605</v>
      </c>
      <c r="L102" s="11">
        <f>HEX2DEC(M102)-(HEX2DEC(1000000)*$L$1)</f>
        <v>147306</v>
      </c>
      <c r="M102" s="11" t="s">
        <v>512</v>
      </c>
      <c r="N102" s="11" t="s">
        <v>621</v>
      </c>
    </row>
    <row r="103" spans="1:14" x14ac:dyDescent="0.25">
      <c r="A103" s="11" t="s">
        <v>246</v>
      </c>
      <c r="B103" s="12">
        <v>50</v>
      </c>
      <c r="C103" s="11" t="s">
        <v>138</v>
      </c>
      <c r="D103" s="11" t="str">
        <f t="shared" si="5"/>
        <v>R</v>
      </c>
      <c r="E103" s="11" t="str">
        <f t="shared" si="7"/>
        <v>050</v>
      </c>
      <c r="G103" s="11" t="str">
        <f t="shared" si="6"/>
        <v>_TIM_Book_SpellTome_R050_Repel Lesser Undead</v>
      </c>
      <c r="H103" s="11">
        <f>VanillaBase!E103</f>
        <v>316408</v>
      </c>
      <c r="I103" s="11">
        <v>70</v>
      </c>
      <c r="K103" s="11">
        <f>VanillaBase!D103</f>
        <v>665381</v>
      </c>
      <c r="L103" s="11">
        <f>HEX2DEC(M103)-(HEX2DEC(1000000)*$L$1)</f>
        <v>147307</v>
      </c>
      <c r="M103" s="11" t="s">
        <v>513</v>
      </c>
      <c r="N103" s="11" t="s">
        <v>622</v>
      </c>
    </row>
    <row r="104" spans="1:14" x14ac:dyDescent="0.25">
      <c r="A104" s="11" t="s">
        <v>253</v>
      </c>
      <c r="B104" s="12">
        <v>50</v>
      </c>
      <c r="C104" s="11" t="s">
        <v>138</v>
      </c>
      <c r="D104" s="11" t="str">
        <f t="shared" si="5"/>
        <v>R</v>
      </c>
      <c r="E104" s="11" t="str">
        <f t="shared" si="7"/>
        <v>050</v>
      </c>
      <c r="G104" s="11" t="str">
        <f t="shared" si="6"/>
        <v>_TIM_Book_SpellTome_R050_Stendarr's Aura</v>
      </c>
      <c r="H104" s="11">
        <f>VanillaBase!E104</f>
        <v>33568949</v>
      </c>
      <c r="I104" s="11">
        <v>70</v>
      </c>
      <c r="K104" s="11">
        <f>VanillaBase!D104</f>
        <v>33570638</v>
      </c>
      <c r="L104" s="11">
        <f>HEX2DEC(M104)-(HEX2DEC(1000000)*$L$1)</f>
        <v>147308</v>
      </c>
      <c r="M104" s="11" t="s">
        <v>514</v>
      </c>
      <c r="N104" s="11" t="s">
        <v>623</v>
      </c>
    </row>
    <row r="105" spans="1:14" x14ac:dyDescent="0.25">
      <c r="A105" s="11" t="s">
        <v>262</v>
      </c>
      <c r="B105" s="12">
        <v>50</v>
      </c>
      <c r="C105" s="11" t="s">
        <v>138</v>
      </c>
      <c r="D105" s="11" t="str">
        <f t="shared" si="5"/>
        <v>R</v>
      </c>
      <c r="E105" s="11" t="str">
        <f t="shared" si="7"/>
        <v>050</v>
      </c>
      <c r="G105" s="11" t="str">
        <f t="shared" si="6"/>
        <v>_TIM_Book_SpellTome_R050_Turn Undead</v>
      </c>
      <c r="H105" s="11">
        <f>VanillaBase!E105</f>
        <v>384349</v>
      </c>
      <c r="I105" s="11">
        <v>70</v>
      </c>
      <c r="K105" s="11">
        <f>VanillaBase!D105</f>
        <v>665377</v>
      </c>
      <c r="L105" s="11">
        <f>HEX2DEC(M105)-(HEX2DEC(1000000)*$L$1)</f>
        <v>147309</v>
      </c>
      <c r="M105" s="11" t="s">
        <v>515</v>
      </c>
      <c r="N105" s="11" t="s">
        <v>624</v>
      </c>
    </row>
    <row r="106" spans="1:14" x14ac:dyDescent="0.25">
      <c r="A106" s="11" t="s">
        <v>263</v>
      </c>
      <c r="B106" s="12">
        <v>50</v>
      </c>
      <c r="C106" s="11" t="s">
        <v>138</v>
      </c>
      <c r="D106" s="11" t="str">
        <f t="shared" si="5"/>
        <v>R</v>
      </c>
      <c r="E106" s="11" t="str">
        <f t="shared" si="7"/>
        <v>050</v>
      </c>
      <c r="G106" s="11" t="str">
        <f t="shared" si="6"/>
        <v>_TIM_Book_SpellTome_R050_Vampire's Bane</v>
      </c>
      <c r="H106" s="11">
        <f>VanillaBase!E106</f>
        <v>33568950</v>
      </c>
      <c r="I106" s="11">
        <v>70</v>
      </c>
      <c r="K106" s="11">
        <f>VanillaBase!D106</f>
        <v>33570637</v>
      </c>
      <c r="L106" s="11">
        <f>HEX2DEC(M106)-(HEX2DEC(1000000)*$L$1)</f>
        <v>147310</v>
      </c>
      <c r="M106" s="11" t="s">
        <v>516</v>
      </c>
      <c r="N106" s="11" t="s">
        <v>625</v>
      </c>
    </row>
    <row r="107" spans="1:14" x14ac:dyDescent="0.25">
      <c r="A107" s="11" t="s">
        <v>163</v>
      </c>
      <c r="B107" s="12">
        <v>75</v>
      </c>
      <c r="C107" s="11" t="s">
        <v>138</v>
      </c>
      <c r="D107" s="11" t="str">
        <f t="shared" si="5"/>
        <v>R</v>
      </c>
      <c r="E107" s="11" t="str">
        <f t="shared" si="7"/>
        <v>075</v>
      </c>
      <c r="G107" s="11" t="str">
        <f t="shared" si="6"/>
        <v>_TIM_Book_SpellTome_R075_Circle of Protection</v>
      </c>
      <c r="H107" s="11">
        <f>VanillaBase!E107</f>
        <v>340269</v>
      </c>
      <c r="I107" s="11">
        <v>70</v>
      </c>
      <c r="K107" s="11">
        <f>VanillaBase!D107</f>
        <v>665384</v>
      </c>
      <c r="L107" s="11">
        <f>HEX2DEC(M107)-(HEX2DEC(1000000)*$L$1)</f>
        <v>147311</v>
      </c>
      <c r="M107" s="11" t="s">
        <v>517</v>
      </c>
      <c r="N107" s="11" t="s">
        <v>626</v>
      </c>
    </row>
    <row r="108" spans="1:14" x14ac:dyDescent="0.25">
      <c r="A108" s="11" t="s">
        <v>212</v>
      </c>
      <c r="B108" s="12">
        <v>75</v>
      </c>
      <c r="C108" s="11" t="s">
        <v>138</v>
      </c>
      <c r="D108" s="11" t="str">
        <f t="shared" si="5"/>
        <v>R</v>
      </c>
      <c r="E108" s="11" t="str">
        <f t="shared" si="7"/>
        <v>075</v>
      </c>
      <c r="G108" s="11" t="str">
        <f t="shared" si="6"/>
        <v>_TIM_Book_SpellTome_R075_Grand Healing</v>
      </c>
      <c r="H108" s="11">
        <f>VanillaBase!E108</f>
        <v>746222</v>
      </c>
      <c r="I108" s="11">
        <v>70</v>
      </c>
      <c r="K108" s="11">
        <f>VanillaBase!D108</f>
        <v>906819</v>
      </c>
      <c r="L108" s="11">
        <f>HEX2DEC(M108)-(HEX2DEC(1000000)*$L$1)</f>
        <v>147312</v>
      </c>
      <c r="M108" s="11" t="s">
        <v>518</v>
      </c>
      <c r="N108" s="11" t="s">
        <v>627</v>
      </c>
    </row>
    <row r="109" spans="1:14" x14ac:dyDescent="0.25">
      <c r="A109" s="11" t="s">
        <v>247</v>
      </c>
      <c r="B109" s="12">
        <v>75</v>
      </c>
      <c r="C109" s="11" t="s">
        <v>138</v>
      </c>
      <c r="D109" s="11" t="str">
        <f t="shared" si="5"/>
        <v>R</v>
      </c>
      <c r="E109" s="11" t="str">
        <f t="shared" si="7"/>
        <v>075</v>
      </c>
      <c r="G109" s="11" t="str">
        <f t="shared" si="6"/>
        <v>_TIM_Book_SpellTome_R075_Repel Undead</v>
      </c>
      <c r="H109" s="11">
        <f>VanillaBase!E109</f>
        <v>384352</v>
      </c>
      <c r="I109" s="11">
        <v>70</v>
      </c>
      <c r="K109" s="11">
        <f>VanillaBase!D109</f>
        <v>665382</v>
      </c>
      <c r="L109" s="11">
        <f>HEX2DEC(M109)-(HEX2DEC(1000000)*$L$1)</f>
        <v>147313</v>
      </c>
      <c r="M109" s="11" t="s">
        <v>519</v>
      </c>
      <c r="N109" s="11" t="s">
        <v>628</v>
      </c>
    </row>
    <row r="110" spans="1:14" x14ac:dyDescent="0.25">
      <c r="A110" s="11" t="s">
        <v>260</v>
      </c>
      <c r="B110" s="12">
        <v>75</v>
      </c>
      <c r="C110" s="11" t="s">
        <v>138</v>
      </c>
      <c r="D110" s="11" t="str">
        <f t="shared" si="5"/>
        <v>R</v>
      </c>
      <c r="E110" s="11" t="str">
        <f t="shared" si="7"/>
        <v>075</v>
      </c>
      <c r="G110" s="11" t="str">
        <f t="shared" si="6"/>
        <v>_TIM_Book_SpellTome_R075_Turn Greater Undead</v>
      </c>
      <c r="H110" s="11">
        <f>VanillaBase!E110</f>
        <v>384350</v>
      </c>
      <c r="I110" s="11">
        <v>70</v>
      </c>
      <c r="K110" s="11">
        <f>VanillaBase!D110</f>
        <v>665385</v>
      </c>
      <c r="L110" s="11">
        <f>HEX2DEC(M110)-(HEX2DEC(1000000)*$L$1)</f>
        <v>147314</v>
      </c>
      <c r="M110" s="11" t="s">
        <v>520</v>
      </c>
      <c r="N110" s="11" t="s">
        <v>629</v>
      </c>
    </row>
    <row r="111" spans="1:14" x14ac:dyDescent="0.25">
      <c r="A111" s="11" t="s">
        <v>137</v>
      </c>
      <c r="B111" s="12">
        <v>100</v>
      </c>
      <c r="C111" s="11" t="s">
        <v>138</v>
      </c>
      <c r="D111" s="11" t="str">
        <f t="shared" si="5"/>
        <v>R</v>
      </c>
      <c r="E111" s="11" t="str">
        <f t="shared" si="7"/>
        <v>100</v>
      </c>
      <c r="G111" s="11" t="str">
        <f t="shared" si="6"/>
        <v>_TIM_Book_SpellTome_R100_Bane of the Undead</v>
      </c>
      <c r="H111" s="11">
        <f>VanillaBase!E111</f>
        <v>573867</v>
      </c>
      <c r="I111" s="11">
        <v>70</v>
      </c>
      <c r="K111" s="11">
        <f>VanillaBase!D111</f>
        <v>906823</v>
      </c>
      <c r="L111" s="11">
        <f>HEX2DEC(M111)-(HEX2DEC(1000000)*$L$1)</f>
        <v>147315</v>
      </c>
      <c r="M111" s="11" t="s">
        <v>521</v>
      </c>
      <c r="N111" s="11" t="s">
        <v>630</v>
      </c>
    </row>
    <row r="112" spans="1:14" x14ac:dyDescent="0.25">
      <c r="A112" s="11" t="s">
        <v>215</v>
      </c>
      <c r="B112" s="12">
        <v>100</v>
      </c>
      <c r="C112" s="11" t="s">
        <v>138</v>
      </c>
      <c r="D112" s="11" t="str">
        <f t="shared" si="5"/>
        <v>R</v>
      </c>
      <c r="E112" s="11" t="str">
        <f t="shared" si="7"/>
        <v>100</v>
      </c>
      <c r="G112" s="11" t="str">
        <f t="shared" si="6"/>
        <v>_TIM_Book_SpellTome_R100_Guardian Circle</v>
      </c>
      <c r="H112" s="11">
        <f>VanillaBase!E112</f>
        <v>920783</v>
      </c>
      <c r="I112" s="11">
        <v>70</v>
      </c>
      <c r="K112" s="11">
        <f>VanillaBase!D112</f>
        <v>1039995</v>
      </c>
      <c r="L112" s="11">
        <f>HEX2DEC(M112)-(HEX2DEC(1000000)*$L$1)</f>
        <v>147316</v>
      </c>
      <c r="M112" s="11" t="s">
        <v>522</v>
      </c>
      <c r="N112" s="11" t="s">
        <v>631</v>
      </c>
    </row>
  </sheetData>
  <sortState xmlns:xlrd2="http://schemas.microsoft.com/office/spreadsheetml/2017/richdata2" ref="A4:C112">
    <sortCondition ref="C4:C112"/>
    <sortCondition ref="B4:B112"/>
    <sortCondition ref="A4:A1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3C87-4422-4D3A-9760-2945155429F4}">
  <dimension ref="A1:AD204"/>
  <sheetViews>
    <sheetView workbookViewId="0">
      <selection activeCell="H13" sqref="H13"/>
    </sheetView>
  </sheetViews>
  <sheetFormatPr defaultRowHeight="15" x14ac:dyDescent="0.25"/>
  <sheetData>
    <row r="1" spans="1:30" x14ac:dyDescent="0.25">
      <c r="A1" s="8">
        <v>46.833184656556647</v>
      </c>
      <c r="C1" s="9">
        <f>MEDIAN(A1:A204)/2</f>
        <v>110.29411764705883</v>
      </c>
      <c r="D1" t="s">
        <v>291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x14ac:dyDescent="0.25">
      <c r="A2" s="8">
        <v>55.555555555555557</v>
      </c>
      <c r="C2">
        <f>COUNT(A1:A204)</f>
        <v>204</v>
      </c>
      <c r="D2" t="s">
        <v>292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x14ac:dyDescent="0.25">
      <c r="A3" s="8">
        <v>55.555555555555557</v>
      </c>
      <c r="C3">
        <f>COUNTIF(A1:A204,"&lt;100")</f>
        <v>27</v>
      </c>
      <c r="D3" t="s">
        <v>293</v>
      </c>
      <c r="F3" s="10">
        <f>C3/$C$2</f>
        <v>0.13235294117647059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x14ac:dyDescent="0.25">
      <c r="A4" s="8">
        <v>55.555555555555557</v>
      </c>
      <c r="C4">
        <f>COUNTIF(A1:A204,"&lt;200")</f>
        <v>82</v>
      </c>
      <c r="D4" t="s">
        <v>294</v>
      </c>
      <c r="F4" s="10">
        <f t="shared" ref="F4:F5" si="0">C4/$C$2</f>
        <v>0.40196078431372551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x14ac:dyDescent="0.25">
      <c r="A5" s="8">
        <v>55.555555555555557</v>
      </c>
      <c r="C5">
        <f>COUNTIF(A1:A204,"&lt;300")</f>
        <v>132</v>
      </c>
      <c r="D5" t="s">
        <v>295</v>
      </c>
      <c r="F5" s="10">
        <f t="shared" si="0"/>
        <v>0.6470588235294118</v>
      </c>
      <c r="L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x14ac:dyDescent="0.25">
      <c r="A6" s="8">
        <v>55.555555555555557</v>
      </c>
      <c r="L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25">
      <c r="A7" s="8">
        <v>55.753791257805524</v>
      </c>
      <c r="L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x14ac:dyDescent="0.25">
      <c r="A8" s="8">
        <v>55.753791257805524</v>
      </c>
      <c r="L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x14ac:dyDescent="0.25">
      <c r="A9" s="8">
        <v>55.753791257805524</v>
      </c>
      <c r="L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x14ac:dyDescent="0.25">
      <c r="A10" s="8">
        <v>55.753791257805524</v>
      </c>
      <c r="K10" s="8"/>
      <c r="L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x14ac:dyDescent="0.25">
      <c r="A11" s="8">
        <v>55.753791257805524</v>
      </c>
      <c r="K11" s="8"/>
      <c r="L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x14ac:dyDescent="0.25">
      <c r="A12" s="8">
        <v>65.78947368421052</v>
      </c>
      <c r="K12" s="8"/>
      <c r="L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x14ac:dyDescent="0.25">
      <c r="A13" s="8">
        <v>67.567567567567565</v>
      </c>
      <c r="K13" s="8"/>
      <c r="L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x14ac:dyDescent="0.25">
      <c r="A14" s="8">
        <v>67.567567567567565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25">
      <c r="A15" s="8">
        <v>67.567567567567565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x14ac:dyDescent="0.25">
      <c r="A16" s="8">
        <v>73.529411764705884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x14ac:dyDescent="0.25">
      <c r="A17" s="8">
        <v>73.529411764705884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x14ac:dyDescent="0.25">
      <c r="A18" s="8">
        <v>75.757575757575765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25">
      <c r="A19" s="8">
        <v>75.757575757575765</v>
      </c>
      <c r="B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25">
      <c r="A20" s="8">
        <v>82.23684210526315</v>
      </c>
      <c r="B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25">
      <c r="A21" s="8">
        <v>82.23684210526315</v>
      </c>
      <c r="B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x14ac:dyDescent="0.25">
      <c r="A22" s="8">
        <v>82.23684210526315</v>
      </c>
      <c r="B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x14ac:dyDescent="0.25">
      <c r="A23" s="8">
        <v>82.23684210526315</v>
      </c>
      <c r="B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25">
      <c r="A24" s="8">
        <v>82.23684210526315</v>
      </c>
      <c r="B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x14ac:dyDescent="0.25">
      <c r="A25" s="8">
        <v>88.809946714031966</v>
      </c>
      <c r="B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25">
      <c r="A26" s="8">
        <v>93.250444049733559</v>
      </c>
      <c r="B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x14ac:dyDescent="0.25">
      <c r="A27" s="8">
        <v>97.690941385435181</v>
      </c>
      <c r="B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25">
      <c r="A28" s="8">
        <v>104.16666666666666</v>
      </c>
      <c r="B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25">
      <c r="A29" s="8">
        <v>104.16666666666666</v>
      </c>
      <c r="B29" s="8"/>
      <c r="E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25">
      <c r="A30" s="8">
        <v>104.16666666666666</v>
      </c>
      <c r="B30" s="8"/>
      <c r="E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x14ac:dyDescent="0.25">
      <c r="A31" s="8">
        <v>104.16666666666666</v>
      </c>
      <c r="B31" s="8"/>
      <c r="E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x14ac:dyDescent="0.25">
      <c r="A32" s="8">
        <v>108.69565217391305</v>
      </c>
      <c r="B32" s="8"/>
      <c r="E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x14ac:dyDescent="0.25">
      <c r="A33" s="8">
        <v>108.69565217391305</v>
      </c>
      <c r="B33" s="8"/>
      <c r="E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x14ac:dyDescent="0.25">
      <c r="A34" s="8">
        <v>108.69565217391305</v>
      </c>
      <c r="B34" s="8"/>
      <c r="E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x14ac:dyDescent="0.25">
      <c r="A35" s="8">
        <v>108.69565217391305</v>
      </c>
      <c r="B35" s="8"/>
      <c r="E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x14ac:dyDescent="0.25">
      <c r="A36" s="8">
        <v>108.69565217391305</v>
      </c>
      <c r="B36" s="8"/>
      <c r="D36" s="8"/>
      <c r="E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x14ac:dyDescent="0.25">
      <c r="A37" s="8">
        <v>111.01243339253996</v>
      </c>
    </row>
    <row r="38" spans="1:30" x14ac:dyDescent="0.25">
      <c r="A38" s="8">
        <v>111.01243339253996</v>
      </c>
    </row>
    <row r="39" spans="1:30" x14ac:dyDescent="0.25">
      <c r="A39" s="8">
        <v>111.11111111111111</v>
      </c>
    </row>
    <row r="40" spans="1:30" x14ac:dyDescent="0.25">
      <c r="A40" s="8">
        <v>111.11111111111111</v>
      </c>
    </row>
    <row r="41" spans="1:30" x14ac:dyDescent="0.25">
      <c r="A41" s="8">
        <v>111.11111111111111</v>
      </c>
    </row>
    <row r="42" spans="1:30" x14ac:dyDescent="0.25">
      <c r="A42" s="8">
        <v>111.11111111111111</v>
      </c>
    </row>
    <row r="43" spans="1:30" x14ac:dyDescent="0.25">
      <c r="A43" s="8">
        <v>111.11111111111111</v>
      </c>
    </row>
    <row r="44" spans="1:30" x14ac:dyDescent="0.25">
      <c r="A44" s="8">
        <v>111.50758251561105</v>
      </c>
    </row>
    <row r="45" spans="1:30" x14ac:dyDescent="0.25">
      <c r="A45" s="8">
        <v>111.50758251561105</v>
      </c>
    </row>
    <row r="46" spans="1:30" x14ac:dyDescent="0.25">
      <c r="A46" s="8">
        <v>111.50758251561105</v>
      </c>
    </row>
    <row r="47" spans="1:30" x14ac:dyDescent="0.25">
      <c r="A47" s="8">
        <v>111.50758251561105</v>
      </c>
    </row>
    <row r="48" spans="1:30" x14ac:dyDescent="0.25">
      <c r="A48" s="8">
        <v>111.50758251561105</v>
      </c>
    </row>
    <row r="49" spans="1:1" x14ac:dyDescent="0.25">
      <c r="A49" s="8">
        <v>111.50758251561105</v>
      </c>
    </row>
    <row r="50" spans="1:1" x14ac:dyDescent="0.25">
      <c r="A50" s="8">
        <v>113.63636363636364</v>
      </c>
    </row>
    <row r="51" spans="1:1" x14ac:dyDescent="0.25">
      <c r="A51" s="8">
        <v>135.13513513513513</v>
      </c>
    </row>
    <row r="52" spans="1:1" x14ac:dyDescent="0.25">
      <c r="A52" s="8">
        <v>135.13513513513513</v>
      </c>
    </row>
    <row r="53" spans="1:1" x14ac:dyDescent="0.25">
      <c r="A53" s="8">
        <v>135.13513513513513</v>
      </c>
    </row>
    <row r="54" spans="1:1" x14ac:dyDescent="0.25">
      <c r="A54" s="8">
        <v>147.05882352941177</v>
      </c>
    </row>
    <row r="55" spans="1:1" x14ac:dyDescent="0.25">
      <c r="A55" s="8">
        <v>147.05882352941177</v>
      </c>
    </row>
    <row r="56" spans="1:1" x14ac:dyDescent="0.25">
      <c r="A56" s="8">
        <v>147.05882352941177</v>
      </c>
    </row>
    <row r="57" spans="1:1" x14ac:dyDescent="0.25">
      <c r="A57" s="8">
        <v>147.05882352941177</v>
      </c>
    </row>
    <row r="58" spans="1:1" x14ac:dyDescent="0.25">
      <c r="A58" s="8">
        <v>151.51515151515153</v>
      </c>
    </row>
    <row r="59" spans="1:1" x14ac:dyDescent="0.25">
      <c r="A59" s="8">
        <v>151.51515151515153</v>
      </c>
    </row>
    <row r="60" spans="1:1" x14ac:dyDescent="0.25">
      <c r="A60" s="8">
        <v>151.51515151515153</v>
      </c>
    </row>
    <row r="61" spans="1:1" x14ac:dyDescent="0.25">
      <c r="A61" s="8">
        <v>164.4736842105263</v>
      </c>
    </row>
    <row r="62" spans="1:1" x14ac:dyDescent="0.25">
      <c r="A62" s="8">
        <v>164.4736842105263</v>
      </c>
    </row>
    <row r="63" spans="1:1" x14ac:dyDescent="0.25">
      <c r="A63" s="8">
        <v>164.4736842105263</v>
      </c>
    </row>
    <row r="64" spans="1:1" x14ac:dyDescent="0.25">
      <c r="A64" s="8">
        <v>164.4736842105263</v>
      </c>
    </row>
    <row r="65" spans="1:1" x14ac:dyDescent="0.25">
      <c r="A65" s="8">
        <v>166.66666666666666</v>
      </c>
    </row>
    <row r="66" spans="1:1" x14ac:dyDescent="0.25">
      <c r="A66" s="8">
        <v>166.66666666666666</v>
      </c>
    </row>
    <row r="67" spans="1:1" x14ac:dyDescent="0.25">
      <c r="A67" s="8">
        <v>166.66666666666666</v>
      </c>
    </row>
    <row r="68" spans="1:1" x14ac:dyDescent="0.25">
      <c r="A68" s="8">
        <v>166.66666666666666</v>
      </c>
    </row>
    <row r="69" spans="1:1" x14ac:dyDescent="0.25">
      <c r="A69" s="8">
        <v>166.66666666666666</v>
      </c>
    </row>
    <row r="70" spans="1:1" x14ac:dyDescent="0.25">
      <c r="A70" s="8">
        <v>166.66666666666666</v>
      </c>
    </row>
    <row r="71" spans="1:1" x14ac:dyDescent="0.25">
      <c r="A71" s="8">
        <v>166.66666666666666</v>
      </c>
    </row>
    <row r="72" spans="1:1" x14ac:dyDescent="0.25">
      <c r="A72" s="8">
        <v>166.66666666666666</v>
      </c>
    </row>
    <row r="73" spans="1:1" x14ac:dyDescent="0.25">
      <c r="A73" s="8">
        <v>167.00404858299595</v>
      </c>
    </row>
    <row r="74" spans="1:1" x14ac:dyDescent="0.25">
      <c r="A74" s="8">
        <v>167.26137377341661</v>
      </c>
    </row>
    <row r="75" spans="1:1" x14ac:dyDescent="0.25">
      <c r="A75" s="8">
        <v>167.26137377341661</v>
      </c>
    </row>
    <row r="76" spans="1:1" x14ac:dyDescent="0.25">
      <c r="A76" s="8">
        <v>167.26137377341661</v>
      </c>
    </row>
    <row r="77" spans="1:1" x14ac:dyDescent="0.25">
      <c r="A77" s="8">
        <v>167.26137377341661</v>
      </c>
    </row>
    <row r="78" spans="1:1" x14ac:dyDescent="0.25">
      <c r="A78" s="8">
        <v>167.26137377341661</v>
      </c>
    </row>
    <row r="79" spans="1:1" x14ac:dyDescent="0.25">
      <c r="A79" s="8">
        <v>189.77732793522267</v>
      </c>
    </row>
    <row r="80" spans="1:1" x14ac:dyDescent="0.25">
      <c r="A80" s="8">
        <v>189.77732793522267</v>
      </c>
    </row>
    <row r="81" spans="1:1" x14ac:dyDescent="0.25">
      <c r="A81" s="8">
        <v>192.30769230769232</v>
      </c>
    </row>
    <row r="82" spans="1:1" x14ac:dyDescent="0.25">
      <c r="A82" s="8">
        <v>192.30769230769232</v>
      </c>
    </row>
    <row r="83" spans="1:1" x14ac:dyDescent="0.25">
      <c r="A83" s="8">
        <v>202.70270270270271</v>
      </c>
    </row>
    <row r="84" spans="1:1" x14ac:dyDescent="0.25">
      <c r="A84" s="8">
        <v>202.70270270270271</v>
      </c>
    </row>
    <row r="85" spans="1:1" x14ac:dyDescent="0.25">
      <c r="A85" s="8">
        <v>202.70270270270271</v>
      </c>
    </row>
    <row r="86" spans="1:1" x14ac:dyDescent="0.25">
      <c r="A86" s="8">
        <v>202.70270270270271</v>
      </c>
    </row>
    <row r="87" spans="1:1" x14ac:dyDescent="0.25">
      <c r="A87" s="8">
        <v>208.33333333333331</v>
      </c>
    </row>
    <row r="88" spans="1:1" x14ac:dyDescent="0.25">
      <c r="A88" s="8">
        <v>208.33333333333331</v>
      </c>
    </row>
    <row r="89" spans="1:1" x14ac:dyDescent="0.25">
      <c r="A89" s="8">
        <v>208.33333333333331</v>
      </c>
    </row>
    <row r="90" spans="1:1" x14ac:dyDescent="0.25">
      <c r="A90" s="8">
        <v>208.33333333333331</v>
      </c>
    </row>
    <row r="91" spans="1:1" x14ac:dyDescent="0.25">
      <c r="A91" s="8">
        <v>208.33333333333331</v>
      </c>
    </row>
    <row r="92" spans="1:1" x14ac:dyDescent="0.25">
      <c r="A92" s="8">
        <v>208.33333333333331</v>
      </c>
    </row>
    <row r="93" spans="1:1" x14ac:dyDescent="0.25">
      <c r="A93" s="8">
        <v>208.33333333333331</v>
      </c>
    </row>
    <row r="94" spans="1:1" x14ac:dyDescent="0.25">
      <c r="A94" s="8">
        <v>208.33333333333331</v>
      </c>
    </row>
    <row r="95" spans="1:1" x14ac:dyDescent="0.25">
      <c r="A95" s="8">
        <v>217.39130434782609</v>
      </c>
    </row>
    <row r="96" spans="1:1" x14ac:dyDescent="0.25">
      <c r="A96" s="8">
        <v>217.39130434782609</v>
      </c>
    </row>
    <row r="97" spans="1:1" x14ac:dyDescent="0.25">
      <c r="A97" s="8">
        <v>217.39130434782609</v>
      </c>
    </row>
    <row r="98" spans="1:1" x14ac:dyDescent="0.25">
      <c r="A98" s="8">
        <v>217.39130434782609</v>
      </c>
    </row>
    <row r="99" spans="1:1" x14ac:dyDescent="0.25">
      <c r="A99" s="8">
        <v>217.39130434782609</v>
      </c>
    </row>
    <row r="100" spans="1:1" x14ac:dyDescent="0.25">
      <c r="A100" s="8">
        <v>220.58823529411765</v>
      </c>
    </row>
    <row r="101" spans="1:1" x14ac:dyDescent="0.25">
      <c r="A101" s="8">
        <v>220.58823529411765</v>
      </c>
    </row>
    <row r="102" spans="1:1" x14ac:dyDescent="0.25">
      <c r="A102" s="8">
        <v>220.58823529411765</v>
      </c>
    </row>
    <row r="103" spans="1:1" x14ac:dyDescent="0.25">
      <c r="A103" s="8">
        <v>220.58823529411765</v>
      </c>
    </row>
    <row r="104" spans="1:1" x14ac:dyDescent="0.25">
      <c r="A104" s="8">
        <v>222.02486678507992</v>
      </c>
    </row>
    <row r="105" spans="1:1" x14ac:dyDescent="0.25">
      <c r="A105" s="8">
        <v>222.02486678507992</v>
      </c>
    </row>
    <row r="106" spans="1:1" x14ac:dyDescent="0.25">
      <c r="A106" s="8">
        <v>222.22222222222223</v>
      </c>
    </row>
    <row r="107" spans="1:1" x14ac:dyDescent="0.25">
      <c r="A107" s="8">
        <v>222.22222222222223</v>
      </c>
    </row>
    <row r="108" spans="1:1" x14ac:dyDescent="0.25">
      <c r="A108" s="8">
        <v>222.22222222222223</v>
      </c>
    </row>
    <row r="109" spans="1:1" x14ac:dyDescent="0.25">
      <c r="A109" s="8">
        <v>223.0151650312221</v>
      </c>
    </row>
    <row r="110" spans="1:1" x14ac:dyDescent="0.25">
      <c r="A110" s="8">
        <v>223.0151650312221</v>
      </c>
    </row>
    <row r="111" spans="1:1" x14ac:dyDescent="0.25">
      <c r="A111" s="8">
        <v>223.0151650312221</v>
      </c>
    </row>
    <row r="112" spans="1:1" x14ac:dyDescent="0.25">
      <c r="A112" s="8">
        <v>227.27272727272728</v>
      </c>
    </row>
    <row r="113" spans="1:1" x14ac:dyDescent="0.25">
      <c r="A113" s="8">
        <v>227.27272727272728</v>
      </c>
    </row>
    <row r="114" spans="1:1" x14ac:dyDescent="0.25">
      <c r="A114" s="8">
        <v>227.27272727272728</v>
      </c>
    </row>
    <row r="115" spans="1:1" x14ac:dyDescent="0.25">
      <c r="A115" s="8">
        <v>227.27272727272728</v>
      </c>
    </row>
    <row r="116" spans="1:1" x14ac:dyDescent="0.25">
      <c r="A116" s="8">
        <v>227.27272727272728</v>
      </c>
    </row>
    <row r="117" spans="1:1" x14ac:dyDescent="0.25">
      <c r="A117" s="8">
        <v>227.27272727272728</v>
      </c>
    </row>
    <row r="118" spans="1:1" x14ac:dyDescent="0.25">
      <c r="A118" s="8">
        <v>230.26315789473682</v>
      </c>
    </row>
    <row r="119" spans="1:1" x14ac:dyDescent="0.25">
      <c r="A119" s="8">
        <v>246.71052631578945</v>
      </c>
    </row>
    <row r="120" spans="1:1" x14ac:dyDescent="0.25">
      <c r="A120" s="8">
        <v>246.71052631578945</v>
      </c>
    </row>
    <row r="121" spans="1:1" x14ac:dyDescent="0.25">
      <c r="A121" s="8">
        <v>246.71052631578945</v>
      </c>
    </row>
    <row r="122" spans="1:1" x14ac:dyDescent="0.25">
      <c r="A122" s="8">
        <v>250</v>
      </c>
    </row>
    <row r="123" spans="1:1" x14ac:dyDescent="0.25">
      <c r="A123" s="8">
        <v>250</v>
      </c>
    </row>
    <row r="124" spans="1:1" x14ac:dyDescent="0.25">
      <c r="A124" s="8">
        <v>250</v>
      </c>
    </row>
    <row r="125" spans="1:1" x14ac:dyDescent="0.25">
      <c r="A125" s="8">
        <v>270.27027027027026</v>
      </c>
    </row>
    <row r="126" spans="1:1" x14ac:dyDescent="0.25">
      <c r="A126" s="8">
        <v>270.27027027027026</v>
      </c>
    </row>
    <row r="127" spans="1:1" x14ac:dyDescent="0.25">
      <c r="A127" s="8">
        <v>270.27027027027026</v>
      </c>
    </row>
    <row r="128" spans="1:1" x14ac:dyDescent="0.25">
      <c r="A128" s="8">
        <v>270.27027027027026</v>
      </c>
    </row>
    <row r="129" spans="1:1" x14ac:dyDescent="0.25">
      <c r="A129" s="8">
        <v>274.12280701754383</v>
      </c>
    </row>
    <row r="130" spans="1:1" x14ac:dyDescent="0.25">
      <c r="A130" s="8">
        <v>294.11764705882354</v>
      </c>
    </row>
    <row r="131" spans="1:1" x14ac:dyDescent="0.25">
      <c r="A131" s="8">
        <v>294.11764705882354</v>
      </c>
    </row>
    <row r="132" spans="1:1" x14ac:dyDescent="0.25">
      <c r="A132" s="8">
        <v>294.11764705882354</v>
      </c>
    </row>
    <row r="133" spans="1:1" x14ac:dyDescent="0.25">
      <c r="A133" s="8">
        <v>303.03030303030306</v>
      </c>
    </row>
    <row r="134" spans="1:1" x14ac:dyDescent="0.25">
      <c r="A134" s="8">
        <v>303.03030303030306</v>
      </c>
    </row>
    <row r="135" spans="1:1" x14ac:dyDescent="0.25">
      <c r="A135" s="8">
        <v>303.03030303030306</v>
      </c>
    </row>
    <row r="136" spans="1:1" x14ac:dyDescent="0.25">
      <c r="A136" s="8">
        <v>303.03030303030306</v>
      </c>
    </row>
    <row r="137" spans="1:1" x14ac:dyDescent="0.25">
      <c r="A137" s="8">
        <v>312.5</v>
      </c>
    </row>
    <row r="138" spans="1:1" x14ac:dyDescent="0.25">
      <c r="A138" s="8">
        <v>312.5</v>
      </c>
    </row>
    <row r="139" spans="1:1" x14ac:dyDescent="0.25">
      <c r="A139" s="8">
        <v>312.5</v>
      </c>
    </row>
    <row r="140" spans="1:1" x14ac:dyDescent="0.25">
      <c r="A140" s="8">
        <v>312.5</v>
      </c>
    </row>
    <row r="141" spans="1:1" x14ac:dyDescent="0.25">
      <c r="A141" s="8">
        <v>312.5</v>
      </c>
    </row>
    <row r="142" spans="1:1" x14ac:dyDescent="0.25">
      <c r="A142" s="8">
        <v>312.5</v>
      </c>
    </row>
    <row r="143" spans="1:1" x14ac:dyDescent="0.25">
      <c r="A143" s="8">
        <v>312.5</v>
      </c>
    </row>
    <row r="144" spans="1:1" x14ac:dyDescent="0.25">
      <c r="A144" s="8">
        <v>312.5</v>
      </c>
    </row>
    <row r="145" spans="1:1" x14ac:dyDescent="0.25">
      <c r="A145" s="8">
        <v>312.5</v>
      </c>
    </row>
    <row r="146" spans="1:1" x14ac:dyDescent="0.25">
      <c r="A146" s="8">
        <v>312.5</v>
      </c>
    </row>
    <row r="147" spans="1:1" x14ac:dyDescent="0.25">
      <c r="A147" s="8">
        <v>326.08695652173913</v>
      </c>
    </row>
    <row r="148" spans="1:1" x14ac:dyDescent="0.25">
      <c r="A148" s="8">
        <v>326.08695652173913</v>
      </c>
    </row>
    <row r="149" spans="1:1" x14ac:dyDescent="0.25">
      <c r="A149" s="8">
        <v>326.08695652173913</v>
      </c>
    </row>
    <row r="150" spans="1:1" x14ac:dyDescent="0.25">
      <c r="A150" s="8">
        <v>326.08695652173913</v>
      </c>
    </row>
    <row r="151" spans="1:1" x14ac:dyDescent="0.25">
      <c r="A151" s="8">
        <v>326.08695652173913</v>
      </c>
    </row>
    <row r="152" spans="1:1" x14ac:dyDescent="0.25">
      <c r="A152" s="8">
        <v>333.0373001776199</v>
      </c>
    </row>
    <row r="153" spans="1:1" x14ac:dyDescent="0.25">
      <c r="A153" s="8">
        <v>333.0373001776199</v>
      </c>
    </row>
    <row r="154" spans="1:1" x14ac:dyDescent="0.25">
      <c r="A154" s="8">
        <v>333.33333333333331</v>
      </c>
    </row>
    <row r="155" spans="1:1" x14ac:dyDescent="0.25">
      <c r="A155" s="8">
        <v>333.33333333333331</v>
      </c>
    </row>
    <row r="156" spans="1:1" x14ac:dyDescent="0.25">
      <c r="A156" s="8">
        <v>333.33333333333331</v>
      </c>
    </row>
    <row r="157" spans="1:1" x14ac:dyDescent="0.25">
      <c r="A157" s="8">
        <v>340.90909090909088</v>
      </c>
    </row>
    <row r="158" spans="1:1" x14ac:dyDescent="0.25">
      <c r="A158" s="8">
        <v>375</v>
      </c>
    </row>
    <row r="159" spans="1:1" x14ac:dyDescent="0.25">
      <c r="A159" s="8">
        <v>375</v>
      </c>
    </row>
    <row r="160" spans="1:1" x14ac:dyDescent="0.25">
      <c r="A160" s="8">
        <v>379.55465587044534</v>
      </c>
    </row>
    <row r="161" spans="1:1" x14ac:dyDescent="0.25">
      <c r="A161" s="8">
        <v>379.55465587044534</v>
      </c>
    </row>
    <row r="162" spans="1:1" x14ac:dyDescent="0.25">
      <c r="A162" s="8">
        <v>384.61538461538464</v>
      </c>
    </row>
    <row r="163" spans="1:1" x14ac:dyDescent="0.25">
      <c r="A163" s="8">
        <v>384.61538461538464</v>
      </c>
    </row>
    <row r="164" spans="1:1" x14ac:dyDescent="0.25">
      <c r="A164" s="8">
        <v>416.66666666666663</v>
      </c>
    </row>
    <row r="165" spans="1:1" x14ac:dyDescent="0.25">
      <c r="A165" s="8">
        <v>416.66666666666663</v>
      </c>
    </row>
    <row r="166" spans="1:1" x14ac:dyDescent="0.25">
      <c r="A166" s="8">
        <v>416.66666666666663</v>
      </c>
    </row>
    <row r="167" spans="1:1" x14ac:dyDescent="0.25">
      <c r="A167" s="8">
        <v>416.66666666666663</v>
      </c>
    </row>
    <row r="168" spans="1:1" x14ac:dyDescent="0.25">
      <c r="A168" s="8">
        <v>416.66666666666663</v>
      </c>
    </row>
    <row r="169" spans="1:1" x14ac:dyDescent="0.25">
      <c r="A169" s="8">
        <v>434.78260869565219</v>
      </c>
    </row>
    <row r="170" spans="1:1" x14ac:dyDescent="0.25">
      <c r="A170" s="8">
        <v>434.78260869565219</v>
      </c>
    </row>
    <row r="171" spans="1:1" x14ac:dyDescent="0.25">
      <c r="A171" s="8">
        <v>434.78260869565219</v>
      </c>
    </row>
    <row r="172" spans="1:1" x14ac:dyDescent="0.25">
      <c r="A172" s="8">
        <v>434.78260869565219</v>
      </c>
    </row>
    <row r="173" spans="1:1" x14ac:dyDescent="0.25">
      <c r="A173" s="8">
        <v>444.04973357015984</v>
      </c>
    </row>
    <row r="174" spans="1:1" x14ac:dyDescent="0.25">
      <c r="A174" s="8">
        <v>444.04973357015984</v>
      </c>
    </row>
    <row r="175" spans="1:1" x14ac:dyDescent="0.25">
      <c r="A175" s="8">
        <v>454.54545454545456</v>
      </c>
    </row>
    <row r="176" spans="1:1" x14ac:dyDescent="0.25">
      <c r="A176" s="8">
        <v>454.54545454545456</v>
      </c>
    </row>
    <row r="177" spans="1:1" x14ac:dyDescent="0.25">
      <c r="A177" s="8">
        <v>454.54545454545456</v>
      </c>
    </row>
    <row r="178" spans="1:1" x14ac:dyDescent="0.25">
      <c r="A178" s="8">
        <v>500</v>
      </c>
    </row>
    <row r="179" spans="1:1" x14ac:dyDescent="0.25">
      <c r="A179" s="8">
        <v>500</v>
      </c>
    </row>
    <row r="180" spans="1:1" x14ac:dyDescent="0.25">
      <c r="A180" s="8">
        <v>500</v>
      </c>
    </row>
    <row r="181" spans="1:1" x14ac:dyDescent="0.25">
      <c r="A181" s="8">
        <v>500</v>
      </c>
    </row>
    <row r="182" spans="1:1" x14ac:dyDescent="0.25">
      <c r="A182" s="8">
        <v>548.24561403508767</v>
      </c>
    </row>
    <row r="183" spans="1:1" x14ac:dyDescent="0.25">
      <c r="A183" s="8">
        <v>562.5</v>
      </c>
    </row>
    <row r="184" spans="1:1" x14ac:dyDescent="0.25">
      <c r="A184" s="8">
        <v>562.5</v>
      </c>
    </row>
    <row r="185" spans="1:1" x14ac:dyDescent="0.25">
      <c r="A185" s="8">
        <v>569.33198380566796</v>
      </c>
    </row>
    <row r="186" spans="1:1" x14ac:dyDescent="0.25">
      <c r="A186" s="8">
        <v>576.92307692307691</v>
      </c>
    </row>
    <row r="187" spans="1:1" x14ac:dyDescent="0.25">
      <c r="A187" s="8">
        <v>625</v>
      </c>
    </row>
    <row r="188" spans="1:1" x14ac:dyDescent="0.25">
      <c r="A188" s="8">
        <v>625</v>
      </c>
    </row>
    <row r="189" spans="1:1" x14ac:dyDescent="0.25">
      <c r="A189" s="8">
        <v>625</v>
      </c>
    </row>
    <row r="190" spans="1:1" x14ac:dyDescent="0.25">
      <c r="A190" s="8">
        <v>625</v>
      </c>
    </row>
    <row r="191" spans="1:1" x14ac:dyDescent="0.25">
      <c r="A191" s="8">
        <v>625</v>
      </c>
    </row>
    <row r="192" spans="1:1" x14ac:dyDescent="0.25">
      <c r="A192" s="8">
        <v>625</v>
      </c>
    </row>
    <row r="193" spans="1:1" x14ac:dyDescent="0.25">
      <c r="A193" s="8">
        <v>625</v>
      </c>
    </row>
    <row r="194" spans="1:1" x14ac:dyDescent="0.25">
      <c r="A194" s="8">
        <v>666.66666666666663</v>
      </c>
    </row>
    <row r="195" spans="1:1" x14ac:dyDescent="0.25">
      <c r="A195" s="8">
        <v>750</v>
      </c>
    </row>
    <row r="196" spans="1:1" x14ac:dyDescent="0.25">
      <c r="A196" s="8">
        <v>769.23076923076928</v>
      </c>
    </row>
    <row r="197" spans="1:1" x14ac:dyDescent="0.25">
      <c r="A197" s="8">
        <v>822.36842105263156</v>
      </c>
    </row>
    <row r="198" spans="1:1" x14ac:dyDescent="0.25">
      <c r="A198" s="8">
        <v>833.33333333333326</v>
      </c>
    </row>
    <row r="199" spans="1:1" x14ac:dyDescent="0.25">
      <c r="A199" s="8">
        <v>1000</v>
      </c>
    </row>
    <row r="200" spans="1:1" x14ac:dyDescent="0.25">
      <c r="A200" s="8">
        <v>1000</v>
      </c>
    </row>
    <row r="201" spans="1:1" x14ac:dyDescent="0.25">
      <c r="A201" s="8">
        <v>1250</v>
      </c>
    </row>
    <row r="202" spans="1:1" x14ac:dyDescent="0.25">
      <c r="A202" s="8">
        <v>1250</v>
      </c>
    </row>
    <row r="203" spans="1:1" x14ac:dyDescent="0.25">
      <c r="A203" s="8">
        <v>1250</v>
      </c>
    </row>
    <row r="204" spans="1:1" x14ac:dyDescent="0.25">
      <c r="A204" s="8">
        <v>1250</v>
      </c>
    </row>
  </sheetData>
  <sortState xmlns:xlrd2="http://schemas.microsoft.com/office/spreadsheetml/2017/richdata2" ref="A1:A204">
    <sortCondition ref="A139"/>
  </sortState>
  <dataConsolidate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9E83-9564-440A-BDFB-0C04D632FE3C}">
  <dimension ref="A1:T959"/>
  <sheetViews>
    <sheetView tabSelected="1" topLeftCell="A898" zoomScale="85" zoomScaleNormal="85" workbookViewId="0">
      <selection activeCell="A842" sqref="A842:A959"/>
    </sheetView>
  </sheetViews>
  <sheetFormatPr defaultRowHeight="15" x14ac:dyDescent="0.25"/>
  <sheetData>
    <row r="1" spans="1:7" x14ac:dyDescent="0.25">
      <c r="A1" t="str">
        <f>VanillaBase!R20</f>
        <v>_TIM_Script_PlayerData</v>
      </c>
    </row>
    <row r="3" spans="1:7" x14ac:dyDescent="0.25">
      <c r="A3" t="str">
        <f>VanillaBase!R22</f>
        <v>_TIM_SpellTable_Vanilla_SpellFormID</v>
      </c>
      <c r="G3" t="str">
        <f>VanillaBase!T22</f>
        <v>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,746223,135664,77778,33614036,67229515,316408,33568949,384349,33568950,340269,746222,384352,384350,573867,920783</v>
      </c>
    </row>
    <row r="4" spans="1:7" x14ac:dyDescent="0.25">
      <c r="A4" t="str">
        <f>VanillaBase!R27</f>
        <v>_TIM_SpellTable_Vanilla_SpellTomeID</v>
      </c>
      <c r="G4" t="str">
        <f>VanillaBase!T27</f>
        <v>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,1111629,665378,665383,33614038,67241605,665381,33570638,665377,33570637,665384,906819,665382,665385,906823,1039995</v>
      </c>
    </row>
    <row r="5" spans="1:7" x14ac:dyDescent="0.25">
      <c r="A5" t="str">
        <f>VanillaBase!R23</f>
        <v>_TIM_SpellTable_Vanilla_SchoolIndex</v>
      </c>
      <c r="G5" t="str">
        <f>VanillaBase!T23</f>
        <v>0,0,0,0,0,0,0,0,0,0,0,0,0,0,0,0,0,1,1,1,1,1,1,1,1,1,1,1,1,1,1,1,1,1,1,1,1,1,1,1,1,1,1,1,1,2,2,2,2,2,2,2,2,2,2,2,2,2,2,2,2,2,2,2,2,2,2,2,2,2,3,3,3,3,3,3,3,3,3,3,3,3,3,3,3,3,4,4,4,4,4,4,4,4,4,4,4,4,4,4,4,4,4,4,4,4,4,4,4</v>
      </c>
    </row>
    <row r="6" spans="1:7" x14ac:dyDescent="0.25">
      <c r="A6" t="str">
        <f>VanillaBase!R24</f>
        <v>_TIM_SpellTable_Vanilla_Archtype1Index</v>
      </c>
      <c r="G6" t="str">
        <f>VanillaBase!T24</f>
        <v>28,15,2,20,2,3,15,2,12,8,31,3,6,2,12,2,12,18,18,26,6,11,18,6,11,6,26,18,18,3,13,6,18,6,16,3,18,18,6,6,18,6,11,13,18,11,13,25,11,11,13,13,20,22,20,11,4,4,13,4,4,13,11,20,11,13,25,13,11,25,23,9,14,14,14,14,14,14,9,14,14,14,9,14,14,14,15,2,15,15,6,2,28,6,15,2,15,6,19,6,28,6,28,6,15,6,6,6,6</v>
      </c>
    </row>
    <row r="7" spans="1:7" x14ac:dyDescent="0.25">
      <c r="A7" t="str">
        <f>VanillaBase!R25</f>
        <v>_TIM_SpellTable_Vanilla_Archtype2Index</v>
      </c>
      <c r="G7" t="str">
        <f>VanillaBase!T25</f>
        <v>-1,31,9,28,9,12,23,9,20,31,34,12,23,9,14,9,14,30,30,30,10,26,30,30,18,10,30,30,30,26,18,30,30,10,18,26,30,25,30,10,30,10,18,18,25,-1,-1,-1,20,22,22,20,25,25,25,20,11,13,20,25,12,20,20,25,32,32,32,-1,-1,-1,-1,16,16,16,16,23,16,16,16,23,16,16,16,16,16,16,21,33,21,21,21,33,-1,14,21,33,21,21,22,12,-1,14,-1,12,21,12,14,14,15</v>
      </c>
    </row>
    <row r="8" spans="1:7" x14ac:dyDescent="0.25">
      <c r="A8" t="str">
        <f>VanillaBase!R26</f>
        <v>_TIM_SpellTable_Vanilla_Archtype3Index</v>
      </c>
      <c r="G8" t="str">
        <f>VanillaBase!T26</f>
        <v>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,-1,-1,-1,-1,-1,-1,-1,-1,-1,-1,-1,-1,-1,28,21</v>
      </c>
    </row>
    <row r="9" spans="1:7" x14ac:dyDescent="0.25">
      <c r="A9" t="str">
        <f>VanillaBase!R28</f>
        <v>_TIM_SpellTable_Vanilla_SpellTIMTomeID</v>
      </c>
      <c r="G9" t="str">
        <f>VanillaBase!T28</f>
        <v>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,147302,147303,147304,147305,147306,147307,147308,147309,147310,147311,147312,147313,147314,147315,147316</v>
      </c>
    </row>
    <row r="11" spans="1:7" x14ac:dyDescent="0.25">
      <c r="A11" t="str">
        <f>VanillaLearning!A155</f>
        <v>_TIM_ArchtypeTable_Vanilla_Absorb_SpellFormID</v>
      </c>
      <c r="G11" t="str">
        <f>VanillaLearning!F155</f>
        <v>-1,-1,-1,-1,-1,-1,-1,-1,-1,-1,-1,-1,-1,-1,-1,-1,-1,-1,-1,-1,-1,-1,-1,-1,-1,-1,-1,-1,-1,-1,-1,-1</v>
      </c>
    </row>
    <row r="12" spans="1:7" x14ac:dyDescent="0.25">
      <c r="A12" t="str">
        <f>VanillaLearning!A156</f>
        <v>_TIM_ArchtypeTable_Vanilla_Apparatus_SpellFormID</v>
      </c>
      <c r="G12" t="str">
        <f>VanillaLearning!F156</f>
        <v>-1,-1,-1,-1,-1,-1,-1,-1,-1,-1,-1,-1,-1,-1,-1,-1,-1,-1,-1,-1,-1,-1,-1,-1,-1,-1,-1,-1,-1,-1,-1,-1</v>
      </c>
    </row>
    <row r="13" spans="1:7" x14ac:dyDescent="0.25">
      <c r="A13" t="str">
        <f>VanillaLearning!A157</f>
        <v>_TIM_ArchtypeTable_Vanilla_Armor_SpellFormID</v>
      </c>
      <c r="G13" t="str">
        <f>VanillaLearning!F157</f>
        <v>372060,77848,372061,135665,334614,135664,372062,842608,-1,-1,-1,-1,-1,-1,-1,-1,-1,-1,-1,-1,-1,-1,-1,-1,-1,-1,-1,-1,-1,-1,-1,-1</v>
      </c>
    </row>
    <row r="14" spans="1:7" x14ac:dyDescent="0.25">
      <c r="A14" t="str">
        <f>VanillaLearning!A158</f>
        <v>_TIM_ArchtypeTable_Vanilla_Ash_SpellFormID</v>
      </c>
      <c r="G14" t="str">
        <f>VanillaLearning!F158</f>
        <v>67227126,67204913,67205039,67204994,-1,-1,-1,-1,-1,-1,-1,-1,-1,-1,-1,-1,-1,-1,-1,-1,-1,-1,-1,-1,-1,-1,-1,-1,-1,-1,-1,-1</v>
      </c>
    </row>
    <row r="15" spans="1:7" x14ac:dyDescent="0.25">
      <c r="A15" t="str">
        <f>VanillaLearning!A159</f>
        <v>_TIM_ArchtypeTable_Vanilla_Cloak_SpellFormID</v>
      </c>
      <c r="G15" t="str">
        <f>VanillaLearning!F159</f>
        <v>241311,241314,241315,67204909,-1,-1,-1,-1,-1,-1,-1,-1,-1,-1,-1,-1,-1,-1,-1,-1,-1,-1,-1,-1,-1,-1,-1,-1,-1,-1,-1,-1</v>
      </c>
    </row>
    <row r="16" spans="1:7" x14ac:dyDescent="0.25">
      <c r="A16" t="str">
        <f>VanillaLearning!A160</f>
        <v>_TIM_ArchtypeTable_Vanilla_Damage_SpellFormID</v>
      </c>
      <c r="G16" t="str">
        <f>VanillaLearning!F160</f>
        <v>-1,-1,-1,-1,-1,-1,-1,-1,-1,-1,-1,-1,-1,-1,-1,-1,-1,-1,-1,-1,-1,-1,-1,-1,-1,-1,-1,-1,-1,-1,-1,-1</v>
      </c>
    </row>
    <row r="17" spans="1:7" x14ac:dyDescent="0.25">
      <c r="A17" t="str">
        <f>VanillaLearning!A161</f>
        <v>_TIM_ArchtypeTable_Vanilla_Death_SpellFormID</v>
      </c>
      <c r="G17" t="str">
        <f>VanillaLearning!F161</f>
        <v>518369,33572282,416727,33614034,307526,33572280,617876,33614036,316408,384349,135663,33572275,617877,340269,384352,384350,518367,573867,920783,-1,-1,-1,-1,-1,-1,-1,-1,-1,-1,-1,-1,-1</v>
      </c>
    </row>
    <row r="18" spans="1:7" x14ac:dyDescent="0.25">
      <c r="A18" t="str">
        <f>VanillaLearning!A162</f>
        <v>_TIM_ArchtypeTable_Vanilla_Disease_SpellFormID</v>
      </c>
      <c r="G18" t="str">
        <f>VanillaLearning!F162</f>
        <v>-1,-1,-1,-1,-1,-1,-1,-1,-1,-1,-1,-1,-1,-1,-1,-1,-1,-1,-1,-1,-1,-1,-1,-1,-1,-1,-1,-1,-1,-1,-1,-1</v>
      </c>
    </row>
    <row r="19" spans="1:7" x14ac:dyDescent="0.25">
      <c r="A19" t="str">
        <f>VanillaLearning!A163</f>
        <v>_TIM_ArchtypeTable_Vanilla_Earth_SpellFormID</v>
      </c>
      <c r="G19" t="str">
        <f>VanillaLearning!F163</f>
        <v>1085713,-1,-1,-1,-1,-1,-1,-1,-1,-1,-1,-1,-1,-1,-1,-1,-1,-1,-1,-1,-1,-1,-1,-1,-1,-1,-1,-1,-1,-1,-1,-1</v>
      </c>
    </row>
    <row r="20" spans="1:7" x14ac:dyDescent="0.25">
      <c r="A20" t="str">
        <f>VanillaLearning!A164</f>
        <v>_TIM_ArchtypeTable_Vanilla_Enhance_SpellFormID</v>
      </c>
      <c r="G20" t="str">
        <f>VanillaLearning!F164</f>
        <v>372060,319208,372061,334614,319212,372062,842608,518365,-1,-1,-1,-1,-1,-1,-1,-1,-1,-1,-1,-1,-1,-1,-1,-1,-1,-1,-1,-1,-1,-1,-1,-1</v>
      </c>
    </row>
    <row r="21" spans="1:7" x14ac:dyDescent="0.25">
      <c r="A21" t="str">
        <f>VanillaLearning!A165</f>
        <v>_TIM_ArchtypeTable_Vanilla_Fabricate_SpellFormID</v>
      </c>
      <c r="G21" t="str">
        <f>VanillaLearning!F165</f>
        <v>518369,416727,617876,617877,518367,-1,-1,-1,-1,-1,-1,-1,-1,-1,-1,-1,-1,-1,-1,-1,-1,-1,-1,-1,-1,-1,-1,-1,-1,-1,-1,-1</v>
      </c>
    </row>
    <row r="22" spans="1:7" x14ac:dyDescent="0.25">
      <c r="A22" t="str">
        <f>VanillaLearning!A166</f>
        <v>_TIM_ArchtypeTable_Vanilla_Fire_SpellFormID</v>
      </c>
      <c r="G22" t="str">
        <f>VanillaLearning!F166</f>
        <v>77773,77776,642598,383888,132291,116617,241311,1112045,220543,517589,501803,-1,-1,-1,-1,-1,-1,-1,-1,-1,-1,-1,-1,-1,-1,-1,-1,-1,-1,-1,-1,-1</v>
      </c>
    </row>
    <row r="23" spans="1:7" x14ac:dyDescent="0.25">
      <c r="A23" t="str">
        <f>VanillaLearning!A167</f>
        <v>_TIM_ArchtypeTable_Vanilla_Force_SpellFormID</v>
      </c>
      <c r="G23" t="str">
        <f>VanillaLearning!F167</f>
        <v>107724,316408,67204909,67204913,67205039,372063,340269,384352,746214,-1,-1,-1,-1,-1,-1,-1,-1,-1,-1,-1,-1,-1,-1,-1,-1,-1,-1,-1,-1,-1,-1,-1</v>
      </c>
    </row>
    <row r="24" spans="1:7" x14ac:dyDescent="0.25">
      <c r="A24" t="str">
        <f>VanillaLearning!A168</f>
        <v>_TIM_ArchtypeTable_Vanilla_Frost_SpellFormID</v>
      </c>
      <c r="G24" t="str">
        <f>VanillaLearning!F168</f>
        <v>178539,424303,178540,241314,286620,132292,220544,1112044,517590,518372,-1,-1,-1,-1,-1,-1,-1,-1,-1,-1,-1,-1,-1,-1,-1,-1,-1,-1,-1,-1,-1,-1</v>
      </c>
    </row>
    <row r="25" spans="1:7" x14ac:dyDescent="0.25">
      <c r="A25" t="str">
        <f>VanillaLearning!A169</f>
        <v>_TIM_ArchtypeTable_Vanilla_Impair_SpellFormID</v>
      </c>
      <c r="G25" t="str">
        <f>VanillaLearning!F169</f>
        <v>319211,319209,319210,586731,307526,319214,67205047,384349,372063,319213,319215,384350,163510,746214,518363,518366,518362,573867,-1,-1,-1,-1,-1,-1,-1,-1,-1,-1,-1,-1,-1,-1</v>
      </c>
    </row>
    <row r="26" spans="1:7" x14ac:dyDescent="0.25">
      <c r="A26" t="str">
        <f>VanillaLearning!A170</f>
        <v>_TIM_ArchtypeTable_Vanilla_Life_SpellFormID</v>
      </c>
      <c r="G26" t="str">
        <f>VanillaLearning!F170</f>
        <v>77772,193464,316402,894790,135662,746223,77778,746222,920783,-1,-1,-1,-1,-1,-1,-1,-1,-1,-1,-1,-1,-1,-1,-1,-1,-1,-1,-1,-1,-1,-1,-1</v>
      </c>
    </row>
    <row r="27" spans="1:7" x14ac:dyDescent="0.25">
      <c r="A27" t="str">
        <f>VanillaLearning!A171</f>
        <v>_TIM_ArchtypeTable_Vanilla_Mental_SpellFormID</v>
      </c>
      <c r="G27" t="str">
        <f>VanillaLearning!F171</f>
        <v>319208,319211,319209,319210,319214,67205047,319212,319213,319215,457043,518365,518363,518366,518362,-1,-1,-1,-1,-1,-1,-1,-1,-1,-1,-1,-1,-1,-1,-1,-1,-1,-1</v>
      </c>
    </row>
    <row r="28" spans="1:7" x14ac:dyDescent="0.25">
      <c r="A28" t="str">
        <f>VanillaLearning!A172</f>
        <v>_TIM_ArchtypeTable_Vanilla_Metamagic_SpellFormID</v>
      </c>
      <c r="G28" t="str">
        <f>VanillaLearning!F172</f>
        <v>-1,-1,-1,-1,-1,-1,-1,-1,-1,-1,-1,-1,-1,-1,-1,-1,-1,-1,-1,-1,-1,-1,-1,-1,-1,-1,-1,-1,-1,-1,-1,-1</v>
      </c>
    </row>
    <row r="29" spans="1:7" x14ac:dyDescent="0.25">
      <c r="A29" t="str">
        <f>VanillaLearning!A173</f>
        <v>_TIM_ArchtypeTable_Vanilla_Oblivion_SpellFormID</v>
      </c>
      <c r="G29" t="str">
        <f>VanillaLearning!F173</f>
        <v>67227142,135659,135660,132291,135661,67320934,447020,132292,1105388,132293,457042,457043,517589,517590,517591,-1,-1,-1,-1,-1,-1,-1,-1,-1,-1,-1,-1,-1,-1,-1,-1,-1</v>
      </c>
    </row>
    <row r="30" spans="1:7" x14ac:dyDescent="0.25">
      <c r="A30" t="str">
        <f>VanillaLearning!A174</f>
        <v>_TIM_ArchtypeTable_Vanilla_Poison_SpellFormID</v>
      </c>
      <c r="G30" t="str">
        <f>VanillaLearning!F174</f>
        <v>67229515,-1,-1,-1,-1,-1,-1,-1,-1,-1,-1,-1,-1,-1,-1,-1,-1,-1,-1,-1,-1,-1,-1,-1,-1,-1,-1,-1,-1,-1,-1,-1</v>
      </c>
    </row>
    <row r="31" spans="1:7" x14ac:dyDescent="0.25">
      <c r="A31" t="str">
        <f>VanillaLearning!A175</f>
        <v>_TIM_ArchtypeTable_Vanilla_Projectile_SpellFormID</v>
      </c>
      <c r="G31" t="str">
        <f>VanillaLearning!F175</f>
        <v>275235,77776,178540,187689,107724,116617,286620,286621,1112045,1112044,1112046,-1,-1,-1,-1,-1,-1,-1,-1,-1,-1,-1,-1,-1,-1,-1,-1,-1,-1,-1,-1,-1</v>
      </c>
    </row>
    <row r="32" spans="1:7" x14ac:dyDescent="0.25">
      <c r="A32" t="str">
        <f>VanillaLearning!A176</f>
        <v>_TIM_ArchtypeTable_Vanilla_Recover_SpellFormID</v>
      </c>
      <c r="G32" t="str">
        <f>VanillaLearning!F176</f>
        <v>77772,193464,316402,33614034,746223,77778,33614036,746222,920783,-1,-1,-1,-1,-1,-1,-1,-1,-1,-1,-1,-1,-1,-1,-1,-1,-1,-1,-1,-1,-1,-1,-1</v>
      </c>
    </row>
    <row r="33" spans="1:7" x14ac:dyDescent="0.25">
      <c r="A33" t="str">
        <f>VanillaLearning!A177</f>
        <v>_TIM_ArchtypeTable_Vanilla_Rune_SpellFormID</v>
      </c>
      <c r="G33" t="str">
        <f>VanillaLearning!F177</f>
        <v>383888,424303,424304,67205047,67229515,67205039,-1,-1,-1,-1,-1,-1,-1,-1,-1,-1,-1,-1,-1,-1,-1,-1,-1,-1,-1,-1,-1,-1,-1,-1,-1,-1</v>
      </c>
    </row>
    <row r="34" spans="1:7" x14ac:dyDescent="0.25">
      <c r="A34" t="str">
        <f>VanillaLearning!A178</f>
        <v>_TIM_ArchtypeTable_Vanilla_Sense_SpellFormID</v>
      </c>
      <c r="G34" t="str">
        <f>VanillaLearning!F178</f>
        <v>135491,586731,135662,135663,163510,-1,-1,-1,-1,-1,-1,-1,-1,-1,-1,-1,-1,-1,-1,-1,-1,-1,-1,-1,-1,-1,-1,-1,-1,-1,-1,-1</v>
      </c>
    </row>
    <row r="35" spans="1:7" x14ac:dyDescent="0.25">
      <c r="A35" t="str">
        <f>VanillaLearning!A179</f>
        <v>_TIM_ArchtypeTable_Vanilla_Shadow_SpellFormID</v>
      </c>
      <c r="G35" t="str">
        <f>VanillaLearning!F179</f>
        <v>-1,-1,-1,-1,-1,-1,-1,-1,-1,-1,-1,-1,-1,-1,-1,-1,-1,-1,-1,-1,-1,-1,-1,-1,-1,-1,-1,-1,-1,-1,-1,-1</v>
      </c>
    </row>
    <row r="36" spans="1:7" x14ac:dyDescent="0.25">
      <c r="A36" t="str">
        <f>VanillaLearning!A180</f>
        <v>_TIM_ArchtypeTable_Vanilla_Shock_SpellFormID</v>
      </c>
      <c r="G36" t="str">
        <f>VanillaLearning!F180</f>
        <v>187690,187689,424304,241315,286621,132293,220545,1112046,517591,518373,-1,-1,-1,-1,-1,-1,-1,-1,-1,-1,-1,-1,-1,-1,-1,-1,-1,-1,-1,-1,-1,-1</v>
      </c>
    </row>
    <row r="37" spans="1:7" x14ac:dyDescent="0.25">
      <c r="A37" t="str">
        <f>VanillaLearning!A181</f>
        <v>_TIM_ArchtypeTable_Vanilla_Soul_SpellFormID</v>
      </c>
      <c r="G37" t="str">
        <f>VanillaLearning!F181</f>
        <v>409782,642598,318372,67227126,67204994,-1,-1,-1,-1,-1,-1,-1,-1,-1,-1,-1,-1,-1,-1,-1,-1,-1,-1,-1,-1,-1,-1,-1,-1,-1,-1,-1</v>
      </c>
    </row>
    <row r="38" spans="1:7" x14ac:dyDescent="0.25">
      <c r="A38" t="str">
        <f>VanillaLearning!A182</f>
        <v>_TIM_ArchtypeTable_Vanilla_Space_SpellFormID</v>
      </c>
      <c r="G38" t="str">
        <f>VanillaLearning!F182</f>
        <v>-1,-1,-1,-1,-1,-1,-1,-1,-1,-1,-1,-1,-1,-1,-1,-1,-1,-1,-1,-1,-1,-1,-1,-1,-1,-1,-1,-1,-1,-1,-1,-1</v>
      </c>
    </row>
    <row r="39" spans="1:7" x14ac:dyDescent="0.25">
      <c r="A39" t="str">
        <f>VanillaLearning!A183</f>
        <v>_TIM_ArchtypeTable_Vanilla_Sun_SpellFormID</v>
      </c>
      <c r="G39" t="str">
        <f>VanillaLearning!F183</f>
        <v>275236,275235,33570642,33568949,33568950,573867,-1,-1,-1,-1,-1,-1,-1,-1,-1,-1,-1,-1,-1,-1,-1,-1,-1,-1,-1,-1,-1,-1,-1,-1,-1,-1</v>
      </c>
    </row>
    <row r="40" spans="1:7" x14ac:dyDescent="0.25">
      <c r="A40" t="str">
        <f>VanillaLearning!A184</f>
        <v>_TIM_ArchtypeTable_Vanilla_Time_SpellFormID</v>
      </c>
      <c r="G40" t="str">
        <f>VanillaLearning!F184</f>
        <v>-1,-1,-1,-1,-1,-1,-1,-1,-1,-1,-1,-1,-1,-1,-1,-1,-1,-1,-1,-1,-1,-1,-1,-1,-1,-1,-1,-1,-1,-1,-1,-1</v>
      </c>
    </row>
    <row r="41" spans="1:7" x14ac:dyDescent="0.25">
      <c r="A41" t="str">
        <f>VanillaLearning!A185</f>
        <v>_TIM_ArchtypeTable_Vanilla_Translocate_SpellFormID</v>
      </c>
      <c r="G41" t="str">
        <f>VanillaLearning!F185</f>
        <v>67227142,135659,409782,642598,135660,33572282,132291,318372,135661,67227126,33572280,67320934,447020,132292,67204994,1105388,132293,33572275,457042,517589,517590,517591,-1,-1,-1,-1,-1,-1,-1,-1,-1,-1</v>
      </c>
    </row>
    <row r="42" spans="1:7" x14ac:dyDescent="0.25">
      <c r="A42" t="str">
        <f>VanillaLearning!A186</f>
        <v>_TIM_ArchtypeTable_Vanilla_Transmute_SpellFormID</v>
      </c>
      <c r="G42" t="str">
        <f>VanillaLearning!F186</f>
        <v>894790,1085713,381301,-1,-1,-1,-1,-1,-1,-1,-1,-1,-1,-1,-1,-1,-1,-1,-1,-1,-1,-1,-1,-1,-1,-1,-1,-1,-1,-1,-1,-1</v>
      </c>
    </row>
    <row r="43" spans="1:7" x14ac:dyDescent="0.25">
      <c r="A43" t="str">
        <f>VanillaLearning!A187</f>
        <v>_TIM_ArchtypeTable_Vanilla_Wall_SpellFormID</v>
      </c>
      <c r="G43" t="str">
        <f>VanillaLearning!F187</f>
        <v>220543,220544,220545,-1,-1,-1,-1,-1,-1,-1,-1,-1,-1,-1,-1,-1,-1,-1,-1,-1,-1,-1,-1,-1,-1,-1,-1,-1,-1,-1,-1,-1</v>
      </c>
    </row>
    <row r="44" spans="1:7" x14ac:dyDescent="0.25">
      <c r="A44" t="str">
        <f>VanillaLearning!A188</f>
        <v>_TIM_ArchtypeTable_Vanilla_Ward_SpellFormID</v>
      </c>
      <c r="G44" t="str">
        <f>VanillaLearning!F188</f>
        <v>77848,135665,135664,-1,-1,-1,-1,-1,-1,-1,-1,-1,-1,-1,-1,-1,-1,-1,-1,-1,-1,-1,-1,-1,-1,-1,-1,-1,-1,-1,-1,-1</v>
      </c>
    </row>
    <row r="45" spans="1:7" x14ac:dyDescent="0.25">
      <c r="A45" t="str">
        <f>VanillaLearning!A189</f>
        <v>_TIM_ArchtypeTable_Vanilla_Water_SpellFormID</v>
      </c>
      <c r="G45" t="str">
        <f>VanillaLearning!F189</f>
        <v>381301,-1,-1,-1,-1,-1,-1,-1,-1,-1,-1,-1,-1,-1,-1,-1,-1,-1,-1,-1,-1,-1,-1,-1,-1,-1,-1,-1,-1,-1,-1,-1</v>
      </c>
    </row>
    <row r="46" spans="1:7" x14ac:dyDescent="0.25">
      <c r="A46" t="str">
        <f>VanillaLearning!A190</f>
        <v>_TIM_ArchtypeTable_Vanilla_Wind_SpellFormID</v>
      </c>
      <c r="G46" t="str">
        <f>VanillaLearning!F190</f>
        <v>67204909,-1,-1,-1,-1,-1,-1,-1,-1,-1,-1,-1,-1,-1,-1,-1,-1,-1,-1,-1,-1,-1,-1,-1,-1,-1,-1,-1,-1,-1,-1,-1</v>
      </c>
    </row>
    <row r="48" spans="1:7" x14ac:dyDescent="0.25">
      <c r="A48" t="str">
        <f>VanillaLearning!A304</f>
        <v>_TIM_ArchtypeTable_Vanilla_Absorb_SpellToLearnXP</v>
      </c>
      <c r="G48" t="str">
        <f ca="1">VanillaLearning!F304</f>
        <v>-1,-1,-1,-1,-1,-1,-1,-1,-1,-1,-1,-1,-1,-1,-1,-1,-1,-1,-1,-1,-1,-1,-1,-1,-1,-1,-1,-1,-1,-1,-1,-1,-1</v>
      </c>
    </row>
    <row r="49" spans="1:7" x14ac:dyDescent="0.25">
      <c r="A49" t="str">
        <f>VanillaLearning!A305</f>
        <v>_TIM_ArchtypeTable_Vanilla_Apparatus_SpellToLearnXP</v>
      </c>
      <c r="G49" t="str">
        <f ca="1">VanillaLearning!F305</f>
        <v>-1,-1,-1,-1,-1,-1,-1,-1,-1,-1,-1,-1,-1,-1,-1,-1,-1,-1,-1,-1,-1,-1,-1,-1,-1,-1,-1,-1,-1,-1,-1,-1,-1</v>
      </c>
    </row>
    <row r="50" spans="1:7" x14ac:dyDescent="0.25">
      <c r="A50" t="str">
        <f>VanillaLearning!A306</f>
        <v>_TIM_ArchtypeTable_Vanilla_Armor_SpellToLearnXP</v>
      </c>
      <c r="G50" t="str">
        <f ca="1">VanillaLearning!F306</f>
        <v>60,60,769,769,1538,1538,2307,3076,-1,-1,-1,-1,-1,-1,-1,-1,-1,-1,-1,-1,-1,-1,-1,-1,-1,-1,-1,-1,-1,-1,-1,-1,-1</v>
      </c>
    </row>
    <row r="51" spans="1:7" x14ac:dyDescent="0.25">
      <c r="A51" t="str">
        <f>VanillaLearning!A307</f>
        <v>_TIM_ArchtypeTable_Vanilla_Ash_SpellToLearnXP</v>
      </c>
      <c r="G51" t="str">
        <f ca="1">VanillaLearning!F307</f>
        <v>1488,1547,2232,2232,-1,-1,-1,-1,-1,-1,-1,-1,-1,-1,-1,-1,-1,-1,-1,-1,-1,-1,-1,-1,-1,-1,-1,-1,-1,-1,-1,-1,-1</v>
      </c>
    </row>
    <row r="52" spans="1:7" x14ac:dyDescent="0.25">
      <c r="A52" t="str">
        <f>VanillaLearning!A308</f>
        <v>_TIM_ArchtypeTable_Vanilla_Cloak_SpellToLearnXP</v>
      </c>
      <c r="G52" t="str">
        <f ca="1">VanillaLearning!F308</f>
        <v>1268,1268,1268,1294,-1,-1,-1,-1,-1,-1,-1,-1,-1,-1,-1,-1,-1,-1,-1,-1,-1,-1,-1,-1,-1,-1,-1,-1,-1,-1,-1,-1,-1</v>
      </c>
    </row>
    <row r="53" spans="1:7" x14ac:dyDescent="0.25">
      <c r="A53" t="str">
        <f>VanillaLearning!A309</f>
        <v>_TIM_ArchtypeTable_Vanilla_Damage_SpellToLearnXP</v>
      </c>
      <c r="G53" t="str">
        <f ca="1">VanillaLearning!F309</f>
        <v>-1,-1,-1,-1,-1,-1,-1,-1,-1,-1,-1,-1,-1,-1,-1,-1,-1,-1,-1,-1,-1,-1,-1,-1,-1,-1,-1,-1,-1,-1,-1,-1,-1</v>
      </c>
    </row>
    <row r="54" spans="1:7" x14ac:dyDescent="0.25">
      <c r="A54" t="str">
        <f>VanillaLearning!A310</f>
        <v>_TIM_ArchtypeTable_Vanilla_Death_SpellToLearnXP</v>
      </c>
      <c r="G54" t="str">
        <f ca="1">VanillaLearning!F310</f>
        <v>60,227,227,227,227,454,454,454,454,454,681,681,681,681,681,681,909,909,909,-1,-1,-1,-1,-1,-1,-1,-1,-1,-1,-1,-1,-1,-1</v>
      </c>
    </row>
    <row r="55" spans="1:7" x14ac:dyDescent="0.25">
      <c r="A55" t="str">
        <f>VanillaLearning!A311</f>
        <v>_TIM_ArchtypeTable_Vanilla_Disease_SpellToLearnXP</v>
      </c>
      <c r="G55" t="str">
        <f ca="1">VanillaLearning!F311</f>
        <v>-1,-1,-1,-1,-1,-1,-1,-1,-1,-1,-1,-1,-1,-1,-1,-1,-1,-1,-1,-1,-1,-1,-1,-1,-1,-1,-1,-1,-1,-1,-1,-1,-1</v>
      </c>
    </row>
    <row r="56" spans="1:7" x14ac:dyDescent="0.25">
      <c r="A56" t="str">
        <f>VanillaLearning!A312</f>
        <v>_TIM_ArchtypeTable_Vanilla_Earth_SpellToLearnXP</v>
      </c>
      <c r="G56" t="str">
        <f ca="1">VanillaLearning!F312</f>
        <v>5000,-1,-1,-1,-1,-1,-1,-1,-1,-1,-1,-1,-1,-1,-1,-1,-1,-1,-1,-1,-1,-1,-1,-1,-1,-1,-1,-1,-1,-1,-1,-1,-1</v>
      </c>
    </row>
    <row r="57" spans="1:7" x14ac:dyDescent="0.25">
      <c r="A57" t="str">
        <f>VanillaLearning!A313</f>
        <v>_TIM_ArchtypeTable_Vanilla_Enhance_SpellToLearnXP</v>
      </c>
      <c r="G57" t="str">
        <f ca="1">VanillaLearning!F313</f>
        <v>60,60,625,1250,1250,1875,2500,2500,-1,-1,-1,-1,-1,-1,-1,-1,-1,-1,-1,-1,-1,-1,-1,-1,-1,-1,-1,-1,-1,-1,-1,-1,-1</v>
      </c>
    </row>
    <row r="58" spans="1:7" x14ac:dyDescent="0.25">
      <c r="A58" t="str">
        <f>VanillaLearning!A314</f>
        <v>_TIM_ArchtypeTable_Vanilla_Fabricate_SpellToLearnXP</v>
      </c>
      <c r="G58" t="str">
        <f ca="1">VanillaLearning!F314</f>
        <v>60,1000,2000,3000,4000,-1,-1,-1,-1,-1,-1,-1,-1,-1,-1,-1,-1,-1,-1,-1,-1,-1,-1,-1,-1,-1,-1,-1,-1,-1,-1,-1,-1</v>
      </c>
    </row>
    <row r="59" spans="1:7" x14ac:dyDescent="0.25">
      <c r="A59" t="str">
        <f>VanillaLearning!A315</f>
        <v>_TIM_ArchtypeTable_Vanilla_Fire_SpellToLearnXP</v>
      </c>
      <c r="G59" t="str">
        <f ca="1">VanillaLearning!F315</f>
        <v>60,371,390,408,464,929,929,1394,1394,1858,1858,-1,-1,-1,-1,-1,-1,-1,-1,-1,-1,-1,-1,-1,-1,-1,-1,-1,-1,-1,-1,-1,-1</v>
      </c>
    </row>
    <row r="60" spans="1:7" x14ac:dyDescent="0.25">
      <c r="A60" t="str">
        <f>VanillaLearning!A316</f>
        <v>_TIM_ArchtypeTable_Vanilla_Force_SpellToLearnXP</v>
      </c>
      <c r="G60" t="str">
        <f ca="1">VanillaLearning!F316</f>
        <v>829,829,845,862,1243,1243,1243,1243,1658,-1,-1,-1,-1,-1,-1,-1,-1,-1,-1,-1,-1,-1,-1,-1,-1,-1,-1,-1,-1,-1,-1,-1,-1</v>
      </c>
    </row>
    <row r="61" spans="1:7" x14ac:dyDescent="0.25">
      <c r="A61" t="str">
        <f>VanillaLearning!A317</f>
        <v>_TIM_ArchtypeTable_Vanilla_Frost_SpellToLearnXP</v>
      </c>
      <c r="G61" t="str">
        <f ca="1">VanillaLearning!F317</f>
        <v>60,451,451,902,920,938,1353,1371,1805,1805,-1,-1,-1,-1,-1,-1,-1,-1,-1,-1,-1,-1,-1,-1,-1,-1,-1,-1,-1,-1,-1,-1,-1</v>
      </c>
    </row>
    <row r="62" spans="1:7" x14ac:dyDescent="0.25">
      <c r="A62" t="str">
        <f>VanillaLearning!A318</f>
        <v>_TIM_ArchtypeTable_Vanilla_Impair_SpellToLearnXP</v>
      </c>
      <c r="G62" t="str">
        <f ca="1">VanillaLearning!F318</f>
        <v>60,222,222,222,222,444,444,444,666,666,666,666,674,888,888,888,888,888,-1,-1,-1,-1,-1,-1,-1,-1,-1,-1,-1,-1,-1,-1,-1</v>
      </c>
    </row>
    <row r="63" spans="1:7" x14ac:dyDescent="0.25">
      <c r="A63" t="str">
        <f>VanillaLearning!A319</f>
        <v>_TIM_ArchtypeTable_Vanilla_Life_SpellToLearnXP</v>
      </c>
      <c r="G63" t="str">
        <f ca="1">VanillaLearning!F319</f>
        <v>60,602,602,963,1204,1204,1204,1807,2409,-1,-1,-1,-1,-1,-1,-1,-1,-1,-1,-1,-1,-1,-1,-1,-1,-1,-1,-1,-1,-1,-1,-1,-1</v>
      </c>
    </row>
    <row r="64" spans="1:7" x14ac:dyDescent="0.25">
      <c r="A64" t="str">
        <f>VanillaLearning!A320</f>
        <v>_TIM_ArchtypeTable_Vanilla_Mental_SpellToLearnXP</v>
      </c>
      <c r="G64" t="str">
        <f ca="1">VanillaLearning!F320</f>
        <v>60,60,302,302,605,605,605,907,907,920,1210,1210,1210,1210,-1,-1,-1,-1,-1,-1,-1,-1,-1,-1,-1,-1,-1,-1,-1,-1,-1,-1,-1</v>
      </c>
    </row>
    <row r="65" spans="1:7" x14ac:dyDescent="0.25">
      <c r="A65" t="str">
        <f>VanillaLearning!A321</f>
        <v>_TIM_ArchtypeTable_Vanilla_Metamagic_SpellToLearnXP</v>
      </c>
      <c r="G65" t="str">
        <f ca="1">VanillaLearning!F321</f>
        <v>-1,-1,-1,-1,-1,-1,-1,-1,-1,-1,-1,-1,-1,-1,-1,-1,-1,-1,-1,-1,-1,-1,-1,-1,-1,-1,-1,-1,-1,-1,-1,-1,-1</v>
      </c>
    </row>
    <row r="66" spans="1:7" x14ac:dyDescent="0.25">
      <c r="A66" t="str">
        <f>VanillaLearning!A322</f>
        <v>_TIM_ArchtypeTable_Vanilla_Oblivion_SpellToLearnXP</v>
      </c>
      <c r="G66" t="str">
        <f ca="1">VanillaLearning!F322</f>
        <v>60,60,280,292,584,596,608,608,877,877,877,888,1169,1169,1169,-1,-1,-1,-1,-1,-1,-1,-1,-1,-1,-1,-1,-1,-1,-1,-1,-1,-1</v>
      </c>
    </row>
    <row r="67" spans="1:7" x14ac:dyDescent="0.25">
      <c r="A67" t="str">
        <f>VanillaLearning!A323</f>
        <v>_TIM_ArchtypeTable_Vanilla_Poison_SpellToLearnXP</v>
      </c>
      <c r="G67" t="str">
        <f ca="1">VanillaLearning!F323</f>
        <v>5000,-1,-1,-1,-1,-1,-1,-1,-1,-1,-1,-1,-1,-1,-1,-1,-1,-1,-1,-1,-1,-1,-1,-1,-1,-1,-1,-1,-1,-1,-1,-1,-1</v>
      </c>
    </row>
    <row r="68" spans="1:7" x14ac:dyDescent="0.25">
      <c r="A68" t="str">
        <f>VanillaLearning!A324</f>
        <v>_TIM_ArchtypeTable_Vanilla_Projectile_SpellToLearnXP</v>
      </c>
      <c r="G68" t="str">
        <f ca="1">VanillaLearning!F324</f>
        <v>281,296,370,370,740,740,755,770,1110,1125,1140,-1,-1,-1,-1,-1,-1,-1,-1,-1,-1,-1,-1,-1,-1,-1,-1,-1,-1,-1,-1,-1,-1</v>
      </c>
    </row>
    <row r="69" spans="1:7" x14ac:dyDescent="0.25">
      <c r="A69" t="str">
        <f>VanillaLearning!A325</f>
        <v>_TIM_ArchtypeTable_Vanilla_Recover_SpellToLearnXP</v>
      </c>
      <c r="G69" t="str">
        <f ca="1">VanillaLearning!F325</f>
        <v>60,625,625,625,1250,1250,1250,1875,2500,-1,-1,-1,-1,-1,-1,-1,-1,-1,-1,-1,-1,-1,-1,-1,-1,-1,-1,-1,-1,-1,-1,-1,-1</v>
      </c>
    </row>
    <row r="70" spans="1:7" x14ac:dyDescent="0.25">
      <c r="A70" t="str">
        <f>VanillaLearning!A326</f>
        <v>_TIM_ArchtypeTable_Vanilla_Rune_SpellToLearnXP</v>
      </c>
      <c r="G70" t="str">
        <f ca="1">VanillaLearning!F326</f>
        <v>668,759,759,1518,1518,2277,-1,-1,-1,-1,-1,-1,-1,-1,-1,-1,-1,-1,-1,-1,-1,-1,-1,-1,-1,-1,-1,-1,-1,-1,-1,-1,-1</v>
      </c>
    </row>
    <row r="71" spans="1:7" x14ac:dyDescent="0.25">
      <c r="A71" t="str">
        <f>VanillaLearning!A327</f>
        <v>_TIM_ArchtypeTable_Vanilla_Sense_SpellToLearnXP</v>
      </c>
      <c r="G71" t="str">
        <f ca="1">VanillaLearning!F327</f>
        <v>60,840,1681,2522,2555,-1,-1,-1,-1,-1,-1,-1,-1,-1,-1,-1,-1,-1,-1,-1,-1,-1,-1,-1,-1,-1,-1,-1,-1,-1,-1,-1,-1</v>
      </c>
    </row>
    <row r="72" spans="1:7" x14ac:dyDescent="0.25">
      <c r="A72" t="str">
        <f>VanillaLearning!A328</f>
        <v>_TIM_ArchtypeTable_Vanilla_Shadow_SpellToLearnXP</v>
      </c>
      <c r="G72" t="str">
        <f ca="1">VanillaLearning!F328</f>
        <v>-1,-1,-1,-1,-1,-1,-1,-1,-1,-1,-1,-1,-1,-1,-1,-1,-1,-1,-1,-1,-1,-1,-1,-1,-1,-1,-1,-1,-1,-1,-1,-1,-1</v>
      </c>
    </row>
    <row r="73" spans="1:7" x14ac:dyDescent="0.25">
      <c r="A73" t="str">
        <f>VanillaLearning!A329</f>
        <v>_TIM_ArchtypeTable_Vanilla_Shock_SpellToLearnXP</v>
      </c>
      <c r="G73" t="str">
        <f ca="1">VanillaLearning!F329</f>
        <v>60,431,431,863,898,1295,1295,1329,1727,1727,-1,-1,-1,-1,-1,-1,-1,-1,-1,-1,-1,-1,-1,-1,-1,-1,-1,-1,-1,-1,-1,-1,-1</v>
      </c>
    </row>
    <row r="74" spans="1:7" x14ac:dyDescent="0.25">
      <c r="A74" t="str">
        <f>VanillaLearning!A330</f>
        <v>_TIM_ArchtypeTable_Vanilla_Soul_SpellToLearnXP</v>
      </c>
      <c r="G74" t="str">
        <f ca="1">VanillaLearning!F330</f>
        <v>60,921,1096,2192,3289,-1,-1,-1,-1,-1,-1,-1,-1,-1,-1,-1,-1,-1,-1,-1,-1,-1,-1,-1,-1,-1,-1,-1,-1,-1,-1,-1,-1</v>
      </c>
    </row>
    <row r="75" spans="1:7" x14ac:dyDescent="0.25">
      <c r="A75" t="str">
        <f>VanillaLearning!A331</f>
        <v>_TIM_ArchtypeTable_Vanilla_Space_SpellToLearnXP</v>
      </c>
      <c r="G75" t="str">
        <f ca="1">VanillaLearning!F331</f>
        <v>-1,-1,-1,-1,-1,-1,-1,-1,-1,-1,-1,-1,-1,-1,-1,-1,-1,-1,-1,-1,-1,-1,-1,-1,-1,-1,-1,-1,-1,-1,-1,-1,-1</v>
      </c>
    </row>
    <row r="76" spans="1:7" x14ac:dyDescent="0.25">
      <c r="A76" t="str">
        <f>VanillaLearning!A332</f>
        <v>_TIM_ArchtypeTable_Vanilla_Sun_SpellToLearnXP</v>
      </c>
      <c r="G76" t="str">
        <f ca="1">VanillaLearning!F332</f>
        <v>60,778,1024,2049,2049,4098,-1,-1,-1,-1,-1,-1,-1,-1,-1,-1,-1,-1,-1,-1,-1,-1,-1,-1,-1,-1,-1,-1,-1,-1,-1,-1,-1</v>
      </c>
    </row>
    <row r="77" spans="1:7" x14ac:dyDescent="0.25">
      <c r="A77" t="str">
        <f>VanillaLearning!A333</f>
        <v>_TIM_ArchtypeTable_Vanilla_Time_SpellToLearnXP</v>
      </c>
      <c r="G77" t="str">
        <f ca="1">VanillaLearning!F333</f>
        <v>-1,-1,-1,-1,-1,-1,-1,-1,-1,-1,-1,-1,-1,-1,-1,-1,-1,-1,-1,-1,-1,-1,-1,-1,-1,-1,-1,-1,-1,-1,-1,-1,-1</v>
      </c>
    </row>
    <row r="78" spans="1:7" x14ac:dyDescent="0.25">
      <c r="A78" t="str">
        <f>VanillaLearning!A334</f>
        <v>_TIM_ArchtypeTable_Vanilla_Translocate_SpellToLearnXP</v>
      </c>
      <c r="G78" t="str">
        <f ca="1">VanillaLearning!F334</f>
        <v>60,60,60,190,218,227,227,227,454,454,454,463,472,472,681,681,681,681,681,909,909,909,-1,-1,-1,-1,-1,-1,-1,-1,-1,-1,-1</v>
      </c>
    </row>
    <row r="79" spans="1:7" x14ac:dyDescent="0.25">
      <c r="A79" t="str">
        <f>VanillaLearning!A335</f>
        <v>_TIM_ArchtypeTable_Vanilla_Transmute_SpellToLearnXP</v>
      </c>
      <c r="G79" t="str">
        <f ca="1">VanillaLearning!F335</f>
        <v>1428,1785,1785,-1,-1,-1,-1,-1,-1,-1,-1,-1,-1,-1,-1,-1,-1,-1,-1,-1,-1,-1,-1,-1,-1,-1,-1,-1,-1,-1,-1,-1,-1</v>
      </c>
    </row>
    <row r="80" spans="1:7" x14ac:dyDescent="0.25">
      <c r="A80" t="str">
        <f>VanillaLearning!A336</f>
        <v>_TIM_ArchtypeTable_Vanilla_Wall_SpellToLearnXP</v>
      </c>
      <c r="G80" t="str">
        <f ca="1">VanillaLearning!F336</f>
        <v>2500,2500,2500,-1,-1,-1,-1,-1,-1,-1,-1,-1,-1,-1,-1,-1,-1,-1,-1,-1,-1,-1,-1,-1,-1,-1,-1,-1,-1,-1,-1,-1,-1</v>
      </c>
    </row>
    <row r="81" spans="1:20" x14ac:dyDescent="0.25">
      <c r="A81" t="str">
        <f>VanillaLearning!A337</f>
        <v>_TIM_ArchtypeTable_Vanilla_Ward_SpellToLearnXP</v>
      </c>
      <c r="G81" t="str">
        <f ca="1">VanillaLearning!F337</f>
        <v>60,1666,3333,-1,-1,-1,-1,-1,-1,-1,-1,-1,-1,-1,-1,-1,-1,-1,-1,-1,-1,-1,-1,-1,-1,-1,-1,-1,-1,-1,-1,-1,-1</v>
      </c>
    </row>
    <row r="82" spans="1:20" x14ac:dyDescent="0.25">
      <c r="A82" t="str">
        <f>VanillaLearning!A338</f>
        <v>_TIM_ArchtypeTable_Vanilla_Water_SpellToLearnXP</v>
      </c>
      <c r="G82" t="str">
        <f ca="1">VanillaLearning!F338</f>
        <v>5000,-1,-1,-1,-1,-1,-1,-1,-1,-1,-1,-1,-1,-1,-1,-1,-1,-1,-1,-1,-1,-1,-1,-1,-1,-1,-1,-1,-1,-1,-1,-1,-1</v>
      </c>
    </row>
    <row r="83" spans="1:20" x14ac:dyDescent="0.25">
      <c r="A83" t="str">
        <f>VanillaLearning!A339</f>
        <v>_TIM_ArchtypeTable_Vanilla_Wind_SpellToLearnXP</v>
      </c>
      <c r="G83" t="str">
        <f ca="1">VanillaLearning!F339</f>
        <v>5100,-1,-1,-1,-1,-1,-1,-1,-1,-1,-1,-1,-1,-1,-1,-1,-1,-1,-1,-1,-1,-1,-1,-1,-1,-1,-1,-1,-1,-1,-1,-1,-1</v>
      </c>
    </row>
    <row r="85" spans="1:20" x14ac:dyDescent="0.25">
      <c r="A85" t="str">
        <f>VanillaLearning!A343</f>
        <v>_TIM_ArchtypeTable_Vanilla_Absorb_SpellEarnedXP</v>
      </c>
      <c r="G85" t="str">
        <f>VanillaLearning!I343</f>
        <v>0,0,0,0,0,0,0,0,0,0,0,0,0,0,0,0,0,0,0,0,0,0,0,0,0,0,0,0,0,0,0,0</v>
      </c>
      <c r="T85" t="str">
        <f>"addSpellXP(1, 0, "&amp;A11&amp;", "&amp;A85&amp;", "&amp;A48&amp;")"</f>
        <v>addSpellXP(1, 0, _TIM_ArchtypeTable_Vanilla_Absorb_SpellFormID, _TIM_ArchtypeTable_Vanilla_Absorb_SpellEarnedXP, _TIM_ArchtypeTable_Vanilla_Absorb_SpellToLearnXP)</v>
      </c>
    </row>
    <row r="86" spans="1:20" x14ac:dyDescent="0.25">
      <c r="A86" t="str">
        <f>VanillaLearning!A344</f>
        <v>_TIM_ArchtypeTable_Vanilla_Apparatus_SpellEarnedXP</v>
      </c>
      <c r="G86" t="str">
        <f>VanillaLearning!I344</f>
        <v>0,0,0,0,0,0,0,0,0,0,0,0,0,0,0,0,0,0,0,0,0,0,0,0,0,0,0,0,0,0,0,0</v>
      </c>
      <c r="T86" t="str">
        <f t="shared" ref="T86:T120" si="0">"addSpellXP(1, 0, "&amp;A12&amp;", "&amp;A86&amp;", "&amp;A49&amp;")"</f>
        <v>addSpellXP(1, 0, _TIM_ArchtypeTable_Vanilla_Apparatus_SpellFormID, _TIM_ArchtypeTable_Vanilla_Apparatus_SpellEarnedXP, _TIM_ArchtypeTable_Vanilla_Apparatus_SpellToLearnXP)</v>
      </c>
    </row>
    <row r="87" spans="1:20" x14ac:dyDescent="0.25">
      <c r="A87" t="str">
        <f>VanillaLearning!A345</f>
        <v>_TIM_ArchtypeTable_Vanilla_Armor_SpellEarnedXP</v>
      </c>
      <c r="G87" t="str">
        <f>VanillaLearning!I345</f>
        <v>0,0,0,0,0,0,0,0,0,0,0,0,0,0,0,0,0,0,0,0,0,0,0,0,0,0,0,0,0,0,0,0</v>
      </c>
      <c r="T87" t="str">
        <f t="shared" si="0"/>
        <v>addSpellXP(1, 0, _TIM_ArchtypeTable_Vanilla_Armor_SpellFormID, _TIM_ArchtypeTable_Vanilla_Armor_SpellEarnedXP, _TIM_ArchtypeTable_Vanilla_Armor_SpellToLearnXP)</v>
      </c>
    </row>
    <row r="88" spans="1:20" x14ac:dyDescent="0.25">
      <c r="A88" t="str">
        <f>VanillaLearning!A346</f>
        <v>_TIM_ArchtypeTable_Vanilla_Ash_SpellEarnedXP</v>
      </c>
      <c r="G88" t="str">
        <f>VanillaLearning!I346</f>
        <v>0,0,0,0,0,0,0,0,0,0,0,0,0,0,0,0,0,0,0,0,0,0,0,0,0,0,0,0,0,0,0,0</v>
      </c>
      <c r="T88" t="str">
        <f t="shared" si="0"/>
        <v>addSpellXP(1, 0, _TIM_ArchtypeTable_Vanilla_Ash_SpellFormID, _TIM_ArchtypeTable_Vanilla_Ash_SpellEarnedXP, _TIM_ArchtypeTable_Vanilla_Ash_SpellToLearnXP)</v>
      </c>
    </row>
    <row r="89" spans="1:20" x14ac:dyDescent="0.25">
      <c r="A89" t="str">
        <f>VanillaLearning!A347</f>
        <v>_TIM_ArchtypeTable_Vanilla_Cloak_SpellEarnedXP</v>
      </c>
      <c r="G89" t="str">
        <f>VanillaLearning!I347</f>
        <v>0,0,0,0,0,0,0,0,0,0,0,0,0,0,0,0,0,0,0,0,0,0,0,0,0,0,0,0,0,0,0,0</v>
      </c>
      <c r="T89" t="str">
        <f t="shared" si="0"/>
        <v>addSpellXP(1, 0, _TIM_ArchtypeTable_Vanilla_Cloak_SpellFormID, _TIM_ArchtypeTable_Vanilla_Cloak_SpellEarnedXP, _TIM_ArchtypeTable_Vanilla_Cloak_SpellToLearnXP)</v>
      </c>
    </row>
    <row r="90" spans="1:20" x14ac:dyDescent="0.25">
      <c r="A90" t="str">
        <f>VanillaLearning!A348</f>
        <v>_TIM_ArchtypeTable_Vanilla_Damage_SpellEarnedXP</v>
      </c>
      <c r="G90" t="str">
        <f>VanillaLearning!I348</f>
        <v>0,0,0,0,0,0,0,0,0,0,0,0,0,0,0,0,0,0,0,0,0,0,0,0,0,0,0,0,0,0,0,0</v>
      </c>
      <c r="T90" t="str">
        <f t="shared" si="0"/>
        <v>addSpellXP(1, 0, _TIM_ArchtypeTable_Vanilla_Damage_SpellFormID, _TIM_ArchtypeTable_Vanilla_Damage_SpellEarnedXP, _TIM_ArchtypeTable_Vanilla_Damage_SpellToLearnXP)</v>
      </c>
    </row>
    <row r="91" spans="1:20" x14ac:dyDescent="0.25">
      <c r="A91" t="str">
        <f>VanillaLearning!A349</f>
        <v>_TIM_ArchtypeTable_Vanilla_Death_SpellEarnedXP</v>
      </c>
      <c r="G91" t="str">
        <f>VanillaLearning!I349</f>
        <v>0,0,0,0,0,0,0,0,0,0,0,0,0,0,0,0,0,0,0,0,0,0,0,0,0,0,0,0,0,0,0,0</v>
      </c>
      <c r="T91" t="str">
        <f t="shared" si="0"/>
        <v>addSpellXP(1, 0, _TIM_ArchtypeTable_Vanilla_Death_SpellFormID, _TIM_ArchtypeTable_Vanilla_Death_SpellEarnedXP, _TIM_ArchtypeTable_Vanilla_Death_SpellToLearnXP)</v>
      </c>
    </row>
    <row r="92" spans="1:20" x14ac:dyDescent="0.25">
      <c r="A92" t="str">
        <f>VanillaLearning!A350</f>
        <v>_TIM_ArchtypeTable_Vanilla_Disease_SpellEarnedXP</v>
      </c>
      <c r="G92" t="str">
        <f>VanillaLearning!I350</f>
        <v>0,0,0,0,0,0,0,0,0,0,0,0,0,0,0,0,0,0,0,0,0,0,0,0,0,0,0,0,0,0,0,0</v>
      </c>
      <c r="T92" t="str">
        <f t="shared" si="0"/>
        <v>addSpellXP(1, 0, _TIM_ArchtypeTable_Vanilla_Disease_SpellFormID, _TIM_ArchtypeTable_Vanilla_Disease_SpellEarnedXP, _TIM_ArchtypeTable_Vanilla_Disease_SpellToLearnXP)</v>
      </c>
    </row>
    <row r="93" spans="1:20" x14ac:dyDescent="0.25">
      <c r="A93" t="str">
        <f>VanillaLearning!A351</f>
        <v>_TIM_ArchtypeTable_Vanilla_Earth_SpellEarnedXP</v>
      </c>
      <c r="G93" t="str">
        <f>VanillaLearning!I351</f>
        <v>0,0,0,0,0,0,0,0,0,0,0,0,0,0,0,0,0,0,0,0,0,0,0,0,0,0,0,0,0,0,0,0</v>
      </c>
      <c r="T93" t="str">
        <f t="shared" si="0"/>
        <v>addSpellXP(1, 0, _TIM_ArchtypeTable_Vanilla_Earth_SpellFormID, _TIM_ArchtypeTable_Vanilla_Earth_SpellEarnedXP, _TIM_ArchtypeTable_Vanilla_Earth_SpellToLearnXP)</v>
      </c>
    </row>
    <row r="94" spans="1:20" x14ac:dyDescent="0.25">
      <c r="A94" t="str">
        <f>VanillaLearning!A352</f>
        <v>_TIM_ArchtypeTable_Vanilla_Enhance_SpellEarnedXP</v>
      </c>
      <c r="G94" t="str">
        <f>VanillaLearning!I352</f>
        <v>0,0,0,0,0,0,0,0,0,0,0,0,0,0,0,0,0,0,0,0,0,0,0,0,0,0,0,0,0,0,0,0</v>
      </c>
      <c r="T94" t="str">
        <f t="shared" si="0"/>
        <v>addSpellXP(1, 0, _TIM_ArchtypeTable_Vanilla_Enhance_SpellFormID, _TIM_ArchtypeTable_Vanilla_Enhance_SpellEarnedXP, _TIM_ArchtypeTable_Vanilla_Enhance_SpellToLearnXP)</v>
      </c>
    </row>
    <row r="95" spans="1:20" x14ac:dyDescent="0.25">
      <c r="A95" t="str">
        <f>VanillaLearning!A353</f>
        <v>_TIM_ArchtypeTable_Vanilla_Fabricate_SpellEarnedXP</v>
      </c>
      <c r="G95" t="str">
        <f>VanillaLearning!I353</f>
        <v>0,0,0,0,0,0,0,0,0,0,0,0,0,0,0,0,0,0,0,0,0,0,0,0,0,0,0,0,0,0,0,0</v>
      </c>
      <c r="T95" t="str">
        <f t="shared" si="0"/>
        <v>addSpellXP(1, 0, _TIM_ArchtypeTable_Vanilla_Fabricate_SpellFormID, _TIM_ArchtypeTable_Vanilla_Fabricate_SpellEarnedXP, _TIM_ArchtypeTable_Vanilla_Fabricate_SpellToLearnXP)</v>
      </c>
    </row>
    <row r="96" spans="1:20" x14ac:dyDescent="0.25">
      <c r="A96" t="str">
        <f>VanillaLearning!A354</f>
        <v>_TIM_ArchtypeTable_Vanilla_Fire_SpellEarnedXP</v>
      </c>
      <c r="G96" t="str">
        <f>VanillaLearning!I354</f>
        <v>60,0,0,0,0,0,0,0,0,0,0,0,0,0,0,0,0,0,0,0,0,0,0,0,0,0,0,0,0,0,0,0</v>
      </c>
      <c r="T96" t="str">
        <f t="shared" si="0"/>
        <v>addSpellXP(1, 0, _TIM_ArchtypeTable_Vanilla_Fire_SpellFormID, _TIM_ArchtypeTable_Vanilla_Fire_SpellEarnedXP, _TIM_ArchtypeTable_Vanilla_Fire_SpellToLearnXP)</v>
      </c>
    </row>
    <row r="97" spans="1:20" x14ac:dyDescent="0.25">
      <c r="A97" t="str">
        <f>VanillaLearning!A355</f>
        <v>_TIM_ArchtypeTable_Vanilla_Force_SpellEarnedXP</v>
      </c>
      <c r="G97" t="str">
        <f>VanillaLearning!I355</f>
        <v>0,0,0,0,0,0,0,0,0,0,0,0,0,0,0,0,0,0,0,0,0,0,0,0,0,0,0,0,0,0,0,0</v>
      </c>
      <c r="T97" t="str">
        <f t="shared" si="0"/>
        <v>addSpellXP(1, 0, _TIM_ArchtypeTable_Vanilla_Force_SpellFormID, _TIM_ArchtypeTable_Vanilla_Force_SpellEarnedXP, _TIM_ArchtypeTable_Vanilla_Force_SpellToLearnXP)</v>
      </c>
    </row>
    <row r="98" spans="1:20" x14ac:dyDescent="0.25">
      <c r="A98" t="str">
        <f>VanillaLearning!A356</f>
        <v>_TIM_ArchtypeTable_Vanilla_Frost_SpellEarnedXP</v>
      </c>
      <c r="G98" t="str">
        <f>VanillaLearning!I356</f>
        <v>0,0,0,0,0,0,0,0,0,0,0,0,0,0,0,0,0,0,0,0,0,0,0,0,0,0,0,0,0,0,0,0</v>
      </c>
      <c r="T98" t="str">
        <f t="shared" si="0"/>
        <v>addSpellXP(1, 0, _TIM_ArchtypeTable_Vanilla_Frost_SpellFormID, _TIM_ArchtypeTable_Vanilla_Frost_SpellEarnedXP, _TIM_ArchtypeTable_Vanilla_Frost_SpellToLearnXP)</v>
      </c>
    </row>
    <row r="99" spans="1:20" x14ac:dyDescent="0.25">
      <c r="A99" t="str">
        <f>VanillaLearning!A357</f>
        <v>_TIM_ArchtypeTable_Vanilla_Impair_SpellEarnedXP</v>
      </c>
      <c r="G99" t="str">
        <f>VanillaLearning!I357</f>
        <v>0,0,0,0,0,0,0,0,0,0,0,0,0,0,0,0,0,0,0,0,0,0,0,0,0,0,0,0,0,0,0,0</v>
      </c>
      <c r="T99" t="str">
        <f t="shared" si="0"/>
        <v>addSpellXP(1, 0, _TIM_ArchtypeTable_Vanilla_Impair_SpellFormID, _TIM_ArchtypeTable_Vanilla_Impair_SpellEarnedXP, _TIM_ArchtypeTable_Vanilla_Impair_SpellToLearnXP)</v>
      </c>
    </row>
    <row r="100" spans="1:20" x14ac:dyDescent="0.25">
      <c r="A100" t="str">
        <f>VanillaLearning!A358</f>
        <v>_TIM_ArchtypeTable_Vanilla_Life_SpellEarnedXP</v>
      </c>
      <c r="G100" t="str">
        <f>VanillaLearning!I358</f>
        <v>60,0,0,0,0,0,0,0,0,0,0,0,0,0,0,0,0,0,0,0,0,0,0,0,0,0,0,0,0,0,0,0</v>
      </c>
      <c r="T100" t="str">
        <f t="shared" si="0"/>
        <v>addSpellXP(1, 0, _TIM_ArchtypeTable_Vanilla_Life_SpellFormID, _TIM_ArchtypeTable_Vanilla_Life_SpellEarnedXP, _TIM_ArchtypeTable_Vanilla_Life_SpellToLearnXP)</v>
      </c>
    </row>
    <row r="101" spans="1:20" x14ac:dyDescent="0.25">
      <c r="A101" t="str">
        <f>VanillaLearning!A359</f>
        <v>_TIM_ArchtypeTable_Vanilla_Mental_SpellEarnedXP</v>
      </c>
      <c r="G101" t="str">
        <f>VanillaLearning!I359</f>
        <v>0,0,0,0,0,0,0,0,0,0,0,0,0,0,0,0,0,0,0,0,0,0,0,0,0,0,0,0,0,0,0,0</v>
      </c>
      <c r="T101" t="str">
        <f t="shared" si="0"/>
        <v>addSpellXP(1, 0, _TIM_ArchtypeTable_Vanilla_Mental_SpellFormID, _TIM_ArchtypeTable_Vanilla_Mental_SpellEarnedXP, _TIM_ArchtypeTable_Vanilla_Mental_SpellToLearnXP)</v>
      </c>
    </row>
    <row r="102" spans="1:20" x14ac:dyDescent="0.25">
      <c r="A102" t="str">
        <f>VanillaLearning!A360</f>
        <v>_TIM_ArchtypeTable_Vanilla_Metamagic_SpellEarnedXP</v>
      </c>
      <c r="G102" t="str">
        <f>VanillaLearning!I360</f>
        <v>0,0,0,0,0,0,0,0,0,0,0,0,0,0,0,0,0,0,0,0,0,0,0,0,0,0,0,0,0,0,0,0</v>
      </c>
      <c r="T102" t="str">
        <f t="shared" si="0"/>
        <v>addSpellXP(1, 0, _TIM_ArchtypeTable_Vanilla_Metamagic_SpellFormID, _TIM_ArchtypeTable_Vanilla_Metamagic_SpellEarnedXP, _TIM_ArchtypeTable_Vanilla_Metamagic_SpellToLearnXP)</v>
      </c>
    </row>
    <row r="103" spans="1:20" x14ac:dyDescent="0.25">
      <c r="A103" t="str">
        <f>VanillaLearning!A361</f>
        <v>_TIM_ArchtypeTable_Vanilla_Oblivion_SpellEarnedXP</v>
      </c>
      <c r="G103" t="str">
        <f>VanillaLearning!I361</f>
        <v>0,0,0,0,0,0,0,0,0,0,0,0,0,0,0,0,0,0,0,0,0,0,0,0,0,0,0,0,0,0,0,0</v>
      </c>
      <c r="T103" t="str">
        <f t="shared" si="0"/>
        <v>addSpellXP(1, 0, _TIM_ArchtypeTable_Vanilla_Oblivion_SpellFormID, _TIM_ArchtypeTable_Vanilla_Oblivion_SpellEarnedXP, _TIM_ArchtypeTable_Vanilla_Oblivion_SpellToLearnXP)</v>
      </c>
    </row>
    <row r="104" spans="1:20" x14ac:dyDescent="0.25">
      <c r="A104" t="str">
        <f>VanillaLearning!A362</f>
        <v>_TIM_ArchtypeTable_Vanilla_Poison_SpellEarnedXP</v>
      </c>
      <c r="G104" t="str">
        <f>VanillaLearning!I362</f>
        <v>0,0,0,0,0,0,0,0,0,0,0,0,0,0,0,0,0,0,0,0,0,0,0,0,0,0,0,0,0,0,0,0</v>
      </c>
      <c r="T104" t="str">
        <f t="shared" si="0"/>
        <v>addSpellXP(1, 0, _TIM_ArchtypeTable_Vanilla_Poison_SpellFormID, _TIM_ArchtypeTable_Vanilla_Poison_SpellEarnedXP, _TIM_ArchtypeTable_Vanilla_Poison_SpellToLearnXP)</v>
      </c>
    </row>
    <row r="105" spans="1:20" x14ac:dyDescent="0.25">
      <c r="A105" t="str">
        <f>VanillaLearning!A363</f>
        <v>_TIM_ArchtypeTable_Vanilla_Projectile_SpellEarnedXP</v>
      </c>
      <c r="G105" t="str">
        <f>VanillaLearning!I363</f>
        <v>0,0,0,0,0,0,0,0,0,0,0,0,0,0,0,0,0,0,0,0,0,0,0,0,0,0,0,0,0,0,0,0</v>
      </c>
      <c r="T105" t="str">
        <f t="shared" si="0"/>
        <v>addSpellXP(1, 0, _TIM_ArchtypeTable_Vanilla_Projectile_SpellFormID, _TIM_ArchtypeTable_Vanilla_Projectile_SpellEarnedXP, _TIM_ArchtypeTable_Vanilla_Projectile_SpellToLearnXP)</v>
      </c>
    </row>
    <row r="106" spans="1:20" x14ac:dyDescent="0.25">
      <c r="A106" t="str">
        <f>VanillaLearning!A364</f>
        <v>_TIM_ArchtypeTable_Vanilla_Recover_SpellEarnedXP</v>
      </c>
      <c r="G106" t="str">
        <f>VanillaLearning!I364</f>
        <v>60,0,0,0,0,0,0,0,0,0,0,0,0,0,0,0,0,0,0,0,0,0,0,0,0,0,0,0,0,0,0,0</v>
      </c>
      <c r="T106" t="str">
        <f t="shared" si="0"/>
        <v>addSpellXP(1, 0, _TIM_ArchtypeTable_Vanilla_Recover_SpellFormID, _TIM_ArchtypeTable_Vanilla_Recover_SpellEarnedXP, _TIM_ArchtypeTable_Vanilla_Recover_SpellToLearnXP)</v>
      </c>
    </row>
    <row r="107" spans="1:20" x14ac:dyDescent="0.25">
      <c r="A107" t="str">
        <f>VanillaLearning!A365</f>
        <v>_TIM_ArchtypeTable_Vanilla_Rune_SpellEarnedXP</v>
      </c>
      <c r="G107" t="str">
        <f>VanillaLearning!I365</f>
        <v>0,0,0,0,0,0,0,0,0,0,0,0,0,0,0,0,0,0,0,0,0,0,0,0,0,0,0,0,0,0,0,0</v>
      </c>
      <c r="T107" t="str">
        <f t="shared" si="0"/>
        <v>addSpellXP(1, 0, _TIM_ArchtypeTable_Vanilla_Rune_SpellFormID, _TIM_ArchtypeTable_Vanilla_Rune_SpellEarnedXP, _TIM_ArchtypeTable_Vanilla_Rune_SpellToLearnXP)</v>
      </c>
    </row>
    <row r="108" spans="1:20" x14ac:dyDescent="0.25">
      <c r="A108" t="str">
        <f>VanillaLearning!A366</f>
        <v>_TIM_ArchtypeTable_Vanilla_Sense_SpellEarnedXP</v>
      </c>
      <c r="G108" t="str">
        <f>VanillaLearning!I366</f>
        <v>0,0,0,0,0,0,0,0,0,0,0,0,0,0,0,0,0,0,0,0,0,0,0,0,0,0,0,0,0,0,0,0</v>
      </c>
      <c r="T108" t="str">
        <f t="shared" si="0"/>
        <v>addSpellXP(1, 0, _TIM_ArchtypeTable_Vanilla_Sense_SpellFormID, _TIM_ArchtypeTable_Vanilla_Sense_SpellEarnedXP, _TIM_ArchtypeTable_Vanilla_Sense_SpellToLearnXP)</v>
      </c>
    </row>
    <row r="109" spans="1:20" x14ac:dyDescent="0.25">
      <c r="A109" t="str">
        <f>VanillaLearning!A367</f>
        <v>_TIM_ArchtypeTable_Vanilla_Shadow_SpellEarnedXP</v>
      </c>
      <c r="G109" t="str">
        <f>VanillaLearning!I367</f>
        <v>0,0,0,0,0,0,0,0,0,0,0,0,0,0,0,0,0,0,0,0,0,0,0,0,0,0,0,0,0,0,0,0</v>
      </c>
      <c r="T109" t="str">
        <f t="shared" si="0"/>
        <v>addSpellXP(1, 0, _TIM_ArchtypeTable_Vanilla_Shadow_SpellFormID, _TIM_ArchtypeTable_Vanilla_Shadow_SpellEarnedXP, _TIM_ArchtypeTable_Vanilla_Shadow_SpellToLearnXP)</v>
      </c>
    </row>
    <row r="110" spans="1:20" x14ac:dyDescent="0.25">
      <c r="A110" t="str">
        <f>VanillaLearning!A368</f>
        <v>_TIM_ArchtypeTable_Vanilla_Shock_SpellEarnedXP</v>
      </c>
      <c r="G110" t="str">
        <f>VanillaLearning!I368</f>
        <v>0,0,0,0,0,0,0,0,0,0,0,0,0,0,0,0,0,0,0,0,0,0,0,0,0,0,0,0,0,0,0,0</v>
      </c>
      <c r="T110" t="str">
        <f t="shared" si="0"/>
        <v>addSpellXP(1, 0, _TIM_ArchtypeTable_Vanilla_Shock_SpellFormID, _TIM_ArchtypeTable_Vanilla_Shock_SpellEarnedXP, _TIM_ArchtypeTable_Vanilla_Shock_SpellToLearnXP)</v>
      </c>
    </row>
    <row r="111" spans="1:20" x14ac:dyDescent="0.25">
      <c r="A111" t="str">
        <f>VanillaLearning!A369</f>
        <v>_TIM_ArchtypeTable_Vanilla_Soul_SpellEarnedXP</v>
      </c>
      <c r="G111" t="str">
        <f>VanillaLearning!I369</f>
        <v>0,0,0,0,0,0,0,0,0,0,0,0,0,0,0,0,0,0,0,0,0,0,0,0,0,0,0,0,0,0,0,0</v>
      </c>
      <c r="T111" t="str">
        <f t="shared" si="0"/>
        <v>addSpellXP(1, 0, _TIM_ArchtypeTable_Vanilla_Soul_SpellFormID, _TIM_ArchtypeTable_Vanilla_Soul_SpellEarnedXP, _TIM_ArchtypeTable_Vanilla_Soul_SpellToLearnXP)</v>
      </c>
    </row>
    <row r="112" spans="1:20" x14ac:dyDescent="0.25">
      <c r="A112" t="str">
        <f>VanillaLearning!A370</f>
        <v>_TIM_ArchtypeTable_Vanilla_Space_SpellEarnedXP</v>
      </c>
      <c r="G112" t="str">
        <f>VanillaLearning!I370</f>
        <v>0,0,0,0,0,0,0,0,0,0,0,0,0,0,0,0,0,0,0,0,0,0,0,0,0,0,0,0,0,0,0,0</v>
      </c>
      <c r="T112" t="str">
        <f t="shared" si="0"/>
        <v>addSpellXP(1, 0, _TIM_ArchtypeTable_Vanilla_Space_SpellFormID, _TIM_ArchtypeTable_Vanilla_Space_SpellEarnedXP, _TIM_ArchtypeTable_Vanilla_Space_SpellToLearnXP)</v>
      </c>
    </row>
    <row r="113" spans="1:20" x14ac:dyDescent="0.25">
      <c r="A113" t="str">
        <f>VanillaLearning!A371</f>
        <v>_TIM_ArchtypeTable_Vanilla_Sun_SpellEarnedXP</v>
      </c>
      <c r="G113" t="str">
        <f>VanillaLearning!I371</f>
        <v>0,0,0,0,0,0,0,0,0,0,0,0,0,0,0,0,0,0,0,0,0,0,0,0,0,0,0,0,0,0,0,0</v>
      </c>
      <c r="T113" t="str">
        <f t="shared" si="0"/>
        <v>addSpellXP(1, 0, _TIM_ArchtypeTable_Vanilla_Sun_SpellFormID, _TIM_ArchtypeTable_Vanilla_Sun_SpellEarnedXP, _TIM_ArchtypeTable_Vanilla_Sun_SpellToLearnXP)</v>
      </c>
    </row>
    <row r="114" spans="1:20" x14ac:dyDescent="0.25">
      <c r="A114" t="str">
        <f>VanillaLearning!A372</f>
        <v>_TIM_ArchtypeTable_Vanilla_Time_SpellEarnedXP</v>
      </c>
      <c r="G114" t="str">
        <f>VanillaLearning!I372</f>
        <v>0,0,0,0,0,0,0,0,0,0,0,0,0,0,0,0,0,0,0,0,0,0,0,0,0,0,0,0,0,0,0,0</v>
      </c>
      <c r="T114" t="str">
        <f t="shared" si="0"/>
        <v>addSpellXP(1, 0, _TIM_ArchtypeTable_Vanilla_Time_SpellFormID, _TIM_ArchtypeTable_Vanilla_Time_SpellEarnedXP, _TIM_ArchtypeTable_Vanilla_Time_SpellToLearnXP)</v>
      </c>
    </row>
    <row r="115" spans="1:20" x14ac:dyDescent="0.25">
      <c r="A115" t="str">
        <f>VanillaLearning!A373</f>
        <v>_TIM_ArchtypeTable_Vanilla_Translocate_SpellEarnedXP</v>
      </c>
      <c r="G115" t="str">
        <f>VanillaLearning!I373</f>
        <v>0,0,0,0,0,0,0,0,0,0,0,0,0,0,0,0,0,0,0,0,0,0,0,0,0,0,0,0,0,0,0,0</v>
      </c>
      <c r="T115" t="str">
        <f t="shared" si="0"/>
        <v>addSpellXP(1, 0, _TIM_ArchtypeTable_Vanilla_Translocate_SpellFormID, _TIM_ArchtypeTable_Vanilla_Translocate_SpellEarnedXP, _TIM_ArchtypeTable_Vanilla_Translocate_SpellToLearnXP)</v>
      </c>
    </row>
    <row r="116" spans="1:20" x14ac:dyDescent="0.25">
      <c r="A116" t="str">
        <f>VanillaLearning!A374</f>
        <v>_TIM_ArchtypeTable_Vanilla_Transmute_SpellEarnedXP</v>
      </c>
      <c r="G116" t="str">
        <f>VanillaLearning!I374</f>
        <v>0,0,0,0,0,0,0,0,0,0,0,0,0,0,0,0,0,0,0,0,0,0,0,0,0,0,0,0,0,0,0,0</v>
      </c>
      <c r="T116" t="str">
        <f t="shared" si="0"/>
        <v>addSpellXP(1, 0, _TIM_ArchtypeTable_Vanilla_Transmute_SpellFormID, _TIM_ArchtypeTable_Vanilla_Transmute_SpellEarnedXP, _TIM_ArchtypeTable_Vanilla_Transmute_SpellToLearnXP)</v>
      </c>
    </row>
    <row r="117" spans="1:20" x14ac:dyDescent="0.25">
      <c r="A117" t="str">
        <f>VanillaLearning!A375</f>
        <v>_TIM_ArchtypeTable_Vanilla_Wall_SpellEarnedXP</v>
      </c>
      <c r="G117" t="str">
        <f>VanillaLearning!I375</f>
        <v>0,0,0,0,0,0,0,0,0,0,0,0,0,0,0,0,0,0,0,0,0,0,0,0,0,0,0,0,0,0,0,0</v>
      </c>
      <c r="T117" t="str">
        <f t="shared" si="0"/>
        <v>addSpellXP(1, 0, _TIM_ArchtypeTable_Vanilla_Wall_SpellFormID, _TIM_ArchtypeTable_Vanilla_Wall_SpellEarnedXP, _TIM_ArchtypeTable_Vanilla_Wall_SpellToLearnXP)</v>
      </c>
    </row>
    <row r="118" spans="1:20" x14ac:dyDescent="0.25">
      <c r="A118" t="str">
        <f>VanillaLearning!A376</f>
        <v>_TIM_ArchtypeTable_Vanilla_Ward_SpellEarnedXP</v>
      </c>
      <c r="G118" t="str">
        <f>VanillaLearning!I376</f>
        <v>0,0,0,0,0,0,0,0,0,0,0,0,0,0,0,0,0,0,0,0,0,0,0,0,0,0,0,0,0,0,0,0</v>
      </c>
      <c r="T118" t="str">
        <f t="shared" si="0"/>
        <v>addSpellXP(1, 0, _TIM_ArchtypeTable_Vanilla_Ward_SpellFormID, _TIM_ArchtypeTable_Vanilla_Ward_SpellEarnedXP, _TIM_ArchtypeTable_Vanilla_Ward_SpellToLearnXP)</v>
      </c>
    </row>
    <row r="119" spans="1:20" x14ac:dyDescent="0.25">
      <c r="A119" t="str">
        <f>VanillaLearning!A377</f>
        <v>_TIM_ArchtypeTable_Vanilla_Water_SpellEarnedXP</v>
      </c>
      <c r="G119" t="str">
        <f>VanillaLearning!I377</f>
        <v>0,0,0,0,0,0,0,0,0,0,0,0,0,0,0,0,0,0,0,0,0,0,0,0,0,0,0,0,0,0,0,0</v>
      </c>
      <c r="T119" t="str">
        <f t="shared" si="0"/>
        <v>addSpellXP(1, 0, _TIM_ArchtypeTable_Vanilla_Water_SpellFormID, _TIM_ArchtypeTable_Vanilla_Water_SpellEarnedXP, _TIM_ArchtypeTable_Vanilla_Water_SpellToLearnXP)</v>
      </c>
    </row>
    <row r="120" spans="1:20" x14ac:dyDescent="0.25">
      <c r="A120" t="str">
        <f>VanillaLearning!A378</f>
        <v>_TIM_ArchtypeTable_Vanilla_Wind_SpellEarnedXP</v>
      </c>
      <c r="G120" t="str">
        <f>VanillaLearning!I378</f>
        <v>0,0,0,0,0,0,0,0,0,0,0,0,0,0,0,0,0,0,0,0,0,0,0,0,0,0,0,0,0,0,0,0</v>
      </c>
      <c r="T120" t="str">
        <f t="shared" si="0"/>
        <v>addSpellXP(1, 0, _TIM_ArchtypeTable_Vanilla_Wind_SpellFormID, _TIM_ArchtypeTable_Vanilla_Wind_SpellEarnedXP, _TIM_ArchtypeTable_Vanilla_Wind_SpellToLearnXP)</v>
      </c>
    </row>
    <row r="123" spans="1:20" s="13" customFormat="1" x14ac:dyDescent="0.25">
      <c r="A123" s="13" t="str">
        <f>"	" &amp;A3&amp; "_PropertyName: String;"</f>
        <v xml:space="preserve">	_TIM_SpellTable_Vanilla_SpellFormID_PropertyName: String;</v>
      </c>
    </row>
    <row r="124" spans="1:20" s="13" customFormat="1" x14ac:dyDescent="0.25">
      <c r="A124" s="13" t="str">
        <f>"	" &amp;A4&amp; "_PropertyName: String;"</f>
        <v xml:space="preserve">	_TIM_SpellTable_Vanilla_SpellTomeID_PropertyName: String;</v>
      </c>
    </row>
    <row r="125" spans="1:20" s="13" customFormat="1" x14ac:dyDescent="0.25">
      <c r="A125" s="13" t="str">
        <f>"	" &amp;A5&amp; "_PropertyName: String;"</f>
        <v xml:space="preserve">	_TIM_SpellTable_Vanilla_SchoolIndex_PropertyName: String;</v>
      </c>
    </row>
    <row r="126" spans="1:20" s="13" customFormat="1" x14ac:dyDescent="0.25">
      <c r="A126" s="13" t="str">
        <f>"	" &amp;A6&amp; "_PropertyName: String;"</f>
        <v xml:space="preserve">	_TIM_SpellTable_Vanilla_Archtype1Index_PropertyName: String;</v>
      </c>
    </row>
    <row r="127" spans="1:20" s="13" customFormat="1" x14ac:dyDescent="0.25">
      <c r="A127" s="13" t="str">
        <f>"	" &amp;A7&amp; "_PropertyName: String;"</f>
        <v xml:space="preserve">	_TIM_SpellTable_Vanilla_Archtype2Index_PropertyName: String;</v>
      </c>
    </row>
    <row r="128" spans="1:20" s="13" customFormat="1" x14ac:dyDescent="0.25">
      <c r="A128" s="13" t="str">
        <f>"	" &amp;A8&amp; "_PropertyName: String;"</f>
        <v xml:space="preserve">	_TIM_SpellTable_Vanilla_Archtype3Index_PropertyName: String;</v>
      </c>
      <c r="M128" s="14"/>
    </row>
    <row r="129" spans="1:13" s="13" customFormat="1" x14ac:dyDescent="0.25">
      <c r="A129" s="13" t="str">
        <f>"	" &amp;A9&amp; "_PropertyName: String;"</f>
        <v xml:space="preserve">	_TIM_SpellTable_Vanilla_SpellTIMTomeID_PropertyName: String;</v>
      </c>
      <c r="M129" s="14"/>
    </row>
    <row r="130" spans="1:13" s="13" customFormat="1" x14ac:dyDescent="0.25"/>
    <row r="131" spans="1:13" s="13" customFormat="1" x14ac:dyDescent="0.25">
      <c r="A131" s="13" t="str">
        <f t="shared" ref="A131:A189" si="1">"	" &amp;A11&amp; "_PropertyName: String;"</f>
        <v xml:space="preserve">	_TIM_ArchtypeTable_Vanilla_Absorb_SpellFormID_PropertyName: String;</v>
      </c>
    </row>
    <row r="132" spans="1:13" s="13" customFormat="1" x14ac:dyDescent="0.25">
      <c r="A132" s="13" t="str">
        <f t="shared" si="1"/>
        <v xml:space="preserve">	_TIM_ArchtypeTable_Vanilla_Apparatus_SpellFormID_PropertyName: String;</v>
      </c>
    </row>
    <row r="133" spans="1:13" s="13" customFormat="1" x14ac:dyDescent="0.25">
      <c r="A133" s="13" t="str">
        <f t="shared" si="1"/>
        <v xml:space="preserve">	_TIM_ArchtypeTable_Vanilla_Armor_SpellFormID_PropertyName: String;</v>
      </c>
    </row>
    <row r="134" spans="1:13" s="13" customFormat="1" x14ac:dyDescent="0.25">
      <c r="A134" s="13" t="str">
        <f t="shared" si="1"/>
        <v xml:space="preserve">	_TIM_ArchtypeTable_Vanilla_Ash_SpellFormID_PropertyName: String;</v>
      </c>
    </row>
    <row r="135" spans="1:13" s="13" customFormat="1" x14ac:dyDescent="0.25">
      <c r="A135" s="13" t="str">
        <f t="shared" si="1"/>
        <v xml:space="preserve">	_TIM_ArchtypeTable_Vanilla_Cloak_SpellFormID_PropertyName: String;</v>
      </c>
    </row>
    <row r="136" spans="1:13" s="13" customFormat="1" x14ac:dyDescent="0.25">
      <c r="A136" s="13" t="str">
        <f t="shared" si="1"/>
        <v xml:space="preserve">	_TIM_ArchtypeTable_Vanilla_Damage_SpellFormID_PropertyName: String;</v>
      </c>
    </row>
    <row r="137" spans="1:13" s="13" customFormat="1" x14ac:dyDescent="0.25">
      <c r="A137" s="13" t="str">
        <f t="shared" si="1"/>
        <v xml:space="preserve">	_TIM_ArchtypeTable_Vanilla_Death_SpellFormID_PropertyName: String;</v>
      </c>
    </row>
    <row r="138" spans="1:13" s="13" customFormat="1" x14ac:dyDescent="0.25">
      <c r="A138" s="13" t="str">
        <f t="shared" si="1"/>
        <v xml:space="preserve">	_TIM_ArchtypeTable_Vanilla_Disease_SpellFormID_PropertyName: String;</v>
      </c>
    </row>
    <row r="139" spans="1:13" s="13" customFormat="1" x14ac:dyDescent="0.25">
      <c r="A139" s="13" t="str">
        <f t="shared" si="1"/>
        <v xml:space="preserve">	_TIM_ArchtypeTable_Vanilla_Earth_SpellFormID_PropertyName: String;</v>
      </c>
    </row>
    <row r="140" spans="1:13" s="13" customFormat="1" x14ac:dyDescent="0.25">
      <c r="A140" s="13" t="str">
        <f t="shared" si="1"/>
        <v xml:space="preserve">	_TIM_ArchtypeTable_Vanilla_Enhance_SpellFormID_PropertyName: String;</v>
      </c>
    </row>
    <row r="141" spans="1:13" s="13" customFormat="1" x14ac:dyDescent="0.25">
      <c r="A141" s="13" t="str">
        <f t="shared" si="1"/>
        <v xml:space="preserve">	_TIM_ArchtypeTable_Vanilla_Fabricate_SpellFormID_PropertyName: String;</v>
      </c>
    </row>
    <row r="142" spans="1:13" s="13" customFormat="1" x14ac:dyDescent="0.25">
      <c r="A142" s="13" t="str">
        <f t="shared" si="1"/>
        <v xml:space="preserve">	_TIM_ArchtypeTable_Vanilla_Fire_SpellFormID_PropertyName: String;</v>
      </c>
    </row>
    <row r="143" spans="1:13" s="13" customFormat="1" x14ac:dyDescent="0.25">
      <c r="A143" s="13" t="str">
        <f t="shared" si="1"/>
        <v xml:space="preserve">	_TIM_ArchtypeTable_Vanilla_Force_SpellFormID_PropertyName: String;</v>
      </c>
    </row>
    <row r="144" spans="1:13" s="13" customFormat="1" x14ac:dyDescent="0.25">
      <c r="A144" s="13" t="str">
        <f t="shared" si="1"/>
        <v xml:space="preserve">	_TIM_ArchtypeTable_Vanilla_Frost_SpellFormID_PropertyName: String;</v>
      </c>
    </row>
    <row r="145" spans="1:1" s="13" customFormat="1" x14ac:dyDescent="0.25">
      <c r="A145" s="13" t="str">
        <f t="shared" si="1"/>
        <v xml:space="preserve">	_TIM_ArchtypeTable_Vanilla_Impair_SpellFormID_PropertyName: String;</v>
      </c>
    </row>
    <row r="146" spans="1:1" s="13" customFormat="1" x14ac:dyDescent="0.25">
      <c r="A146" s="13" t="str">
        <f t="shared" si="1"/>
        <v xml:space="preserve">	_TIM_ArchtypeTable_Vanilla_Life_SpellFormID_PropertyName: String;</v>
      </c>
    </row>
    <row r="147" spans="1:1" s="13" customFormat="1" x14ac:dyDescent="0.25">
      <c r="A147" s="13" t="str">
        <f t="shared" si="1"/>
        <v xml:space="preserve">	_TIM_ArchtypeTable_Vanilla_Mental_SpellFormID_PropertyName: String;</v>
      </c>
    </row>
    <row r="148" spans="1:1" s="13" customFormat="1" x14ac:dyDescent="0.25">
      <c r="A148" s="13" t="str">
        <f t="shared" si="1"/>
        <v xml:space="preserve">	_TIM_ArchtypeTable_Vanilla_Metamagic_SpellFormID_PropertyName: String;</v>
      </c>
    </row>
    <row r="149" spans="1:1" s="13" customFormat="1" x14ac:dyDescent="0.25">
      <c r="A149" s="13" t="str">
        <f t="shared" si="1"/>
        <v xml:space="preserve">	_TIM_ArchtypeTable_Vanilla_Oblivion_SpellFormID_PropertyName: String;</v>
      </c>
    </row>
    <row r="150" spans="1:1" s="13" customFormat="1" x14ac:dyDescent="0.25">
      <c r="A150" s="13" t="str">
        <f t="shared" si="1"/>
        <v xml:space="preserve">	_TIM_ArchtypeTable_Vanilla_Poison_SpellFormID_PropertyName: String;</v>
      </c>
    </row>
    <row r="151" spans="1:1" s="13" customFormat="1" x14ac:dyDescent="0.25">
      <c r="A151" s="13" t="str">
        <f t="shared" si="1"/>
        <v xml:space="preserve">	_TIM_ArchtypeTable_Vanilla_Projectile_SpellFormID_PropertyName: String;</v>
      </c>
    </row>
    <row r="152" spans="1:1" s="13" customFormat="1" x14ac:dyDescent="0.25">
      <c r="A152" s="13" t="str">
        <f t="shared" si="1"/>
        <v xml:space="preserve">	_TIM_ArchtypeTable_Vanilla_Recover_SpellFormID_PropertyName: String;</v>
      </c>
    </row>
    <row r="153" spans="1:1" s="13" customFormat="1" x14ac:dyDescent="0.25">
      <c r="A153" s="13" t="str">
        <f t="shared" si="1"/>
        <v xml:space="preserve">	_TIM_ArchtypeTable_Vanilla_Rune_SpellFormID_PropertyName: String;</v>
      </c>
    </row>
    <row r="154" spans="1:1" s="13" customFormat="1" x14ac:dyDescent="0.25">
      <c r="A154" s="13" t="str">
        <f t="shared" si="1"/>
        <v xml:space="preserve">	_TIM_ArchtypeTable_Vanilla_Sense_SpellFormID_PropertyName: String;</v>
      </c>
    </row>
    <row r="155" spans="1:1" s="13" customFormat="1" x14ac:dyDescent="0.25">
      <c r="A155" s="13" t="str">
        <f t="shared" si="1"/>
        <v xml:space="preserve">	_TIM_ArchtypeTable_Vanilla_Shadow_SpellFormID_PropertyName: String;</v>
      </c>
    </row>
    <row r="156" spans="1:1" s="13" customFormat="1" x14ac:dyDescent="0.25">
      <c r="A156" s="13" t="str">
        <f t="shared" si="1"/>
        <v xml:space="preserve">	_TIM_ArchtypeTable_Vanilla_Shock_SpellFormID_PropertyName: String;</v>
      </c>
    </row>
    <row r="157" spans="1:1" s="13" customFormat="1" x14ac:dyDescent="0.25">
      <c r="A157" s="13" t="str">
        <f t="shared" si="1"/>
        <v xml:space="preserve">	_TIM_ArchtypeTable_Vanilla_Soul_SpellFormID_PropertyName: String;</v>
      </c>
    </row>
    <row r="158" spans="1:1" s="13" customFormat="1" x14ac:dyDescent="0.25">
      <c r="A158" s="13" t="str">
        <f t="shared" si="1"/>
        <v xml:space="preserve">	_TIM_ArchtypeTable_Vanilla_Space_SpellFormID_PropertyName: String;</v>
      </c>
    </row>
    <row r="159" spans="1:1" s="13" customFormat="1" x14ac:dyDescent="0.25">
      <c r="A159" s="13" t="str">
        <f t="shared" si="1"/>
        <v xml:space="preserve">	_TIM_ArchtypeTable_Vanilla_Sun_SpellFormID_PropertyName: String;</v>
      </c>
    </row>
    <row r="160" spans="1:1" s="13" customFormat="1" x14ac:dyDescent="0.25">
      <c r="A160" s="13" t="str">
        <f t="shared" si="1"/>
        <v xml:space="preserve">	_TIM_ArchtypeTable_Vanilla_Time_SpellFormID_PropertyName: String;</v>
      </c>
    </row>
    <row r="161" spans="1:1" s="13" customFormat="1" x14ac:dyDescent="0.25">
      <c r="A161" s="13" t="str">
        <f t="shared" si="1"/>
        <v xml:space="preserve">	_TIM_ArchtypeTable_Vanilla_Translocate_SpellFormID_PropertyName: String;</v>
      </c>
    </row>
    <row r="162" spans="1:1" s="13" customFormat="1" x14ac:dyDescent="0.25">
      <c r="A162" s="13" t="str">
        <f t="shared" si="1"/>
        <v xml:space="preserve">	_TIM_ArchtypeTable_Vanilla_Transmute_SpellFormID_PropertyName: String;</v>
      </c>
    </row>
    <row r="163" spans="1:1" s="13" customFormat="1" x14ac:dyDescent="0.25">
      <c r="A163" s="13" t="str">
        <f t="shared" si="1"/>
        <v xml:space="preserve">	_TIM_ArchtypeTable_Vanilla_Wall_SpellFormID_PropertyName: String;</v>
      </c>
    </row>
    <row r="164" spans="1:1" s="13" customFormat="1" x14ac:dyDescent="0.25">
      <c r="A164" s="13" t="str">
        <f t="shared" si="1"/>
        <v xml:space="preserve">	_TIM_ArchtypeTable_Vanilla_Ward_SpellFormID_PropertyName: String;</v>
      </c>
    </row>
    <row r="165" spans="1:1" s="13" customFormat="1" x14ac:dyDescent="0.25">
      <c r="A165" s="13" t="str">
        <f t="shared" si="1"/>
        <v xml:space="preserve">	_TIM_ArchtypeTable_Vanilla_Water_SpellFormID_PropertyName: String;</v>
      </c>
    </row>
    <row r="166" spans="1:1" s="13" customFormat="1" x14ac:dyDescent="0.25">
      <c r="A166" s="13" t="str">
        <f t="shared" si="1"/>
        <v xml:space="preserve">	_TIM_ArchtypeTable_Vanilla_Wind_SpellFormID_PropertyName: String;</v>
      </c>
    </row>
    <row r="167" spans="1:1" s="13" customFormat="1" x14ac:dyDescent="0.25"/>
    <row r="168" spans="1:1" s="13" customFormat="1" x14ac:dyDescent="0.25">
      <c r="A168" s="13" t="str">
        <f t="shared" si="1"/>
        <v xml:space="preserve">	_TIM_ArchtypeTable_Vanilla_Absorb_SpellToLearnXP_PropertyName: String;</v>
      </c>
    </row>
    <row r="169" spans="1:1" s="13" customFormat="1" x14ac:dyDescent="0.25">
      <c r="A169" s="13" t="str">
        <f t="shared" si="1"/>
        <v xml:space="preserve">	_TIM_ArchtypeTable_Vanilla_Apparatus_SpellToLearnXP_PropertyName: String;</v>
      </c>
    </row>
    <row r="170" spans="1:1" s="13" customFormat="1" x14ac:dyDescent="0.25">
      <c r="A170" s="13" t="str">
        <f t="shared" si="1"/>
        <v xml:space="preserve">	_TIM_ArchtypeTable_Vanilla_Armor_SpellToLearnXP_PropertyName: String;</v>
      </c>
    </row>
    <row r="171" spans="1:1" s="13" customFormat="1" x14ac:dyDescent="0.25">
      <c r="A171" s="13" t="str">
        <f t="shared" si="1"/>
        <v xml:space="preserve">	_TIM_ArchtypeTable_Vanilla_Ash_SpellToLearnXP_PropertyName: String;</v>
      </c>
    </row>
    <row r="172" spans="1:1" s="13" customFormat="1" x14ac:dyDescent="0.25">
      <c r="A172" s="13" t="str">
        <f t="shared" si="1"/>
        <v xml:space="preserve">	_TIM_ArchtypeTable_Vanilla_Cloak_SpellToLearnXP_PropertyName: String;</v>
      </c>
    </row>
    <row r="173" spans="1:1" s="13" customFormat="1" x14ac:dyDescent="0.25">
      <c r="A173" s="13" t="str">
        <f t="shared" si="1"/>
        <v xml:space="preserve">	_TIM_ArchtypeTable_Vanilla_Damage_SpellToLearnXP_PropertyName: String;</v>
      </c>
    </row>
    <row r="174" spans="1:1" s="13" customFormat="1" x14ac:dyDescent="0.25">
      <c r="A174" s="13" t="str">
        <f t="shared" si="1"/>
        <v xml:space="preserve">	_TIM_ArchtypeTable_Vanilla_Death_SpellToLearnXP_PropertyName: String;</v>
      </c>
    </row>
    <row r="175" spans="1:1" s="13" customFormat="1" x14ac:dyDescent="0.25">
      <c r="A175" s="13" t="str">
        <f t="shared" si="1"/>
        <v xml:space="preserve">	_TIM_ArchtypeTable_Vanilla_Disease_SpellToLearnXP_PropertyName: String;</v>
      </c>
    </row>
    <row r="176" spans="1:1" s="13" customFormat="1" x14ac:dyDescent="0.25">
      <c r="A176" s="13" t="str">
        <f t="shared" si="1"/>
        <v xml:space="preserve">	_TIM_ArchtypeTable_Vanilla_Earth_SpellToLearnXP_PropertyName: String;</v>
      </c>
    </row>
    <row r="177" spans="1:1" s="13" customFormat="1" x14ac:dyDescent="0.25">
      <c r="A177" s="13" t="str">
        <f t="shared" si="1"/>
        <v xml:space="preserve">	_TIM_ArchtypeTable_Vanilla_Enhance_SpellToLearnXP_PropertyName: String;</v>
      </c>
    </row>
    <row r="178" spans="1:1" s="13" customFormat="1" x14ac:dyDescent="0.25">
      <c r="A178" s="13" t="str">
        <f t="shared" si="1"/>
        <v xml:space="preserve">	_TIM_ArchtypeTable_Vanilla_Fabricate_SpellToLearnXP_PropertyName: String;</v>
      </c>
    </row>
    <row r="179" spans="1:1" s="13" customFormat="1" x14ac:dyDescent="0.25">
      <c r="A179" s="13" t="str">
        <f t="shared" si="1"/>
        <v xml:space="preserve">	_TIM_ArchtypeTable_Vanilla_Fire_SpellToLearnXP_PropertyName: String;</v>
      </c>
    </row>
    <row r="180" spans="1:1" s="13" customFormat="1" x14ac:dyDescent="0.25">
      <c r="A180" s="13" t="str">
        <f t="shared" si="1"/>
        <v xml:space="preserve">	_TIM_ArchtypeTable_Vanilla_Force_SpellToLearnXP_PropertyName: String;</v>
      </c>
    </row>
    <row r="181" spans="1:1" s="13" customFormat="1" x14ac:dyDescent="0.25">
      <c r="A181" s="13" t="str">
        <f t="shared" si="1"/>
        <v xml:space="preserve">	_TIM_ArchtypeTable_Vanilla_Frost_SpellToLearnXP_PropertyName: String;</v>
      </c>
    </row>
    <row r="182" spans="1:1" s="13" customFormat="1" x14ac:dyDescent="0.25">
      <c r="A182" s="13" t="str">
        <f t="shared" si="1"/>
        <v xml:space="preserve">	_TIM_ArchtypeTable_Vanilla_Impair_SpellToLearnXP_PropertyName: String;</v>
      </c>
    </row>
    <row r="183" spans="1:1" s="13" customFormat="1" x14ac:dyDescent="0.25">
      <c r="A183" s="13" t="str">
        <f t="shared" si="1"/>
        <v xml:space="preserve">	_TIM_ArchtypeTable_Vanilla_Life_SpellToLearnXP_PropertyName: String;</v>
      </c>
    </row>
    <row r="184" spans="1:1" s="13" customFormat="1" x14ac:dyDescent="0.25">
      <c r="A184" s="13" t="str">
        <f t="shared" si="1"/>
        <v xml:space="preserve">	_TIM_ArchtypeTable_Vanilla_Mental_SpellToLearnXP_PropertyName: String;</v>
      </c>
    </row>
    <row r="185" spans="1:1" s="13" customFormat="1" x14ac:dyDescent="0.25">
      <c r="A185" s="13" t="str">
        <f t="shared" si="1"/>
        <v xml:space="preserve">	_TIM_ArchtypeTable_Vanilla_Metamagic_SpellToLearnXP_PropertyName: String;</v>
      </c>
    </row>
    <row r="186" spans="1:1" s="13" customFormat="1" x14ac:dyDescent="0.25">
      <c r="A186" s="13" t="str">
        <f t="shared" si="1"/>
        <v xml:space="preserve">	_TIM_ArchtypeTable_Vanilla_Oblivion_SpellToLearnXP_PropertyName: String;</v>
      </c>
    </row>
    <row r="187" spans="1:1" s="13" customFormat="1" x14ac:dyDescent="0.25">
      <c r="A187" s="13" t="str">
        <f t="shared" si="1"/>
        <v xml:space="preserve">	_TIM_ArchtypeTable_Vanilla_Poison_SpellToLearnXP_PropertyName: String;</v>
      </c>
    </row>
    <row r="188" spans="1:1" s="13" customFormat="1" x14ac:dyDescent="0.25">
      <c r="A188" s="13" t="str">
        <f t="shared" si="1"/>
        <v xml:space="preserve">	_TIM_ArchtypeTable_Vanilla_Projectile_SpellToLearnXP_PropertyName: String;</v>
      </c>
    </row>
    <row r="189" spans="1:1" s="13" customFormat="1" x14ac:dyDescent="0.25">
      <c r="A189" s="13" t="str">
        <f t="shared" si="1"/>
        <v xml:space="preserve">	_TIM_ArchtypeTable_Vanilla_Recover_SpellToLearnXP_PropertyName: String;</v>
      </c>
    </row>
    <row r="190" spans="1:1" s="13" customFormat="1" x14ac:dyDescent="0.25">
      <c r="A190" s="13" t="str">
        <f t="shared" ref="A190:A240" si="2">"	" &amp;A70&amp; "_PropertyName: String;"</f>
        <v xml:space="preserve">	_TIM_ArchtypeTable_Vanilla_Rune_SpellToLearnXP_PropertyName: String;</v>
      </c>
    </row>
    <row r="191" spans="1:1" s="13" customFormat="1" x14ac:dyDescent="0.25">
      <c r="A191" s="13" t="str">
        <f t="shared" si="2"/>
        <v xml:space="preserve">	_TIM_ArchtypeTable_Vanilla_Sense_SpellToLearnXP_PropertyName: String;</v>
      </c>
    </row>
    <row r="192" spans="1:1" s="13" customFormat="1" x14ac:dyDescent="0.25">
      <c r="A192" s="13" t="str">
        <f t="shared" si="2"/>
        <v xml:space="preserve">	_TIM_ArchtypeTable_Vanilla_Shadow_SpellToLearnXP_PropertyName: String;</v>
      </c>
    </row>
    <row r="193" spans="1:1" s="13" customFormat="1" x14ac:dyDescent="0.25">
      <c r="A193" s="13" t="str">
        <f t="shared" si="2"/>
        <v xml:space="preserve">	_TIM_ArchtypeTable_Vanilla_Shock_SpellToLearnXP_PropertyName: String;</v>
      </c>
    </row>
    <row r="194" spans="1:1" s="13" customFormat="1" x14ac:dyDescent="0.25">
      <c r="A194" s="13" t="str">
        <f t="shared" si="2"/>
        <v xml:space="preserve">	_TIM_ArchtypeTable_Vanilla_Soul_SpellToLearnXP_PropertyName: String;</v>
      </c>
    </row>
    <row r="195" spans="1:1" s="13" customFormat="1" x14ac:dyDescent="0.25">
      <c r="A195" s="13" t="str">
        <f t="shared" si="2"/>
        <v xml:space="preserve">	_TIM_ArchtypeTable_Vanilla_Space_SpellToLearnXP_PropertyName: String;</v>
      </c>
    </row>
    <row r="196" spans="1:1" s="13" customFormat="1" x14ac:dyDescent="0.25">
      <c r="A196" s="13" t="str">
        <f t="shared" si="2"/>
        <v xml:space="preserve">	_TIM_ArchtypeTable_Vanilla_Sun_SpellToLearnXP_PropertyName: String;</v>
      </c>
    </row>
    <row r="197" spans="1:1" s="13" customFormat="1" x14ac:dyDescent="0.25">
      <c r="A197" s="13" t="str">
        <f t="shared" si="2"/>
        <v xml:space="preserve">	_TIM_ArchtypeTable_Vanilla_Time_SpellToLearnXP_PropertyName: String;</v>
      </c>
    </row>
    <row r="198" spans="1:1" s="13" customFormat="1" x14ac:dyDescent="0.25">
      <c r="A198" s="13" t="str">
        <f t="shared" si="2"/>
        <v xml:space="preserve">	_TIM_ArchtypeTable_Vanilla_Translocate_SpellToLearnXP_PropertyName: String;</v>
      </c>
    </row>
    <row r="199" spans="1:1" s="13" customFormat="1" x14ac:dyDescent="0.25">
      <c r="A199" s="13" t="str">
        <f t="shared" si="2"/>
        <v xml:space="preserve">	_TIM_ArchtypeTable_Vanilla_Transmute_SpellToLearnXP_PropertyName: String;</v>
      </c>
    </row>
    <row r="200" spans="1:1" s="13" customFormat="1" x14ac:dyDescent="0.25">
      <c r="A200" s="13" t="str">
        <f t="shared" si="2"/>
        <v xml:space="preserve">	_TIM_ArchtypeTable_Vanilla_Wall_SpellToLearnXP_PropertyName: String;</v>
      </c>
    </row>
    <row r="201" spans="1:1" s="13" customFormat="1" x14ac:dyDescent="0.25">
      <c r="A201" s="13" t="str">
        <f t="shared" si="2"/>
        <v xml:space="preserve">	_TIM_ArchtypeTable_Vanilla_Ward_SpellToLearnXP_PropertyName: String;</v>
      </c>
    </row>
    <row r="202" spans="1:1" s="13" customFormat="1" x14ac:dyDescent="0.25">
      <c r="A202" s="13" t="str">
        <f t="shared" si="2"/>
        <v xml:space="preserve">	_TIM_ArchtypeTable_Vanilla_Water_SpellToLearnXP_PropertyName: String;</v>
      </c>
    </row>
    <row r="203" spans="1:1" s="13" customFormat="1" x14ac:dyDescent="0.25">
      <c r="A203" s="13" t="str">
        <f t="shared" si="2"/>
        <v xml:space="preserve">	_TIM_ArchtypeTable_Vanilla_Wind_SpellToLearnXP_PropertyName: String;</v>
      </c>
    </row>
    <row r="204" spans="1:1" s="13" customFormat="1" x14ac:dyDescent="0.25"/>
    <row r="205" spans="1:1" s="13" customFormat="1" x14ac:dyDescent="0.25">
      <c r="A205" s="13" t="str">
        <f t="shared" si="2"/>
        <v xml:space="preserve">	_TIM_ArchtypeTable_Vanilla_Absorb_SpellEarnedXP_PropertyName: String;</v>
      </c>
    </row>
    <row r="206" spans="1:1" s="13" customFormat="1" x14ac:dyDescent="0.25">
      <c r="A206" s="13" t="str">
        <f t="shared" si="2"/>
        <v xml:space="preserve">	_TIM_ArchtypeTable_Vanilla_Apparatus_SpellEarnedXP_PropertyName: String;</v>
      </c>
    </row>
    <row r="207" spans="1:1" s="13" customFormat="1" x14ac:dyDescent="0.25">
      <c r="A207" s="13" t="str">
        <f t="shared" si="2"/>
        <v xml:space="preserve">	_TIM_ArchtypeTable_Vanilla_Armor_SpellEarnedXP_PropertyName: String;</v>
      </c>
    </row>
    <row r="208" spans="1:1" s="13" customFormat="1" x14ac:dyDescent="0.25">
      <c r="A208" s="13" t="str">
        <f t="shared" si="2"/>
        <v xml:space="preserve">	_TIM_ArchtypeTable_Vanilla_Ash_SpellEarnedXP_PropertyName: String;</v>
      </c>
    </row>
    <row r="209" spans="1:1" s="13" customFormat="1" x14ac:dyDescent="0.25">
      <c r="A209" s="13" t="str">
        <f t="shared" si="2"/>
        <v xml:space="preserve">	_TIM_ArchtypeTable_Vanilla_Cloak_SpellEarnedXP_PropertyName: String;</v>
      </c>
    </row>
    <row r="210" spans="1:1" s="13" customFormat="1" x14ac:dyDescent="0.25">
      <c r="A210" s="13" t="str">
        <f t="shared" si="2"/>
        <v xml:space="preserve">	_TIM_ArchtypeTable_Vanilla_Damage_SpellEarnedXP_PropertyName: String;</v>
      </c>
    </row>
    <row r="211" spans="1:1" s="13" customFormat="1" x14ac:dyDescent="0.25">
      <c r="A211" s="13" t="str">
        <f t="shared" si="2"/>
        <v xml:space="preserve">	_TIM_ArchtypeTable_Vanilla_Death_SpellEarnedXP_PropertyName: String;</v>
      </c>
    </row>
    <row r="212" spans="1:1" s="13" customFormat="1" x14ac:dyDescent="0.25">
      <c r="A212" s="13" t="str">
        <f t="shared" si="2"/>
        <v xml:space="preserve">	_TIM_ArchtypeTable_Vanilla_Disease_SpellEarnedXP_PropertyName: String;</v>
      </c>
    </row>
    <row r="213" spans="1:1" s="13" customFormat="1" x14ac:dyDescent="0.25">
      <c r="A213" s="13" t="str">
        <f t="shared" si="2"/>
        <v xml:space="preserve">	_TIM_ArchtypeTable_Vanilla_Earth_SpellEarnedXP_PropertyName: String;</v>
      </c>
    </row>
    <row r="214" spans="1:1" s="13" customFormat="1" x14ac:dyDescent="0.25">
      <c r="A214" s="13" t="str">
        <f t="shared" si="2"/>
        <v xml:space="preserve">	_TIM_ArchtypeTable_Vanilla_Enhance_SpellEarnedXP_PropertyName: String;</v>
      </c>
    </row>
    <row r="215" spans="1:1" s="13" customFormat="1" x14ac:dyDescent="0.25">
      <c r="A215" s="13" t="str">
        <f t="shared" si="2"/>
        <v xml:space="preserve">	_TIM_ArchtypeTable_Vanilla_Fabricate_SpellEarnedXP_PropertyName: String;</v>
      </c>
    </row>
    <row r="216" spans="1:1" s="13" customFormat="1" x14ac:dyDescent="0.25">
      <c r="A216" s="13" t="str">
        <f t="shared" si="2"/>
        <v xml:space="preserve">	_TIM_ArchtypeTable_Vanilla_Fire_SpellEarnedXP_PropertyName: String;</v>
      </c>
    </row>
    <row r="217" spans="1:1" s="13" customFormat="1" x14ac:dyDescent="0.25">
      <c r="A217" s="13" t="str">
        <f t="shared" si="2"/>
        <v xml:space="preserve">	_TIM_ArchtypeTable_Vanilla_Force_SpellEarnedXP_PropertyName: String;</v>
      </c>
    </row>
    <row r="218" spans="1:1" s="13" customFormat="1" x14ac:dyDescent="0.25">
      <c r="A218" s="13" t="str">
        <f t="shared" si="2"/>
        <v xml:space="preserve">	_TIM_ArchtypeTable_Vanilla_Frost_SpellEarnedXP_PropertyName: String;</v>
      </c>
    </row>
    <row r="219" spans="1:1" s="13" customFormat="1" x14ac:dyDescent="0.25">
      <c r="A219" s="13" t="str">
        <f t="shared" si="2"/>
        <v xml:space="preserve">	_TIM_ArchtypeTable_Vanilla_Impair_SpellEarnedXP_PropertyName: String;</v>
      </c>
    </row>
    <row r="220" spans="1:1" s="13" customFormat="1" x14ac:dyDescent="0.25">
      <c r="A220" s="13" t="str">
        <f t="shared" si="2"/>
        <v xml:space="preserve">	_TIM_ArchtypeTable_Vanilla_Life_SpellEarnedXP_PropertyName: String;</v>
      </c>
    </row>
    <row r="221" spans="1:1" s="13" customFormat="1" x14ac:dyDescent="0.25">
      <c r="A221" s="13" t="str">
        <f t="shared" si="2"/>
        <v xml:space="preserve">	_TIM_ArchtypeTable_Vanilla_Mental_SpellEarnedXP_PropertyName: String;</v>
      </c>
    </row>
    <row r="222" spans="1:1" s="13" customFormat="1" x14ac:dyDescent="0.25">
      <c r="A222" s="13" t="str">
        <f t="shared" si="2"/>
        <v xml:space="preserve">	_TIM_ArchtypeTable_Vanilla_Metamagic_SpellEarnedXP_PropertyName: String;</v>
      </c>
    </row>
    <row r="223" spans="1:1" s="13" customFormat="1" x14ac:dyDescent="0.25">
      <c r="A223" s="13" t="str">
        <f t="shared" si="2"/>
        <v xml:space="preserve">	_TIM_ArchtypeTable_Vanilla_Oblivion_SpellEarnedXP_PropertyName: String;</v>
      </c>
    </row>
    <row r="224" spans="1:1" s="13" customFormat="1" x14ac:dyDescent="0.25">
      <c r="A224" s="13" t="str">
        <f t="shared" si="2"/>
        <v xml:space="preserve">	_TIM_ArchtypeTable_Vanilla_Poison_SpellEarnedXP_PropertyName: String;</v>
      </c>
    </row>
    <row r="225" spans="1:1" s="13" customFormat="1" x14ac:dyDescent="0.25">
      <c r="A225" s="13" t="str">
        <f t="shared" si="2"/>
        <v xml:space="preserve">	_TIM_ArchtypeTable_Vanilla_Projectile_SpellEarnedXP_PropertyName: String;</v>
      </c>
    </row>
    <row r="226" spans="1:1" s="13" customFormat="1" x14ac:dyDescent="0.25">
      <c r="A226" s="13" t="str">
        <f t="shared" si="2"/>
        <v xml:space="preserve">	_TIM_ArchtypeTable_Vanilla_Recover_SpellEarnedXP_PropertyName: String;</v>
      </c>
    </row>
    <row r="227" spans="1:1" s="13" customFormat="1" x14ac:dyDescent="0.25">
      <c r="A227" s="13" t="str">
        <f t="shared" si="2"/>
        <v xml:space="preserve">	_TIM_ArchtypeTable_Vanilla_Rune_SpellEarnedXP_PropertyName: String;</v>
      </c>
    </row>
    <row r="228" spans="1:1" s="13" customFormat="1" x14ac:dyDescent="0.25">
      <c r="A228" s="13" t="str">
        <f t="shared" si="2"/>
        <v xml:space="preserve">	_TIM_ArchtypeTable_Vanilla_Sense_SpellEarnedXP_PropertyName: String;</v>
      </c>
    </row>
    <row r="229" spans="1:1" s="13" customFormat="1" x14ac:dyDescent="0.25">
      <c r="A229" s="13" t="str">
        <f t="shared" si="2"/>
        <v xml:space="preserve">	_TIM_ArchtypeTable_Vanilla_Shadow_SpellEarnedXP_PropertyName: String;</v>
      </c>
    </row>
    <row r="230" spans="1:1" s="13" customFormat="1" x14ac:dyDescent="0.25">
      <c r="A230" s="13" t="str">
        <f t="shared" si="2"/>
        <v xml:space="preserve">	_TIM_ArchtypeTable_Vanilla_Shock_SpellEarnedXP_PropertyName: String;</v>
      </c>
    </row>
    <row r="231" spans="1:1" s="13" customFormat="1" x14ac:dyDescent="0.25">
      <c r="A231" s="13" t="str">
        <f t="shared" si="2"/>
        <v xml:space="preserve">	_TIM_ArchtypeTable_Vanilla_Soul_SpellEarnedXP_PropertyName: String;</v>
      </c>
    </row>
    <row r="232" spans="1:1" s="13" customFormat="1" x14ac:dyDescent="0.25">
      <c r="A232" s="13" t="str">
        <f t="shared" si="2"/>
        <v xml:space="preserve">	_TIM_ArchtypeTable_Vanilla_Space_SpellEarnedXP_PropertyName: String;</v>
      </c>
    </row>
    <row r="233" spans="1:1" s="13" customFormat="1" x14ac:dyDescent="0.25">
      <c r="A233" s="13" t="str">
        <f t="shared" si="2"/>
        <v xml:space="preserve">	_TIM_ArchtypeTable_Vanilla_Sun_SpellEarnedXP_PropertyName: String;</v>
      </c>
    </row>
    <row r="234" spans="1:1" s="13" customFormat="1" x14ac:dyDescent="0.25">
      <c r="A234" s="13" t="str">
        <f t="shared" si="2"/>
        <v xml:space="preserve">	_TIM_ArchtypeTable_Vanilla_Time_SpellEarnedXP_PropertyName: String;</v>
      </c>
    </row>
    <row r="235" spans="1:1" s="13" customFormat="1" x14ac:dyDescent="0.25">
      <c r="A235" s="13" t="str">
        <f t="shared" si="2"/>
        <v xml:space="preserve">	_TIM_ArchtypeTable_Vanilla_Translocate_SpellEarnedXP_PropertyName: String;</v>
      </c>
    </row>
    <row r="236" spans="1:1" s="13" customFormat="1" x14ac:dyDescent="0.25">
      <c r="A236" s="13" t="str">
        <f t="shared" si="2"/>
        <v xml:space="preserve">	_TIM_ArchtypeTable_Vanilla_Transmute_SpellEarnedXP_PropertyName: String;</v>
      </c>
    </row>
    <row r="237" spans="1:1" s="13" customFormat="1" x14ac:dyDescent="0.25">
      <c r="A237" s="13" t="str">
        <f t="shared" si="2"/>
        <v xml:space="preserve">	_TIM_ArchtypeTable_Vanilla_Wall_SpellEarnedXP_PropertyName: String;</v>
      </c>
    </row>
    <row r="238" spans="1:1" s="13" customFormat="1" x14ac:dyDescent="0.25">
      <c r="A238" s="13" t="str">
        <f t="shared" si="2"/>
        <v xml:space="preserve">	_TIM_ArchtypeTable_Vanilla_Ward_SpellEarnedXP_PropertyName: String;</v>
      </c>
    </row>
    <row r="239" spans="1:1" s="13" customFormat="1" x14ac:dyDescent="0.25">
      <c r="A239" s="13" t="str">
        <f t="shared" si="2"/>
        <v xml:space="preserve">	_TIM_ArchtypeTable_Vanilla_Water_SpellEarnedXP_PropertyName: String;</v>
      </c>
    </row>
    <row r="240" spans="1:1" s="13" customFormat="1" x14ac:dyDescent="0.25">
      <c r="A240" s="13" t="str">
        <f t="shared" si="2"/>
        <v xml:space="preserve">	_TIM_ArchtypeTable_Vanilla_Wind_SpellEarnedXP_PropertyName: String;</v>
      </c>
    </row>
    <row r="241" spans="1:1" s="13" customFormat="1" x14ac:dyDescent="0.25"/>
    <row r="242" spans="1:1" s="13" customFormat="1" x14ac:dyDescent="0.25">
      <c r="A242" s="13" t="str">
        <f>"	" &amp;A3&amp; "_PropertyData: String;"</f>
        <v xml:space="preserve">	_TIM_SpellTable_Vanilla_SpellFormID_PropertyData: String;</v>
      </c>
    </row>
    <row r="243" spans="1:1" s="13" customFormat="1" x14ac:dyDescent="0.25">
      <c r="A243" s="13" t="str">
        <f>"	" &amp;A4&amp; "_PropertyData: String;"</f>
        <v xml:space="preserve">	_TIM_SpellTable_Vanilla_SpellTomeID_PropertyData: String;</v>
      </c>
    </row>
    <row r="244" spans="1:1" s="13" customFormat="1" x14ac:dyDescent="0.25">
      <c r="A244" s="13" t="str">
        <f>"	" &amp;A5&amp; "_PropertyData: String;"</f>
        <v xml:space="preserve">	_TIM_SpellTable_Vanilla_SchoolIndex_PropertyData: String;</v>
      </c>
    </row>
    <row r="245" spans="1:1" s="13" customFormat="1" x14ac:dyDescent="0.25">
      <c r="A245" s="13" t="str">
        <f>"	" &amp;A6&amp; "_PropertyData: String;"</f>
        <v xml:space="preserve">	_TIM_SpellTable_Vanilla_Archtype1Index_PropertyData: String;</v>
      </c>
    </row>
    <row r="246" spans="1:1" s="13" customFormat="1" x14ac:dyDescent="0.25">
      <c r="A246" s="13" t="str">
        <f>"	" &amp;A7&amp; "_PropertyData: String;"</f>
        <v xml:space="preserve">	_TIM_SpellTable_Vanilla_Archtype2Index_PropertyData: String;</v>
      </c>
    </row>
    <row r="247" spans="1:1" s="13" customFormat="1" x14ac:dyDescent="0.25">
      <c r="A247" s="13" t="str">
        <f>"	" &amp;A8&amp; "_PropertyData: String;"</f>
        <v xml:space="preserve">	_TIM_SpellTable_Vanilla_Archtype3Index_PropertyData: String;</v>
      </c>
    </row>
    <row r="248" spans="1:1" s="13" customFormat="1" x14ac:dyDescent="0.25">
      <c r="A248" s="13" t="str">
        <f>"	" &amp;A9&amp; "_PropertyData: String;"</f>
        <v xml:space="preserve">	_TIM_SpellTable_Vanilla_SpellTIMTomeID_PropertyData: String;</v>
      </c>
    </row>
    <row r="249" spans="1:1" s="13" customFormat="1" x14ac:dyDescent="0.25"/>
    <row r="250" spans="1:1" s="13" customFormat="1" x14ac:dyDescent="0.25">
      <c r="A250" s="13" t="str">
        <f t="shared" ref="A250:A308" si="3">"	" &amp;A11&amp; "_PropertyData: String;"</f>
        <v xml:space="preserve">	_TIM_ArchtypeTable_Vanilla_Absorb_SpellFormID_PropertyData: String;</v>
      </c>
    </row>
    <row r="251" spans="1:1" s="13" customFormat="1" x14ac:dyDescent="0.25">
      <c r="A251" s="13" t="str">
        <f t="shared" si="3"/>
        <v xml:space="preserve">	_TIM_ArchtypeTable_Vanilla_Apparatus_SpellFormID_PropertyData: String;</v>
      </c>
    </row>
    <row r="252" spans="1:1" s="13" customFormat="1" x14ac:dyDescent="0.25">
      <c r="A252" s="13" t="str">
        <f t="shared" si="3"/>
        <v xml:space="preserve">	_TIM_ArchtypeTable_Vanilla_Armor_SpellFormID_PropertyData: String;</v>
      </c>
    </row>
    <row r="253" spans="1:1" s="13" customFormat="1" x14ac:dyDescent="0.25">
      <c r="A253" s="13" t="str">
        <f t="shared" si="3"/>
        <v xml:space="preserve">	_TIM_ArchtypeTable_Vanilla_Ash_SpellFormID_PropertyData: String;</v>
      </c>
    </row>
    <row r="254" spans="1:1" s="13" customFormat="1" x14ac:dyDescent="0.25">
      <c r="A254" s="13" t="str">
        <f t="shared" si="3"/>
        <v xml:space="preserve">	_TIM_ArchtypeTable_Vanilla_Cloak_SpellFormID_PropertyData: String;</v>
      </c>
    </row>
    <row r="255" spans="1:1" s="13" customFormat="1" x14ac:dyDescent="0.25">
      <c r="A255" s="13" t="str">
        <f t="shared" si="3"/>
        <v xml:space="preserve">	_TIM_ArchtypeTable_Vanilla_Damage_SpellFormID_PropertyData: String;</v>
      </c>
    </row>
    <row r="256" spans="1:1" s="13" customFormat="1" x14ac:dyDescent="0.25">
      <c r="A256" s="13" t="str">
        <f t="shared" si="3"/>
        <v xml:space="preserve">	_TIM_ArchtypeTable_Vanilla_Death_SpellFormID_PropertyData: String;</v>
      </c>
    </row>
    <row r="257" spans="1:1" s="13" customFormat="1" x14ac:dyDescent="0.25">
      <c r="A257" s="13" t="str">
        <f t="shared" si="3"/>
        <v xml:space="preserve">	_TIM_ArchtypeTable_Vanilla_Disease_SpellFormID_PropertyData: String;</v>
      </c>
    </row>
    <row r="258" spans="1:1" s="13" customFormat="1" x14ac:dyDescent="0.25">
      <c r="A258" s="13" t="str">
        <f t="shared" si="3"/>
        <v xml:space="preserve">	_TIM_ArchtypeTable_Vanilla_Earth_SpellFormID_PropertyData: String;</v>
      </c>
    </row>
    <row r="259" spans="1:1" s="13" customFormat="1" x14ac:dyDescent="0.25">
      <c r="A259" s="13" t="str">
        <f t="shared" si="3"/>
        <v xml:space="preserve">	_TIM_ArchtypeTable_Vanilla_Enhance_SpellFormID_PropertyData: String;</v>
      </c>
    </row>
    <row r="260" spans="1:1" s="13" customFormat="1" x14ac:dyDescent="0.25">
      <c r="A260" s="13" t="str">
        <f t="shared" si="3"/>
        <v xml:space="preserve">	_TIM_ArchtypeTable_Vanilla_Fabricate_SpellFormID_PropertyData: String;</v>
      </c>
    </row>
    <row r="261" spans="1:1" s="13" customFormat="1" x14ac:dyDescent="0.25">
      <c r="A261" s="13" t="str">
        <f t="shared" si="3"/>
        <v xml:space="preserve">	_TIM_ArchtypeTable_Vanilla_Fire_SpellFormID_PropertyData: String;</v>
      </c>
    </row>
    <row r="262" spans="1:1" s="13" customFormat="1" x14ac:dyDescent="0.25">
      <c r="A262" s="13" t="str">
        <f t="shared" si="3"/>
        <v xml:space="preserve">	_TIM_ArchtypeTable_Vanilla_Force_SpellFormID_PropertyData: String;</v>
      </c>
    </row>
    <row r="263" spans="1:1" s="13" customFormat="1" x14ac:dyDescent="0.25">
      <c r="A263" s="13" t="str">
        <f t="shared" si="3"/>
        <v xml:space="preserve">	_TIM_ArchtypeTable_Vanilla_Frost_SpellFormID_PropertyData: String;</v>
      </c>
    </row>
    <row r="264" spans="1:1" s="13" customFormat="1" x14ac:dyDescent="0.25">
      <c r="A264" s="13" t="str">
        <f t="shared" si="3"/>
        <v xml:space="preserve">	_TIM_ArchtypeTable_Vanilla_Impair_SpellFormID_PropertyData: String;</v>
      </c>
    </row>
    <row r="265" spans="1:1" s="13" customFormat="1" x14ac:dyDescent="0.25">
      <c r="A265" s="13" t="str">
        <f t="shared" si="3"/>
        <v xml:space="preserve">	_TIM_ArchtypeTable_Vanilla_Life_SpellFormID_PropertyData: String;</v>
      </c>
    </row>
    <row r="266" spans="1:1" s="13" customFormat="1" x14ac:dyDescent="0.25">
      <c r="A266" s="13" t="str">
        <f t="shared" si="3"/>
        <v xml:space="preserve">	_TIM_ArchtypeTable_Vanilla_Mental_SpellFormID_PropertyData: String;</v>
      </c>
    </row>
    <row r="267" spans="1:1" s="13" customFormat="1" x14ac:dyDescent="0.25">
      <c r="A267" s="13" t="str">
        <f t="shared" si="3"/>
        <v xml:space="preserve">	_TIM_ArchtypeTable_Vanilla_Metamagic_SpellFormID_PropertyData: String;</v>
      </c>
    </row>
    <row r="268" spans="1:1" s="13" customFormat="1" x14ac:dyDescent="0.25">
      <c r="A268" s="13" t="str">
        <f t="shared" si="3"/>
        <v xml:space="preserve">	_TIM_ArchtypeTable_Vanilla_Oblivion_SpellFormID_PropertyData: String;</v>
      </c>
    </row>
    <row r="269" spans="1:1" s="13" customFormat="1" x14ac:dyDescent="0.25">
      <c r="A269" s="13" t="str">
        <f t="shared" si="3"/>
        <v xml:space="preserve">	_TIM_ArchtypeTable_Vanilla_Poison_SpellFormID_PropertyData: String;</v>
      </c>
    </row>
    <row r="270" spans="1:1" s="13" customFormat="1" x14ac:dyDescent="0.25">
      <c r="A270" s="13" t="str">
        <f t="shared" si="3"/>
        <v xml:space="preserve">	_TIM_ArchtypeTable_Vanilla_Projectile_SpellFormID_PropertyData: String;</v>
      </c>
    </row>
    <row r="271" spans="1:1" s="13" customFormat="1" x14ac:dyDescent="0.25">
      <c r="A271" s="13" t="str">
        <f t="shared" si="3"/>
        <v xml:space="preserve">	_TIM_ArchtypeTable_Vanilla_Recover_SpellFormID_PropertyData: String;</v>
      </c>
    </row>
    <row r="272" spans="1:1" s="13" customFormat="1" x14ac:dyDescent="0.25">
      <c r="A272" s="13" t="str">
        <f t="shared" si="3"/>
        <v xml:space="preserve">	_TIM_ArchtypeTable_Vanilla_Rune_SpellFormID_PropertyData: String;</v>
      </c>
    </row>
    <row r="273" spans="1:1" s="13" customFormat="1" x14ac:dyDescent="0.25">
      <c r="A273" s="13" t="str">
        <f t="shared" si="3"/>
        <v xml:space="preserve">	_TIM_ArchtypeTable_Vanilla_Sense_SpellFormID_PropertyData: String;</v>
      </c>
    </row>
    <row r="274" spans="1:1" s="13" customFormat="1" x14ac:dyDescent="0.25">
      <c r="A274" s="13" t="str">
        <f t="shared" si="3"/>
        <v xml:space="preserve">	_TIM_ArchtypeTable_Vanilla_Shadow_SpellFormID_PropertyData: String;</v>
      </c>
    </row>
    <row r="275" spans="1:1" s="13" customFormat="1" x14ac:dyDescent="0.25">
      <c r="A275" s="13" t="str">
        <f t="shared" si="3"/>
        <v xml:space="preserve">	_TIM_ArchtypeTable_Vanilla_Shock_SpellFormID_PropertyData: String;</v>
      </c>
    </row>
    <row r="276" spans="1:1" s="13" customFormat="1" x14ac:dyDescent="0.25">
      <c r="A276" s="13" t="str">
        <f t="shared" si="3"/>
        <v xml:space="preserve">	_TIM_ArchtypeTable_Vanilla_Soul_SpellFormID_PropertyData: String;</v>
      </c>
    </row>
    <row r="277" spans="1:1" s="13" customFormat="1" x14ac:dyDescent="0.25">
      <c r="A277" s="13" t="str">
        <f t="shared" si="3"/>
        <v xml:space="preserve">	_TIM_ArchtypeTable_Vanilla_Space_SpellFormID_PropertyData: String;</v>
      </c>
    </row>
    <row r="278" spans="1:1" s="13" customFormat="1" x14ac:dyDescent="0.25">
      <c r="A278" s="13" t="str">
        <f t="shared" si="3"/>
        <v xml:space="preserve">	_TIM_ArchtypeTable_Vanilla_Sun_SpellFormID_PropertyData: String;</v>
      </c>
    </row>
    <row r="279" spans="1:1" s="13" customFormat="1" x14ac:dyDescent="0.25">
      <c r="A279" s="13" t="str">
        <f t="shared" si="3"/>
        <v xml:space="preserve">	_TIM_ArchtypeTable_Vanilla_Time_SpellFormID_PropertyData: String;</v>
      </c>
    </row>
    <row r="280" spans="1:1" s="13" customFormat="1" x14ac:dyDescent="0.25">
      <c r="A280" s="13" t="str">
        <f t="shared" si="3"/>
        <v xml:space="preserve">	_TIM_ArchtypeTable_Vanilla_Translocate_SpellFormID_PropertyData: String;</v>
      </c>
    </row>
    <row r="281" spans="1:1" s="13" customFormat="1" x14ac:dyDescent="0.25">
      <c r="A281" s="13" t="str">
        <f t="shared" si="3"/>
        <v xml:space="preserve">	_TIM_ArchtypeTable_Vanilla_Transmute_SpellFormID_PropertyData: String;</v>
      </c>
    </row>
    <row r="282" spans="1:1" s="13" customFormat="1" x14ac:dyDescent="0.25">
      <c r="A282" s="13" t="str">
        <f t="shared" si="3"/>
        <v xml:space="preserve">	_TIM_ArchtypeTable_Vanilla_Wall_SpellFormID_PropertyData: String;</v>
      </c>
    </row>
    <row r="283" spans="1:1" s="13" customFormat="1" x14ac:dyDescent="0.25">
      <c r="A283" s="13" t="str">
        <f t="shared" si="3"/>
        <v xml:space="preserve">	_TIM_ArchtypeTable_Vanilla_Ward_SpellFormID_PropertyData: String;</v>
      </c>
    </row>
    <row r="284" spans="1:1" s="13" customFormat="1" x14ac:dyDescent="0.25">
      <c r="A284" s="13" t="str">
        <f t="shared" si="3"/>
        <v xml:space="preserve">	_TIM_ArchtypeTable_Vanilla_Water_SpellFormID_PropertyData: String;</v>
      </c>
    </row>
    <row r="285" spans="1:1" s="13" customFormat="1" x14ac:dyDescent="0.25">
      <c r="A285" s="13" t="str">
        <f t="shared" si="3"/>
        <v xml:space="preserve">	_TIM_ArchtypeTable_Vanilla_Wind_SpellFormID_PropertyData: String;</v>
      </c>
    </row>
    <row r="286" spans="1:1" s="13" customFormat="1" x14ac:dyDescent="0.25"/>
    <row r="287" spans="1:1" s="13" customFormat="1" x14ac:dyDescent="0.25">
      <c r="A287" s="13" t="str">
        <f t="shared" si="3"/>
        <v xml:space="preserve">	_TIM_ArchtypeTable_Vanilla_Absorb_SpellToLearnXP_PropertyData: String;</v>
      </c>
    </row>
    <row r="288" spans="1:1" s="13" customFormat="1" x14ac:dyDescent="0.25">
      <c r="A288" s="13" t="str">
        <f t="shared" si="3"/>
        <v xml:space="preserve">	_TIM_ArchtypeTable_Vanilla_Apparatus_SpellToLearnXP_PropertyData: String;</v>
      </c>
    </row>
    <row r="289" spans="1:1" s="13" customFormat="1" x14ac:dyDescent="0.25">
      <c r="A289" s="13" t="str">
        <f t="shared" si="3"/>
        <v xml:space="preserve">	_TIM_ArchtypeTable_Vanilla_Armor_SpellToLearnXP_PropertyData: String;</v>
      </c>
    </row>
    <row r="290" spans="1:1" s="13" customFormat="1" x14ac:dyDescent="0.25">
      <c r="A290" s="13" t="str">
        <f t="shared" si="3"/>
        <v xml:space="preserve">	_TIM_ArchtypeTable_Vanilla_Ash_SpellToLearnXP_PropertyData: String;</v>
      </c>
    </row>
    <row r="291" spans="1:1" s="13" customFormat="1" x14ac:dyDescent="0.25">
      <c r="A291" s="13" t="str">
        <f t="shared" si="3"/>
        <v xml:space="preserve">	_TIM_ArchtypeTable_Vanilla_Cloak_SpellToLearnXP_PropertyData: String;</v>
      </c>
    </row>
    <row r="292" spans="1:1" s="13" customFormat="1" x14ac:dyDescent="0.25">
      <c r="A292" s="13" t="str">
        <f t="shared" si="3"/>
        <v xml:space="preserve">	_TIM_ArchtypeTable_Vanilla_Damage_SpellToLearnXP_PropertyData: String;</v>
      </c>
    </row>
    <row r="293" spans="1:1" s="13" customFormat="1" x14ac:dyDescent="0.25">
      <c r="A293" s="13" t="str">
        <f t="shared" si="3"/>
        <v xml:space="preserve">	_TIM_ArchtypeTable_Vanilla_Death_SpellToLearnXP_PropertyData: String;</v>
      </c>
    </row>
    <row r="294" spans="1:1" s="13" customFormat="1" x14ac:dyDescent="0.25">
      <c r="A294" s="13" t="str">
        <f t="shared" si="3"/>
        <v xml:space="preserve">	_TIM_ArchtypeTable_Vanilla_Disease_SpellToLearnXP_PropertyData: String;</v>
      </c>
    </row>
    <row r="295" spans="1:1" s="13" customFormat="1" x14ac:dyDescent="0.25">
      <c r="A295" s="13" t="str">
        <f t="shared" si="3"/>
        <v xml:space="preserve">	_TIM_ArchtypeTable_Vanilla_Earth_SpellToLearnXP_PropertyData: String;</v>
      </c>
    </row>
    <row r="296" spans="1:1" s="13" customFormat="1" x14ac:dyDescent="0.25">
      <c r="A296" s="13" t="str">
        <f t="shared" si="3"/>
        <v xml:space="preserve">	_TIM_ArchtypeTable_Vanilla_Enhance_SpellToLearnXP_PropertyData: String;</v>
      </c>
    </row>
    <row r="297" spans="1:1" s="13" customFormat="1" x14ac:dyDescent="0.25">
      <c r="A297" s="13" t="str">
        <f t="shared" si="3"/>
        <v xml:space="preserve">	_TIM_ArchtypeTable_Vanilla_Fabricate_SpellToLearnXP_PropertyData: String;</v>
      </c>
    </row>
    <row r="298" spans="1:1" s="13" customFormat="1" x14ac:dyDescent="0.25">
      <c r="A298" s="13" t="str">
        <f t="shared" si="3"/>
        <v xml:space="preserve">	_TIM_ArchtypeTable_Vanilla_Fire_SpellToLearnXP_PropertyData: String;</v>
      </c>
    </row>
    <row r="299" spans="1:1" s="13" customFormat="1" x14ac:dyDescent="0.25">
      <c r="A299" s="13" t="str">
        <f t="shared" si="3"/>
        <v xml:space="preserve">	_TIM_ArchtypeTable_Vanilla_Force_SpellToLearnXP_PropertyData: String;</v>
      </c>
    </row>
    <row r="300" spans="1:1" s="13" customFormat="1" x14ac:dyDescent="0.25">
      <c r="A300" s="13" t="str">
        <f t="shared" si="3"/>
        <v xml:space="preserve">	_TIM_ArchtypeTable_Vanilla_Frost_SpellToLearnXP_PropertyData: String;</v>
      </c>
    </row>
    <row r="301" spans="1:1" s="13" customFormat="1" x14ac:dyDescent="0.25">
      <c r="A301" s="13" t="str">
        <f t="shared" si="3"/>
        <v xml:space="preserve">	_TIM_ArchtypeTable_Vanilla_Impair_SpellToLearnXP_PropertyData: String;</v>
      </c>
    </row>
    <row r="302" spans="1:1" s="13" customFormat="1" x14ac:dyDescent="0.25">
      <c r="A302" s="13" t="str">
        <f t="shared" si="3"/>
        <v xml:space="preserve">	_TIM_ArchtypeTable_Vanilla_Life_SpellToLearnXP_PropertyData: String;</v>
      </c>
    </row>
    <row r="303" spans="1:1" s="13" customFormat="1" x14ac:dyDescent="0.25">
      <c r="A303" s="13" t="str">
        <f t="shared" si="3"/>
        <v xml:space="preserve">	_TIM_ArchtypeTable_Vanilla_Mental_SpellToLearnXP_PropertyData: String;</v>
      </c>
    </row>
    <row r="304" spans="1:1" s="13" customFormat="1" x14ac:dyDescent="0.25">
      <c r="A304" s="13" t="str">
        <f t="shared" si="3"/>
        <v xml:space="preserve">	_TIM_ArchtypeTable_Vanilla_Metamagic_SpellToLearnXP_PropertyData: String;</v>
      </c>
    </row>
    <row r="305" spans="1:1" s="13" customFormat="1" x14ac:dyDescent="0.25">
      <c r="A305" s="13" t="str">
        <f t="shared" si="3"/>
        <v xml:space="preserve">	_TIM_ArchtypeTable_Vanilla_Oblivion_SpellToLearnXP_PropertyData: String;</v>
      </c>
    </row>
    <row r="306" spans="1:1" s="13" customFormat="1" x14ac:dyDescent="0.25">
      <c r="A306" s="13" t="str">
        <f t="shared" si="3"/>
        <v xml:space="preserve">	_TIM_ArchtypeTable_Vanilla_Poison_SpellToLearnXP_PropertyData: String;</v>
      </c>
    </row>
    <row r="307" spans="1:1" s="13" customFormat="1" x14ac:dyDescent="0.25">
      <c r="A307" s="13" t="str">
        <f t="shared" si="3"/>
        <v xml:space="preserve">	_TIM_ArchtypeTable_Vanilla_Projectile_SpellToLearnXP_PropertyData: String;</v>
      </c>
    </row>
    <row r="308" spans="1:1" s="13" customFormat="1" x14ac:dyDescent="0.25">
      <c r="A308" s="13" t="str">
        <f t="shared" si="3"/>
        <v xml:space="preserve">	_TIM_ArchtypeTable_Vanilla_Recover_SpellToLearnXP_PropertyData: String;</v>
      </c>
    </row>
    <row r="309" spans="1:1" s="13" customFormat="1" x14ac:dyDescent="0.25">
      <c r="A309" s="13" t="str">
        <f t="shared" ref="A309:A343" si="4">"	" &amp;A70&amp; "_PropertyData: String;"</f>
        <v xml:space="preserve">	_TIM_ArchtypeTable_Vanilla_Rune_SpellToLearnXP_PropertyData: String;</v>
      </c>
    </row>
    <row r="310" spans="1:1" s="13" customFormat="1" x14ac:dyDescent="0.25">
      <c r="A310" s="13" t="str">
        <f t="shared" si="4"/>
        <v xml:space="preserve">	_TIM_ArchtypeTable_Vanilla_Sense_SpellToLearnXP_PropertyData: String;</v>
      </c>
    </row>
    <row r="311" spans="1:1" s="13" customFormat="1" x14ac:dyDescent="0.25">
      <c r="A311" s="13" t="str">
        <f t="shared" si="4"/>
        <v xml:space="preserve">	_TIM_ArchtypeTable_Vanilla_Shadow_SpellToLearnXP_PropertyData: String;</v>
      </c>
    </row>
    <row r="312" spans="1:1" s="13" customFormat="1" x14ac:dyDescent="0.25">
      <c r="A312" s="13" t="str">
        <f t="shared" si="4"/>
        <v xml:space="preserve">	_TIM_ArchtypeTable_Vanilla_Shock_SpellToLearnXP_PropertyData: String;</v>
      </c>
    </row>
    <row r="313" spans="1:1" s="13" customFormat="1" x14ac:dyDescent="0.25">
      <c r="A313" s="13" t="str">
        <f t="shared" si="4"/>
        <v xml:space="preserve">	_TIM_ArchtypeTable_Vanilla_Soul_SpellToLearnXP_PropertyData: String;</v>
      </c>
    </row>
    <row r="314" spans="1:1" s="13" customFormat="1" x14ac:dyDescent="0.25">
      <c r="A314" s="13" t="str">
        <f t="shared" si="4"/>
        <v xml:space="preserve">	_TIM_ArchtypeTable_Vanilla_Space_SpellToLearnXP_PropertyData: String;</v>
      </c>
    </row>
    <row r="315" spans="1:1" s="13" customFormat="1" x14ac:dyDescent="0.25">
      <c r="A315" s="13" t="str">
        <f t="shared" si="4"/>
        <v xml:space="preserve">	_TIM_ArchtypeTable_Vanilla_Sun_SpellToLearnXP_PropertyData: String;</v>
      </c>
    </row>
    <row r="316" spans="1:1" s="13" customFormat="1" x14ac:dyDescent="0.25">
      <c r="A316" s="13" t="str">
        <f t="shared" si="4"/>
        <v xml:space="preserve">	_TIM_ArchtypeTable_Vanilla_Time_SpellToLearnXP_PropertyData: String;</v>
      </c>
    </row>
    <row r="317" spans="1:1" s="13" customFormat="1" x14ac:dyDescent="0.25">
      <c r="A317" s="13" t="str">
        <f t="shared" si="4"/>
        <v xml:space="preserve">	_TIM_ArchtypeTable_Vanilla_Translocate_SpellToLearnXP_PropertyData: String;</v>
      </c>
    </row>
    <row r="318" spans="1:1" s="13" customFormat="1" x14ac:dyDescent="0.25">
      <c r="A318" s="13" t="str">
        <f t="shared" si="4"/>
        <v xml:space="preserve">	_TIM_ArchtypeTable_Vanilla_Transmute_SpellToLearnXP_PropertyData: String;</v>
      </c>
    </row>
    <row r="319" spans="1:1" s="13" customFormat="1" x14ac:dyDescent="0.25">
      <c r="A319" s="13" t="str">
        <f t="shared" si="4"/>
        <v xml:space="preserve">	_TIM_ArchtypeTable_Vanilla_Wall_SpellToLearnXP_PropertyData: String;</v>
      </c>
    </row>
    <row r="320" spans="1:1" s="13" customFormat="1" x14ac:dyDescent="0.25">
      <c r="A320" s="13" t="str">
        <f t="shared" si="4"/>
        <v xml:space="preserve">	_TIM_ArchtypeTable_Vanilla_Ward_SpellToLearnXP_PropertyData: String;</v>
      </c>
    </row>
    <row r="321" spans="1:1" s="13" customFormat="1" x14ac:dyDescent="0.25">
      <c r="A321" s="13" t="str">
        <f t="shared" si="4"/>
        <v xml:space="preserve">	_TIM_ArchtypeTable_Vanilla_Water_SpellToLearnXP_PropertyData: String;</v>
      </c>
    </row>
    <row r="322" spans="1:1" s="13" customFormat="1" x14ac:dyDescent="0.25">
      <c r="A322" s="13" t="str">
        <f t="shared" si="4"/>
        <v xml:space="preserve">	_TIM_ArchtypeTable_Vanilla_Wind_SpellToLearnXP_PropertyData: String;</v>
      </c>
    </row>
    <row r="323" spans="1:1" s="13" customFormat="1" x14ac:dyDescent="0.25"/>
    <row r="324" spans="1:1" s="13" customFormat="1" x14ac:dyDescent="0.25">
      <c r="A324" s="13" t="str">
        <f t="shared" si="4"/>
        <v xml:space="preserve">	_TIM_ArchtypeTable_Vanilla_Absorb_SpellEarnedXP_PropertyData: String;</v>
      </c>
    </row>
    <row r="325" spans="1:1" s="13" customFormat="1" x14ac:dyDescent="0.25">
      <c r="A325" s="13" t="str">
        <f t="shared" si="4"/>
        <v xml:space="preserve">	_TIM_ArchtypeTable_Vanilla_Apparatus_SpellEarnedXP_PropertyData: String;</v>
      </c>
    </row>
    <row r="326" spans="1:1" s="13" customFormat="1" x14ac:dyDescent="0.25">
      <c r="A326" s="13" t="str">
        <f t="shared" si="4"/>
        <v xml:space="preserve">	_TIM_ArchtypeTable_Vanilla_Armor_SpellEarnedXP_PropertyData: String;</v>
      </c>
    </row>
    <row r="327" spans="1:1" s="13" customFormat="1" x14ac:dyDescent="0.25">
      <c r="A327" s="13" t="str">
        <f t="shared" si="4"/>
        <v xml:space="preserve">	_TIM_ArchtypeTable_Vanilla_Ash_SpellEarnedXP_PropertyData: String;</v>
      </c>
    </row>
    <row r="328" spans="1:1" s="13" customFormat="1" x14ac:dyDescent="0.25">
      <c r="A328" s="13" t="str">
        <f t="shared" si="4"/>
        <v xml:space="preserve">	_TIM_ArchtypeTable_Vanilla_Cloak_SpellEarnedXP_PropertyData: String;</v>
      </c>
    </row>
    <row r="329" spans="1:1" s="13" customFormat="1" x14ac:dyDescent="0.25">
      <c r="A329" s="13" t="str">
        <f t="shared" si="4"/>
        <v xml:space="preserve">	_TIM_ArchtypeTable_Vanilla_Damage_SpellEarnedXP_PropertyData: String;</v>
      </c>
    </row>
    <row r="330" spans="1:1" s="13" customFormat="1" x14ac:dyDescent="0.25">
      <c r="A330" s="13" t="str">
        <f t="shared" si="4"/>
        <v xml:space="preserve">	_TIM_ArchtypeTable_Vanilla_Death_SpellEarnedXP_PropertyData: String;</v>
      </c>
    </row>
    <row r="331" spans="1:1" s="13" customFormat="1" x14ac:dyDescent="0.25">
      <c r="A331" s="13" t="str">
        <f t="shared" si="4"/>
        <v xml:space="preserve">	_TIM_ArchtypeTable_Vanilla_Disease_SpellEarnedXP_PropertyData: String;</v>
      </c>
    </row>
    <row r="332" spans="1:1" s="13" customFormat="1" x14ac:dyDescent="0.25">
      <c r="A332" s="13" t="str">
        <f t="shared" si="4"/>
        <v xml:space="preserve">	_TIM_ArchtypeTable_Vanilla_Earth_SpellEarnedXP_PropertyData: String;</v>
      </c>
    </row>
    <row r="333" spans="1:1" s="13" customFormat="1" x14ac:dyDescent="0.25">
      <c r="A333" s="13" t="str">
        <f t="shared" si="4"/>
        <v xml:space="preserve">	_TIM_ArchtypeTable_Vanilla_Enhance_SpellEarnedXP_PropertyData: String;</v>
      </c>
    </row>
    <row r="334" spans="1:1" s="13" customFormat="1" x14ac:dyDescent="0.25">
      <c r="A334" s="13" t="str">
        <f t="shared" si="4"/>
        <v xml:space="preserve">	_TIM_ArchtypeTable_Vanilla_Fabricate_SpellEarnedXP_PropertyData: String;</v>
      </c>
    </row>
    <row r="335" spans="1:1" s="13" customFormat="1" x14ac:dyDescent="0.25">
      <c r="A335" s="13" t="str">
        <f t="shared" si="4"/>
        <v xml:space="preserve">	_TIM_ArchtypeTable_Vanilla_Fire_SpellEarnedXP_PropertyData: String;</v>
      </c>
    </row>
    <row r="336" spans="1:1" s="13" customFormat="1" x14ac:dyDescent="0.25">
      <c r="A336" s="13" t="str">
        <f t="shared" si="4"/>
        <v xml:space="preserve">	_TIM_ArchtypeTable_Vanilla_Force_SpellEarnedXP_PropertyData: String;</v>
      </c>
    </row>
    <row r="337" spans="1:1" s="13" customFormat="1" x14ac:dyDescent="0.25">
      <c r="A337" s="13" t="str">
        <f t="shared" si="4"/>
        <v xml:space="preserve">	_TIM_ArchtypeTable_Vanilla_Frost_SpellEarnedXP_PropertyData: String;</v>
      </c>
    </row>
    <row r="338" spans="1:1" s="13" customFormat="1" x14ac:dyDescent="0.25">
      <c r="A338" s="13" t="str">
        <f t="shared" si="4"/>
        <v xml:space="preserve">	_TIM_ArchtypeTable_Vanilla_Impair_SpellEarnedXP_PropertyData: String;</v>
      </c>
    </row>
    <row r="339" spans="1:1" s="13" customFormat="1" x14ac:dyDescent="0.25">
      <c r="A339" s="13" t="str">
        <f t="shared" si="4"/>
        <v xml:space="preserve">	_TIM_ArchtypeTable_Vanilla_Life_SpellEarnedXP_PropertyData: String;</v>
      </c>
    </row>
    <row r="340" spans="1:1" s="13" customFormat="1" x14ac:dyDescent="0.25">
      <c r="A340" s="13" t="str">
        <f t="shared" si="4"/>
        <v xml:space="preserve">	_TIM_ArchtypeTable_Vanilla_Mental_SpellEarnedXP_PropertyData: String;</v>
      </c>
    </row>
    <row r="341" spans="1:1" s="13" customFormat="1" x14ac:dyDescent="0.25">
      <c r="A341" s="13" t="str">
        <f t="shared" si="4"/>
        <v xml:space="preserve">	_TIM_ArchtypeTable_Vanilla_Metamagic_SpellEarnedXP_PropertyData: String;</v>
      </c>
    </row>
    <row r="342" spans="1:1" s="13" customFormat="1" x14ac:dyDescent="0.25">
      <c r="A342" s="13" t="str">
        <f t="shared" si="4"/>
        <v xml:space="preserve">	_TIM_ArchtypeTable_Vanilla_Oblivion_SpellEarnedXP_PropertyData: String;</v>
      </c>
    </row>
    <row r="343" spans="1:1" s="13" customFormat="1" x14ac:dyDescent="0.25">
      <c r="A343" s="13" t="str">
        <f t="shared" si="4"/>
        <v xml:space="preserve">	_TIM_ArchtypeTable_Vanilla_Poison_SpellEarnedXP_PropertyData: String;</v>
      </c>
    </row>
    <row r="344" spans="1:1" s="13" customFormat="1" x14ac:dyDescent="0.25">
      <c r="A344" s="13" t="str">
        <f>"	" &amp;A105&amp; "_PropertyData: String;"</f>
        <v xml:space="preserve">	_TIM_ArchtypeTable_Vanilla_Projectile_SpellEarnedXP_PropertyData: String;</v>
      </c>
    </row>
    <row r="345" spans="1:1" s="13" customFormat="1" x14ac:dyDescent="0.25">
      <c r="A345" s="13" t="str">
        <f t="shared" ref="A345:A359" si="5">"	" &amp;A106&amp; "_PropertyData: String;"</f>
        <v xml:space="preserve">	_TIM_ArchtypeTable_Vanilla_Recover_SpellEarnedXP_PropertyData: String;</v>
      </c>
    </row>
    <row r="346" spans="1:1" s="13" customFormat="1" x14ac:dyDescent="0.25">
      <c r="A346" s="13" t="str">
        <f t="shared" si="5"/>
        <v xml:space="preserve">	_TIM_ArchtypeTable_Vanilla_Rune_SpellEarnedXP_PropertyData: String;</v>
      </c>
    </row>
    <row r="347" spans="1:1" s="13" customFormat="1" x14ac:dyDescent="0.25">
      <c r="A347" s="13" t="str">
        <f t="shared" si="5"/>
        <v xml:space="preserve">	_TIM_ArchtypeTable_Vanilla_Sense_SpellEarnedXP_PropertyData: String;</v>
      </c>
    </row>
    <row r="348" spans="1:1" s="13" customFormat="1" x14ac:dyDescent="0.25">
      <c r="A348" s="13" t="str">
        <f t="shared" si="5"/>
        <v xml:space="preserve">	_TIM_ArchtypeTable_Vanilla_Shadow_SpellEarnedXP_PropertyData: String;</v>
      </c>
    </row>
    <row r="349" spans="1:1" s="13" customFormat="1" x14ac:dyDescent="0.25">
      <c r="A349" s="13" t="str">
        <f t="shared" si="5"/>
        <v xml:space="preserve">	_TIM_ArchtypeTable_Vanilla_Shock_SpellEarnedXP_PropertyData: String;</v>
      </c>
    </row>
    <row r="350" spans="1:1" s="13" customFormat="1" x14ac:dyDescent="0.25">
      <c r="A350" s="13" t="str">
        <f t="shared" si="5"/>
        <v xml:space="preserve">	_TIM_ArchtypeTable_Vanilla_Soul_SpellEarnedXP_PropertyData: String;</v>
      </c>
    </row>
    <row r="351" spans="1:1" s="13" customFormat="1" x14ac:dyDescent="0.25">
      <c r="A351" s="13" t="str">
        <f t="shared" si="5"/>
        <v xml:space="preserve">	_TIM_ArchtypeTable_Vanilla_Space_SpellEarnedXP_PropertyData: String;</v>
      </c>
    </row>
    <row r="352" spans="1:1" s="13" customFormat="1" x14ac:dyDescent="0.25">
      <c r="A352" s="13" t="str">
        <f t="shared" si="5"/>
        <v xml:space="preserve">	_TIM_ArchtypeTable_Vanilla_Sun_SpellEarnedXP_PropertyData: String;</v>
      </c>
    </row>
    <row r="353" spans="1:1" s="13" customFormat="1" x14ac:dyDescent="0.25">
      <c r="A353" s="13" t="str">
        <f t="shared" si="5"/>
        <v xml:space="preserve">	_TIM_ArchtypeTable_Vanilla_Time_SpellEarnedXP_PropertyData: String;</v>
      </c>
    </row>
    <row r="354" spans="1:1" s="13" customFormat="1" x14ac:dyDescent="0.25">
      <c r="A354" s="13" t="str">
        <f t="shared" si="5"/>
        <v xml:space="preserve">	_TIM_ArchtypeTable_Vanilla_Translocate_SpellEarnedXP_PropertyData: String;</v>
      </c>
    </row>
    <row r="355" spans="1:1" s="13" customFormat="1" x14ac:dyDescent="0.25">
      <c r="A355" s="13" t="str">
        <f t="shared" si="5"/>
        <v xml:space="preserve">	_TIM_ArchtypeTable_Vanilla_Transmute_SpellEarnedXP_PropertyData: String;</v>
      </c>
    </row>
    <row r="356" spans="1:1" s="13" customFormat="1" x14ac:dyDescent="0.25">
      <c r="A356" s="13" t="str">
        <f t="shared" si="5"/>
        <v xml:space="preserve">	_TIM_ArchtypeTable_Vanilla_Wall_SpellEarnedXP_PropertyData: String;</v>
      </c>
    </row>
    <row r="357" spans="1:1" s="13" customFormat="1" x14ac:dyDescent="0.25">
      <c r="A357" s="13" t="str">
        <f t="shared" si="5"/>
        <v xml:space="preserve">	_TIM_ArchtypeTable_Vanilla_Ward_SpellEarnedXP_PropertyData: String;</v>
      </c>
    </row>
    <row r="358" spans="1:1" s="13" customFormat="1" x14ac:dyDescent="0.25">
      <c r="A358" s="13" t="str">
        <f t="shared" si="5"/>
        <v xml:space="preserve">	_TIM_ArchtypeTable_Vanilla_Water_SpellEarnedXP_PropertyData: String;</v>
      </c>
    </row>
    <row r="359" spans="1:1" s="13" customFormat="1" x14ac:dyDescent="0.25">
      <c r="A359" s="13" t="str">
        <f t="shared" si="5"/>
        <v xml:space="preserve">	_TIM_ArchtypeTable_Vanilla_Wind_SpellEarnedXP_PropertyData: String;</v>
      </c>
    </row>
    <row r="361" spans="1:1" s="13" customFormat="1" x14ac:dyDescent="0.25">
      <c r="A361" s="13" t="str">
        <f>"	" &amp;A3&amp; "_PropertyDataValues: TStringList;"</f>
        <v xml:space="preserve">	_TIM_SpellTable_Vanilla_SpellFormID_PropertyDataValues: TStringList;</v>
      </c>
    </row>
    <row r="362" spans="1:1" s="13" customFormat="1" x14ac:dyDescent="0.25">
      <c r="A362" s="13" t="str">
        <f>"	" &amp;A4&amp; "_PropertyDataValues: TStringList;"</f>
        <v xml:space="preserve">	_TIM_SpellTable_Vanilla_SpellTomeID_PropertyDataValues: TStringList;</v>
      </c>
    </row>
    <row r="363" spans="1:1" s="13" customFormat="1" x14ac:dyDescent="0.25">
      <c r="A363" s="13" t="str">
        <f>"	" &amp;A5&amp; "_PropertyDataValues: TStringList;"</f>
        <v xml:space="preserve">	_TIM_SpellTable_Vanilla_SchoolIndex_PropertyDataValues: TStringList;</v>
      </c>
    </row>
    <row r="364" spans="1:1" s="13" customFormat="1" x14ac:dyDescent="0.25">
      <c r="A364" s="13" t="str">
        <f>"	" &amp;A6&amp; "_PropertyDataValues: TStringList;"</f>
        <v xml:space="preserve">	_TIM_SpellTable_Vanilla_Archtype1Index_PropertyDataValues: TStringList;</v>
      </c>
    </row>
    <row r="365" spans="1:1" s="13" customFormat="1" x14ac:dyDescent="0.25">
      <c r="A365" s="13" t="str">
        <f>"	" &amp;A7&amp; "_PropertyDataValues: TStringList;"</f>
        <v xml:space="preserve">	_TIM_SpellTable_Vanilla_Archtype2Index_PropertyDataValues: TStringList;</v>
      </c>
    </row>
    <row r="366" spans="1:1" s="13" customFormat="1" x14ac:dyDescent="0.25">
      <c r="A366" s="13" t="str">
        <f>"	" &amp;A8&amp; "_PropertyDataValues: TStringList;"</f>
        <v xml:space="preserve">	_TIM_SpellTable_Vanilla_Archtype3Index_PropertyDataValues: TStringList;</v>
      </c>
    </row>
    <row r="367" spans="1:1" s="13" customFormat="1" x14ac:dyDescent="0.25">
      <c r="A367" s="13" t="str">
        <f>"	" &amp;A9&amp; "_PropertyDataValues: TStringList;"</f>
        <v xml:space="preserve">	_TIM_SpellTable_Vanilla_SpellTIMTomeID_PropertyDataValues: TStringList;</v>
      </c>
    </row>
    <row r="368" spans="1:1" s="13" customFormat="1" x14ac:dyDescent="0.25"/>
    <row r="369" spans="1:1" s="13" customFormat="1" x14ac:dyDescent="0.25">
      <c r="A369" s="13" t="str">
        <f>"	" &amp;A11&amp; "_PropertyDataValues: TStringList;"</f>
        <v xml:space="preserve">	_TIM_ArchtypeTable_Vanilla_Absorb_SpellFormID_PropertyDataValues: TStringList;</v>
      </c>
    </row>
    <row r="370" spans="1:1" s="13" customFormat="1" x14ac:dyDescent="0.25">
      <c r="A370" s="13" t="str">
        <f>"	" &amp;A12&amp; "_PropertyDataValues: TStringList;"</f>
        <v xml:space="preserve">	_TIM_ArchtypeTable_Vanilla_Apparatus_SpellFormID_PropertyDataValues: TStringList;</v>
      </c>
    </row>
    <row r="371" spans="1:1" s="13" customFormat="1" x14ac:dyDescent="0.25">
      <c r="A371" s="13" t="str">
        <f>"	" &amp;A13&amp; "_PropertyDataValues: TStringList;"</f>
        <v xml:space="preserve">	_TIM_ArchtypeTable_Vanilla_Armor_SpellFormID_PropertyDataValues: TStringList;</v>
      </c>
    </row>
    <row r="372" spans="1:1" s="13" customFormat="1" x14ac:dyDescent="0.25">
      <c r="A372" s="13" t="str">
        <f>"	" &amp;A14&amp; "_PropertyDataValues: TStringList;"</f>
        <v xml:space="preserve">	_TIM_ArchtypeTable_Vanilla_Ash_SpellFormID_PropertyDataValues: TStringList;</v>
      </c>
    </row>
    <row r="373" spans="1:1" s="13" customFormat="1" x14ac:dyDescent="0.25">
      <c r="A373" s="13" t="str">
        <f>"	" &amp;A15&amp; "_PropertyDataValues: TStringList;"</f>
        <v xml:space="preserve">	_TIM_ArchtypeTable_Vanilla_Cloak_SpellFormID_PropertyDataValues: TStringList;</v>
      </c>
    </row>
    <row r="374" spans="1:1" s="13" customFormat="1" x14ac:dyDescent="0.25">
      <c r="A374" s="13" t="str">
        <f>"	" &amp;A16&amp; "_PropertyDataValues: TStringList;"</f>
        <v xml:space="preserve">	_TIM_ArchtypeTable_Vanilla_Damage_SpellFormID_PropertyDataValues: TStringList;</v>
      </c>
    </row>
    <row r="375" spans="1:1" s="13" customFormat="1" x14ac:dyDescent="0.25">
      <c r="A375" s="13" t="str">
        <f>"	" &amp;A17&amp; "_PropertyDataValues: TStringList;"</f>
        <v xml:space="preserve">	_TIM_ArchtypeTable_Vanilla_Death_SpellFormID_PropertyDataValues: TStringList;</v>
      </c>
    </row>
    <row r="376" spans="1:1" s="13" customFormat="1" x14ac:dyDescent="0.25">
      <c r="A376" s="13" t="str">
        <f>"	" &amp;A18&amp; "_PropertyDataValues: TStringList;"</f>
        <v xml:space="preserve">	_TIM_ArchtypeTable_Vanilla_Disease_SpellFormID_PropertyDataValues: TStringList;</v>
      </c>
    </row>
    <row r="377" spans="1:1" s="13" customFormat="1" x14ac:dyDescent="0.25">
      <c r="A377" s="13" t="str">
        <f>"	" &amp;A19&amp; "_PropertyDataValues: TStringList;"</f>
        <v xml:space="preserve">	_TIM_ArchtypeTable_Vanilla_Earth_SpellFormID_PropertyDataValues: TStringList;</v>
      </c>
    </row>
    <row r="378" spans="1:1" s="13" customFormat="1" x14ac:dyDescent="0.25">
      <c r="A378" s="13" t="str">
        <f>"	" &amp;A20&amp; "_PropertyDataValues: TStringList;"</f>
        <v xml:space="preserve">	_TIM_ArchtypeTable_Vanilla_Enhance_SpellFormID_PropertyDataValues: TStringList;</v>
      </c>
    </row>
    <row r="379" spans="1:1" s="13" customFormat="1" x14ac:dyDescent="0.25">
      <c r="A379" s="13" t="str">
        <f>"	" &amp;A21&amp; "_PropertyDataValues: TStringList;"</f>
        <v xml:space="preserve">	_TIM_ArchtypeTable_Vanilla_Fabricate_SpellFormID_PropertyDataValues: TStringList;</v>
      </c>
    </row>
    <row r="380" spans="1:1" s="13" customFormat="1" x14ac:dyDescent="0.25">
      <c r="A380" s="13" t="str">
        <f>"	" &amp;A22&amp; "_PropertyDataValues: TStringList;"</f>
        <v xml:space="preserve">	_TIM_ArchtypeTable_Vanilla_Fire_SpellFormID_PropertyDataValues: TStringList;</v>
      </c>
    </row>
    <row r="381" spans="1:1" s="13" customFormat="1" x14ac:dyDescent="0.25">
      <c r="A381" s="13" t="str">
        <f>"	" &amp;A23&amp; "_PropertyDataValues: TStringList;"</f>
        <v xml:space="preserve">	_TIM_ArchtypeTable_Vanilla_Force_SpellFormID_PropertyDataValues: TStringList;</v>
      </c>
    </row>
    <row r="382" spans="1:1" s="13" customFormat="1" x14ac:dyDescent="0.25">
      <c r="A382" s="13" t="str">
        <f>"	" &amp;A24&amp; "_PropertyDataValues: TStringList;"</f>
        <v xml:space="preserve">	_TIM_ArchtypeTable_Vanilla_Frost_SpellFormID_PropertyDataValues: TStringList;</v>
      </c>
    </row>
    <row r="383" spans="1:1" s="13" customFormat="1" x14ac:dyDescent="0.25">
      <c r="A383" s="13" t="str">
        <f>"	" &amp;A25&amp; "_PropertyDataValues: TStringList;"</f>
        <v xml:space="preserve">	_TIM_ArchtypeTable_Vanilla_Impair_SpellFormID_PropertyDataValues: TStringList;</v>
      </c>
    </row>
    <row r="384" spans="1:1" s="13" customFormat="1" x14ac:dyDescent="0.25">
      <c r="A384" s="13" t="str">
        <f>"	" &amp;A26&amp; "_PropertyDataValues: TStringList;"</f>
        <v xml:space="preserve">	_TIM_ArchtypeTable_Vanilla_Life_SpellFormID_PropertyDataValues: TStringList;</v>
      </c>
    </row>
    <row r="385" spans="1:1" s="13" customFormat="1" x14ac:dyDescent="0.25">
      <c r="A385" s="13" t="str">
        <f>"	" &amp;A27&amp; "_PropertyDataValues: TStringList;"</f>
        <v xml:space="preserve">	_TIM_ArchtypeTable_Vanilla_Mental_SpellFormID_PropertyDataValues: TStringList;</v>
      </c>
    </row>
    <row r="386" spans="1:1" s="13" customFormat="1" x14ac:dyDescent="0.25">
      <c r="A386" s="13" t="str">
        <f>"	" &amp;A28&amp; "_PropertyDataValues: TStringList;"</f>
        <v xml:space="preserve">	_TIM_ArchtypeTable_Vanilla_Metamagic_SpellFormID_PropertyDataValues: TStringList;</v>
      </c>
    </row>
    <row r="387" spans="1:1" s="13" customFormat="1" x14ac:dyDescent="0.25">
      <c r="A387" s="13" t="str">
        <f>"	" &amp;A29&amp; "_PropertyDataValues: TStringList;"</f>
        <v xml:space="preserve">	_TIM_ArchtypeTable_Vanilla_Oblivion_SpellFormID_PropertyDataValues: TStringList;</v>
      </c>
    </row>
    <row r="388" spans="1:1" s="13" customFormat="1" x14ac:dyDescent="0.25">
      <c r="A388" s="13" t="str">
        <f>"	" &amp;A30&amp; "_PropertyDataValues: TStringList;"</f>
        <v xml:space="preserve">	_TIM_ArchtypeTable_Vanilla_Poison_SpellFormID_PropertyDataValues: TStringList;</v>
      </c>
    </row>
    <row r="389" spans="1:1" s="13" customFormat="1" x14ac:dyDescent="0.25">
      <c r="A389" s="13" t="str">
        <f>"	" &amp;A31&amp; "_PropertyDataValues: TStringList;"</f>
        <v xml:space="preserve">	_TIM_ArchtypeTable_Vanilla_Projectile_SpellFormID_PropertyDataValues: TStringList;</v>
      </c>
    </row>
    <row r="390" spans="1:1" s="13" customFormat="1" x14ac:dyDescent="0.25">
      <c r="A390" s="13" t="str">
        <f>"	" &amp;A32&amp; "_PropertyDataValues: TStringList;"</f>
        <v xml:space="preserve">	_TIM_ArchtypeTable_Vanilla_Recover_SpellFormID_PropertyDataValues: TStringList;</v>
      </c>
    </row>
    <row r="391" spans="1:1" s="13" customFormat="1" x14ac:dyDescent="0.25">
      <c r="A391" s="13" t="str">
        <f>"	" &amp;A33&amp; "_PropertyDataValues: TStringList;"</f>
        <v xml:space="preserve">	_TIM_ArchtypeTable_Vanilla_Rune_SpellFormID_PropertyDataValues: TStringList;</v>
      </c>
    </row>
    <row r="392" spans="1:1" s="13" customFormat="1" x14ac:dyDescent="0.25">
      <c r="A392" s="13" t="str">
        <f>"	" &amp;A34&amp; "_PropertyDataValues: TStringList;"</f>
        <v xml:space="preserve">	_TIM_ArchtypeTable_Vanilla_Sense_SpellFormID_PropertyDataValues: TStringList;</v>
      </c>
    </row>
    <row r="393" spans="1:1" s="13" customFormat="1" x14ac:dyDescent="0.25">
      <c r="A393" s="13" t="str">
        <f>"	" &amp;A35&amp; "_PropertyDataValues: TStringList;"</f>
        <v xml:space="preserve">	_TIM_ArchtypeTable_Vanilla_Shadow_SpellFormID_PropertyDataValues: TStringList;</v>
      </c>
    </row>
    <row r="394" spans="1:1" s="13" customFormat="1" x14ac:dyDescent="0.25">
      <c r="A394" s="13" t="str">
        <f>"	" &amp;A36&amp; "_PropertyDataValues: TStringList;"</f>
        <v xml:space="preserve">	_TIM_ArchtypeTable_Vanilla_Shock_SpellFormID_PropertyDataValues: TStringList;</v>
      </c>
    </row>
    <row r="395" spans="1:1" s="13" customFormat="1" x14ac:dyDescent="0.25">
      <c r="A395" s="13" t="str">
        <f>"	" &amp;A37&amp; "_PropertyDataValues: TStringList;"</f>
        <v xml:space="preserve">	_TIM_ArchtypeTable_Vanilla_Soul_SpellFormID_PropertyDataValues: TStringList;</v>
      </c>
    </row>
    <row r="396" spans="1:1" s="13" customFormat="1" x14ac:dyDescent="0.25">
      <c r="A396" s="13" t="str">
        <f>"	" &amp;A38&amp; "_PropertyDataValues: TStringList;"</f>
        <v xml:space="preserve">	_TIM_ArchtypeTable_Vanilla_Space_SpellFormID_PropertyDataValues: TStringList;</v>
      </c>
    </row>
    <row r="397" spans="1:1" s="13" customFormat="1" x14ac:dyDescent="0.25">
      <c r="A397" s="13" t="str">
        <f>"	" &amp;A39&amp; "_PropertyDataValues: TStringList;"</f>
        <v xml:space="preserve">	_TIM_ArchtypeTable_Vanilla_Sun_SpellFormID_PropertyDataValues: TStringList;</v>
      </c>
    </row>
    <row r="398" spans="1:1" s="13" customFormat="1" x14ac:dyDescent="0.25">
      <c r="A398" s="13" t="str">
        <f>"	" &amp;A40&amp; "_PropertyDataValues: TStringList;"</f>
        <v xml:space="preserve">	_TIM_ArchtypeTable_Vanilla_Time_SpellFormID_PropertyDataValues: TStringList;</v>
      </c>
    </row>
    <row r="399" spans="1:1" s="13" customFormat="1" x14ac:dyDescent="0.25">
      <c r="A399" s="13" t="str">
        <f>"	" &amp;A41&amp; "_PropertyDataValues: TStringList;"</f>
        <v xml:space="preserve">	_TIM_ArchtypeTable_Vanilla_Translocate_SpellFormID_PropertyDataValues: TStringList;</v>
      </c>
    </row>
    <row r="400" spans="1:1" s="13" customFormat="1" x14ac:dyDescent="0.25">
      <c r="A400" s="13" t="str">
        <f>"	" &amp;A42&amp; "_PropertyDataValues: TStringList;"</f>
        <v xml:space="preserve">	_TIM_ArchtypeTable_Vanilla_Transmute_SpellFormID_PropertyDataValues: TStringList;</v>
      </c>
    </row>
    <row r="401" spans="1:1" s="13" customFormat="1" x14ac:dyDescent="0.25">
      <c r="A401" s="13" t="str">
        <f>"	" &amp;A43&amp; "_PropertyDataValues: TStringList;"</f>
        <v xml:space="preserve">	_TIM_ArchtypeTable_Vanilla_Wall_SpellFormID_PropertyDataValues: TStringList;</v>
      </c>
    </row>
    <row r="402" spans="1:1" s="13" customFormat="1" x14ac:dyDescent="0.25">
      <c r="A402" s="13" t="str">
        <f>"	" &amp;A44&amp; "_PropertyDataValues: TStringList;"</f>
        <v xml:space="preserve">	_TIM_ArchtypeTable_Vanilla_Ward_SpellFormID_PropertyDataValues: TStringList;</v>
      </c>
    </row>
    <row r="403" spans="1:1" s="13" customFormat="1" x14ac:dyDescent="0.25">
      <c r="A403" s="13" t="str">
        <f>"	" &amp;A45&amp; "_PropertyDataValues: TStringList;"</f>
        <v xml:space="preserve">	_TIM_ArchtypeTable_Vanilla_Water_SpellFormID_PropertyDataValues: TStringList;</v>
      </c>
    </row>
    <row r="404" spans="1:1" s="13" customFormat="1" x14ac:dyDescent="0.25">
      <c r="A404" s="13" t="str">
        <f>"	" &amp;A46&amp; "_PropertyDataValues: TStringList;"</f>
        <v xml:space="preserve">	_TIM_ArchtypeTable_Vanilla_Wind_SpellFormID_PropertyDataValues: TStringList;</v>
      </c>
    </row>
    <row r="405" spans="1:1" s="13" customFormat="1" x14ac:dyDescent="0.25"/>
    <row r="406" spans="1:1" s="13" customFormat="1" x14ac:dyDescent="0.25">
      <c r="A406" s="13" t="str">
        <f>"	" &amp;A48&amp; "_PropertyDataValues: TStringList;"</f>
        <v xml:space="preserve">	_TIM_ArchtypeTable_Vanilla_Absorb_SpellToLearnXP_PropertyDataValues: TStringList;</v>
      </c>
    </row>
    <row r="407" spans="1:1" s="13" customFormat="1" x14ac:dyDescent="0.25">
      <c r="A407" s="13" t="str">
        <f>"	" &amp;A49&amp; "_PropertyDataValues: TStringList;"</f>
        <v xml:space="preserve">	_TIM_ArchtypeTable_Vanilla_Apparatus_SpellToLearnXP_PropertyDataValues: TStringList;</v>
      </c>
    </row>
    <row r="408" spans="1:1" s="13" customFormat="1" x14ac:dyDescent="0.25">
      <c r="A408" s="13" t="str">
        <f>"	" &amp;A50&amp; "_PropertyDataValues: TStringList;"</f>
        <v xml:space="preserve">	_TIM_ArchtypeTable_Vanilla_Armor_SpellToLearnXP_PropertyDataValues: TStringList;</v>
      </c>
    </row>
    <row r="409" spans="1:1" s="13" customFormat="1" x14ac:dyDescent="0.25">
      <c r="A409" s="13" t="str">
        <f>"	" &amp;A51&amp; "_PropertyDataValues: TStringList;"</f>
        <v xml:space="preserve">	_TIM_ArchtypeTable_Vanilla_Ash_SpellToLearnXP_PropertyDataValues: TStringList;</v>
      </c>
    </row>
    <row r="410" spans="1:1" s="13" customFormat="1" x14ac:dyDescent="0.25">
      <c r="A410" s="13" t="str">
        <f>"	" &amp;A52&amp; "_PropertyDataValues: TStringList;"</f>
        <v xml:space="preserve">	_TIM_ArchtypeTable_Vanilla_Cloak_SpellToLearnXP_PropertyDataValues: TStringList;</v>
      </c>
    </row>
    <row r="411" spans="1:1" s="13" customFormat="1" x14ac:dyDescent="0.25">
      <c r="A411" s="13" t="str">
        <f>"	" &amp;A53&amp; "_PropertyDataValues: TStringList;"</f>
        <v xml:space="preserve">	_TIM_ArchtypeTable_Vanilla_Damage_SpellToLearnXP_PropertyDataValues: TStringList;</v>
      </c>
    </row>
    <row r="412" spans="1:1" s="13" customFormat="1" x14ac:dyDescent="0.25">
      <c r="A412" s="13" t="str">
        <f>"	" &amp;A54&amp; "_PropertyDataValues: TStringList;"</f>
        <v xml:space="preserve">	_TIM_ArchtypeTable_Vanilla_Death_SpellToLearnXP_PropertyDataValues: TStringList;</v>
      </c>
    </row>
    <row r="413" spans="1:1" s="13" customFormat="1" x14ac:dyDescent="0.25">
      <c r="A413" s="13" t="str">
        <f>"	" &amp;A55&amp; "_PropertyDataValues: TStringList;"</f>
        <v xml:space="preserve">	_TIM_ArchtypeTable_Vanilla_Disease_SpellToLearnXP_PropertyDataValues: TStringList;</v>
      </c>
    </row>
    <row r="414" spans="1:1" s="13" customFormat="1" x14ac:dyDescent="0.25">
      <c r="A414" s="13" t="str">
        <f>"	" &amp;A56&amp; "_PropertyDataValues: TStringList;"</f>
        <v xml:space="preserve">	_TIM_ArchtypeTable_Vanilla_Earth_SpellToLearnXP_PropertyDataValues: TStringList;</v>
      </c>
    </row>
    <row r="415" spans="1:1" s="13" customFormat="1" x14ac:dyDescent="0.25">
      <c r="A415" s="13" t="str">
        <f>"	" &amp;A57&amp; "_PropertyDataValues: TStringList;"</f>
        <v xml:space="preserve">	_TIM_ArchtypeTable_Vanilla_Enhance_SpellToLearnXP_PropertyDataValues: TStringList;</v>
      </c>
    </row>
    <row r="416" spans="1:1" s="13" customFormat="1" x14ac:dyDescent="0.25">
      <c r="A416" s="13" t="str">
        <f>"	" &amp;A58&amp; "_PropertyDataValues: TStringList;"</f>
        <v xml:space="preserve">	_TIM_ArchtypeTable_Vanilla_Fabricate_SpellToLearnXP_PropertyDataValues: TStringList;</v>
      </c>
    </row>
    <row r="417" spans="1:1" s="13" customFormat="1" x14ac:dyDescent="0.25">
      <c r="A417" s="13" t="str">
        <f>"	" &amp;A59&amp; "_PropertyDataValues: TStringList;"</f>
        <v xml:space="preserve">	_TIM_ArchtypeTable_Vanilla_Fire_SpellToLearnXP_PropertyDataValues: TStringList;</v>
      </c>
    </row>
    <row r="418" spans="1:1" s="13" customFormat="1" x14ac:dyDescent="0.25">
      <c r="A418" s="13" t="str">
        <f>"	" &amp;A60&amp; "_PropertyDataValues: TStringList;"</f>
        <v xml:space="preserve">	_TIM_ArchtypeTable_Vanilla_Force_SpellToLearnXP_PropertyDataValues: TStringList;</v>
      </c>
    </row>
    <row r="419" spans="1:1" s="13" customFormat="1" x14ac:dyDescent="0.25">
      <c r="A419" s="13" t="str">
        <f>"	" &amp;A61&amp; "_PropertyDataValues: TStringList;"</f>
        <v xml:space="preserve">	_TIM_ArchtypeTable_Vanilla_Frost_SpellToLearnXP_PropertyDataValues: TStringList;</v>
      </c>
    </row>
    <row r="420" spans="1:1" s="13" customFormat="1" x14ac:dyDescent="0.25">
      <c r="A420" s="13" t="str">
        <f>"	" &amp;A62&amp; "_PropertyDataValues: TStringList;"</f>
        <v xml:space="preserve">	_TIM_ArchtypeTable_Vanilla_Impair_SpellToLearnXP_PropertyDataValues: TStringList;</v>
      </c>
    </row>
    <row r="421" spans="1:1" s="13" customFormat="1" x14ac:dyDescent="0.25">
      <c r="A421" s="13" t="str">
        <f>"	" &amp;A63&amp; "_PropertyDataValues: TStringList;"</f>
        <v xml:space="preserve">	_TIM_ArchtypeTable_Vanilla_Life_SpellToLearnXP_PropertyDataValues: TStringList;</v>
      </c>
    </row>
    <row r="422" spans="1:1" s="13" customFormat="1" x14ac:dyDescent="0.25">
      <c r="A422" s="13" t="str">
        <f>"	" &amp;A64&amp; "_PropertyDataValues: TStringList;"</f>
        <v xml:space="preserve">	_TIM_ArchtypeTable_Vanilla_Mental_SpellToLearnXP_PropertyDataValues: TStringList;</v>
      </c>
    </row>
    <row r="423" spans="1:1" s="13" customFormat="1" x14ac:dyDescent="0.25">
      <c r="A423" s="13" t="str">
        <f>"	" &amp;A65&amp; "_PropertyDataValues: TStringList;"</f>
        <v xml:space="preserve">	_TIM_ArchtypeTable_Vanilla_Metamagic_SpellToLearnXP_PropertyDataValues: TStringList;</v>
      </c>
    </row>
    <row r="424" spans="1:1" s="13" customFormat="1" x14ac:dyDescent="0.25">
      <c r="A424" s="13" t="str">
        <f>"	" &amp;A66&amp; "_PropertyDataValues: TStringList;"</f>
        <v xml:space="preserve">	_TIM_ArchtypeTable_Vanilla_Oblivion_SpellToLearnXP_PropertyDataValues: TStringList;</v>
      </c>
    </row>
    <row r="425" spans="1:1" s="13" customFormat="1" x14ac:dyDescent="0.25">
      <c r="A425" s="13" t="str">
        <f>"	" &amp;A67&amp; "_PropertyDataValues: TStringList;"</f>
        <v xml:space="preserve">	_TIM_ArchtypeTable_Vanilla_Poison_SpellToLearnXP_PropertyDataValues: TStringList;</v>
      </c>
    </row>
    <row r="426" spans="1:1" s="13" customFormat="1" x14ac:dyDescent="0.25">
      <c r="A426" s="13" t="str">
        <f>"	" &amp;A68&amp; "_PropertyDataValues: TStringList;"</f>
        <v xml:space="preserve">	_TIM_ArchtypeTable_Vanilla_Projectile_SpellToLearnXP_PropertyDataValues: TStringList;</v>
      </c>
    </row>
    <row r="427" spans="1:1" s="13" customFormat="1" x14ac:dyDescent="0.25">
      <c r="A427" s="13" t="str">
        <f>"	" &amp;A69&amp; "_PropertyDataValues: TStringList;"</f>
        <v xml:space="preserve">	_TIM_ArchtypeTable_Vanilla_Recover_SpellToLearnXP_PropertyDataValues: TStringList;</v>
      </c>
    </row>
    <row r="428" spans="1:1" s="13" customFormat="1" x14ac:dyDescent="0.25">
      <c r="A428" s="13" t="str">
        <f>"	" &amp;A70&amp; "_PropertyDataValues: TStringList;"</f>
        <v xml:space="preserve">	_TIM_ArchtypeTable_Vanilla_Rune_SpellToLearnXP_PropertyDataValues: TStringList;</v>
      </c>
    </row>
    <row r="429" spans="1:1" s="13" customFormat="1" x14ac:dyDescent="0.25">
      <c r="A429" s="13" t="str">
        <f>"	" &amp;A71&amp; "_PropertyDataValues: TStringList;"</f>
        <v xml:space="preserve">	_TIM_ArchtypeTable_Vanilla_Sense_SpellToLearnXP_PropertyDataValues: TStringList;</v>
      </c>
    </row>
    <row r="430" spans="1:1" s="13" customFormat="1" x14ac:dyDescent="0.25">
      <c r="A430" s="13" t="str">
        <f>"	" &amp;A72&amp; "_PropertyDataValues: TStringList;"</f>
        <v xml:space="preserve">	_TIM_ArchtypeTable_Vanilla_Shadow_SpellToLearnXP_PropertyDataValues: TStringList;</v>
      </c>
    </row>
    <row r="431" spans="1:1" s="13" customFormat="1" x14ac:dyDescent="0.25">
      <c r="A431" s="13" t="str">
        <f>"	" &amp;A73&amp; "_PropertyDataValues: TStringList;"</f>
        <v xml:space="preserve">	_TIM_ArchtypeTable_Vanilla_Shock_SpellToLearnXP_PropertyDataValues: TStringList;</v>
      </c>
    </row>
    <row r="432" spans="1:1" s="13" customFormat="1" x14ac:dyDescent="0.25">
      <c r="A432" s="13" t="str">
        <f>"	" &amp;A74&amp; "_PropertyDataValues: TStringList;"</f>
        <v xml:space="preserve">	_TIM_ArchtypeTable_Vanilla_Soul_SpellToLearnXP_PropertyDataValues: TStringList;</v>
      </c>
    </row>
    <row r="433" spans="1:1" s="13" customFormat="1" x14ac:dyDescent="0.25">
      <c r="A433" s="13" t="str">
        <f>"	" &amp;A75&amp; "_PropertyDataValues: TStringList;"</f>
        <v xml:space="preserve">	_TIM_ArchtypeTable_Vanilla_Space_SpellToLearnXP_PropertyDataValues: TStringList;</v>
      </c>
    </row>
    <row r="434" spans="1:1" s="13" customFormat="1" x14ac:dyDescent="0.25">
      <c r="A434" s="13" t="str">
        <f>"	" &amp;A76&amp; "_PropertyDataValues: TStringList;"</f>
        <v xml:space="preserve">	_TIM_ArchtypeTable_Vanilla_Sun_SpellToLearnXP_PropertyDataValues: TStringList;</v>
      </c>
    </row>
    <row r="435" spans="1:1" s="13" customFormat="1" x14ac:dyDescent="0.25">
      <c r="A435" s="13" t="str">
        <f>"	" &amp;A77&amp; "_PropertyDataValues: TStringList;"</f>
        <v xml:space="preserve">	_TIM_ArchtypeTable_Vanilla_Time_SpellToLearnXP_PropertyDataValues: TStringList;</v>
      </c>
    </row>
    <row r="436" spans="1:1" s="13" customFormat="1" x14ac:dyDescent="0.25">
      <c r="A436" s="13" t="str">
        <f>"	" &amp;A78&amp; "_PropertyDataValues: TStringList;"</f>
        <v xml:space="preserve">	_TIM_ArchtypeTable_Vanilla_Translocate_SpellToLearnXP_PropertyDataValues: TStringList;</v>
      </c>
    </row>
    <row r="437" spans="1:1" s="13" customFormat="1" x14ac:dyDescent="0.25">
      <c r="A437" s="13" t="str">
        <f>"	" &amp;A79&amp; "_PropertyDataValues: TStringList;"</f>
        <v xml:space="preserve">	_TIM_ArchtypeTable_Vanilla_Transmute_SpellToLearnXP_PropertyDataValues: TStringList;</v>
      </c>
    </row>
    <row r="438" spans="1:1" s="13" customFormat="1" x14ac:dyDescent="0.25">
      <c r="A438" s="13" t="str">
        <f>"	" &amp;A80&amp; "_PropertyDataValues: TStringList;"</f>
        <v xml:space="preserve">	_TIM_ArchtypeTable_Vanilla_Wall_SpellToLearnXP_PropertyDataValues: TStringList;</v>
      </c>
    </row>
    <row r="439" spans="1:1" s="13" customFormat="1" x14ac:dyDescent="0.25">
      <c r="A439" s="13" t="str">
        <f>"	" &amp;A81&amp; "_PropertyDataValues: TStringList;"</f>
        <v xml:space="preserve">	_TIM_ArchtypeTable_Vanilla_Ward_SpellToLearnXP_PropertyDataValues: TStringList;</v>
      </c>
    </row>
    <row r="440" spans="1:1" s="13" customFormat="1" x14ac:dyDescent="0.25">
      <c r="A440" s="13" t="str">
        <f>"	" &amp;A82&amp; "_PropertyDataValues: TStringList;"</f>
        <v xml:space="preserve">	_TIM_ArchtypeTable_Vanilla_Water_SpellToLearnXP_PropertyDataValues: TStringList;</v>
      </c>
    </row>
    <row r="441" spans="1:1" s="13" customFormat="1" x14ac:dyDescent="0.25">
      <c r="A441" s="13" t="str">
        <f>"	" &amp;A83&amp; "_PropertyDataValues: TStringList;"</f>
        <v xml:space="preserve">	_TIM_ArchtypeTable_Vanilla_Wind_SpellToLearnXP_PropertyDataValues: TStringList;</v>
      </c>
    </row>
    <row r="442" spans="1:1" s="13" customFormat="1" x14ac:dyDescent="0.25"/>
    <row r="443" spans="1:1" s="13" customFormat="1" x14ac:dyDescent="0.25">
      <c r="A443" s="13" t="str">
        <f>"	" &amp;A85&amp; "_PropertyDataValues: TStringList;"</f>
        <v xml:space="preserve">	_TIM_ArchtypeTable_Vanilla_Absorb_SpellEarnedXP_PropertyDataValues: TStringList;</v>
      </c>
    </row>
    <row r="444" spans="1:1" s="13" customFormat="1" x14ac:dyDescent="0.25">
      <c r="A444" s="13" t="str">
        <f>"	" &amp;A86&amp; "_PropertyDataValues: TStringList;"</f>
        <v xml:space="preserve">	_TIM_ArchtypeTable_Vanilla_Apparatus_SpellEarnedXP_PropertyDataValues: TStringList;</v>
      </c>
    </row>
    <row r="445" spans="1:1" s="13" customFormat="1" x14ac:dyDescent="0.25">
      <c r="A445" s="13" t="str">
        <f>"	" &amp;A87&amp; "_PropertyDataValues: TStringList;"</f>
        <v xml:space="preserve">	_TIM_ArchtypeTable_Vanilla_Armor_SpellEarnedXP_PropertyDataValues: TStringList;</v>
      </c>
    </row>
    <row r="446" spans="1:1" s="13" customFormat="1" x14ac:dyDescent="0.25">
      <c r="A446" s="13" t="str">
        <f>"	" &amp;A88&amp; "_PropertyDataValues: TStringList;"</f>
        <v xml:space="preserve">	_TIM_ArchtypeTable_Vanilla_Ash_SpellEarnedXP_PropertyDataValues: TStringList;</v>
      </c>
    </row>
    <row r="447" spans="1:1" s="13" customFormat="1" x14ac:dyDescent="0.25">
      <c r="A447" s="13" t="str">
        <f>"	" &amp;A89&amp; "_PropertyDataValues: TStringList;"</f>
        <v xml:space="preserve">	_TIM_ArchtypeTable_Vanilla_Cloak_SpellEarnedXP_PropertyDataValues: TStringList;</v>
      </c>
    </row>
    <row r="448" spans="1:1" s="13" customFormat="1" x14ac:dyDescent="0.25">
      <c r="A448" s="13" t="str">
        <f>"	" &amp;A90&amp; "_PropertyDataValues: TStringList;"</f>
        <v xml:space="preserve">	_TIM_ArchtypeTable_Vanilla_Damage_SpellEarnedXP_PropertyDataValues: TStringList;</v>
      </c>
    </row>
    <row r="449" spans="1:1" s="13" customFormat="1" x14ac:dyDescent="0.25">
      <c r="A449" s="13" t="str">
        <f>"	" &amp;A91&amp; "_PropertyDataValues: TStringList;"</f>
        <v xml:space="preserve">	_TIM_ArchtypeTable_Vanilla_Death_SpellEarnedXP_PropertyDataValues: TStringList;</v>
      </c>
    </row>
    <row r="450" spans="1:1" s="13" customFormat="1" x14ac:dyDescent="0.25">
      <c r="A450" s="13" t="str">
        <f>"	" &amp;A92&amp; "_PropertyDataValues: TStringList;"</f>
        <v xml:space="preserve">	_TIM_ArchtypeTable_Vanilla_Disease_SpellEarnedXP_PropertyDataValues: TStringList;</v>
      </c>
    </row>
    <row r="451" spans="1:1" s="13" customFormat="1" x14ac:dyDescent="0.25">
      <c r="A451" s="13" t="str">
        <f>"	" &amp;A93&amp; "_PropertyDataValues: TStringList;"</f>
        <v xml:space="preserve">	_TIM_ArchtypeTable_Vanilla_Earth_SpellEarnedXP_PropertyDataValues: TStringList;</v>
      </c>
    </row>
    <row r="452" spans="1:1" s="13" customFormat="1" x14ac:dyDescent="0.25">
      <c r="A452" s="13" t="str">
        <f>"	" &amp;A94&amp; "_PropertyDataValues: TStringList;"</f>
        <v xml:space="preserve">	_TIM_ArchtypeTable_Vanilla_Enhance_SpellEarnedXP_PropertyDataValues: TStringList;</v>
      </c>
    </row>
    <row r="453" spans="1:1" s="13" customFormat="1" x14ac:dyDescent="0.25">
      <c r="A453" s="13" t="str">
        <f>"	" &amp;A95&amp; "_PropertyDataValues: TStringList;"</f>
        <v xml:space="preserve">	_TIM_ArchtypeTable_Vanilla_Fabricate_SpellEarnedXP_PropertyDataValues: TStringList;</v>
      </c>
    </row>
    <row r="454" spans="1:1" s="13" customFormat="1" x14ac:dyDescent="0.25">
      <c r="A454" s="13" t="str">
        <f>"	" &amp;A96&amp; "_PropertyDataValues: TStringList;"</f>
        <v xml:space="preserve">	_TIM_ArchtypeTable_Vanilla_Fire_SpellEarnedXP_PropertyDataValues: TStringList;</v>
      </c>
    </row>
    <row r="455" spans="1:1" s="13" customFormat="1" x14ac:dyDescent="0.25">
      <c r="A455" s="13" t="str">
        <f>"	" &amp;A97&amp; "_PropertyDataValues: TStringList;"</f>
        <v xml:space="preserve">	_TIM_ArchtypeTable_Vanilla_Force_SpellEarnedXP_PropertyDataValues: TStringList;</v>
      </c>
    </row>
    <row r="456" spans="1:1" s="13" customFormat="1" x14ac:dyDescent="0.25">
      <c r="A456" s="13" t="str">
        <f>"	" &amp;A98&amp; "_PropertyDataValues: TStringList;"</f>
        <v xml:space="preserve">	_TIM_ArchtypeTable_Vanilla_Frost_SpellEarnedXP_PropertyDataValues: TStringList;</v>
      </c>
    </row>
    <row r="457" spans="1:1" s="13" customFormat="1" x14ac:dyDescent="0.25">
      <c r="A457" s="13" t="str">
        <f>"	" &amp;A99&amp; "_PropertyDataValues: TStringList;"</f>
        <v xml:space="preserve">	_TIM_ArchtypeTable_Vanilla_Impair_SpellEarnedXP_PropertyDataValues: TStringList;</v>
      </c>
    </row>
    <row r="458" spans="1:1" s="13" customFormat="1" x14ac:dyDescent="0.25">
      <c r="A458" s="13" t="str">
        <f>"	" &amp;A100&amp; "_PropertyDataValues: TStringList;"</f>
        <v xml:space="preserve">	_TIM_ArchtypeTable_Vanilla_Life_SpellEarnedXP_PropertyDataValues: TStringList;</v>
      </c>
    </row>
    <row r="459" spans="1:1" s="13" customFormat="1" x14ac:dyDescent="0.25">
      <c r="A459" s="13" t="str">
        <f>"	" &amp;A101&amp; "_PropertyDataValues: TStringList;"</f>
        <v xml:space="preserve">	_TIM_ArchtypeTable_Vanilla_Mental_SpellEarnedXP_PropertyDataValues: TStringList;</v>
      </c>
    </row>
    <row r="460" spans="1:1" s="13" customFormat="1" x14ac:dyDescent="0.25">
      <c r="A460" s="13" t="str">
        <f>"	" &amp;A102&amp; "_PropertyDataValues: TStringList;"</f>
        <v xml:space="preserve">	_TIM_ArchtypeTable_Vanilla_Metamagic_SpellEarnedXP_PropertyDataValues: TStringList;</v>
      </c>
    </row>
    <row r="461" spans="1:1" s="13" customFormat="1" x14ac:dyDescent="0.25">
      <c r="A461" s="13" t="str">
        <f>"	" &amp;A103&amp; "_PropertyDataValues: TStringList;"</f>
        <v xml:space="preserve">	_TIM_ArchtypeTable_Vanilla_Oblivion_SpellEarnedXP_PropertyDataValues: TStringList;</v>
      </c>
    </row>
    <row r="462" spans="1:1" s="13" customFormat="1" x14ac:dyDescent="0.25">
      <c r="A462" s="13" t="str">
        <f>"	" &amp;A104&amp; "_PropertyDataValues: TStringList;"</f>
        <v xml:space="preserve">	_TIM_ArchtypeTable_Vanilla_Poison_SpellEarnedXP_PropertyDataValues: TStringList;</v>
      </c>
    </row>
    <row r="463" spans="1:1" s="13" customFormat="1" x14ac:dyDescent="0.25">
      <c r="A463" s="13" t="str">
        <f>"	" &amp;A105&amp; "_PropertyDataValues: TStringList;"</f>
        <v xml:space="preserve">	_TIM_ArchtypeTable_Vanilla_Projectile_SpellEarnedXP_PropertyDataValues: TStringList;</v>
      </c>
    </row>
    <row r="464" spans="1:1" s="13" customFormat="1" x14ac:dyDescent="0.25">
      <c r="A464" s="13" t="str">
        <f>"	" &amp;A106&amp; "_PropertyDataValues: TStringList;"</f>
        <v xml:space="preserve">	_TIM_ArchtypeTable_Vanilla_Recover_SpellEarnedXP_PropertyDataValues: TStringList;</v>
      </c>
    </row>
    <row r="465" spans="1:1" s="13" customFormat="1" x14ac:dyDescent="0.25">
      <c r="A465" s="13" t="str">
        <f>"	" &amp;A107&amp; "_PropertyDataValues: TStringList;"</f>
        <v xml:space="preserve">	_TIM_ArchtypeTable_Vanilla_Rune_SpellEarnedXP_PropertyDataValues: TStringList;</v>
      </c>
    </row>
    <row r="466" spans="1:1" s="13" customFormat="1" x14ac:dyDescent="0.25">
      <c r="A466" s="13" t="str">
        <f>"	" &amp;A108&amp; "_PropertyDataValues: TStringList;"</f>
        <v xml:space="preserve">	_TIM_ArchtypeTable_Vanilla_Sense_SpellEarnedXP_PropertyDataValues: TStringList;</v>
      </c>
    </row>
    <row r="467" spans="1:1" s="13" customFormat="1" x14ac:dyDescent="0.25">
      <c r="A467" s="13" t="str">
        <f>"	" &amp;A109&amp; "_PropertyDataValues: TStringList;"</f>
        <v xml:space="preserve">	_TIM_ArchtypeTable_Vanilla_Shadow_SpellEarnedXP_PropertyDataValues: TStringList;</v>
      </c>
    </row>
    <row r="468" spans="1:1" s="13" customFormat="1" x14ac:dyDescent="0.25">
      <c r="A468" s="13" t="str">
        <f>"	" &amp;A110&amp; "_PropertyDataValues: TStringList;"</f>
        <v xml:space="preserve">	_TIM_ArchtypeTable_Vanilla_Shock_SpellEarnedXP_PropertyDataValues: TStringList;</v>
      </c>
    </row>
    <row r="469" spans="1:1" s="13" customFormat="1" x14ac:dyDescent="0.25">
      <c r="A469" s="13" t="str">
        <f>"	" &amp;A111&amp; "_PropertyDataValues: TStringList;"</f>
        <v xml:space="preserve">	_TIM_ArchtypeTable_Vanilla_Soul_SpellEarnedXP_PropertyDataValues: TStringList;</v>
      </c>
    </row>
    <row r="470" spans="1:1" s="13" customFormat="1" x14ac:dyDescent="0.25">
      <c r="A470" s="13" t="str">
        <f>"	" &amp;A112&amp; "_PropertyDataValues: TStringList;"</f>
        <v xml:space="preserve">	_TIM_ArchtypeTable_Vanilla_Space_SpellEarnedXP_PropertyDataValues: TStringList;</v>
      </c>
    </row>
    <row r="471" spans="1:1" s="13" customFormat="1" x14ac:dyDescent="0.25">
      <c r="A471" s="13" t="str">
        <f>"	" &amp;A113&amp; "_PropertyDataValues: TStringList;"</f>
        <v xml:space="preserve">	_TIM_ArchtypeTable_Vanilla_Sun_SpellEarnedXP_PropertyDataValues: TStringList;</v>
      </c>
    </row>
    <row r="472" spans="1:1" s="13" customFormat="1" x14ac:dyDescent="0.25">
      <c r="A472" s="13" t="str">
        <f>"	" &amp;A114&amp; "_PropertyDataValues: TStringList;"</f>
        <v xml:space="preserve">	_TIM_ArchtypeTable_Vanilla_Time_SpellEarnedXP_PropertyDataValues: TStringList;</v>
      </c>
    </row>
    <row r="473" spans="1:1" s="13" customFormat="1" x14ac:dyDescent="0.25">
      <c r="A473" s="13" t="str">
        <f>"	" &amp;A115&amp; "_PropertyDataValues: TStringList;"</f>
        <v xml:space="preserve">	_TIM_ArchtypeTable_Vanilla_Translocate_SpellEarnedXP_PropertyDataValues: TStringList;</v>
      </c>
    </row>
    <row r="474" spans="1:1" s="13" customFormat="1" x14ac:dyDescent="0.25">
      <c r="A474" s="13" t="str">
        <f>"	" &amp;A116&amp; "_PropertyDataValues: TStringList;"</f>
        <v xml:space="preserve">	_TIM_ArchtypeTable_Vanilla_Transmute_SpellEarnedXP_PropertyDataValues: TStringList;</v>
      </c>
    </row>
    <row r="475" spans="1:1" s="13" customFormat="1" x14ac:dyDescent="0.25">
      <c r="A475" s="13" t="str">
        <f>"	" &amp;A117&amp; "_PropertyDataValues: TStringList;"</f>
        <v xml:space="preserve">	_TIM_ArchtypeTable_Vanilla_Wall_SpellEarnedXP_PropertyDataValues: TStringList;</v>
      </c>
    </row>
    <row r="476" spans="1:1" s="13" customFormat="1" x14ac:dyDescent="0.25">
      <c r="A476" s="13" t="str">
        <f>"	" &amp;A118&amp; "_PropertyDataValues: TStringList;"</f>
        <v xml:space="preserve">	_TIM_ArchtypeTable_Vanilla_Ward_SpellEarnedXP_PropertyDataValues: TStringList;</v>
      </c>
    </row>
    <row r="477" spans="1:1" s="13" customFormat="1" x14ac:dyDescent="0.25">
      <c r="A477" s="13" t="str">
        <f>"	" &amp;A119&amp; "_PropertyDataValues: TStringList;"</f>
        <v xml:space="preserve">	_TIM_ArchtypeTable_Vanilla_Water_SpellEarnedXP_PropertyDataValues: TStringList;</v>
      </c>
    </row>
    <row r="478" spans="1:1" s="13" customFormat="1" x14ac:dyDescent="0.25">
      <c r="A478" s="13" t="str">
        <f>"	" &amp;A120&amp; "_PropertyDataValues: TStringList;"</f>
        <v xml:space="preserve">	_TIM_ArchtypeTable_Vanilla_Wind_SpellEarnedXP_PropertyDataValues: TStringList;</v>
      </c>
    </row>
    <row r="481" spans="1:1" s="13" customFormat="1" x14ac:dyDescent="0.25">
      <c r="A481" s="13" t="str">
        <f>"	" &amp;A3&amp; "_PropertyName:='"&amp;A3&amp;"';"</f>
        <v xml:space="preserve">	_TIM_SpellTable_Vanilla_SpellFormID_PropertyName:='_TIM_SpellTable_Vanilla_SpellFormID';</v>
      </c>
    </row>
    <row r="482" spans="1:1" s="13" customFormat="1" x14ac:dyDescent="0.25">
      <c r="A482" s="13" t="str">
        <f>"	" &amp;A4&amp; "_PropertyName:='"&amp;A4&amp;"';"</f>
        <v xml:space="preserve">	_TIM_SpellTable_Vanilla_SpellTomeID_PropertyName:='_TIM_SpellTable_Vanilla_SpellTomeID';</v>
      </c>
    </row>
    <row r="483" spans="1:1" s="13" customFormat="1" x14ac:dyDescent="0.25">
      <c r="A483" s="13" t="str">
        <f>"	" &amp;A5&amp; "_PropertyName:='"&amp;A5&amp;"';"</f>
        <v xml:space="preserve">	_TIM_SpellTable_Vanilla_SchoolIndex_PropertyName:='_TIM_SpellTable_Vanilla_SchoolIndex';</v>
      </c>
    </row>
    <row r="484" spans="1:1" s="13" customFormat="1" x14ac:dyDescent="0.25">
      <c r="A484" s="13" t="str">
        <f>"	" &amp;A6&amp; "_PropertyName:='"&amp;A6&amp;"';"</f>
        <v xml:space="preserve">	_TIM_SpellTable_Vanilla_Archtype1Index_PropertyName:='_TIM_SpellTable_Vanilla_Archtype1Index';</v>
      </c>
    </row>
    <row r="485" spans="1:1" s="13" customFormat="1" x14ac:dyDescent="0.25">
      <c r="A485" s="13" t="str">
        <f>"	" &amp;A7&amp; "_PropertyName:='"&amp;A7&amp;"';"</f>
        <v xml:space="preserve">	_TIM_SpellTable_Vanilla_Archtype2Index_PropertyName:='_TIM_SpellTable_Vanilla_Archtype2Index';</v>
      </c>
    </row>
    <row r="486" spans="1:1" s="13" customFormat="1" x14ac:dyDescent="0.25">
      <c r="A486" s="13" t="str">
        <f>"	" &amp;A8&amp; "_PropertyName:='"&amp;A8&amp;"';"</f>
        <v xml:space="preserve">	_TIM_SpellTable_Vanilla_Archtype3Index_PropertyName:='_TIM_SpellTable_Vanilla_Archtype3Index';</v>
      </c>
    </row>
    <row r="487" spans="1:1" s="13" customFormat="1" x14ac:dyDescent="0.25">
      <c r="A487" s="13" t="str">
        <f>"	" &amp;A9&amp; "_PropertyName:='"&amp;A9&amp;"';"</f>
        <v xml:space="preserve">	_TIM_SpellTable_Vanilla_SpellTIMTomeID_PropertyName:='_TIM_SpellTable_Vanilla_SpellTIMTomeID';</v>
      </c>
    </row>
    <row r="488" spans="1:1" s="13" customFormat="1" x14ac:dyDescent="0.25"/>
    <row r="489" spans="1:1" s="13" customFormat="1" x14ac:dyDescent="0.25">
      <c r="A489" s="13" t="str">
        <f t="shared" ref="A489:A547" si="6">"	" &amp;A11&amp; "_PropertyName:='"&amp;A11&amp;"';"</f>
        <v xml:space="preserve">	_TIM_ArchtypeTable_Vanilla_Absorb_SpellFormID_PropertyName:='_TIM_ArchtypeTable_Vanilla_Absorb_SpellFormID';</v>
      </c>
    </row>
    <row r="490" spans="1:1" s="13" customFormat="1" x14ac:dyDescent="0.25">
      <c r="A490" s="13" t="str">
        <f t="shared" si="6"/>
        <v xml:space="preserve">	_TIM_ArchtypeTable_Vanilla_Apparatus_SpellFormID_PropertyName:='_TIM_ArchtypeTable_Vanilla_Apparatus_SpellFormID';</v>
      </c>
    </row>
    <row r="491" spans="1:1" s="13" customFormat="1" x14ac:dyDescent="0.25">
      <c r="A491" s="13" t="str">
        <f t="shared" si="6"/>
        <v xml:space="preserve">	_TIM_ArchtypeTable_Vanilla_Armor_SpellFormID_PropertyName:='_TIM_ArchtypeTable_Vanilla_Armor_SpellFormID';</v>
      </c>
    </row>
    <row r="492" spans="1:1" s="13" customFormat="1" x14ac:dyDescent="0.25">
      <c r="A492" s="13" t="str">
        <f t="shared" si="6"/>
        <v xml:space="preserve">	_TIM_ArchtypeTable_Vanilla_Ash_SpellFormID_PropertyName:='_TIM_ArchtypeTable_Vanilla_Ash_SpellFormID';</v>
      </c>
    </row>
    <row r="493" spans="1:1" s="13" customFormat="1" x14ac:dyDescent="0.25">
      <c r="A493" s="13" t="str">
        <f t="shared" si="6"/>
        <v xml:space="preserve">	_TIM_ArchtypeTable_Vanilla_Cloak_SpellFormID_PropertyName:='_TIM_ArchtypeTable_Vanilla_Cloak_SpellFormID';</v>
      </c>
    </row>
    <row r="494" spans="1:1" s="13" customFormat="1" x14ac:dyDescent="0.25">
      <c r="A494" s="13" t="str">
        <f t="shared" si="6"/>
        <v xml:space="preserve">	_TIM_ArchtypeTable_Vanilla_Damage_SpellFormID_PropertyName:='_TIM_ArchtypeTable_Vanilla_Damage_SpellFormID';</v>
      </c>
    </row>
    <row r="495" spans="1:1" s="13" customFormat="1" x14ac:dyDescent="0.25">
      <c r="A495" s="13" t="str">
        <f t="shared" si="6"/>
        <v xml:space="preserve">	_TIM_ArchtypeTable_Vanilla_Death_SpellFormID_PropertyName:='_TIM_ArchtypeTable_Vanilla_Death_SpellFormID';</v>
      </c>
    </row>
    <row r="496" spans="1:1" s="13" customFormat="1" x14ac:dyDescent="0.25">
      <c r="A496" s="13" t="str">
        <f t="shared" si="6"/>
        <v xml:space="preserve">	_TIM_ArchtypeTable_Vanilla_Disease_SpellFormID_PropertyName:='_TIM_ArchtypeTable_Vanilla_Disease_SpellFormID';</v>
      </c>
    </row>
    <row r="497" spans="1:1" s="13" customFormat="1" x14ac:dyDescent="0.25">
      <c r="A497" s="13" t="str">
        <f t="shared" si="6"/>
        <v xml:space="preserve">	_TIM_ArchtypeTable_Vanilla_Earth_SpellFormID_PropertyName:='_TIM_ArchtypeTable_Vanilla_Earth_SpellFormID';</v>
      </c>
    </row>
    <row r="498" spans="1:1" s="13" customFormat="1" x14ac:dyDescent="0.25">
      <c r="A498" s="13" t="str">
        <f t="shared" si="6"/>
        <v xml:space="preserve">	_TIM_ArchtypeTable_Vanilla_Enhance_SpellFormID_PropertyName:='_TIM_ArchtypeTable_Vanilla_Enhance_SpellFormID';</v>
      </c>
    </row>
    <row r="499" spans="1:1" s="13" customFormat="1" x14ac:dyDescent="0.25">
      <c r="A499" s="13" t="str">
        <f t="shared" si="6"/>
        <v xml:space="preserve">	_TIM_ArchtypeTable_Vanilla_Fabricate_SpellFormID_PropertyName:='_TIM_ArchtypeTable_Vanilla_Fabricate_SpellFormID';</v>
      </c>
    </row>
    <row r="500" spans="1:1" s="13" customFormat="1" x14ac:dyDescent="0.25">
      <c r="A500" s="13" t="str">
        <f t="shared" si="6"/>
        <v xml:space="preserve">	_TIM_ArchtypeTable_Vanilla_Fire_SpellFormID_PropertyName:='_TIM_ArchtypeTable_Vanilla_Fire_SpellFormID';</v>
      </c>
    </row>
    <row r="501" spans="1:1" s="13" customFormat="1" x14ac:dyDescent="0.25">
      <c r="A501" s="13" t="str">
        <f t="shared" si="6"/>
        <v xml:space="preserve">	_TIM_ArchtypeTable_Vanilla_Force_SpellFormID_PropertyName:='_TIM_ArchtypeTable_Vanilla_Force_SpellFormID';</v>
      </c>
    </row>
    <row r="502" spans="1:1" s="13" customFormat="1" x14ac:dyDescent="0.25">
      <c r="A502" s="13" t="str">
        <f t="shared" si="6"/>
        <v xml:space="preserve">	_TIM_ArchtypeTable_Vanilla_Frost_SpellFormID_PropertyName:='_TIM_ArchtypeTable_Vanilla_Frost_SpellFormID';</v>
      </c>
    </row>
    <row r="503" spans="1:1" s="13" customFormat="1" x14ac:dyDescent="0.25">
      <c r="A503" s="13" t="str">
        <f t="shared" si="6"/>
        <v xml:space="preserve">	_TIM_ArchtypeTable_Vanilla_Impair_SpellFormID_PropertyName:='_TIM_ArchtypeTable_Vanilla_Impair_SpellFormID';</v>
      </c>
    </row>
    <row r="504" spans="1:1" s="13" customFormat="1" x14ac:dyDescent="0.25">
      <c r="A504" s="13" t="str">
        <f t="shared" si="6"/>
        <v xml:space="preserve">	_TIM_ArchtypeTable_Vanilla_Life_SpellFormID_PropertyName:='_TIM_ArchtypeTable_Vanilla_Life_SpellFormID';</v>
      </c>
    </row>
    <row r="505" spans="1:1" s="13" customFormat="1" x14ac:dyDescent="0.25">
      <c r="A505" s="13" t="str">
        <f t="shared" si="6"/>
        <v xml:space="preserve">	_TIM_ArchtypeTable_Vanilla_Mental_SpellFormID_PropertyName:='_TIM_ArchtypeTable_Vanilla_Mental_SpellFormID';</v>
      </c>
    </row>
    <row r="506" spans="1:1" s="13" customFormat="1" x14ac:dyDescent="0.25">
      <c r="A506" s="13" t="str">
        <f t="shared" si="6"/>
        <v xml:space="preserve">	_TIM_ArchtypeTable_Vanilla_Metamagic_SpellFormID_PropertyName:='_TIM_ArchtypeTable_Vanilla_Metamagic_SpellFormID';</v>
      </c>
    </row>
    <row r="507" spans="1:1" s="13" customFormat="1" x14ac:dyDescent="0.25">
      <c r="A507" s="13" t="str">
        <f t="shared" si="6"/>
        <v xml:space="preserve">	_TIM_ArchtypeTable_Vanilla_Oblivion_SpellFormID_PropertyName:='_TIM_ArchtypeTable_Vanilla_Oblivion_SpellFormID';</v>
      </c>
    </row>
    <row r="508" spans="1:1" s="13" customFormat="1" x14ac:dyDescent="0.25">
      <c r="A508" s="13" t="str">
        <f t="shared" si="6"/>
        <v xml:space="preserve">	_TIM_ArchtypeTable_Vanilla_Poison_SpellFormID_PropertyName:='_TIM_ArchtypeTable_Vanilla_Poison_SpellFormID';</v>
      </c>
    </row>
    <row r="509" spans="1:1" s="13" customFormat="1" x14ac:dyDescent="0.25">
      <c r="A509" s="13" t="str">
        <f t="shared" si="6"/>
        <v xml:space="preserve">	_TIM_ArchtypeTable_Vanilla_Projectile_SpellFormID_PropertyName:='_TIM_ArchtypeTable_Vanilla_Projectile_SpellFormID';</v>
      </c>
    </row>
    <row r="510" spans="1:1" s="13" customFormat="1" x14ac:dyDescent="0.25">
      <c r="A510" s="13" t="str">
        <f t="shared" si="6"/>
        <v xml:space="preserve">	_TIM_ArchtypeTable_Vanilla_Recover_SpellFormID_PropertyName:='_TIM_ArchtypeTable_Vanilla_Recover_SpellFormID';</v>
      </c>
    </row>
    <row r="511" spans="1:1" s="13" customFormat="1" x14ac:dyDescent="0.25">
      <c r="A511" s="13" t="str">
        <f t="shared" si="6"/>
        <v xml:space="preserve">	_TIM_ArchtypeTable_Vanilla_Rune_SpellFormID_PropertyName:='_TIM_ArchtypeTable_Vanilla_Rune_SpellFormID';</v>
      </c>
    </row>
    <row r="512" spans="1:1" s="13" customFormat="1" x14ac:dyDescent="0.25">
      <c r="A512" s="13" t="str">
        <f t="shared" si="6"/>
        <v xml:space="preserve">	_TIM_ArchtypeTable_Vanilla_Sense_SpellFormID_PropertyName:='_TIM_ArchtypeTable_Vanilla_Sense_SpellFormID';</v>
      </c>
    </row>
    <row r="513" spans="1:1" s="13" customFormat="1" x14ac:dyDescent="0.25">
      <c r="A513" s="13" t="str">
        <f t="shared" si="6"/>
        <v xml:space="preserve">	_TIM_ArchtypeTable_Vanilla_Shadow_SpellFormID_PropertyName:='_TIM_ArchtypeTable_Vanilla_Shadow_SpellFormID';</v>
      </c>
    </row>
    <row r="514" spans="1:1" s="13" customFormat="1" x14ac:dyDescent="0.25">
      <c r="A514" s="13" t="str">
        <f t="shared" si="6"/>
        <v xml:space="preserve">	_TIM_ArchtypeTable_Vanilla_Shock_SpellFormID_PropertyName:='_TIM_ArchtypeTable_Vanilla_Shock_SpellFormID';</v>
      </c>
    </row>
    <row r="515" spans="1:1" s="13" customFormat="1" x14ac:dyDescent="0.25">
      <c r="A515" s="13" t="str">
        <f t="shared" si="6"/>
        <v xml:space="preserve">	_TIM_ArchtypeTable_Vanilla_Soul_SpellFormID_PropertyName:='_TIM_ArchtypeTable_Vanilla_Soul_SpellFormID';</v>
      </c>
    </row>
    <row r="516" spans="1:1" s="13" customFormat="1" x14ac:dyDescent="0.25">
      <c r="A516" s="13" t="str">
        <f t="shared" si="6"/>
        <v xml:space="preserve">	_TIM_ArchtypeTable_Vanilla_Space_SpellFormID_PropertyName:='_TIM_ArchtypeTable_Vanilla_Space_SpellFormID';</v>
      </c>
    </row>
    <row r="517" spans="1:1" s="13" customFormat="1" x14ac:dyDescent="0.25">
      <c r="A517" s="13" t="str">
        <f t="shared" si="6"/>
        <v xml:space="preserve">	_TIM_ArchtypeTable_Vanilla_Sun_SpellFormID_PropertyName:='_TIM_ArchtypeTable_Vanilla_Sun_SpellFormID';</v>
      </c>
    </row>
    <row r="518" spans="1:1" s="13" customFormat="1" x14ac:dyDescent="0.25">
      <c r="A518" s="13" t="str">
        <f t="shared" si="6"/>
        <v xml:space="preserve">	_TIM_ArchtypeTable_Vanilla_Time_SpellFormID_PropertyName:='_TIM_ArchtypeTable_Vanilla_Time_SpellFormID';</v>
      </c>
    </row>
    <row r="519" spans="1:1" s="13" customFormat="1" x14ac:dyDescent="0.25">
      <c r="A519" s="13" t="str">
        <f t="shared" si="6"/>
        <v xml:space="preserve">	_TIM_ArchtypeTable_Vanilla_Translocate_SpellFormID_PropertyName:='_TIM_ArchtypeTable_Vanilla_Translocate_SpellFormID';</v>
      </c>
    </row>
    <row r="520" spans="1:1" s="13" customFormat="1" x14ac:dyDescent="0.25">
      <c r="A520" s="13" t="str">
        <f t="shared" si="6"/>
        <v xml:space="preserve">	_TIM_ArchtypeTable_Vanilla_Transmute_SpellFormID_PropertyName:='_TIM_ArchtypeTable_Vanilla_Transmute_SpellFormID';</v>
      </c>
    </row>
    <row r="521" spans="1:1" s="13" customFormat="1" x14ac:dyDescent="0.25">
      <c r="A521" s="13" t="str">
        <f t="shared" si="6"/>
        <v xml:space="preserve">	_TIM_ArchtypeTable_Vanilla_Wall_SpellFormID_PropertyName:='_TIM_ArchtypeTable_Vanilla_Wall_SpellFormID';</v>
      </c>
    </row>
    <row r="522" spans="1:1" s="13" customFormat="1" x14ac:dyDescent="0.25">
      <c r="A522" s="13" t="str">
        <f t="shared" si="6"/>
        <v xml:space="preserve">	_TIM_ArchtypeTable_Vanilla_Ward_SpellFormID_PropertyName:='_TIM_ArchtypeTable_Vanilla_Ward_SpellFormID';</v>
      </c>
    </row>
    <row r="523" spans="1:1" s="13" customFormat="1" x14ac:dyDescent="0.25">
      <c r="A523" s="13" t="str">
        <f t="shared" si="6"/>
        <v xml:space="preserve">	_TIM_ArchtypeTable_Vanilla_Water_SpellFormID_PropertyName:='_TIM_ArchtypeTable_Vanilla_Water_SpellFormID';</v>
      </c>
    </row>
    <row r="524" spans="1:1" s="13" customFormat="1" x14ac:dyDescent="0.25">
      <c r="A524" s="13" t="str">
        <f t="shared" si="6"/>
        <v xml:space="preserve">	_TIM_ArchtypeTable_Vanilla_Wind_SpellFormID_PropertyName:='_TIM_ArchtypeTable_Vanilla_Wind_SpellFormID';</v>
      </c>
    </row>
    <row r="525" spans="1:1" s="13" customFormat="1" x14ac:dyDescent="0.25"/>
    <row r="526" spans="1:1" s="13" customFormat="1" x14ac:dyDescent="0.25">
      <c r="A526" s="13" t="str">
        <f t="shared" si="6"/>
        <v xml:space="preserve">	_TIM_ArchtypeTable_Vanilla_Absorb_SpellToLearnXP_PropertyName:='_TIM_ArchtypeTable_Vanilla_Absorb_SpellToLearnXP';</v>
      </c>
    </row>
    <row r="527" spans="1:1" s="13" customFormat="1" x14ac:dyDescent="0.25">
      <c r="A527" s="13" t="str">
        <f t="shared" si="6"/>
        <v xml:space="preserve">	_TIM_ArchtypeTable_Vanilla_Apparatus_SpellToLearnXP_PropertyName:='_TIM_ArchtypeTable_Vanilla_Apparatus_SpellToLearnXP';</v>
      </c>
    </row>
    <row r="528" spans="1:1" s="13" customFormat="1" x14ac:dyDescent="0.25">
      <c r="A528" s="13" t="str">
        <f t="shared" si="6"/>
        <v xml:space="preserve">	_TIM_ArchtypeTable_Vanilla_Armor_SpellToLearnXP_PropertyName:='_TIM_ArchtypeTable_Vanilla_Armor_SpellToLearnXP';</v>
      </c>
    </row>
    <row r="529" spans="1:1" s="13" customFormat="1" x14ac:dyDescent="0.25">
      <c r="A529" s="13" t="str">
        <f t="shared" si="6"/>
        <v xml:space="preserve">	_TIM_ArchtypeTable_Vanilla_Ash_SpellToLearnXP_PropertyName:='_TIM_ArchtypeTable_Vanilla_Ash_SpellToLearnXP';</v>
      </c>
    </row>
    <row r="530" spans="1:1" s="13" customFormat="1" x14ac:dyDescent="0.25">
      <c r="A530" s="13" t="str">
        <f t="shared" si="6"/>
        <v xml:space="preserve">	_TIM_ArchtypeTable_Vanilla_Cloak_SpellToLearnXP_PropertyName:='_TIM_ArchtypeTable_Vanilla_Cloak_SpellToLearnXP';</v>
      </c>
    </row>
    <row r="531" spans="1:1" s="13" customFormat="1" x14ac:dyDescent="0.25">
      <c r="A531" s="13" t="str">
        <f t="shared" si="6"/>
        <v xml:space="preserve">	_TIM_ArchtypeTable_Vanilla_Damage_SpellToLearnXP_PropertyName:='_TIM_ArchtypeTable_Vanilla_Damage_SpellToLearnXP';</v>
      </c>
    </row>
    <row r="532" spans="1:1" s="13" customFormat="1" x14ac:dyDescent="0.25">
      <c r="A532" s="13" t="str">
        <f t="shared" si="6"/>
        <v xml:space="preserve">	_TIM_ArchtypeTable_Vanilla_Death_SpellToLearnXP_PropertyName:='_TIM_ArchtypeTable_Vanilla_Death_SpellToLearnXP';</v>
      </c>
    </row>
    <row r="533" spans="1:1" s="13" customFormat="1" x14ac:dyDescent="0.25">
      <c r="A533" s="13" t="str">
        <f t="shared" si="6"/>
        <v xml:space="preserve">	_TIM_ArchtypeTable_Vanilla_Disease_SpellToLearnXP_PropertyName:='_TIM_ArchtypeTable_Vanilla_Disease_SpellToLearnXP';</v>
      </c>
    </row>
    <row r="534" spans="1:1" s="13" customFormat="1" x14ac:dyDescent="0.25">
      <c r="A534" s="13" t="str">
        <f t="shared" si="6"/>
        <v xml:space="preserve">	_TIM_ArchtypeTable_Vanilla_Earth_SpellToLearnXP_PropertyName:='_TIM_ArchtypeTable_Vanilla_Earth_SpellToLearnXP';</v>
      </c>
    </row>
    <row r="535" spans="1:1" s="13" customFormat="1" x14ac:dyDescent="0.25">
      <c r="A535" s="13" t="str">
        <f t="shared" si="6"/>
        <v xml:space="preserve">	_TIM_ArchtypeTable_Vanilla_Enhance_SpellToLearnXP_PropertyName:='_TIM_ArchtypeTable_Vanilla_Enhance_SpellToLearnXP';</v>
      </c>
    </row>
    <row r="536" spans="1:1" s="13" customFormat="1" x14ac:dyDescent="0.25">
      <c r="A536" s="13" t="str">
        <f t="shared" si="6"/>
        <v xml:space="preserve">	_TIM_ArchtypeTable_Vanilla_Fabricate_SpellToLearnXP_PropertyName:='_TIM_ArchtypeTable_Vanilla_Fabricate_SpellToLearnXP';</v>
      </c>
    </row>
    <row r="537" spans="1:1" s="13" customFormat="1" x14ac:dyDescent="0.25">
      <c r="A537" s="13" t="str">
        <f t="shared" si="6"/>
        <v xml:space="preserve">	_TIM_ArchtypeTable_Vanilla_Fire_SpellToLearnXP_PropertyName:='_TIM_ArchtypeTable_Vanilla_Fire_SpellToLearnXP';</v>
      </c>
    </row>
    <row r="538" spans="1:1" s="13" customFormat="1" x14ac:dyDescent="0.25">
      <c r="A538" s="13" t="str">
        <f t="shared" si="6"/>
        <v xml:space="preserve">	_TIM_ArchtypeTable_Vanilla_Force_SpellToLearnXP_PropertyName:='_TIM_ArchtypeTable_Vanilla_Force_SpellToLearnXP';</v>
      </c>
    </row>
    <row r="539" spans="1:1" s="13" customFormat="1" x14ac:dyDescent="0.25">
      <c r="A539" s="13" t="str">
        <f t="shared" si="6"/>
        <v xml:space="preserve">	_TIM_ArchtypeTable_Vanilla_Frost_SpellToLearnXP_PropertyName:='_TIM_ArchtypeTable_Vanilla_Frost_SpellToLearnXP';</v>
      </c>
    </row>
    <row r="540" spans="1:1" s="13" customFormat="1" x14ac:dyDescent="0.25">
      <c r="A540" s="13" t="str">
        <f t="shared" si="6"/>
        <v xml:space="preserve">	_TIM_ArchtypeTable_Vanilla_Impair_SpellToLearnXP_PropertyName:='_TIM_ArchtypeTable_Vanilla_Impair_SpellToLearnXP';</v>
      </c>
    </row>
    <row r="541" spans="1:1" s="13" customFormat="1" x14ac:dyDescent="0.25">
      <c r="A541" s="13" t="str">
        <f t="shared" si="6"/>
        <v xml:space="preserve">	_TIM_ArchtypeTable_Vanilla_Life_SpellToLearnXP_PropertyName:='_TIM_ArchtypeTable_Vanilla_Life_SpellToLearnXP';</v>
      </c>
    </row>
    <row r="542" spans="1:1" s="13" customFormat="1" x14ac:dyDescent="0.25">
      <c r="A542" s="13" t="str">
        <f t="shared" si="6"/>
        <v xml:space="preserve">	_TIM_ArchtypeTable_Vanilla_Mental_SpellToLearnXP_PropertyName:='_TIM_ArchtypeTable_Vanilla_Mental_SpellToLearnXP';</v>
      </c>
    </row>
    <row r="543" spans="1:1" s="13" customFormat="1" x14ac:dyDescent="0.25">
      <c r="A543" s="13" t="str">
        <f t="shared" si="6"/>
        <v xml:space="preserve">	_TIM_ArchtypeTable_Vanilla_Metamagic_SpellToLearnXP_PropertyName:='_TIM_ArchtypeTable_Vanilla_Metamagic_SpellToLearnXP';</v>
      </c>
    </row>
    <row r="544" spans="1:1" s="13" customFormat="1" x14ac:dyDescent="0.25">
      <c r="A544" s="13" t="str">
        <f>"	" &amp;A66&amp; "_PropertyName:='"&amp;A66&amp;"';"</f>
        <v xml:space="preserve">	_TIM_ArchtypeTable_Vanilla_Oblivion_SpellToLearnXP_PropertyName:='_TIM_ArchtypeTable_Vanilla_Oblivion_SpellToLearnXP';</v>
      </c>
    </row>
    <row r="545" spans="1:1" s="13" customFormat="1" x14ac:dyDescent="0.25">
      <c r="A545" s="13" t="str">
        <f t="shared" si="6"/>
        <v xml:space="preserve">	_TIM_ArchtypeTable_Vanilla_Poison_SpellToLearnXP_PropertyName:='_TIM_ArchtypeTable_Vanilla_Poison_SpellToLearnXP';</v>
      </c>
    </row>
    <row r="546" spans="1:1" s="13" customFormat="1" x14ac:dyDescent="0.25">
      <c r="A546" s="13" t="str">
        <f t="shared" si="6"/>
        <v xml:space="preserve">	_TIM_ArchtypeTable_Vanilla_Projectile_SpellToLearnXP_PropertyName:='_TIM_ArchtypeTable_Vanilla_Projectile_SpellToLearnXP';</v>
      </c>
    </row>
    <row r="547" spans="1:1" s="13" customFormat="1" x14ac:dyDescent="0.25">
      <c r="A547" s="13" t="str">
        <f t="shared" si="6"/>
        <v xml:space="preserve">	_TIM_ArchtypeTable_Vanilla_Recover_SpellToLearnXP_PropertyName:='_TIM_ArchtypeTable_Vanilla_Recover_SpellToLearnXP';</v>
      </c>
    </row>
    <row r="548" spans="1:1" s="13" customFormat="1" x14ac:dyDescent="0.25">
      <c r="A548" s="13" t="str">
        <f t="shared" ref="A548:A571" si="7">"	" &amp;A70&amp; "_PropertyName:='"&amp;A70&amp;"';"</f>
        <v xml:space="preserve">	_TIM_ArchtypeTable_Vanilla_Rune_SpellToLearnXP_PropertyName:='_TIM_ArchtypeTable_Vanilla_Rune_SpellToLearnXP';</v>
      </c>
    </row>
    <row r="549" spans="1:1" s="13" customFormat="1" x14ac:dyDescent="0.25">
      <c r="A549" s="13" t="str">
        <f t="shared" si="7"/>
        <v xml:space="preserve">	_TIM_ArchtypeTable_Vanilla_Sense_SpellToLearnXP_PropertyName:='_TIM_ArchtypeTable_Vanilla_Sense_SpellToLearnXP';</v>
      </c>
    </row>
    <row r="550" spans="1:1" s="13" customFormat="1" x14ac:dyDescent="0.25">
      <c r="A550" s="13" t="str">
        <f t="shared" si="7"/>
        <v xml:space="preserve">	_TIM_ArchtypeTable_Vanilla_Shadow_SpellToLearnXP_PropertyName:='_TIM_ArchtypeTable_Vanilla_Shadow_SpellToLearnXP';</v>
      </c>
    </row>
    <row r="551" spans="1:1" s="13" customFormat="1" x14ac:dyDescent="0.25">
      <c r="A551" s="13" t="str">
        <f t="shared" si="7"/>
        <v xml:space="preserve">	_TIM_ArchtypeTable_Vanilla_Shock_SpellToLearnXP_PropertyName:='_TIM_ArchtypeTable_Vanilla_Shock_SpellToLearnXP';</v>
      </c>
    </row>
    <row r="552" spans="1:1" s="13" customFormat="1" x14ac:dyDescent="0.25">
      <c r="A552" s="13" t="str">
        <f t="shared" si="7"/>
        <v xml:space="preserve">	_TIM_ArchtypeTable_Vanilla_Soul_SpellToLearnXP_PropertyName:='_TIM_ArchtypeTable_Vanilla_Soul_SpellToLearnXP';</v>
      </c>
    </row>
    <row r="553" spans="1:1" s="13" customFormat="1" x14ac:dyDescent="0.25">
      <c r="A553" s="13" t="str">
        <f t="shared" si="7"/>
        <v xml:space="preserve">	_TIM_ArchtypeTable_Vanilla_Space_SpellToLearnXP_PropertyName:='_TIM_ArchtypeTable_Vanilla_Space_SpellToLearnXP';</v>
      </c>
    </row>
    <row r="554" spans="1:1" s="13" customFormat="1" x14ac:dyDescent="0.25">
      <c r="A554" s="13" t="str">
        <f t="shared" si="7"/>
        <v xml:space="preserve">	_TIM_ArchtypeTable_Vanilla_Sun_SpellToLearnXP_PropertyName:='_TIM_ArchtypeTable_Vanilla_Sun_SpellToLearnXP';</v>
      </c>
    </row>
    <row r="555" spans="1:1" s="13" customFormat="1" x14ac:dyDescent="0.25">
      <c r="A555" s="13" t="str">
        <f t="shared" si="7"/>
        <v xml:space="preserve">	_TIM_ArchtypeTable_Vanilla_Time_SpellToLearnXP_PropertyName:='_TIM_ArchtypeTable_Vanilla_Time_SpellToLearnXP';</v>
      </c>
    </row>
    <row r="556" spans="1:1" s="13" customFormat="1" x14ac:dyDescent="0.25">
      <c r="A556" s="13" t="str">
        <f t="shared" si="7"/>
        <v xml:space="preserve">	_TIM_ArchtypeTable_Vanilla_Translocate_SpellToLearnXP_PropertyName:='_TIM_ArchtypeTable_Vanilla_Translocate_SpellToLearnXP';</v>
      </c>
    </row>
    <row r="557" spans="1:1" s="13" customFormat="1" x14ac:dyDescent="0.25">
      <c r="A557" s="13" t="str">
        <f t="shared" si="7"/>
        <v xml:space="preserve">	_TIM_ArchtypeTable_Vanilla_Transmute_SpellToLearnXP_PropertyName:='_TIM_ArchtypeTable_Vanilla_Transmute_SpellToLearnXP';</v>
      </c>
    </row>
    <row r="558" spans="1:1" s="13" customFormat="1" x14ac:dyDescent="0.25">
      <c r="A558" s="13" t="str">
        <f t="shared" si="7"/>
        <v xml:space="preserve">	_TIM_ArchtypeTable_Vanilla_Wall_SpellToLearnXP_PropertyName:='_TIM_ArchtypeTable_Vanilla_Wall_SpellToLearnXP';</v>
      </c>
    </row>
    <row r="559" spans="1:1" s="13" customFormat="1" x14ac:dyDescent="0.25">
      <c r="A559" s="13" t="str">
        <f t="shared" si="7"/>
        <v xml:space="preserve">	_TIM_ArchtypeTable_Vanilla_Ward_SpellToLearnXP_PropertyName:='_TIM_ArchtypeTable_Vanilla_Ward_SpellToLearnXP';</v>
      </c>
    </row>
    <row r="560" spans="1:1" s="13" customFormat="1" x14ac:dyDescent="0.25">
      <c r="A560" s="13" t="str">
        <f t="shared" si="7"/>
        <v xml:space="preserve">	_TIM_ArchtypeTable_Vanilla_Water_SpellToLearnXP_PropertyName:='_TIM_ArchtypeTable_Vanilla_Water_SpellToLearnXP';</v>
      </c>
    </row>
    <row r="561" spans="1:1" s="13" customFormat="1" x14ac:dyDescent="0.25">
      <c r="A561" s="13" t="str">
        <f t="shared" si="7"/>
        <v xml:space="preserve">	_TIM_ArchtypeTable_Vanilla_Wind_SpellToLearnXP_PropertyName:='_TIM_ArchtypeTable_Vanilla_Wind_SpellToLearnXP';</v>
      </c>
    </row>
    <row r="562" spans="1:1" s="13" customFormat="1" x14ac:dyDescent="0.25"/>
    <row r="563" spans="1:1" s="13" customFormat="1" x14ac:dyDescent="0.25">
      <c r="A563" s="13" t="str">
        <f t="shared" si="7"/>
        <v xml:space="preserve">	_TIM_ArchtypeTable_Vanilla_Absorb_SpellEarnedXP_PropertyName:='_TIM_ArchtypeTable_Vanilla_Absorb_SpellEarnedXP';</v>
      </c>
    </row>
    <row r="564" spans="1:1" s="13" customFormat="1" x14ac:dyDescent="0.25">
      <c r="A564" s="13" t="str">
        <f t="shared" si="7"/>
        <v xml:space="preserve">	_TIM_ArchtypeTable_Vanilla_Apparatus_SpellEarnedXP_PropertyName:='_TIM_ArchtypeTable_Vanilla_Apparatus_SpellEarnedXP';</v>
      </c>
    </row>
    <row r="565" spans="1:1" s="13" customFormat="1" x14ac:dyDescent="0.25">
      <c r="A565" s="13" t="str">
        <f t="shared" si="7"/>
        <v xml:space="preserve">	_TIM_ArchtypeTable_Vanilla_Armor_SpellEarnedXP_PropertyName:='_TIM_ArchtypeTable_Vanilla_Armor_SpellEarnedXP';</v>
      </c>
    </row>
    <row r="566" spans="1:1" s="13" customFormat="1" x14ac:dyDescent="0.25">
      <c r="A566" s="13" t="str">
        <f t="shared" si="7"/>
        <v xml:space="preserve">	_TIM_ArchtypeTable_Vanilla_Ash_SpellEarnedXP_PropertyName:='_TIM_ArchtypeTable_Vanilla_Ash_SpellEarnedXP';</v>
      </c>
    </row>
    <row r="567" spans="1:1" s="13" customFormat="1" x14ac:dyDescent="0.25">
      <c r="A567" s="13" t="str">
        <f t="shared" si="7"/>
        <v xml:space="preserve">	_TIM_ArchtypeTable_Vanilla_Cloak_SpellEarnedXP_PropertyName:='_TIM_ArchtypeTable_Vanilla_Cloak_SpellEarnedXP';</v>
      </c>
    </row>
    <row r="568" spans="1:1" s="13" customFormat="1" x14ac:dyDescent="0.25">
      <c r="A568" s="13" t="str">
        <f t="shared" si="7"/>
        <v xml:space="preserve">	_TIM_ArchtypeTable_Vanilla_Damage_SpellEarnedXP_PropertyName:='_TIM_ArchtypeTable_Vanilla_Damage_SpellEarnedXP';</v>
      </c>
    </row>
    <row r="569" spans="1:1" s="13" customFormat="1" x14ac:dyDescent="0.25">
      <c r="A569" s="13" t="str">
        <f t="shared" si="7"/>
        <v xml:space="preserve">	_TIM_ArchtypeTable_Vanilla_Death_SpellEarnedXP_PropertyName:='_TIM_ArchtypeTable_Vanilla_Death_SpellEarnedXP';</v>
      </c>
    </row>
    <row r="570" spans="1:1" s="13" customFormat="1" x14ac:dyDescent="0.25">
      <c r="A570" s="13" t="str">
        <f t="shared" si="7"/>
        <v xml:space="preserve">	_TIM_ArchtypeTable_Vanilla_Disease_SpellEarnedXP_PropertyName:='_TIM_ArchtypeTable_Vanilla_Disease_SpellEarnedXP';</v>
      </c>
    </row>
    <row r="571" spans="1:1" s="13" customFormat="1" x14ac:dyDescent="0.25">
      <c r="A571" s="13" t="str">
        <f t="shared" si="7"/>
        <v xml:space="preserve">	_TIM_ArchtypeTable_Vanilla_Earth_SpellEarnedXP_PropertyName:='_TIM_ArchtypeTable_Vanilla_Earth_SpellEarnedXP';</v>
      </c>
    </row>
    <row r="572" spans="1:1" s="13" customFormat="1" x14ac:dyDescent="0.25">
      <c r="A572" s="13" t="str">
        <f>"	" &amp;A94&amp; "_PropertyName:='"&amp;A94&amp;"';"</f>
        <v xml:space="preserve">	_TIM_ArchtypeTable_Vanilla_Enhance_SpellEarnedXP_PropertyName:='_TIM_ArchtypeTable_Vanilla_Enhance_SpellEarnedXP';</v>
      </c>
    </row>
    <row r="573" spans="1:1" s="13" customFormat="1" x14ac:dyDescent="0.25">
      <c r="A573" s="13" t="str">
        <f t="shared" ref="A573:A596" si="8">"	" &amp;A95&amp; "_PropertyName:='"&amp;A95&amp;"';"</f>
        <v xml:space="preserve">	_TIM_ArchtypeTable_Vanilla_Fabricate_SpellEarnedXP_PropertyName:='_TIM_ArchtypeTable_Vanilla_Fabricate_SpellEarnedXP';</v>
      </c>
    </row>
    <row r="574" spans="1:1" s="13" customFormat="1" x14ac:dyDescent="0.25">
      <c r="A574" s="13" t="str">
        <f t="shared" si="8"/>
        <v xml:space="preserve">	_TIM_ArchtypeTable_Vanilla_Fire_SpellEarnedXP_PropertyName:='_TIM_ArchtypeTable_Vanilla_Fire_SpellEarnedXP';</v>
      </c>
    </row>
    <row r="575" spans="1:1" s="13" customFormat="1" x14ac:dyDescent="0.25">
      <c r="A575" s="13" t="str">
        <f t="shared" si="8"/>
        <v xml:space="preserve">	_TIM_ArchtypeTable_Vanilla_Force_SpellEarnedXP_PropertyName:='_TIM_ArchtypeTable_Vanilla_Force_SpellEarnedXP';</v>
      </c>
    </row>
    <row r="576" spans="1:1" s="13" customFormat="1" x14ac:dyDescent="0.25">
      <c r="A576" s="13" t="str">
        <f t="shared" si="8"/>
        <v xml:space="preserve">	_TIM_ArchtypeTable_Vanilla_Frost_SpellEarnedXP_PropertyName:='_TIM_ArchtypeTable_Vanilla_Frost_SpellEarnedXP';</v>
      </c>
    </row>
    <row r="577" spans="1:1" s="13" customFormat="1" x14ac:dyDescent="0.25">
      <c r="A577" s="13" t="str">
        <f t="shared" si="8"/>
        <v xml:space="preserve">	_TIM_ArchtypeTable_Vanilla_Impair_SpellEarnedXP_PropertyName:='_TIM_ArchtypeTable_Vanilla_Impair_SpellEarnedXP';</v>
      </c>
    </row>
    <row r="578" spans="1:1" s="13" customFormat="1" x14ac:dyDescent="0.25">
      <c r="A578" s="13" t="str">
        <f t="shared" si="8"/>
        <v xml:space="preserve">	_TIM_ArchtypeTable_Vanilla_Life_SpellEarnedXP_PropertyName:='_TIM_ArchtypeTable_Vanilla_Life_SpellEarnedXP';</v>
      </c>
    </row>
    <row r="579" spans="1:1" s="13" customFormat="1" x14ac:dyDescent="0.25">
      <c r="A579" s="13" t="str">
        <f t="shared" si="8"/>
        <v xml:space="preserve">	_TIM_ArchtypeTable_Vanilla_Mental_SpellEarnedXP_PropertyName:='_TIM_ArchtypeTable_Vanilla_Mental_SpellEarnedXP';</v>
      </c>
    </row>
    <row r="580" spans="1:1" s="13" customFormat="1" x14ac:dyDescent="0.25">
      <c r="A580" s="13" t="str">
        <f t="shared" si="8"/>
        <v xml:space="preserve">	_TIM_ArchtypeTable_Vanilla_Metamagic_SpellEarnedXP_PropertyName:='_TIM_ArchtypeTable_Vanilla_Metamagic_SpellEarnedXP';</v>
      </c>
    </row>
    <row r="581" spans="1:1" s="13" customFormat="1" x14ac:dyDescent="0.25">
      <c r="A581" s="13" t="str">
        <f t="shared" si="8"/>
        <v xml:space="preserve">	_TIM_ArchtypeTable_Vanilla_Oblivion_SpellEarnedXP_PropertyName:='_TIM_ArchtypeTable_Vanilla_Oblivion_SpellEarnedXP';</v>
      </c>
    </row>
    <row r="582" spans="1:1" s="13" customFormat="1" x14ac:dyDescent="0.25">
      <c r="A582" s="13" t="str">
        <f t="shared" si="8"/>
        <v xml:space="preserve">	_TIM_ArchtypeTable_Vanilla_Poison_SpellEarnedXP_PropertyName:='_TIM_ArchtypeTable_Vanilla_Poison_SpellEarnedXP';</v>
      </c>
    </row>
    <row r="583" spans="1:1" s="13" customFormat="1" x14ac:dyDescent="0.25">
      <c r="A583" s="13" t="str">
        <f t="shared" si="8"/>
        <v xml:space="preserve">	_TIM_ArchtypeTable_Vanilla_Projectile_SpellEarnedXP_PropertyName:='_TIM_ArchtypeTable_Vanilla_Projectile_SpellEarnedXP';</v>
      </c>
    </row>
    <row r="584" spans="1:1" s="13" customFormat="1" x14ac:dyDescent="0.25">
      <c r="A584" s="13" t="str">
        <f t="shared" si="8"/>
        <v xml:space="preserve">	_TIM_ArchtypeTable_Vanilla_Recover_SpellEarnedXP_PropertyName:='_TIM_ArchtypeTable_Vanilla_Recover_SpellEarnedXP';</v>
      </c>
    </row>
    <row r="585" spans="1:1" s="13" customFormat="1" x14ac:dyDescent="0.25">
      <c r="A585" s="13" t="str">
        <f t="shared" si="8"/>
        <v xml:space="preserve">	_TIM_ArchtypeTable_Vanilla_Rune_SpellEarnedXP_PropertyName:='_TIM_ArchtypeTable_Vanilla_Rune_SpellEarnedXP';</v>
      </c>
    </row>
    <row r="586" spans="1:1" s="13" customFormat="1" x14ac:dyDescent="0.25">
      <c r="A586" s="13" t="str">
        <f t="shared" si="8"/>
        <v xml:space="preserve">	_TIM_ArchtypeTable_Vanilla_Sense_SpellEarnedXP_PropertyName:='_TIM_ArchtypeTable_Vanilla_Sense_SpellEarnedXP';</v>
      </c>
    </row>
    <row r="587" spans="1:1" s="13" customFormat="1" x14ac:dyDescent="0.25">
      <c r="A587" s="13" t="str">
        <f t="shared" si="8"/>
        <v xml:space="preserve">	_TIM_ArchtypeTable_Vanilla_Shadow_SpellEarnedXP_PropertyName:='_TIM_ArchtypeTable_Vanilla_Shadow_SpellEarnedXP';</v>
      </c>
    </row>
    <row r="588" spans="1:1" s="13" customFormat="1" x14ac:dyDescent="0.25">
      <c r="A588" s="13" t="str">
        <f t="shared" si="8"/>
        <v xml:space="preserve">	_TIM_ArchtypeTable_Vanilla_Shock_SpellEarnedXP_PropertyName:='_TIM_ArchtypeTable_Vanilla_Shock_SpellEarnedXP';</v>
      </c>
    </row>
    <row r="589" spans="1:1" s="13" customFormat="1" x14ac:dyDescent="0.25">
      <c r="A589" s="13" t="str">
        <f t="shared" si="8"/>
        <v xml:space="preserve">	_TIM_ArchtypeTable_Vanilla_Soul_SpellEarnedXP_PropertyName:='_TIM_ArchtypeTable_Vanilla_Soul_SpellEarnedXP';</v>
      </c>
    </row>
    <row r="590" spans="1:1" s="13" customFormat="1" x14ac:dyDescent="0.25">
      <c r="A590" s="13" t="str">
        <f t="shared" si="8"/>
        <v xml:space="preserve">	_TIM_ArchtypeTable_Vanilla_Space_SpellEarnedXP_PropertyName:='_TIM_ArchtypeTable_Vanilla_Space_SpellEarnedXP';</v>
      </c>
    </row>
    <row r="591" spans="1:1" s="13" customFormat="1" x14ac:dyDescent="0.25">
      <c r="A591" s="13" t="str">
        <f t="shared" si="8"/>
        <v xml:space="preserve">	_TIM_ArchtypeTable_Vanilla_Sun_SpellEarnedXP_PropertyName:='_TIM_ArchtypeTable_Vanilla_Sun_SpellEarnedXP';</v>
      </c>
    </row>
    <row r="592" spans="1:1" s="13" customFormat="1" x14ac:dyDescent="0.25">
      <c r="A592" s="13" t="str">
        <f t="shared" si="8"/>
        <v xml:space="preserve">	_TIM_ArchtypeTable_Vanilla_Time_SpellEarnedXP_PropertyName:='_TIM_ArchtypeTable_Vanilla_Time_SpellEarnedXP';</v>
      </c>
    </row>
    <row r="593" spans="1:1" s="13" customFormat="1" x14ac:dyDescent="0.25">
      <c r="A593" s="13" t="str">
        <f t="shared" si="8"/>
        <v xml:space="preserve">	_TIM_ArchtypeTable_Vanilla_Translocate_SpellEarnedXP_PropertyName:='_TIM_ArchtypeTable_Vanilla_Translocate_SpellEarnedXP';</v>
      </c>
    </row>
    <row r="594" spans="1:1" s="13" customFormat="1" x14ac:dyDescent="0.25">
      <c r="A594" s="13" t="str">
        <f t="shared" si="8"/>
        <v xml:space="preserve">	_TIM_ArchtypeTable_Vanilla_Transmute_SpellEarnedXP_PropertyName:='_TIM_ArchtypeTable_Vanilla_Transmute_SpellEarnedXP';</v>
      </c>
    </row>
    <row r="595" spans="1:1" s="13" customFormat="1" x14ac:dyDescent="0.25">
      <c r="A595" s="13" t="str">
        <f t="shared" si="8"/>
        <v xml:space="preserve">	_TIM_ArchtypeTable_Vanilla_Wall_SpellEarnedXP_PropertyName:='_TIM_ArchtypeTable_Vanilla_Wall_SpellEarnedXP';</v>
      </c>
    </row>
    <row r="596" spans="1:1" s="13" customFormat="1" x14ac:dyDescent="0.25">
      <c r="A596" s="13" t="str">
        <f t="shared" si="8"/>
        <v xml:space="preserve">	_TIM_ArchtypeTable_Vanilla_Ward_SpellEarnedXP_PropertyName:='_TIM_ArchtypeTable_Vanilla_Ward_SpellEarnedXP';</v>
      </c>
    </row>
    <row r="597" spans="1:1" s="13" customFormat="1" x14ac:dyDescent="0.25">
      <c r="A597" s="13" t="str">
        <f>"	" &amp;A119&amp; "_PropertyName:='"&amp;A119&amp;"';"</f>
        <v xml:space="preserve">	_TIM_ArchtypeTable_Vanilla_Water_SpellEarnedXP_PropertyName:='_TIM_ArchtypeTable_Vanilla_Water_SpellEarnedXP';</v>
      </c>
    </row>
    <row r="598" spans="1:1" s="13" customFormat="1" x14ac:dyDescent="0.25">
      <c r="A598" s="13" t="str">
        <f t="shared" ref="A598" si="9">"	" &amp;A120&amp; "_PropertyName:='"&amp;A120&amp;"';"</f>
        <v xml:space="preserve">	_TIM_ArchtypeTable_Vanilla_Wind_SpellEarnedXP_PropertyName:='_TIM_ArchtypeTable_Vanilla_Wind_SpellEarnedXP';</v>
      </c>
    </row>
    <row r="600" spans="1:1" s="13" customFormat="1" x14ac:dyDescent="0.25">
      <c r="A600" s="13" t="str">
        <f>"	" &amp;A3&amp; "_PropertyData:='"&amp;G3&amp;"';"</f>
        <v xml:space="preserve">	_TIM_SpellTable_Vanilla_SpellFormID_PropertyData:='275236,894790,372060,275235,372061,67204913,135662,334614,107724,1085713,381301,67205039,135663,372062,372063,842608,746214,67227142,135659,409782,518369,642598,135660,33572282,132291,416727,318372,447020,135661,67227126,132292,33572280,67320934,617876,457043,67204994,1105388,132293,33572275,617877,457042,518367,517589,517590,517591,77773,178539,187690,77776,383888,424303,178540,187689,424304,286621,116617,241311,241314,286620,241315,67204909,1112044,1112045,1112046,220543,220544,220545,518372,501803,518373,135491,319208,319211,319209,319210,586731,319214,67205047,319212,163510,319213,319215,518365,518363,518366,518362,77772,77848,193464,316402,33614034,135665,33570642,307526,746223,135664,77778,33614036,67229515,316408,33568949,384349,33568950,340269,746222,384352,384350,573867,920783';</v>
      </c>
    </row>
    <row r="601" spans="1:1" s="13" customFormat="1" x14ac:dyDescent="0.25">
      <c r="A601" s="13" t="str">
        <f>"	" &amp;A4&amp; "_PropertyData:='"&amp;G4&amp;"';"</f>
        <v xml:space="preserve">	_TIM_SpellTable_Vanilla_SpellTomeID_PropertyData:='647847,1001879,647848,665314,665315,67205036,665322,665316,665317,1085714,665318,67205045,665319,665321,665320,863054,906822,67227143,647849,647851,647850,738807,665325,33572272,665324,665323,642388,665326,665329,67232433,665327,33572273,67320935,665330,665334,67218106,1113440,665328,33572274,665335,665336,665337,665338,665339,665340,642385,642386,642387,665341,665344,665345,665342,665343,665346,665352,665350,665347,665348,665351,665349,67205037,1112051,1112052,1112053,665353,665354,665355,665357,665356,665358,1046481,647853,647852,665361,665362,665359,665364,67205053,665363,665365,665367,665368,665371,665370,665372,665369,647855,647854,665373,665374,33614037,665376,33570641,665375,1111629,665378,665383,33614038,67241605,665381,33570638,665377,33570637,665384,906819,665382,665385,906823,1039995';</v>
      </c>
    </row>
    <row r="602" spans="1:1" s="13" customFormat="1" x14ac:dyDescent="0.25">
      <c r="A602" s="13" t="str">
        <f>"	" &amp;A5&amp; "_PropertyData:='"&amp;G5&amp;"';"</f>
        <v xml:space="preserve">	_TIM_SpellTable_Vanilla_SchoolIndex_PropertyData:='0,0,0,0,0,0,0,0,0,0,0,0,0,0,0,0,0,1,1,1,1,1,1,1,1,1,1,1,1,1,1,1,1,1,1,1,1,1,1,1,1,1,1,1,1,2,2,2,2,2,2,2,2,2,2,2,2,2,2,2,2,2,2,2,2,2,2,2,2,2,3,3,3,3,3,3,3,3,3,3,3,3,3,3,3,3,4,4,4,4,4,4,4,4,4,4,4,4,4,4,4,4,4,4,4,4,4,4,4';</v>
      </c>
    </row>
    <row r="603" spans="1:1" s="13" customFormat="1" x14ac:dyDescent="0.25">
      <c r="A603" s="13" t="str">
        <f>"	" &amp;A6&amp; "_PropertyData:='"&amp;G6&amp;"';"</f>
        <v xml:space="preserve">	_TIM_SpellTable_Vanilla_Archtype1Index_PropertyData:='28,15,2,20,2,3,15,2,12,8,31,3,6,2,12,2,12,18,18,26,6,11,18,6,11,6,26,18,18,3,13,6,18,6,16,3,18,18,6,6,18,6,11,13,18,11,13,25,11,11,13,13,20,22,20,11,4,4,13,4,4,13,11,20,11,13,25,13,11,25,23,9,14,14,14,14,14,14,9,14,14,14,9,14,14,14,15,2,15,15,6,2,28,6,15,2,15,6,19,6,28,6,28,6,15,6,6,6,6';</v>
      </c>
    </row>
    <row r="604" spans="1:1" s="13" customFormat="1" x14ac:dyDescent="0.25">
      <c r="A604" s="13" t="str">
        <f>"	" &amp;A7&amp; "_PropertyData:='"&amp;G7&amp;"';"</f>
        <v xml:space="preserve">	_TIM_SpellTable_Vanilla_Archtype2Index_PropertyData:='-1,31,9,28,9,12,23,9,20,31,34,12,23,9,14,9,14,30,30,30,10,26,30,30,18,10,30,30,30,26,18,30,30,10,18,26,30,25,30,10,30,10,18,18,25,-1,-1,-1,20,22,22,20,25,25,25,20,11,13,20,25,12,20,20,25,32,32,32,-1,-1,-1,-1,16,16,16,16,23,16,16,16,23,16,16,16,16,16,16,21,33,21,21,21,33,-1,14,21,33,21,21,22,12,-1,14,-1,12,21,12,14,14,15';</v>
      </c>
    </row>
    <row r="605" spans="1:1" s="13" customFormat="1" x14ac:dyDescent="0.25">
      <c r="A605" s="13" t="str">
        <f>"	" &amp;A8&amp; "_PropertyData:='"&amp;G8&amp;"';"</f>
        <v xml:space="preserve">	_TIM_SpellTable_Vanilla_Archtype3Index_PropertyData:='-1,-1,-1,-1,-1,-1,-1,-1,-1,-1,-1,22,-1,-1,-1,-1,-1,-1,-1,-1,-1,30,-1,-1,30,-1,-1,-1,-1,30,30,-1,-1,-1,-1,30,-1,30,-1,-1,-1,-1,30,30,30,-1,-1,-1,-1,-1,-1,-1,-1,-1,-1,-1,-1,-1,-1,-1,35,-1,-1,-1,-1,-1,-1,-1,-1,-1,-1,-1,-1,-1,-1,-1,-1,22,-1,-1,-1,-1,-1,-1,-1,-1,-1,-1,-1,-1,-1,-1,-1,-1,-1,-1,-1,-1,-1,-1,-1,-1,-1,-1,-1,-1,-1,28,21';</v>
      </c>
    </row>
    <row r="606" spans="1:1" s="13" customFormat="1" x14ac:dyDescent="0.25">
      <c r="A606" s="13" t="str">
        <f>"	" &amp;A9&amp; "_PropertyData:='"&amp;G9&amp;"';"</f>
        <v xml:space="preserve">	_TIM_SpellTable_Vanilla_SpellTIMTomeID_PropertyData:='105736,105737,105738,105739,105740,105741,105742,105743,105744,105745,105746,105747,105748,105749,105750,105751,105752,105753,105754,105755,105756,105757,105758,105759,105760,105761,105762,126499,126500,126501,126502,126503,126504,126505,126506,126507,126508,126509,126510,126511,126512,126513,126514,126515,126516,126517,126518,126519,126520,126521,126522,126523,126524,126525,126526,126527,126528,126529,126530,126531,126532,147269,147270,147271,147272,147273,147274,147275,147276,147277,147278,147279,147280,147281,147282,147283,147284,147285,147286,147287,147288,147289,147290,147291,147292,147293,147294,147295,147296,147297,147298,147299,147300,147301,147302,147303,147304,147305,147306,147307,147308,147309,147310,147311,147312,147313,147314,147315,147316';</v>
      </c>
    </row>
    <row r="607" spans="1:1" s="13" customFormat="1" x14ac:dyDescent="0.25"/>
    <row r="608" spans="1:1" s="13" customFormat="1" x14ac:dyDescent="0.25">
      <c r="A608" s="13" t="str">
        <f t="shared" ref="A608:A666" si="10">"	" &amp;A11&amp; "_PropertyData:='"&amp;G11&amp;"';"</f>
        <v xml:space="preserve">	_TIM_ArchtypeTable_Vanilla_Absorb_SpellFormID_PropertyData:='-1,-1,-1,-1,-1,-1,-1,-1,-1,-1,-1,-1,-1,-1,-1,-1,-1,-1,-1,-1,-1,-1,-1,-1,-1,-1,-1,-1,-1,-1,-1,-1';</v>
      </c>
    </row>
    <row r="609" spans="1:1" s="13" customFormat="1" x14ac:dyDescent="0.25">
      <c r="A609" s="13" t="str">
        <f t="shared" si="10"/>
        <v xml:space="preserve">	_TIM_ArchtypeTable_Vanilla_Apparatus_SpellFormID_PropertyData:='-1,-1,-1,-1,-1,-1,-1,-1,-1,-1,-1,-1,-1,-1,-1,-1,-1,-1,-1,-1,-1,-1,-1,-1,-1,-1,-1,-1,-1,-1,-1,-1';</v>
      </c>
    </row>
    <row r="610" spans="1:1" s="13" customFormat="1" x14ac:dyDescent="0.25">
      <c r="A610" s="13" t="str">
        <f t="shared" si="10"/>
        <v xml:space="preserve">	_TIM_ArchtypeTable_Vanilla_Armor_SpellFormID_PropertyData:='372060,77848,372061,135665,334614,135664,372062,842608,-1,-1,-1,-1,-1,-1,-1,-1,-1,-1,-1,-1,-1,-1,-1,-1,-1,-1,-1,-1,-1,-1,-1,-1';</v>
      </c>
    </row>
    <row r="611" spans="1:1" s="13" customFormat="1" x14ac:dyDescent="0.25">
      <c r="A611" s="13" t="str">
        <f t="shared" si="10"/>
        <v xml:space="preserve">	_TIM_ArchtypeTable_Vanilla_Ash_SpellFormID_PropertyData:='67227126,67204913,67205039,67204994,-1,-1,-1,-1,-1,-1,-1,-1,-1,-1,-1,-1,-1,-1,-1,-1,-1,-1,-1,-1,-1,-1,-1,-1,-1,-1,-1,-1';</v>
      </c>
    </row>
    <row r="612" spans="1:1" s="13" customFormat="1" x14ac:dyDescent="0.25">
      <c r="A612" s="13" t="str">
        <f t="shared" si="10"/>
        <v xml:space="preserve">	_TIM_ArchtypeTable_Vanilla_Cloak_SpellFormID_PropertyData:='241311,241314,241315,67204909,-1,-1,-1,-1,-1,-1,-1,-1,-1,-1,-1,-1,-1,-1,-1,-1,-1,-1,-1,-1,-1,-1,-1,-1,-1,-1,-1,-1';</v>
      </c>
    </row>
    <row r="613" spans="1:1" s="13" customFormat="1" x14ac:dyDescent="0.25">
      <c r="A613" s="13" t="str">
        <f t="shared" si="10"/>
        <v xml:space="preserve">	_TIM_ArchtypeTable_Vanilla_Damage_SpellFormID_PropertyData:='-1,-1,-1,-1,-1,-1,-1,-1,-1,-1,-1,-1,-1,-1,-1,-1,-1,-1,-1,-1,-1,-1,-1,-1,-1,-1,-1,-1,-1,-1,-1,-1';</v>
      </c>
    </row>
    <row r="614" spans="1:1" s="13" customFormat="1" x14ac:dyDescent="0.25">
      <c r="A614" s="13" t="str">
        <f t="shared" si="10"/>
        <v xml:space="preserve">	_TIM_ArchtypeTable_Vanilla_Death_SpellFormID_PropertyData:='518369,33572282,416727,33614034,307526,33572280,617876,33614036,316408,384349,135663,33572275,617877,340269,384352,384350,518367,573867,920783,-1,-1,-1,-1,-1,-1,-1,-1,-1,-1,-1,-1,-1';</v>
      </c>
    </row>
    <row r="615" spans="1:1" s="13" customFormat="1" x14ac:dyDescent="0.25">
      <c r="A615" s="13" t="str">
        <f t="shared" si="10"/>
        <v xml:space="preserve">	_TIM_ArchtypeTable_Vanilla_Disease_SpellFormID_PropertyData:='-1,-1,-1,-1,-1,-1,-1,-1,-1,-1,-1,-1,-1,-1,-1,-1,-1,-1,-1,-1,-1,-1,-1,-1,-1,-1,-1,-1,-1,-1,-1,-1';</v>
      </c>
    </row>
    <row r="616" spans="1:1" s="13" customFormat="1" x14ac:dyDescent="0.25">
      <c r="A616" s="13" t="str">
        <f t="shared" si="10"/>
        <v xml:space="preserve">	_TIM_ArchtypeTable_Vanilla_Earth_SpellFormID_PropertyData:='1085713,-1,-1,-1,-1,-1,-1,-1,-1,-1,-1,-1,-1,-1,-1,-1,-1,-1,-1,-1,-1,-1,-1,-1,-1,-1,-1,-1,-1,-1,-1,-1';</v>
      </c>
    </row>
    <row r="617" spans="1:1" s="13" customFormat="1" x14ac:dyDescent="0.25">
      <c r="A617" s="13" t="str">
        <f t="shared" si="10"/>
        <v xml:space="preserve">	_TIM_ArchtypeTable_Vanilla_Enhance_SpellFormID_PropertyData:='372060,319208,372061,334614,319212,372062,842608,518365,-1,-1,-1,-1,-1,-1,-1,-1,-1,-1,-1,-1,-1,-1,-1,-1,-1,-1,-1,-1,-1,-1,-1,-1';</v>
      </c>
    </row>
    <row r="618" spans="1:1" s="13" customFormat="1" x14ac:dyDescent="0.25">
      <c r="A618" s="13" t="str">
        <f t="shared" si="10"/>
        <v xml:space="preserve">	_TIM_ArchtypeTable_Vanilla_Fabricate_SpellFormID_PropertyData:='518369,416727,617876,617877,518367,-1,-1,-1,-1,-1,-1,-1,-1,-1,-1,-1,-1,-1,-1,-1,-1,-1,-1,-1,-1,-1,-1,-1,-1,-1,-1,-1';</v>
      </c>
    </row>
    <row r="619" spans="1:1" s="13" customFormat="1" x14ac:dyDescent="0.25">
      <c r="A619" s="13" t="str">
        <f t="shared" si="10"/>
        <v xml:space="preserve">	_TIM_ArchtypeTable_Vanilla_Fire_SpellFormID_PropertyData:='77773,77776,642598,383888,132291,116617,241311,1112045,220543,517589,501803,-1,-1,-1,-1,-1,-1,-1,-1,-1,-1,-1,-1,-1,-1,-1,-1,-1,-1,-1,-1,-1';</v>
      </c>
    </row>
    <row r="620" spans="1:1" s="13" customFormat="1" x14ac:dyDescent="0.25">
      <c r="A620" s="13" t="str">
        <f t="shared" si="10"/>
        <v xml:space="preserve">	_TIM_ArchtypeTable_Vanilla_Force_SpellFormID_PropertyData:='107724,316408,67204909,67204913,67205039,372063,340269,384352,746214,-1,-1,-1,-1,-1,-1,-1,-1,-1,-1,-1,-1,-1,-1,-1,-1,-1,-1,-1,-1,-1,-1,-1';</v>
      </c>
    </row>
    <row r="621" spans="1:1" s="13" customFormat="1" x14ac:dyDescent="0.25">
      <c r="A621" s="13" t="str">
        <f t="shared" si="10"/>
        <v xml:space="preserve">	_TIM_ArchtypeTable_Vanilla_Frost_SpellFormID_PropertyData:='178539,424303,178540,241314,286620,132292,220544,1112044,517590,518372,-1,-1,-1,-1,-1,-1,-1,-1,-1,-1,-1,-1,-1,-1,-1,-1,-1,-1,-1,-1,-1,-1';</v>
      </c>
    </row>
    <row r="622" spans="1:1" s="13" customFormat="1" x14ac:dyDescent="0.25">
      <c r="A622" s="13" t="str">
        <f t="shared" si="10"/>
        <v xml:space="preserve">	_TIM_ArchtypeTable_Vanilla_Impair_SpellFormID_PropertyData:='319211,319209,319210,586731,307526,319214,67205047,384349,372063,319213,319215,384350,163510,746214,518363,518366,518362,573867,-1,-1,-1,-1,-1,-1,-1,-1,-1,-1,-1,-1,-1,-1';</v>
      </c>
    </row>
    <row r="623" spans="1:1" s="13" customFormat="1" x14ac:dyDescent="0.25">
      <c r="A623" s="13" t="str">
        <f t="shared" si="10"/>
        <v xml:space="preserve">	_TIM_ArchtypeTable_Vanilla_Life_SpellFormID_PropertyData:='77772,193464,316402,894790,135662,746223,77778,746222,920783,-1,-1,-1,-1,-1,-1,-1,-1,-1,-1,-1,-1,-1,-1,-1,-1,-1,-1,-1,-1,-1,-1,-1';</v>
      </c>
    </row>
    <row r="624" spans="1:1" s="13" customFormat="1" x14ac:dyDescent="0.25">
      <c r="A624" s="13" t="str">
        <f t="shared" si="10"/>
        <v xml:space="preserve">	_TIM_ArchtypeTable_Vanilla_Mental_SpellFormID_PropertyData:='319208,319211,319209,319210,319214,67205047,319212,319213,319215,457043,518365,518363,518366,518362,-1,-1,-1,-1,-1,-1,-1,-1,-1,-1,-1,-1,-1,-1,-1,-1,-1,-1';</v>
      </c>
    </row>
    <row r="625" spans="1:1" s="13" customFormat="1" x14ac:dyDescent="0.25">
      <c r="A625" s="13" t="str">
        <f t="shared" si="10"/>
        <v xml:space="preserve">	_TIM_ArchtypeTable_Vanilla_Metamagic_SpellFormID_PropertyData:='-1,-1,-1,-1,-1,-1,-1,-1,-1,-1,-1,-1,-1,-1,-1,-1,-1,-1,-1,-1,-1,-1,-1,-1,-1,-1,-1,-1,-1,-1,-1,-1';</v>
      </c>
    </row>
    <row r="626" spans="1:1" s="13" customFormat="1" x14ac:dyDescent="0.25">
      <c r="A626" s="13" t="str">
        <f t="shared" si="10"/>
        <v xml:space="preserve">	_TIM_ArchtypeTable_Vanilla_Oblivion_SpellFormID_PropertyData:='67227142,135659,135660,132291,135661,67320934,447020,132292,1105388,132293,457042,457043,517589,517590,517591,-1,-1,-1,-1,-1,-1,-1,-1,-1,-1,-1,-1,-1,-1,-1,-1,-1';</v>
      </c>
    </row>
    <row r="627" spans="1:1" s="13" customFormat="1" x14ac:dyDescent="0.25">
      <c r="A627" s="13" t="str">
        <f t="shared" si="10"/>
        <v xml:space="preserve">	_TIM_ArchtypeTable_Vanilla_Poison_SpellFormID_PropertyData:='67229515,-1,-1,-1,-1,-1,-1,-1,-1,-1,-1,-1,-1,-1,-1,-1,-1,-1,-1,-1,-1,-1,-1,-1,-1,-1,-1,-1,-1,-1,-1,-1';</v>
      </c>
    </row>
    <row r="628" spans="1:1" s="13" customFormat="1" x14ac:dyDescent="0.25">
      <c r="A628" s="13" t="str">
        <f t="shared" si="10"/>
        <v xml:space="preserve">	_TIM_ArchtypeTable_Vanilla_Projectile_SpellFormID_PropertyData:='275235,77776,178540,187689,107724,116617,286620,286621,1112045,1112044,1112046,-1,-1,-1,-1,-1,-1,-1,-1,-1,-1,-1,-1,-1,-1,-1,-1,-1,-1,-1,-1,-1';</v>
      </c>
    </row>
    <row r="629" spans="1:1" s="13" customFormat="1" x14ac:dyDescent="0.25">
      <c r="A629" s="13" t="str">
        <f t="shared" si="10"/>
        <v xml:space="preserve">	_TIM_ArchtypeTable_Vanilla_Recover_SpellFormID_PropertyData:='77772,193464,316402,33614034,746223,77778,33614036,746222,920783,-1,-1,-1,-1,-1,-1,-1,-1,-1,-1,-1,-1,-1,-1,-1,-1,-1,-1,-1,-1,-1,-1,-1';</v>
      </c>
    </row>
    <row r="630" spans="1:1" s="13" customFormat="1" x14ac:dyDescent="0.25">
      <c r="A630" s="13" t="str">
        <f t="shared" si="10"/>
        <v xml:space="preserve">	_TIM_ArchtypeTable_Vanilla_Rune_SpellFormID_PropertyData:='383888,424303,424304,67205047,67229515,67205039,-1,-1,-1,-1,-1,-1,-1,-1,-1,-1,-1,-1,-1,-1,-1,-1,-1,-1,-1,-1,-1,-1,-1,-1,-1,-1';</v>
      </c>
    </row>
    <row r="631" spans="1:1" s="13" customFormat="1" x14ac:dyDescent="0.25">
      <c r="A631" s="13" t="str">
        <f t="shared" si="10"/>
        <v xml:space="preserve">	_TIM_ArchtypeTable_Vanilla_Sense_SpellFormID_PropertyData:='135491,586731,135662,135663,163510,-1,-1,-1,-1,-1,-1,-1,-1,-1,-1,-1,-1,-1,-1,-1,-1,-1,-1,-1,-1,-1,-1,-1,-1,-1,-1,-1';</v>
      </c>
    </row>
    <row r="632" spans="1:1" s="13" customFormat="1" x14ac:dyDescent="0.25">
      <c r="A632" s="13" t="str">
        <f t="shared" si="10"/>
        <v xml:space="preserve">	_TIM_ArchtypeTable_Vanilla_Shadow_SpellFormID_PropertyData:='-1,-1,-1,-1,-1,-1,-1,-1,-1,-1,-1,-1,-1,-1,-1,-1,-1,-1,-1,-1,-1,-1,-1,-1,-1,-1,-1,-1,-1,-1,-1,-1';</v>
      </c>
    </row>
    <row r="633" spans="1:1" s="13" customFormat="1" x14ac:dyDescent="0.25">
      <c r="A633" s="13" t="str">
        <f t="shared" si="10"/>
        <v xml:space="preserve">	_TIM_ArchtypeTable_Vanilla_Shock_SpellFormID_PropertyData:='187690,187689,424304,241315,286621,132293,220545,1112046,517591,518373,-1,-1,-1,-1,-1,-1,-1,-1,-1,-1,-1,-1,-1,-1,-1,-1,-1,-1,-1,-1,-1,-1';</v>
      </c>
    </row>
    <row r="634" spans="1:1" s="13" customFormat="1" x14ac:dyDescent="0.25">
      <c r="A634" s="13" t="str">
        <f t="shared" si="10"/>
        <v xml:space="preserve">	_TIM_ArchtypeTable_Vanilla_Soul_SpellFormID_PropertyData:='409782,642598,318372,67227126,67204994,-1,-1,-1,-1,-1,-1,-1,-1,-1,-1,-1,-1,-1,-1,-1,-1,-1,-1,-1,-1,-1,-1,-1,-1,-1,-1,-1';</v>
      </c>
    </row>
    <row r="635" spans="1:1" s="13" customFormat="1" x14ac:dyDescent="0.25">
      <c r="A635" s="13" t="str">
        <f t="shared" si="10"/>
        <v xml:space="preserve">	_TIM_ArchtypeTable_Vanilla_Space_SpellFormID_PropertyData:='-1,-1,-1,-1,-1,-1,-1,-1,-1,-1,-1,-1,-1,-1,-1,-1,-1,-1,-1,-1,-1,-1,-1,-1,-1,-1,-1,-1,-1,-1,-1,-1';</v>
      </c>
    </row>
    <row r="636" spans="1:1" s="13" customFormat="1" x14ac:dyDescent="0.25">
      <c r="A636" s="13" t="str">
        <f t="shared" si="10"/>
        <v xml:space="preserve">	_TIM_ArchtypeTable_Vanilla_Sun_SpellFormID_PropertyData:='275236,275235,33570642,33568949,33568950,573867,-1,-1,-1,-1,-1,-1,-1,-1,-1,-1,-1,-1,-1,-1,-1,-1,-1,-1,-1,-1,-1,-1,-1,-1,-1,-1';</v>
      </c>
    </row>
    <row r="637" spans="1:1" s="13" customFormat="1" x14ac:dyDescent="0.25">
      <c r="A637" s="13" t="str">
        <f t="shared" si="10"/>
        <v xml:space="preserve">	_TIM_ArchtypeTable_Vanilla_Time_SpellFormID_PropertyData:='-1,-1,-1,-1,-1,-1,-1,-1,-1,-1,-1,-1,-1,-1,-1,-1,-1,-1,-1,-1,-1,-1,-1,-1,-1,-1,-1,-1,-1,-1,-1,-1';</v>
      </c>
    </row>
    <row r="638" spans="1:1" s="13" customFormat="1" x14ac:dyDescent="0.25">
      <c r="A638" s="13" t="str">
        <f t="shared" si="10"/>
        <v xml:space="preserve">	_TIM_ArchtypeTable_Vanilla_Translocate_SpellFormID_PropertyData:='67227142,135659,409782,642598,135660,33572282,132291,318372,135661,67227126,33572280,67320934,447020,132292,67204994,1105388,132293,33572275,457042,517589,517590,517591,-1,-1,-1,-1,-1,-1,-1,-1,-1,-1';</v>
      </c>
    </row>
    <row r="639" spans="1:1" s="13" customFormat="1" x14ac:dyDescent="0.25">
      <c r="A639" s="13" t="str">
        <f t="shared" si="10"/>
        <v xml:space="preserve">	_TIM_ArchtypeTable_Vanilla_Transmute_SpellFormID_PropertyData:='894790,1085713,381301,-1,-1,-1,-1,-1,-1,-1,-1,-1,-1,-1,-1,-1,-1,-1,-1,-1,-1,-1,-1,-1,-1,-1,-1,-1,-1,-1,-1,-1';</v>
      </c>
    </row>
    <row r="640" spans="1:1" s="13" customFormat="1" x14ac:dyDescent="0.25">
      <c r="A640" s="13" t="str">
        <f t="shared" si="10"/>
        <v xml:space="preserve">	_TIM_ArchtypeTable_Vanilla_Wall_SpellFormID_PropertyData:='220543,220544,220545,-1,-1,-1,-1,-1,-1,-1,-1,-1,-1,-1,-1,-1,-1,-1,-1,-1,-1,-1,-1,-1,-1,-1,-1,-1,-1,-1,-1,-1';</v>
      </c>
    </row>
    <row r="641" spans="1:1" s="13" customFormat="1" x14ac:dyDescent="0.25">
      <c r="A641" s="13" t="str">
        <f t="shared" si="10"/>
        <v xml:space="preserve">	_TIM_ArchtypeTable_Vanilla_Ward_SpellFormID_PropertyData:='77848,135665,135664,-1,-1,-1,-1,-1,-1,-1,-1,-1,-1,-1,-1,-1,-1,-1,-1,-1,-1,-1,-1,-1,-1,-1,-1,-1,-1,-1,-1,-1';</v>
      </c>
    </row>
    <row r="642" spans="1:1" s="13" customFormat="1" x14ac:dyDescent="0.25">
      <c r="A642" s="13" t="str">
        <f t="shared" si="10"/>
        <v xml:space="preserve">	_TIM_ArchtypeTable_Vanilla_Water_SpellFormID_PropertyData:='381301,-1,-1,-1,-1,-1,-1,-1,-1,-1,-1,-1,-1,-1,-1,-1,-1,-1,-1,-1,-1,-1,-1,-1,-1,-1,-1,-1,-1,-1,-1,-1';</v>
      </c>
    </row>
    <row r="643" spans="1:1" s="13" customFormat="1" x14ac:dyDescent="0.25">
      <c r="A643" s="13" t="str">
        <f t="shared" si="10"/>
        <v xml:space="preserve">	_TIM_ArchtypeTable_Vanilla_Wind_SpellFormID_PropertyData:='67204909,-1,-1,-1,-1,-1,-1,-1,-1,-1,-1,-1,-1,-1,-1,-1,-1,-1,-1,-1,-1,-1,-1,-1,-1,-1,-1,-1,-1,-1,-1,-1';</v>
      </c>
    </row>
    <row r="644" spans="1:1" s="13" customFormat="1" x14ac:dyDescent="0.25"/>
    <row r="645" spans="1:1" s="13" customFormat="1" x14ac:dyDescent="0.25">
      <c r="A645" s="13" t="str">
        <f t="shared" ca="1" si="10"/>
        <v xml:space="preserve">	_TIM_ArchtypeTable_Vanilla_Absorb_SpellToLearnXP_PropertyData:='-1,-1,-1,-1,-1,-1,-1,-1,-1,-1,-1,-1,-1,-1,-1,-1,-1,-1,-1,-1,-1,-1,-1,-1,-1,-1,-1,-1,-1,-1,-1,-1,-1';</v>
      </c>
    </row>
    <row r="646" spans="1:1" s="13" customFormat="1" x14ac:dyDescent="0.25">
      <c r="A646" s="13" t="str">
        <f t="shared" ca="1" si="10"/>
        <v xml:space="preserve">	_TIM_ArchtypeTable_Vanilla_Apparatus_SpellToLearnXP_PropertyData:='-1,-1,-1,-1,-1,-1,-1,-1,-1,-1,-1,-1,-1,-1,-1,-1,-1,-1,-1,-1,-1,-1,-1,-1,-1,-1,-1,-1,-1,-1,-1,-1,-1';</v>
      </c>
    </row>
    <row r="647" spans="1:1" s="13" customFormat="1" x14ac:dyDescent="0.25">
      <c r="A647" s="13" t="str">
        <f t="shared" ca="1" si="10"/>
        <v xml:space="preserve">	_TIM_ArchtypeTable_Vanilla_Armor_SpellToLearnXP_PropertyData:='60,60,769,769,1538,1538,2307,3076,-1,-1,-1,-1,-1,-1,-1,-1,-1,-1,-1,-1,-1,-1,-1,-1,-1,-1,-1,-1,-1,-1,-1,-1,-1';</v>
      </c>
    </row>
    <row r="648" spans="1:1" s="13" customFormat="1" x14ac:dyDescent="0.25">
      <c r="A648" s="13" t="str">
        <f t="shared" ca="1" si="10"/>
        <v xml:space="preserve">	_TIM_ArchtypeTable_Vanilla_Ash_SpellToLearnXP_PropertyData:='1488,1547,2232,2232,-1,-1,-1,-1,-1,-1,-1,-1,-1,-1,-1,-1,-1,-1,-1,-1,-1,-1,-1,-1,-1,-1,-1,-1,-1,-1,-1,-1,-1';</v>
      </c>
    </row>
    <row r="649" spans="1:1" s="13" customFormat="1" x14ac:dyDescent="0.25">
      <c r="A649" s="13" t="str">
        <f t="shared" ca="1" si="10"/>
        <v xml:space="preserve">	_TIM_ArchtypeTable_Vanilla_Cloak_SpellToLearnXP_PropertyData:='1268,1268,1268,1294,-1,-1,-1,-1,-1,-1,-1,-1,-1,-1,-1,-1,-1,-1,-1,-1,-1,-1,-1,-1,-1,-1,-1,-1,-1,-1,-1,-1,-1';</v>
      </c>
    </row>
    <row r="650" spans="1:1" s="13" customFormat="1" x14ac:dyDescent="0.25">
      <c r="A650" s="13" t="str">
        <f t="shared" ca="1" si="10"/>
        <v xml:space="preserve">	_TIM_ArchtypeTable_Vanilla_Damage_SpellToLearnXP_PropertyData:='-1,-1,-1,-1,-1,-1,-1,-1,-1,-1,-1,-1,-1,-1,-1,-1,-1,-1,-1,-1,-1,-1,-1,-1,-1,-1,-1,-1,-1,-1,-1,-1,-1';</v>
      </c>
    </row>
    <row r="651" spans="1:1" s="13" customFormat="1" x14ac:dyDescent="0.25">
      <c r="A651" s="13" t="str">
        <f t="shared" ca="1" si="10"/>
        <v xml:space="preserve">	_TIM_ArchtypeTable_Vanilla_Death_SpellToLearnXP_PropertyData:='60,227,227,227,227,454,454,454,454,454,681,681,681,681,681,681,909,909,909,-1,-1,-1,-1,-1,-1,-1,-1,-1,-1,-1,-1,-1,-1';</v>
      </c>
    </row>
    <row r="652" spans="1:1" s="13" customFormat="1" x14ac:dyDescent="0.25">
      <c r="A652" s="13" t="str">
        <f t="shared" ca="1" si="10"/>
        <v xml:space="preserve">	_TIM_ArchtypeTable_Vanilla_Disease_SpellToLearnXP_PropertyData:='-1,-1,-1,-1,-1,-1,-1,-1,-1,-1,-1,-1,-1,-1,-1,-1,-1,-1,-1,-1,-1,-1,-1,-1,-1,-1,-1,-1,-1,-1,-1,-1,-1';</v>
      </c>
    </row>
    <row r="653" spans="1:1" s="13" customFormat="1" x14ac:dyDescent="0.25">
      <c r="A653" s="13" t="str">
        <f t="shared" ca="1" si="10"/>
        <v xml:space="preserve">	_TIM_ArchtypeTable_Vanilla_Earth_SpellToLearnXP_PropertyData:='5000,-1,-1,-1,-1,-1,-1,-1,-1,-1,-1,-1,-1,-1,-1,-1,-1,-1,-1,-1,-1,-1,-1,-1,-1,-1,-1,-1,-1,-1,-1,-1,-1';</v>
      </c>
    </row>
    <row r="654" spans="1:1" s="13" customFormat="1" x14ac:dyDescent="0.25">
      <c r="A654" s="13" t="str">
        <f t="shared" ca="1" si="10"/>
        <v xml:space="preserve">	_TIM_ArchtypeTable_Vanilla_Enhance_SpellToLearnXP_PropertyData:='60,60,625,1250,1250,1875,2500,2500,-1,-1,-1,-1,-1,-1,-1,-1,-1,-1,-1,-1,-1,-1,-1,-1,-1,-1,-1,-1,-1,-1,-1,-1,-1';</v>
      </c>
    </row>
    <row r="655" spans="1:1" s="13" customFormat="1" x14ac:dyDescent="0.25">
      <c r="A655" s="13" t="str">
        <f t="shared" ca="1" si="10"/>
        <v xml:space="preserve">	_TIM_ArchtypeTable_Vanilla_Fabricate_SpellToLearnXP_PropertyData:='60,1000,2000,3000,4000,-1,-1,-1,-1,-1,-1,-1,-1,-1,-1,-1,-1,-1,-1,-1,-1,-1,-1,-1,-1,-1,-1,-1,-1,-1,-1,-1,-1';</v>
      </c>
    </row>
    <row r="656" spans="1:1" s="13" customFormat="1" x14ac:dyDescent="0.25">
      <c r="A656" s="13" t="str">
        <f t="shared" ca="1" si="10"/>
        <v xml:space="preserve">	_TIM_ArchtypeTable_Vanilla_Fire_SpellToLearnXP_PropertyData:='60,371,390,408,464,929,929,1394,1394,1858,1858,-1,-1,-1,-1,-1,-1,-1,-1,-1,-1,-1,-1,-1,-1,-1,-1,-1,-1,-1,-1,-1,-1';</v>
      </c>
    </row>
    <row r="657" spans="1:1" s="13" customFormat="1" x14ac:dyDescent="0.25">
      <c r="A657" s="13" t="str">
        <f t="shared" ca="1" si="10"/>
        <v xml:space="preserve">	_TIM_ArchtypeTable_Vanilla_Force_SpellToLearnXP_PropertyData:='829,829,845,862,1243,1243,1243,1243,1658,-1,-1,-1,-1,-1,-1,-1,-1,-1,-1,-1,-1,-1,-1,-1,-1,-1,-1,-1,-1,-1,-1,-1,-1';</v>
      </c>
    </row>
    <row r="658" spans="1:1" s="13" customFormat="1" x14ac:dyDescent="0.25">
      <c r="A658" s="13" t="str">
        <f t="shared" ca="1" si="10"/>
        <v xml:space="preserve">	_TIM_ArchtypeTable_Vanilla_Frost_SpellToLearnXP_PropertyData:='60,451,451,902,920,938,1353,1371,1805,1805,-1,-1,-1,-1,-1,-1,-1,-1,-1,-1,-1,-1,-1,-1,-1,-1,-1,-1,-1,-1,-1,-1,-1';</v>
      </c>
    </row>
    <row r="659" spans="1:1" s="13" customFormat="1" x14ac:dyDescent="0.25">
      <c r="A659" s="13" t="str">
        <f t="shared" ca="1" si="10"/>
        <v xml:space="preserve">	_TIM_ArchtypeTable_Vanilla_Impair_SpellToLearnXP_PropertyData:='60,222,222,222,222,444,444,444,666,666,666,666,674,888,888,888,888,888,-1,-1,-1,-1,-1,-1,-1,-1,-1,-1,-1,-1,-1,-1,-1';</v>
      </c>
    </row>
    <row r="660" spans="1:1" s="13" customFormat="1" x14ac:dyDescent="0.25">
      <c r="A660" s="13" t="str">
        <f t="shared" ca="1" si="10"/>
        <v xml:space="preserve">	_TIM_ArchtypeTable_Vanilla_Life_SpellToLearnXP_PropertyData:='60,602,602,963,1204,1204,1204,1807,2409,-1,-1,-1,-1,-1,-1,-1,-1,-1,-1,-1,-1,-1,-1,-1,-1,-1,-1,-1,-1,-1,-1,-1,-1';</v>
      </c>
    </row>
    <row r="661" spans="1:1" s="13" customFormat="1" x14ac:dyDescent="0.25">
      <c r="A661" s="13" t="str">
        <f t="shared" ca="1" si="10"/>
        <v xml:space="preserve">	_TIM_ArchtypeTable_Vanilla_Mental_SpellToLearnXP_PropertyData:='60,60,302,302,605,605,605,907,907,920,1210,1210,1210,1210,-1,-1,-1,-1,-1,-1,-1,-1,-1,-1,-1,-1,-1,-1,-1,-1,-1,-1,-1';</v>
      </c>
    </row>
    <row r="662" spans="1:1" s="13" customFormat="1" x14ac:dyDescent="0.25">
      <c r="A662" s="13" t="str">
        <f t="shared" ca="1" si="10"/>
        <v xml:space="preserve">	_TIM_ArchtypeTable_Vanilla_Metamagic_SpellToLearnXP_PropertyData:='-1,-1,-1,-1,-1,-1,-1,-1,-1,-1,-1,-1,-1,-1,-1,-1,-1,-1,-1,-1,-1,-1,-1,-1,-1,-1,-1,-1,-1,-1,-1,-1,-1';</v>
      </c>
    </row>
    <row r="663" spans="1:1" s="13" customFormat="1" x14ac:dyDescent="0.25">
      <c r="A663" s="13" t="str">
        <f t="shared" ca="1" si="10"/>
        <v xml:space="preserve">	_TIM_ArchtypeTable_Vanilla_Oblivion_SpellToLearnXP_PropertyData:='60,60,280,292,584,596,608,608,877,877,877,888,1169,1169,1169,-1,-1,-1,-1,-1,-1,-1,-1,-1,-1,-1,-1,-1,-1,-1,-1,-1,-1';</v>
      </c>
    </row>
    <row r="664" spans="1:1" s="13" customFormat="1" x14ac:dyDescent="0.25">
      <c r="A664" s="13" t="str">
        <f t="shared" ca="1" si="10"/>
        <v xml:space="preserve">	_TIM_ArchtypeTable_Vanilla_Poison_SpellToLearnXP_PropertyData:='5000,-1,-1,-1,-1,-1,-1,-1,-1,-1,-1,-1,-1,-1,-1,-1,-1,-1,-1,-1,-1,-1,-1,-1,-1,-1,-1,-1,-1,-1,-1,-1,-1';</v>
      </c>
    </row>
    <row r="665" spans="1:1" s="13" customFormat="1" x14ac:dyDescent="0.25">
      <c r="A665" s="13" t="str">
        <f t="shared" ca="1" si="10"/>
        <v xml:space="preserve">	_TIM_ArchtypeTable_Vanilla_Projectile_SpellToLearnXP_PropertyData:='281,296,370,370,740,740,755,770,1110,1125,1140,-1,-1,-1,-1,-1,-1,-1,-1,-1,-1,-1,-1,-1,-1,-1,-1,-1,-1,-1,-1,-1,-1';</v>
      </c>
    </row>
    <row r="666" spans="1:1" s="13" customFormat="1" x14ac:dyDescent="0.25">
      <c r="A666" s="13" t="str">
        <f t="shared" ca="1" si="10"/>
        <v xml:space="preserve">	_TIM_ArchtypeTable_Vanilla_Recover_SpellToLearnXP_PropertyData:='60,625,625,625,1250,1250,1250,1875,2500,-1,-1,-1,-1,-1,-1,-1,-1,-1,-1,-1,-1,-1,-1,-1,-1,-1,-1,-1,-1,-1,-1,-1,-1';</v>
      </c>
    </row>
    <row r="667" spans="1:1" s="13" customFormat="1" x14ac:dyDescent="0.25">
      <c r="A667" s="13" t="str">
        <f t="shared" ref="A667:A687" ca="1" si="11">"	" &amp;A70&amp; "_PropertyData:='"&amp;G70&amp;"';"</f>
        <v xml:space="preserve">	_TIM_ArchtypeTable_Vanilla_Rune_SpellToLearnXP_PropertyData:='668,759,759,1518,1518,2277,-1,-1,-1,-1,-1,-1,-1,-1,-1,-1,-1,-1,-1,-1,-1,-1,-1,-1,-1,-1,-1,-1,-1,-1,-1,-1,-1';</v>
      </c>
    </row>
    <row r="668" spans="1:1" s="13" customFormat="1" x14ac:dyDescent="0.25">
      <c r="A668" s="13" t="str">
        <f t="shared" ca="1" si="11"/>
        <v xml:space="preserve">	_TIM_ArchtypeTable_Vanilla_Sense_SpellToLearnXP_PropertyData:='60,840,1681,2522,2555,-1,-1,-1,-1,-1,-1,-1,-1,-1,-1,-1,-1,-1,-1,-1,-1,-1,-1,-1,-1,-1,-1,-1,-1,-1,-1,-1,-1';</v>
      </c>
    </row>
    <row r="669" spans="1:1" s="13" customFormat="1" x14ac:dyDescent="0.25">
      <c r="A669" s="13" t="str">
        <f t="shared" ca="1" si="11"/>
        <v xml:space="preserve">	_TIM_ArchtypeTable_Vanilla_Shadow_SpellToLearnXP_PropertyData:='-1,-1,-1,-1,-1,-1,-1,-1,-1,-1,-1,-1,-1,-1,-1,-1,-1,-1,-1,-1,-1,-1,-1,-1,-1,-1,-1,-1,-1,-1,-1,-1,-1';</v>
      </c>
    </row>
    <row r="670" spans="1:1" s="13" customFormat="1" x14ac:dyDescent="0.25">
      <c r="A670" s="13" t="str">
        <f t="shared" ca="1" si="11"/>
        <v xml:space="preserve">	_TIM_ArchtypeTable_Vanilla_Shock_SpellToLearnXP_PropertyData:='60,431,431,863,898,1295,1295,1329,1727,1727,-1,-1,-1,-1,-1,-1,-1,-1,-1,-1,-1,-1,-1,-1,-1,-1,-1,-1,-1,-1,-1,-1,-1';</v>
      </c>
    </row>
    <row r="671" spans="1:1" s="13" customFormat="1" x14ac:dyDescent="0.25">
      <c r="A671" s="13" t="str">
        <f t="shared" ca="1" si="11"/>
        <v xml:space="preserve">	_TIM_ArchtypeTable_Vanilla_Soul_SpellToLearnXP_PropertyData:='60,921,1096,2192,3289,-1,-1,-1,-1,-1,-1,-1,-1,-1,-1,-1,-1,-1,-1,-1,-1,-1,-1,-1,-1,-1,-1,-1,-1,-1,-1,-1,-1';</v>
      </c>
    </row>
    <row r="672" spans="1:1" s="13" customFormat="1" x14ac:dyDescent="0.25">
      <c r="A672" s="13" t="str">
        <f t="shared" ca="1" si="11"/>
        <v xml:space="preserve">	_TIM_ArchtypeTable_Vanilla_Space_SpellToLearnXP_PropertyData:='-1,-1,-1,-1,-1,-1,-1,-1,-1,-1,-1,-1,-1,-1,-1,-1,-1,-1,-1,-1,-1,-1,-1,-1,-1,-1,-1,-1,-1,-1,-1,-1,-1';</v>
      </c>
    </row>
    <row r="673" spans="1:1" s="13" customFormat="1" x14ac:dyDescent="0.25">
      <c r="A673" s="13" t="str">
        <f t="shared" ca="1" si="11"/>
        <v xml:space="preserve">	_TIM_ArchtypeTable_Vanilla_Sun_SpellToLearnXP_PropertyData:='60,778,1024,2049,2049,4098,-1,-1,-1,-1,-1,-1,-1,-1,-1,-1,-1,-1,-1,-1,-1,-1,-1,-1,-1,-1,-1,-1,-1,-1,-1,-1,-1';</v>
      </c>
    </row>
    <row r="674" spans="1:1" s="13" customFormat="1" x14ac:dyDescent="0.25">
      <c r="A674" s="13" t="str">
        <f t="shared" ca="1" si="11"/>
        <v xml:space="preserve">	_TIM_ArchtypeTable_Vanilla_Time_SpellToLearnXP_PropertyData:='-1,-1,-1,-1,-1,-1,-1,-1,-1,-1,-1,-1,-1,-1,-1,-1,-1,-1,-1,-1,-1,-1,-1,-1,-1,-1,-1,-1,-1,-1,-1,-1,-1';</v>
      </c>
    </row>
    <row r="675" spans="1:1" s="13" customFormat="1" x14ac:dyDescent="0.25">
      <c r="A675" s="13" t="str">
        <f t="shared" ca="1" si="11"/>
        <v xml:space="preserve">	_TIM_ArchtypeTable_Vanilla_Translocate_SpellToLearnXP_PropertyData:='60,60,60,190,218,227,227,227,454,454,454,463,472,472,681,681,681,681,681,909,909,909,-1,-1,-1,-1,-1,-1,-1,-1,-1,-1,-1';</v>
      </c>
    </row>
    <row r="676" spans="1:1" s="13" customFormat="1" x14ac:dyDescent="0.25">
      <c r="A676" s="13" t="str">
        <f t="shared" ca="1" si="11"/>
        <v xml:space="preserve">	_TIM_ArchtypeTable_Vanilla_Transmute_SpellToLearnXP_PropertyData:='1428,1785,1785,-1,-1,-1,-1,-1,-1,-1,-1,-1,-1,-1,-1,-1,-1,-1,-1,-1,-1,-1,-1,-1,-1,-1,-1,-1,-1,-1,-1,-1,-1';</v>
      </c>
    </row>
    <row r="677" spans="1:1" s="13" customFormat="1" x14ac:dyDescent="0.25">
      <c r="A677" s="13" t="str">
        <f t="shared" ca="1" si="11"/>
        <v xml:space="preserve">	_TIM_ArchtypeTable_Vanilla_Wall_SpellToLearnXP_PropertyData:='2500,2500,2500,-1,-1,-1,-1,-1,-1,-1,-1,-1,-1,-1,-1,-1,-1,-1,-1,-1,-1,-1,-1,-1,-1,-1,-1,-1,-1,-1,-1,-1,-1';</v>
      </c>
    </row>
    <row r="678" spans="1:1" s="13" customFormat="1" x14ac:dyDescent="0.25">
      <c r="A678" s="13" t="str">
        <f t="shared" ca="1" si="11"/>
        <v xml:space="preserve">	_TIM_ArchtypeTable_Vanilla_Ward_SpellToLearnXP_PropertyData:='60,1666,3333,-1,-1,-1,-1,-1,-1,-1,-1,-1,-1,-1,-1,-1,-1,-1,-1,-1,-1,-1,-1,-1,-1,-1,-1,-1,-1,-1,-1,-1,-1';</v>
      </c>
    </row>
    <row r="679" spans="1:1" s="13" customFormat="1" x14ac:dyDescent="0.25">
      <c r="A679" s="13" t="str">
        <f t="shared" ca="1" si="11"/>
        <v xml:space="preserve">	_TIM_ArchtypeTable_Vanilla_Water_SpellToLearnXP_PropertyData:='5000,-1,-1,-1,-1,-1,-1,-1,-1,-1,-1,-1,-1,-1,-1,-1,-1,-1,-1,-1,-1,-1,-1,-1,-1,-1,-1,-1,-1,-1,-1,-1,-1';</v>
      </c>
    </row>
    <row r="680" spans="1:1" s="13" customFormat="1" x14ac:dyDescent="0.25">
      <c r="A680" s="13" t="str">
        <f t="shared" ca="1" si="11"/>
        <v xml:space="preserve">	_TIM_ArchtypeTable_Vanilla_Wind_SpellToLearnXP_PropertyData:='5100,-1,-1,-1,-1,-1,-1,-1,-1,-1,-1,-1,-1,-1,-1,-1,-1,-1,-1,-1,-1,-1,-1,-1,-1,-1,-1,-1,-1,-1,-1,-1,-1';</v>
      </c>
    </row>
    <row r="681" spans="1:1" s="13" customFormat="1" x14ac:dyDescent="0.25"/>
    <row r="682" spans="1:1" s="13" customFormat="1" x14ac:dyDescent="0.25">
      <c r="A682" s="13" t="str">
        <f t="shared" si="11"/>
        <v xml:space="preserve">	_TIM_ArchtypeTable_Vanilla_Absorb_SpellEarnedXP_PropertyData:='0,0,0,0,0,0,0,0,0,0,0,0,0,0,0,0,0,0,0,0,0,0,0,0,0,0,0,0,0,0,0,0';</v>
      </c>
    </row>
    <row r="683" spans="1:1" s="13" customFormat="1" x14ac:dyDescent="0.25">
      <c r="A683" s="13" t="str">
        <f t="shared" si="11"/>
        <v xml:space="preserve">	_TIM_ArchtypeTable_Vanilla_Apparatus_SpellEarnedXP_PropertyData:='0,0,0,0,0,0,0,0,0,0,0,0,0,0,0,0,0,0,0,0,0,0,0,0,0,0,0,0,0,0,0,0';</v>
      </c>
    </row>
    <row r="684" spans="1:1" s="13" customFormat="1" x14ac:dyDescent="0.25">
      <c r="A684" s="13" t="str">
        <f t="shared" si="11"/>
        <v xml:space="preserve">	_TIM_ArchtypeTable_Vanilla_Armor_SpellEarnedXP_PropertyData:='0,0,0,0,0,0,0,0,0,0,0,0,0,0,0,0,0,0,0,0,0,0,0,0,0,0,0,0,0,0,0,0';</v>
      </c>
    </row>
    <row r="685" spans="1:1" s="13" customFormat="1" x14ac:dyDescent="0.25">
      <c r="A685" s="13" t="str">
        <f t="shared" si="11"/>
        <v xml:space="preserve">	_TIM_ArchtypeTable_Vanilla_Ash_SpellEarnedXP_PropertyData:='0,0,0,0,0,0,0,0,0,0,0,0,0,0,0,0,0,0,0,0,0,0,0,0,0,0,0,0,0,0,0,0';</v>
      </c>
    </row>
    <row r="686" spans="1:1" s="13" customFormat="1" x14ac:dyDescent="0.25">
      <c r="A686" s="13" t="str">
        <f t="shared" si="11"/>
        <v xml:space="preserve">	_TIM_ArchtypeTable_Vanilla_Cloak_SpellEarnedXP_PropertyData:='0,0,0,0,0,0,0,0,0,0,0,0,0,0,0,0,0,0,0,0,0,0,0,0,0,0,0,0,0,0,0,0';</v>
      </c>
    </row>
    <row r="687" spans="1:1" s="13" customFormat="1" x14ac:dyDescent="0.25">
      <c r="A687" s="13" t="str">
        <f t="shared" si="11"/>
        <v xml:space="preserve">	_TIM_ArchtypeTable_Vanilla_Damage_SpellEarnedXP_PropertyData:='0,0,0,0,0,0,0,0,0,0,0,0,0,0,0,0,0,0,0,0,0,0,0,0,0,0,0,0,0,0,0,0';</v>
      </c>
    </row>
    <row r="688" spans="1:1" s="13" customFormat="1" x14ac:dyDescent="0.25">
      <c r="A688" s="13" t="str">
        <f>"	" &amp;A91&amp; "_PropertyData:='"&amp;G91&amp;"';"</f>
        <v xml:space="preserve">	_TIM_ArchtypeTable_Vanilla_Death_SpellEarnedXP_PropertyData:='0,0,0,0,0,0,0,0,0,0,0,0,0,0,0,0,0,0,0,0,0,0,0,0,0,0,0,0,0,0,0,0';</v>
      </c>
    </row>
    <row r="689" spans="1:1" s="13" customFormat="1" x14ac:dyDescent="0.25">
      <c r="A689" s="13" t="str">
        <f t="shared" ref="A689:A703" si="12">"	" &amp;A92&amp; "_PropertyData:='"&amp;G92&amp;"';"</f>
        <v xml:space="preserve">	_TIM_ArchtypeTable_Vanilla_Disease_SpellEarnedXP_PropertyData:='0,0,0,0,0,0,0,0,0,0,0,0,0,0,0,0,0,0,0,0,0,0,0,0,0,0,0,0,0,0,0,0';</v>
      </c>
    </row>
    <row r="690" spans="1:1" s="13" customFormat="1" x14ac:dyDescent="0.25">
      <c r="A690" s="13" t="str">
        <f t="shared" si="12"/>
        <v xml:space="preserve">	_TIM_ArchtypeTable_Vanilla_Earth_SpellEarnedXP_PropertyData:='0,0,0,0,0,0,0,0,0,0,0,0,0,0,0,0,0,0,0,0,0,0,0,0,0,0,0,0,0,0,0,0';</v>
      </c>
    </row>
    <row r="691" spans="1:1" s="13" customFormat="1" x14ac:dyDescent="0.25">
      <c r="A691" s="13" t="str">
        <f t="shared" si="12"/>
        <v xml:space="preserve">	_TIM_ArchtypeTable_Vanilla_Enhance_SpellEarnedXP_PropertyData:='0,0,0,0,0,0,0,0,0,0,0,0,0,0,0,0,0,0,0,0,0,0,0,0,0,0,0,0,0,0,0,0';</v>
      </c>
    </row>
    <row r="692" spans="1:1" s="13" customFormat="1" x14ac:dyDescent="0.25">
      <c r="A692" s="13" t="str">
        <f t="shared" si="12"/>
        <v xml:space="preserve">	_TIM_ArchtypeTable_Vanilla_Fabricate_SpellEarnedXP_PropertyData:='0,0,0,0,0,0,0,0,0,0,0,0,0,0,0,0,0,0,0,0,0,0,0,0,0,0,0,0,0,0,0,0';</v>
      </c>
    </row>
    <row r="693" spans="1:1" s="13" customFormat="1" x14ac:dyDescent="0.25">
      <c r="A693" s="13" t="str">
        <f t="shared" si="12"/>
        <v xml:space="preserve">	_TIM_ArchtypeTable_Vanilla_Fire_SpellEarnedXP_PropertyData:='60,0,0,0,0,0,0,0,0,0,0,0,0,0,0,0,0,0,0,0,0,0,0,0,0,0,0,0,0,0,0,0';</v>
      </c>
    </row>
    <row r="694" spans="1:1" s="13" customFormat="1" x14ac:dyDescent="0.25">
      <c r="A694" s="13" t="str">
        <f t="shared" si="12"/>
        <v xml:space="preserve">	_TIM_ArchtypeTable_Vanilla_Force_SpellEarnedXP_PropertyData:='0,0,0,0,0,0,0,0,0,0,0,0,0,0,0,0,0,0,0,0,0,0,0,0,0,0,0,0,0,0,0,0';</v>
      </c>
    </row>
    <row r="695" spans="1:1" s="13" customFormat="1" x14ac:dyDescent="0.25">
      <c r="A695" s="13" t="str">
        <f t="shared" si="12"/>
        <v xml:space="preserve">	_TIM_ArchtypeTable_Vanilla_Frost_SpellEarnedXP_PropertyData:='0,0,0,0,0,0,0,0,0,0,0,0,0,0,0,0,0,0,0,0,0,0,0,0,0,0,0,0,0,0,0,0';</v>
      </c>
    </row>
    <row r="696" spans="1:1" s="13" customFormat="1" x14ac:dyDescent="0.25">
      <c r="A696" s="13" t="str">
        <f t="shared" si="12"/>
        <v xml:space="preserve">	_TIM_ArchtypeTable_Vanilla_Impair_SpellEarnedXP_PropertyData:='0,0,0,0,0,0,0,0,0,0,0,0,0,0,0,0,0,0,0,0,0,0,0,0,0,0,0,0,0,0,0,0';</v>
      </c>
    </row>
    <row r="697" spans="1:1" s="13" customFormat="1" x14ac:dyDescent="0.25">
      <c r="A697" s="13" t="str">
        <f t="shared" si="12"/>
        <v xml:space="preserve">	_TIM_ArchtypeTable_Vanilla_Life_SpellEarnedXP_PropertyData:='60,0,0,0,0,0,0,0,0,0,0,0,0,0,0,0,0,0,0,0,0,0,0,0,0,0,0,0,0,0,0,0';</v>
      </c>
    </row>
    <row r="698" spans="1:1" s="13" customFormat="1" x14ac:dyDescent="0.25">
      <c r="A698" s="13" t="str">
        <f t="shared" si="12"/>
        <v xml:space="preserve">	_TIM_ArchtypeTable_Vanilla_Mental_SpellEarnedXP_PropertyData:='0,0,0,0,0,0,0,0,0,0,0,0,0,0,0,0,0,0,0,0,0,0,0,0,0,0,0,0,0,0,0,0';</v>
      </c>
    </row>
    <row r="699" spans="1:1" s="13" customFormat="1" x14ac:dyDescent="0.25">
      <c r="A699" s="13" t="str">
        <f t="shared" si="12"/>
        <v xml:space="preserve">	_TIM_ArchtypeTable_Vanilla_Metamagic_SpellEarnedXP_PropertyData:='0,0,0,0,0,0,0,0,0,0,0,0,0,0,0,0,0,0,0,0,0,0,0,0,0,0,0,0,0,0,0,0';</v>
      </c>
    </row>
    <row r="700" spans="1:1" s="13" customFormat="1" x14ac:dyDescent="0.25">
      <c r="A700" s="13" t="str">
        <f t="shared" si="12"/>
        <v xml:space="preserve">	_TIM_ArchtypeTable_Vanilla_Oblivion_SpellEarnedXP_PropertyData:='0,0,0,0,0,0,0,0,0,0,0,0,0,0,0,0,0,0,0,0,0,0,0,0,0,0,0,0,0,0,0,0';</v>
      </c>
    </row>
    <row r="701" spans="1:1" s="13" customFormat="1" x14ac:dyDescent="0.25">
      <c r="A701" s="13" t="str">
        <f t="shared" si="12"/>
        <v xml:space="preserve">	_TIM_ArchtypeTable_Vanilla_Poison_SpellEarnedXP_PropertyData:='0,0,0,0,0,0,0,0,0,0,0,0,0,0,0,0,0,0,0,0,0,0,0,0,0,0,0,0,0,0,0,0';</v>
      </c>
    </row>
    <row r="702" spans="1:1" s="13" customFormat="1" x14ac:dyDescent="0.25">
      <c r="A702" s="13" t="str">
        <f t="shared" si="12"/>
        <v xml:space="preserve">	_TIM_ArchtypeTable_Vanilla_Projectile_SpellEarnedXP_PropertyData:='0,0,0,0,0,0,0,0,0,0,0,0,0,0,0,0,0,0,0,0,0,0,0,0,0,0,0,0,0,0,0,0';</v>
      </c>
    </row>
    <row r="703" spans="1:1" s="13" customFormat="1" x14ac:dyDescent="0.25">
      <c r="A703" s="13" t="str">
        <f t="shared" si="12"/>
        <v xml:space="preserve">	_TIM_ArchtypeTable_Vanilla_Recover_SpellEarnedXP_PropertyData:='60,0,0,0,0,0,0,0,0,0,0,0,0,0,0,0,0,0,0,0,0,0,0,0,0,0,0,0,0,0,0,0';</v>
      </c>
    </row>
    <row r="704" spans="1:1" s="13" customFormat="1" x14ac:dyDescent="0.25">
      <c r="A704" s="13" t="str">
        <f>"	" &amp;A107&amp; "_PropertyData:='"&amp;G107&amp;"';"</f>
        <v xml:space="preserve">	_TIM_ArchtypeTable_Vanilla_Rune_SpellEarnedXP_PropertyData:='0,0,0,0,0,0,0,0,0,0,0,0,0,0,0,0,0,0,0,0,0,0,0,0,0,0,0,0,0,0,0,0';</v>
      </c>
    </row>
    <row r="705" spans="1:1" s="13" customFormat="1" x14ac:dyDescent="0.25">
      <c r="A705" s="13" t="str">
        <f t="shared" ref="A705:A715" si="13">"	" &amp;A108&amp; "_PropertyData:='"&amp;G108&amp;"';"</f>
        <v xml:space="preserve">	_TIM_ArchtypeTable_Vanilla_Sense_SpellEarnedXP_PropertyData:='0,0,0,0,0,0,0,0,0,0,0,0,0,0,0,0,0,0,0,0,0,0,0,0,0,0,0,0,0,0,0,0';</v>
      </c>
    </row>
    <row r="706" spans="1:1" s="13" customFormat="1" x14ac:dyDescent="0.25">
      <c r="A706" s="13" t="str">
        <f t="shared" si="13"/>
        <v xml:space="preserve">	_TIM_ArchtypeTable_Vanilla_Shadow_SpellEarnedXP_PropertyData:='0,0,0,0,0,0,0,0,0,0,0,0,0,0,0,0,0,0,0,0,0,0,0,0,0,0,0,0,0,0,0,0';</v>
      </c>
    </row>
    <row r="707" spans="1:1" s="13" customFormat="1" x14ac:dyDescent="0.25">
      <c r="A707" s="13" t="str">
        <f t="shared" si="13"/>
        <v xml:space="preserve">	_TIM_ArchtypeTable_Vanilla_Shock_SpellEarnedXP_PropertyData:='0,0,0,0,0,0,0,0,0,0,0,0,0,0,0,0,0,0,0,0,0,0,0,0,0,0,0,0,0,0,0,0';</v>
      </c>
    </row>
    <row r="708" spans="1:1" s="13" customFormat="1" x14ac:dyDescent="0.25">
      <c r="A708" s="13" t="str">
        <f t="shared" si="13"/>
        <v xml:space="preserve">	_TIM_ArchtypeTable_Vanilla_Soul_SpellEarnedXP_PropertyData:='0,0,0,0,0,0,0,0,0,0,0,0,0,0,0,0,0,0,0,0,0,0,0,0,0,0,0,0,0,0,0,0';</v>
      </c>
    </row>
    <row r="709" spans="1:1" s="13" customFormat="1" x14ac:dyDescent="0.25">
      <c r="A709" s="13" t="str">
        <f t="shared" si="13"/>
        <v xml:space="preserve">	_TIM_ArchtypeTable_Vanilla_Space_SpellEarnedXP_PropertyData:='0,0,0,0,0,0,0,0,0,0,0,0,0,0,0,0,0,0,0,0,0,0,0,0,0,0,0,0,0,0,0,0';</v>
      </c>
    </row>
    <row r="710" spans="1:1" s="13" customFormat="1" x14ac:dyDescent="0.25">
      <c r="A710" s="13" t="str">
        <f t="shared" si="13"/>
        <v xml:space="preserve">	_TIM_ArchtypeTable_Vanilla_Sun_SpellEarnedXP_PropertyData:='0,0,0,0,0,0,0,0,0,0,0,0,0,0,0,0,0,0,0,0,0,0,0,0,0,0,0,0,0,0,0,0';</v>
      </c>
    </row>
    <row r="711" spans="1:1" s="13" customFormat="1" x14ac:dyDescent="0.25">
      <c r="A711" s="13" t="str">
        <f t="shared" si="13"/>
        <v xml:space="preserve">	_TIM_ArchtypeTable_Vanilla_Time_SpellEarnedXP_PropertyData:='0,0,0,0,0,0,0,0,0,0,0,0,0,0,0,0,0,0,0,0,0,0,0,0,0,0,0,0,0,0,0,0';</v>
      </c>
    </row>
    <row r="712" spans="1:1" s="13" customFormat="1" x14ac:dyDescent="0.25">
      <c r="A712" s="13" t="str">
        <f t="shared" si="13"/>
        <v xml:space="preserve">	_TIM_ArchtypeTable_Vanilla_Translocate_SpellEarnedXP_PropertyData:='0,0,0,0,0,0,0,0,0,0,0,0,0,0,0,0,0,0,0,0,0,0,0,0,0,0,0,0,0,0,0,0';</v>
      </c>
    </row>
    <row r="713" spans="1:1" s="13" customFormat="1" x14ac:dyDescent="0.25">
      <c r="A713" s="13" t="str">
        <f t="shared" si="13"/>
        <v xml:space="preserve">	_TIM_ArchtypeTable_Vanilla_Transmute_SpellEarnedXP_PropertyData:='0,0,0,0,0,0,0,0,0,0,0,0,0,0,0,0,0,0,0,0,0,0,0,0,0,0,0,0,0,0,0,0';</v>
      </c>
    </row>
    <row r="714" spans="1:1" s="13" customFormat="1" x14ac:dyDescent="0.25">
      <c r="A714" s="13" t="str">
        <f t="shared" si="13"/>
        <v xml:space="preserve">	_TIM_ArchtypeTable_Vanilla_Wall_SpellEarnedXP_PropertyData:='0,0,0,0,0,0,0,0,0,0,0,0,0,0,0,0,0,0,0,0,0,0,0,0,0,0,0,0,0,0,0,0';</v>
      </c>
    </row>
    <row r="715" spans="1:1" s="13" customFormat="1" x14ac:dyDescent="0.25">
      <c r="A715" s="13" t="str">
        <f t="shared" si="13"/>
        <v xml:space="preserve">	_TIM_ArchtypeTable_Vanilla_Ward_SpellEarnedXP_PropertyData:='0,0,0,0,0,0,0,0,0,0,0,0,0,0,0,0,0,0,0,0,0,0,0,0,0,0,0,0,0,0,0,0';</v>
      </c>
    </row>
    <row r="716" spans="1:1" s="13" customFormat="1" x14ac:dyDescent="0.25">
      <c r="A716" s="13" t="str">
        <f>"	" &amp;A119&amp; "_PropertyData:='"&amp;G119&amp;"';"</f>
        <v xml:space="preserve">	_TIM_ArchtypeTable_Vanilla_Water_SpellEarnedXP_PropertyData:='0,0,0,0,0,0,0,0,0,0,0,0,0,0,0,0,0,0,0,0,0,0,0,0,0,0,0,0,0,0,0,0';</v>
      </c>
    </row>
    <row r="717" spans="1:1" s="13" customFormat="1" x14ac:dyDescent="0.25">
      <c r="A717" s="13" t="str">
        <f t="shared" ref="A717" si="14">"	" &amp;A120&amp; "_PropertyData:='"&amp;G120&amp;"';"</f>
        <v xml:space="preserve">	_TIM_ArchtypeTable_Vanilla_Wind_SpellEarnedXP_PropertyData:='0,0,0,0,0,0,0,0,0,0,0,0,0,0,0,0,0,0,0,0,0,0,0,0,0,0,0,0,0,0,0,0';</v>
      </c>
    </row>
    <row r="719" spans="1:1" s="13" customFormat="1" x14ac:dyDescent="0.25">
      <c r="A719" s="13" t="str">
        <f>"	" &amp;A3&amp; "_PropertyDataValues := TStringList.Create; "&amp;A3&amp; "_PropertyDataValues.Delimiter := ','; "&amp;A3&amp; "_PropertyDataValues.StrictDelimiter := True; "&amp;A3&amp; "_PropertyDataValues.DelimitedText := "&amp;A3&amp; "_PropertyData;"</f>
        <v xml:space="preserve">	_TIM_SpellTable_Vanilla_SpellFormID_PropertyDataValues := TStringList.Create; _TIM_SpellTable_Vanilla_SpellFormID_PropertyDataValues.Delimiter := ','; _TIM_SpellTable_Vanilla_SpellFormID_PropertyDataValues.StrictDelimiter := True; _TIM_SpellTable_Vanilla_SpellFormID_PropertyDataValues.DelimitedText := _TIM_SpellTable_Vanilla_SpellFormID_PropertyData;</v>
      </c>
    </row>
    <row r="720" spans="1:1" s="13" customFormat="1" x14ac:dyDescent="0.25">
      <c r="A720" s="13" t="str">
        <f>"	" &amp;A4&amp; "_PropertyDataValues := TStringList.Create; "&amp;A4&amp; "_PropertyDataValues.Delimiter := ','; "&amp;A4&amp; "_PropertyDataValues.StrictDelimiter := True; "&amp;A4&amp; "_PropertyDataValues.DelimitedText := "&amp;A4&amp; "_PropertyData;"</f>
        <v xml:space="preserve">	_TIM_SpellTable_Vanilla_SpellTomeID_PropertyDataValues := TStringList.Create; _TIM_SpellTable_Vanilla_SpellTomeID_PropertyDataValues.Delimiter := ','; _TIM_SpellTable_Vanilla_SpellTomeID_PropertyDataValues.StrictDelimiter := True; _TIM_SpellTable_Vanilla_SpellTomeID_PropertyDataValues.DelimitedText := _TIM_SpellTable_Vanilla_SpellTomeID_PropertyData;</v>
      </c>
    </row>
    <row r="721" spans="1:1" s="13" customFormat="1" x14ac:dyDescent="0.25">
      <c r="A721" s="13" t="str">
        <f>"	" &amp;A5&amp; "_PropertyDataValues := TStringList.Create; "&amp;A5&amp; "_PropertyDataValues.Delimiter := ','; "&amp;A5&amp; "_PropertyDataValues.StrictDelimiter := True; "&amp;A5&amp; "_PropertyDataValues.DelimitedText := "&amp;A5&amp; "_PropertyData;"</f>
        <v xml:space="preserve">	_TIM_SpellTable_Vanilla_SchoolIndex_PropertyDataValues := TStringList.Create; _TIM_SpellTable_Vanilla_SchoolIndex_PropertyDataValues.Delimiter := ','; _TIM_SpellTable_Vanilla_SchoolIndex_PropertyDataValues.StrictDelimiter := True; _TIM_SpellTable_Vanilla_SchoolIndex_PropertyDataValues.DelimitedText := _TIM_SpellTable_Vanilla_SchoolIndex_PropertyData;</v>
      </c>
    </row>
    <row r="722" spans="1:1" s="13" customFormat="1" x14ac:dyDescent="0.25">
      <c r="A722" s="13" t="str">
        <f>"	" &amp;A6&amp; "_PropertyDataValues := TStringList.Create; "&amp;A6&amp; "_PropertyDataValues.Delimiter := ','; "&amp;A6&amp; "_PropertyDataValues.StrictDelimiter := True; "&amp;A6&amp; "_PropertyDataValues.DelimitedText := "&amp;A6&amp; "_PropertyData;"</f>
        <v xml:space="preserve">	_TIM_SpellTable_Vanilla_Archtype1Index_PropertyDataValues := TStringList.Create; _TIM_SpellTable_Vanilla_Archtype1Index_PropertyDataValues.Delimiter := ','; _TIM_SpellTable_Vanilla_Archtype1Index_PropertyDataValues.StrictDelimiter := True; _TIM_SpellTable_Vanilla_Archtype1Index_PropertyDataValues.DelimitedText := _TIM_SpellTable_Vanilla_Archtype1Index_PropertyData;</v>
      </c>
    </row>
    <row r="723" spans="1:1" s="13" customFormat="1" x14ac:dyDescent="0.25">
      <c r="A723" s="13" t="str">
        <f>"	" &amp;A7&amp; "_PropertyDataValues := TStringList.Create; "&amp;A7&amp; "_PropertyDataValues.Delimiter := ','; "&amp;A7&amp; "_PropertyDataValues.StrictDelimiter := True; "&amp;A7&amp; "_PropertyDataValues.DelimitedText := "&amp;A7&amp; "_PropertyData;"</f>
        <v xml:space="preserve">	_TIM_SpellTable_Vanilla_Archtype2Index_PropertyDataValues := TStringList.Create; _TIM_SpellTable_Vanilla_Archtype2Index_PropertyDataValues.Delimiter := ','; _TIM_SpellTable_Vanilla_Archtype2Index_PropertyDataValues.StrictDelimiter := True; _TIM_SpellTable_Vanilla_Archtype2Index_PropertyDataValues.DelimitedText := _TIM_SpellTable_Vanilla_Archtype2Index_PropertyData;</v>
      </c>
    </row>
    <row r="724" spans="1:1" s="13" customFormat="1" x14ac:dyDescent="0.25">
      <c r="A724" s="13" t="str">
        <f>"	" &amp;A8&amp; "_PropertyDataValues := TStringList.Create; "&amp;A8&amp; "_PropertyDataValues.Delimiter := ','; "&amp;A8&amp; "_PropertyDataValues.StrictDelimiter := True; "&amp;A8&amp; "_PropertyDataValues.DelimitedText := "&amp;A8&amp; "_PropertyData;"</f>
        <v xml:space="preserve">	_TIM_SpellTable_Vanilla_Archtype3Index_PropertyDataValues := TStringList.Create; _TIM_SpellTable_Vanilla_Archtype3Index_PropertyDataValues.Delimiter := ','; _TIM_SpellTable_Vanilla_Archtype3Index_PropertyDataValues.StrictDelimiter := True; _TIM_SpellTable_Vanilla_Archtype3Index_PropertyDataValues.DelimitedText := _TIM_SpellTable_Vanilla_Archtype3Index_PropertyData;</v>
      </c>
    </row>
    <row r="725" spans="1:1" s="13" customFormat="1" x14ac:dyDescent="0.25">
      <c r="A725" s="13" t="str">
        <f>"	" &amp;A9&amp; "_PropertyDataValues := TStringList.Create; "&amp;A9&amp; "_PropertyDataValues.Delimiter := ','; "&amp;A9&amp; "_PropertyDataValues.StrictDelimiter := True; "&amp;A9&amp; "_PropertyDataValues.DelimitedText := "&amp;A9&amp; "_PropertyData;"</f>
        <v xml:space="preserve">	_TIM_SpellTable_Vanilla_SpellTIMTomeID_PropertyDataValues := TStringList.Create; _TIM_SpellTable_Vanilla_SpellTIMTomeID_PropertyDataValues.Delimiter := ','; _TIM_SpellTable_Vanilla_SpellTIMTomeID_PropertyDataValues.StrictDelimiter := True; _TIM_SpellTable_Vanilla_SpellTIMTomeID_PropertyDataValues.DelimitedText := _TIM_SpellTable_Vanilla_SpellTIMTomeID_PropertyData;</v>
      </c>
    </row>
    <row r="726" spans="1:1" s="13" customFormat="1" x14ac:dyDescent="0.25"/>
    <row r="727" spans="1:1" s="13" customFormat="1" x14ac:dyDescent="0.25">
      <c r="A727" s="13" t="str">
        <f t="shared" ref="A727:A785" si="15">"	" &amp;A11&amp; "_PropertyDataValues := TStringList.Create; "&amp;A11&amp; "_PropertyDataValues.Delimiter := ','; "&amp;A11&amp; "_PropertyDataValues.StrictDelimiter := True; "&amp;A11&amp; "_PropertyDataValues.DelimitedText := "&amp;A11&amp; "_PropertyData;"</f>
        <v xml:space="preserve">	_TIM_ArchtypeTable_Vanilla_Absorb_SpellFormID_PropertyDataValues := TStringList.Create; _TIM_ArchtypeTable_Vanilla_Absorb_SpellFormID_PropertyDataValues.Delimiter := ','; _TIM_ArchtypeTable_Vanilla_Absorb_SpellFormID_PropertyDataValues.StrictDelimiter := True; _TIM_ArchtypeTable_Vanilla_Absorb_SpellFormID_PropertyDataValues.DelimitedText := _TIM_ArchtypeTable_Vanilla_Absorb_SpellFormID_PropertyData;</v>
      </c>
    </row>
    <row r="728" spans="1:1" s="13" customFormat="1" x14ac:dyDescent="0.25">
      <c r="A728" s="13" t="str">
        <f t="shared" si="15"/>
        <v xml:space="preserve">	_TIM_ArchtypeTable_Vanilla_Apparatus_SpellFormID_PropertyDataValues := TStringList.Create; _TIM_ArchtypeTable_Vanilla_Apparatus_SpellFormID_PropertyDataValues.Delimiter := ','; _TIM_ArchtypeTable_Vanilla_Apparatus_SpellFormID_PropertyDataValues.StrictDelimiter := True; _TIM_ArchtypeTable_Vanilla_Apparatus_SpellFormID_PropertyDataValues.DelimitedText := _TIM_ArchtypeTable_Vanilla_Apparatus_SpellFormID_PropertyData;</v>
      </c>
    </row>
    <row r="729" spans="1:1" s="13" customFormat="1" x14ac:dyDescent="0.25">
      <c r="A729" s="13" t="str">
        <f t="shared" si="15"/>
        <v xml:space="preserve">	_TIM_ArchtypeTable_Vanilla_Armor_SpellFormID_PropertyDataValues := TStringList.Create; _TIM_ArchtypeTable_Vanilla_Armor_SpellFormID_PropertyDataValues.Delimiter := ','; _TIM_ArchtypeTable_Vanilla_Armor_SpellFormID_PropertyDataValues.StrictDelimiter := True; _TIM_ArchtypeTable_Vanilla_Armor_SpellFormID_PropertyDataValues.DelimitedText := _TIM_ArchtypeTable_Vanilla_Armor_SpellFormID_PropertyData;</v>
      </c>
    </row>
    <row r="730" spans="1:1" s="13" customFormat="1" x14ac:dyDescent="0.25">
      <c r="A730" s="13" t="str">
        <f t="shared" si="15"/>
        <v xml:space="preserve">	_TIM_ArchtypeTable_Vanilla_Ash_SpellFormID_PropertyDataValues := TStringList.Create; _TIM_ArchtypeTable_Vanilla_Ash_SpellFormID_PropertyDataValues.Delimiter := ','; _TIM_ArchtypeTable_Vanilla_Ash_SpellFormID_PropertyDataValues.StrictDelimiter := True; _TIM_ArchtypeTable_Vanilla_Ash_SpellFormID_PropertyDataValues.DelimitedText := _TIM_ArchtypeTable_Vanilla_Ash_SpellFormID_PropertyData;</v>
      </c>
    </row>
    <row r="731" spans="1:1" s="13" customFormat="1" x14ac:dyDescent="0.25">
      <c r="A731" s="13" t="str">
        <f t="shared" si="15"/>
        <v xml:space="preserve">	_TIM_ArchtypeTable_Vanilla_Cloak_SpellFormID_PropertyDataValues := TStringList.Create; _TIM_ArchtypeTable_Vanilla_Cloak_SpellFormID_PropertyDataValues.Delimiter := ','; _TIM_ArchtypeTable_Vanilla_Cloak_SpellFormID_PropertyDataValues.StrictDelimiter := True; _TIM_ArchtypeTable_Vanilla_Cloak_SpellFormID_PropertyDataValues.DelimitedText := _TIM_ArchtypeTable_Vanilla_Cloak_SpellFormID_PropertyData;</v>
      </c>
    </row>
    <row r="732" spans="1:1" s="13" customFormat="1" x14ac:dyDescent="0.25">
      <c r="A732" s="13" t="str">
        <f t="shared" si="15"/>
        <v xml:space="preserve">	_TIM_ArchtypeTable_Vanilla_Damage_SpellFormID_PropertyDataValues := TStringList.Create; _TIM_ArchtypeTable_Vanilla_Damage_SpellFormID_PropertyDataValues.Delimiter := ','; _TIM_ArchtypeTable_Vanilla_Damage_SpellFormID_PropertyDataValues.StrictDelimiter := True; _TIM_ArchtypeTable_Vanilla_Damage_SpellFormID_PropertyDataValues.DelimitedText := _TIM_ArchtypeTable_Vanilla_Damage_SpellFormID_PropertyData;</v>
      </c>
    </row>
    <row r="733" spans="1:1" s="13" customFormat="1" x14ac:dyDescent="0.25">
      <c r="A733" s="13" t="str">
        <f t="shared" si="15"/>
        <v xml:space="preserve">	_TIM_ArchtypeTable_Vanilla_Death_SpellFormID_PropertyDataValues := TStringList.Create; _TIM_ArchtypeTable_Vanilla_Death_SpellFormID_PropertyDataValues.Delimiter := ','; _TIM_ArchtypeTable_Vanilla_Death_SpellFormID_PropertyDataValues.StrictDelimiter := True; _TIM_ArchtypeTable_Vanilla_Death_SpellFormID_PropertyDataValues.DelimitedText := _TIM_ArchtypeTable_Vanilla_Death_SpellFormID_PropertyData;</v>
      </c>
    </row>
    <row r="734" spans="1:1" s="13" customFormat="1" x14ac:dyDescent="0.25">
      <c r="A734" s="13" t="str">
        <f t="shared" si="15"/>
        <v xml:space="preserve">	_TIM_ArchtypeTable_Vanilla_Disease_SpellFormID_PropertyDataValues := TStringList.Create; _TIM_ArchtypeTable_Vanilla_Disease_SpellFormID_PropertyDataValues.Delimiter := ','; _TIM_ArchtypeTable_Vanilla_Disease_SpellFormID_PropertyDataValues.StrictDelimiter := True; _TIM_ArchtypeTable_Vanilla_Disease_SpellFormID_PropertyDataValues.DelimitedText := _TIM_ArchtypeTable_Vanilla_Disease_SpellFormID_PropertyData;</v>
      </c>
    </row>
    <row r="735" spans="1:1" s="13" customFormat="1" x14ac:dyDescent="0.25">
      <c r="A735" s="13" t="str">
        <f t="shared" si="15"/>
        <v xml:space="preserve">	_TIM_ArchtypeTable_Vanilla_Earth_SpellFormID_PropertyDataValues := TStringList.Create; _TIM_ArchtypeTable_Vanilla_Earth_SpellFormID_PropertyDataValues.Delimiter := ','; _TIM_ArchtypeTable_Vanilla_Earth_SpellFormID_PropertyDataValues.StrictDelimiter := True; _TIM_ArchtypeTable_Vanilla_Earth_SpellFormID_PropertyDataValues.DelimitedText := _TIM_ArchtypeTable_Vanilla_Earth_SpellFormID_PropertyData;</v>
      </c>
    </row>
    <row r="736" spans="1:1" s="13" customFormat="1" x14ac:dyDescent="0.25">
      <c r="A736" s="13" t="str">
        <f t="shared" si="15"/>
        <v xml:space="preserve">	_TIM_ArchtypeTable_Vanilla_Enhance_SpellFormID_PropertyDataValues := TStringList.Create; _TIM_ArchtypeTable_Vanilla_Enhance_SpellFormID_PropertyDataValues.Delimiter := ','; _TIM_ArchtypeTable_Vanilla_Enhance_SpellFormID_PropertyDataValues.StrictDelimiter := True; _TIM_ArchtypeTable_Vanilla_Enhance_SpellFormID_PropertyDataValues.DelimitedText := _TIM_ArchtypeTable_Vanilla_Enhance_SpellFormID_PropertyData;</v>
      </c>
    </row>
    <row r="737" spans="1:1" s="13" customFormat="1" x14ac:dyDescent="0.25">
      <c r="A737" s="13" t="str">
        <f t="shared" si="15"/>
        <v xml:space="preserve">	_TIM_ArchtypeTable_Vanilla_Fabricate_SpellFormID_PropertyDataValues := TStringList.Create; _TIM_ArchtypeTable_Vanilla_Fabricate_SpellFormID_PropertyDataValues.Delimiter := ','; _TIM_ArchtypeTable_Vanilla_Fabricate_SpellFormID_PropertyDataValues.StrictDelimiter := True; _TIM_ArchtypeTable_Vanilla_Fabricate_SpellFormID_PropertyDataValues.DelimitedText := _TIM_ArchtypeTable_Vanilla_Fabricate_SpellFormID_PropertyData;</v>
      </c>
    </row>
    <row r="738" spans="1:1" s="13" customFormat="1" x14ac:dyDescent="0.25">
      <c r="A738" s="13" t="str">
        <f t="shared" si="15"/>
        <v xml:space="preserve">	_TIM_ArchtypeTable_Vanilla_Fire_SpellFormID_PropertyDataValues := TStringList.Create; _TIM_ArchtypeTable_Vanilla_Fire_SpellFormID_PropertyDataValues.Delimiter := ','; _TIM_ArchtypeTable_Vanilla_Fire_SpellFormID_PropertyDataValues.StrictDelimiter := True; _TIM_ArchtypeTable_Vanilla_Fire_SpellFormID_PropertyDataValues.DelimitedText := _TIM_ArchtypeTable_Vanilla_Fire_SpellFormID_PropertyData;</v>
      </c>
    </row>
    <row r="739" spans="1:1" s="13" customFormat="1" x14ac:dyDescent="0.25">
      <c r="A739" s="13" t="str">
        <f t="shared" si="15"/>
        <v xml:space="preserve">	_TIM_ArchtypeTable_Vanilla_Force_SpellFormID_PropertyDataValues := TStringList.Create; _TIM_ArchtypeTable_Vanilla_Force_SpellFormID_PropertyDataValues.Delimiter := ','; _TIM_ArchtypeTable_Vanilla_Force_SpellFormID_PropertyDataValues.StrictDelimiter := True; _TIM_ArchtypeTable_Vanilla_Force_SpellFormID_PropertyDataValues.DelimitedText := _TIM_ArchtypeTable_Vanilla_Force_SpellFormID_PropertyData;</v>
      </c>
    </row>
    <row r="740" spans="1:1" s="13" customFormat="1" x14ac:dyDescent="0.25">
      <c r="A740" s="13" t="str">
        <f t="shared" si="15"/>
        <v xml:space="preserve">	_TIM_ArchtypeTable_Vanilla_Frost_SpellFormID_PropertyDataValues := TStringList.Create; _TIM_ArchtypeTable_Vanilla_Frost_SpellFormID_PropertyDataValues.Delimiter := ','; _TIM_ArchtypeTable_Vanilla_Frost_SpellFormID_PropertyDataValues.StrictDelimiter := True; _TIM_ArchtypeTable_Vanilla_Frost_SpellFormID_PropertyDataValues.DelimitedText := _TIM_ArchtypeTable_Vanilla_Frost_SpellFormID_PropertyData;</v>
      </c>
    </row>
    <row r="741" spans="1:1" s="13" customFormat="1" x14ac:dyDescent="0.25">
      <c r="A741" s="13" t="str">
        <f t="shared" si="15"/>
        <v xml:space="preserve">	_TIM_ArchtypeTable_Vanilla_Impair_SpellFormID_PropertyDataValues := TStringList.Create; _TIM_ArchtypeTable_Vanilla_Impair_SpellFormID_PropertyDataValues.Delimiter := ','; _TIM_ArchtypeTable_Vanilla_Impair_SpellFormID_PropertyDataValues.StrictDelimiter := True; _TIM_ArchtypeTable_Vanilla_Impair_SpellFormID_PropertyDataValues.DelimitedText := _TIM_ArchtypeTable_Vanilla_Impair_SpellFormID_PropertyData;</v>
      </c>
    </row>
    <row r="742" spans="1:1" s="13" customFormat="1" x14ac:dyDescent="0.25">
      <c r="A742" s="13" t="str">
        <f t="shared" si="15"/>
        <v xml:space="preserve">	_TIM_ArchtypeTable_Vanilla_Life_SpellFormID_PropertyDataValues := TStringList.Create; _TIM_ArchtypeTable_Vanilla_Life_SpellFormID_PropertyDataValues.Delimiter := ','; _TIM_ArchtypeTable_Vanilla_Life_SpellFormID_PropertyDataValues.StrictDelimiter := True; _TIM_ArchtypeTable_Vanilla_Life_SpellFormID_PropertyDataValues.DelimitedText := _TIM_ArchtypeTable_Vanilla_Life_SpellFormID_PropertyData;</v>
      </c>
    </row>
    <row r="743" spans="1:1" s="13" customFormat="1" x14ac:dyDescent="0.25">
      <c r="A743" s="13" t="str">
        <f t="shared" si="15"/>
        <v xml:space="preserve">	_TIM_ArchtypeTable_Vanilla_Mental_SpellFormID_PropertyDataValues := TStringList.Create; _TIM_ArchtypeTable_Vanilla_Mental_SpellFormID_PropertyDataValues.Delimiter := ','; _TIM_ArchtypeTable_Vanilla_Mental_SpellFormID_PropertyDataValues.StrictDelimiter := True; _TIM_ArchtypeTable_Vanilla_Mental_SpellFormID_PropertyDataValues.DelimitedText := _TIM_ArchtypeTable_Vanilla_Mental_SpellFormID_PropertyData;</v>
      </c>
    </row>
    <row r="744" spans="1:1" s="13" customFormat="1" x14ac:dyDescent="0.25">
      <c r="A744" s="13" t="str">
        <f t="shared" si="15"/>
        <v xml:space="preserve">	_TIM_ArchtypeTable_Vanilla_Metamagic_SpellFormID_PropertyDataValues := TStringList.Create; _TIM_ArchtypeTable_Vanilla_Metamagic_SpellFormID_PropertyDataValues.Delimiter := ','; _TIM_ArchtypeTable_Vanilla_Metamagic_SpellFormID_PropertyDataValues.StrictDelimiter := True; _TIM_ArchtypeTable_Vanilla_Metamagic_SpellFormID_PropertyDataValues.DelimitedText := _TIM_ArchtypeTable_Vanilla_Metamagic_SpellFormID_PropertyData;</v>
      </c>
    </row>
    <row r="745" spans="1:1" s="13" customFormat="1" x14ac:dyDescent="0.25">
      <c r="A745" s="13" t="str">
        <f t="shared" si="15"/>
        <v xml:space="preserve">	_TIM_ArchtypeTable_Vanilla_Oblivion_SpellFormID_PropertyDataValues := TStringList.Create; _TIM_ArchtypeTable_Vanilla_Oblivion_SpellFormID_PropertyDataValues.Delimiter := ','; _TIM_ArchtypeTable_Vanilla_Oblivion_SpellFormID_PropertyDataValues.StrictDelimiter := True; _TIM_ArchtypeTable_Vanilla_Oblivion_SpellFormID_PropertyDataValues.DelimitedText := _TIM_ArchtypeTable_Vanilla_Oblivion_SpellFormID_PropertyData;</v>
      </c>
    </row>
    <row r="746" spans="1:1" s="13" customFormat="1" x14ac:dyDescent="0.25">
      <c r="A746" s="13" t="str">
        <f t="shared" si="15"/>
        <v xml:space="preserve">	_TIM_ArchtypeTable_Vanilla_Poison_SpellFormID_PropertyDataValues := TStringList.Create; _TIM_ArchtypeTable_Vanilla_Poison_SpellFormID_PropertyDataValues.Delimiter := ','; _TIM_ArchtypeTable_Vanilla_Poison_SpellFormID_PropertyDataValues.StrictDelimiter := True; _TIM_ArchtypeTable_Vanilla_Poison_SpellFormID_PropertyDataValues.DelimitedText := _TIM_ArchtypeTable_Vanilla_Poison_SpellFormID_PropertyData;</v>
      </c>
    </row>
    <row r="747" spans="1:1" s="13" customFormat="1" x14ac:dyDescent="0.25">
      <c r="A747" s="13" t="str">
        <f t="shared" si="15"/>
        <v xml:space="preserve">	_TIM_ArchtypeTable_Vanilla_Projectile_SpellFormID_PropertyDataValues := TStringList.Create; _TIM_ArchtypeTable_Vanilla_Projectile_SpellFormID_PropertyDataValues.Delimiter := ','; _TIM_ArchtypeTable_Vanilla_Projectile_SpellFormID_PropertyDataValues.StrictDelimiter := True; _TIM_ArchtypeTable_Vanilla_Projectile_SpellFormID_PropertyDataValues.DelimitedText := _TIM_ArchtypeTable_Vanilla_Projectile_SpellFormID_PropertyData;</v>
      </c>
    </row>
    <row r="748" spans="1:1" s="13" customFormat="1" x14ac:dyDescent="0.25">
      <c r="A748" s="13" t="str">
        <f t="shared" si="15"/>
        <v xml:space="preserve">	_TIM_ArchtypeTable_Vanilla_Recover_SpellFormID_PropertyDataValues := TStringList.Create; _TIM_ArchtypeTable_Vanilla_Recover_SpellFormID_PropertyDataValues.Delimiter := ','; _TIM_ArchtypeTable_Vanilla_Recover_SpellFormID_PropertyDataValues.StrictDelimiter := True; _TIM_ArchtypeTable_Vanilla_Recover_SpellFormID_PropertyDataValues.DelimitedText := _TIM_ArchtypeTable_Vanilla_Recover_SpellFormID_PropertyData;</v>
      </c>
    </row>
    <row r="749" spans="1:1" s="13" customFormat="1" x14ac:dyDescent="0.25">
      <c r="A749" s="13" t="str">
        <f t="shared" si="15"/>
        <v xml:space="preserve">	_TIM_ArchtypeTable_Vanilla_Rune_SpellFormID_PropertyDataValues := TStringList.Create; _TIM_ArchtypeTable_Vanilla_Rune_SpellFormID_PropertyDataValues.Delimiter := ','; _TIM_ArchtypeTable_Vanilla_Rune_SpellFormID_PropertyDataValues.StrictDelimiter := True; _TIM_ArchtypeTable_Vanilla_Rune_SpellFormID_PropertyDataValues.DelimitedText := _TIM_ArchtypeTable_Vanilla_Rune_SpellFormID_PropertyData;</v>
      </c>
    </row>
    <row r="750" spans="1:1" s="13" customFormat="1" x14ac:dyDescent="0.25">
      <c r="A750" s="13" t="str">
        <f t="shared" si="15"/>
        <v xml:space="preserve">	_TIM_ArchtypeTable_Vanilla_Sense_SpellFormID_PropertyDataValues := TStringList.Create; _TIM_ArchtypeTable_Vanilla_Sense_SpellFormID_PropertyDataValues.Delimiter := ','; _TIM_ArchtypeTable_Vanilla_Sense_SpellFormID_PropertyDataValues.StrictDelimiter := True; _TIM_ArchtypeTable_Vanilla_Sense_SpellFormID_PropertyDataValues.DelimitedText := _TIM_ArchtypeTable_Vanilla_Sense_SpellFormID_PropertyData;</v>
      </c>
    </row>
    <row r="751" spans="1:1" s="13" customFormat="1" x14ac:dyDescent="0.25">
      <c r="A751" s="13" t="str">
        <f t="shared" si="15"/>
        <v xml:space="preserve">	_TIM_ArchtypeTable_Vanilla_Shadow_SpellFormID_PropertyDataValues := TStringList.Create; _TIM_ArchtypeTable_Vanilla_Shadow_SpellFormID_PropertyDataValues.Delimiter := ','; _TIM_ArchtypeTable_Vanilla_Shadow_SpellFormID_PropertyDataValues.StrictDelimiter := True; _TIM_ArchtypeTable_Vanilla_Shadow_SpellFormID_PropertyDataValues.DelimitedText := _TIM_ArchtypeTable_Vanilla_Shadow_SpellFormID_PropertyData;</v>
      </c>
    </row>
    <row r="752" spans="1:1" s="13" customFormat="1" x14ac:dyDescent="0.25">
      <c r="A752" s="13" t="str">
        <f t="shared" si="15"/>
        <v xml:space="preserve">	_TIM_ArchtypeTable_Vanilla_Shock_SpellFormID_PropertyDataValues := TStringList.Create; _TIM_ArchtypeTable_Vanilla_Shock_SpellFormID_PropertyDataValues.Delimiter := ','; _TIM_ArchtypeTable_Vanilla_Shock_SpellFormID_PropertyDataValues.StrictDelimiter := True; _TIM_ArchtypeTable_Vanilla_Shock_SpellFormID_PropertyDataValues.DelimitedText := _TIM_ArchtypeTable_Vanilla_Shock_SpellFormID_PropertyData;</v>
      </c>
    </row>
    <row r="753" spans="1:1" s="13" customFormat="1" x14ac:dyDescent="0.25">
      <c r="A753" s="13" t="str">
        <f t="shared" si="15"/>
        <v xml:space="preserve">	_TIM_ArchtypeTable_Vanilla_Soul_SpellFormID_PropertyDataValues := TStringList.Create; _TIM_ArchtypeTable_Vanilla_Soul_SpellFormID_PropertyDataValues.Delimiter := ','; _TIM_ArchtypeTable_Vanilla_Soul_SpellFormID_PropertyDataValues.StrictDelimiter := True; _TIM_ArchtypeTable_Vanilla_Soul_SpellFormID_PropertyDataValues.DelimitedText := _TIM_ArchtypeTable_Vanilla_Soul_SpellFormID_PropertyData;</v>
      </c>
    </row>
    <row r="754" spans="1:1" s="13" customFormat="1" x14ac:dyDescent="0.25">
      <c r="A754" s="13" t="str">
        <f t="shared" si="15"/>
        <v xml:space="preserve">	_TIM_ArchtypeTable_Vanilla_Space_SpellFormID_PropertyDataValues := TStringList.Create; _TIM_ArchtypeTable_Vanilla_Space_SpellFormID_PropertyDataValues.Delimiter := ','; _TIM_ArchtypeTable_Vanilla_Space_SpellFormID_PropertyDataValues.StrictDelimiter := True; _TIM_ArchtypeTable_Vanilla_Space_SpellFormID_PropertyDataValues.DelimitedText := _TIM_ArchtypeTable_Vanilla_Space_SpellFormID_PropertyData;</v>
      </c>
    </row>
    <row r="755" spans="1:1" s="13" customFormat="1" x14ac:dyDescent="0.25">
      <c r="A755" s="13" t="str">
        <f t="shared" si="15"/>
        <v xml:space="preserve">	_TIM_ArchtypeTable_Vanilla_Sun_SpellFormID_PropertyDataValues := TStringList.Create; _TIM_ArchtypeTable_Vanilla_Sun_SpellFormID_PropertyDataValues.Delimiter := ','; _TIM_ArchtypeTable_Vanilla_Sun_SpellFormID_PropertyDataValues.StrictDelimiter := True; _TIM_ArchtypeTable_Vanilla_Sun_SpellFormID_PropertyDataValues.DelimitedText := _TIM_ArchtypeTable_Vanilla_Sun_SpellFormID_PropertyData;</v>
      </c>
    </row>
    <row r="756" spans="1:1" s="13" customFormat="1" x14ac:dyDescent="0.25">
      <c r="A756" s="13" t="str">
        <f t="shared" si="15"/>
        <v xml:space="preserve">	_TIM_ArchtypeTable_Vanilla_Time_SpellFormID_PropertyDataValues := TStringList.Create; _TIM_ArchtypeTable_Vanilla_Time_SpellFormID_PropertyDataValues.Delimiter := ','; _TIM_ArchtypeTable_Vanilla_Time_SpellFormID_PropertyDataValues.StrictDelimiter := True; _TIM_ArchtypeTable_Vanilla_Time_SpellFormID_PropertyDataValues.DelimitedText := _TIM_ArchtypeTable_Vanilla_Time_SpellFormID_PropertyData;</v>
      </c>
    </row>
    <row r="757" spans="1:1" s="13" customFormat="1" x14ac:dyDescent="0.25">
      <c r="A757" s="13" t="str">
        <f t="shared" si="15"/>
        <v xml:space="preserve">	_TIM_ArchtypeTable_Vanilla_Translocate_SpellFormID_PropertyDataValues := TStringList.Create; _TIM_ArchtypeTable_Vanilla_Translocate_SpellFormID_PropertyDataValues.Delimiter := ','; _TIM_ArchtypeTable_Vanilla_Translocate_SpellFormID_PropertyDataValues.StrictDelimiter := True; _TIM_ArchtypeTable_Vanilla_Translocate_SpellFormID_PropertyDataValues.DelimitedText := _TIM_ArchtypeTable_Vanilla_Translocate_SpellFormID_PropertyData;</v>
      </c>
    </row>
    <row r="758" spans="1:1" s="13" customFormat="1" x14ac:dyDescent="0.25">
      <c r="A758" s="13" t="str">
        <f t="shared" si="15"/>
        <v xml:space="preserve">	_TIM_ArchtypeTable_Vanilla_Transmute_SpellFormID_PropertyDataValues := TStringList.Create; _TIM_ArchtypeTable_Vanilla_Transmute_SpellFormID_PropertyDataValues.Delimiter := ','; _TIM_ArchtypeTable_Vanilla_Transmute_SpellFormID_PropertyDataValues.StrictDelimiter := True; _TIM_ArchtypeTable_Vanilla_Transmute_SpellFormID_PropertyDataValues.DelimitedText := _TIM_ArchtypeTable_Vanilla_Transmute_SpellFormID_PropertyData;</v>
      </c>
    </row>
    <row r="759" spans="1:1" s="13" customFormat="1" x14ac:dyDescent="0.25">
      <c r="A759" s="13" t="str">
        <f t="shared" si="15"/>
        <v xml:space="preserve">	_TIM_ArchtypeTable_Vanilla_Wall_SpellFormID_PropertyDataValues := TStringList.Create; _TIM_ArchtypeTable_Vanilla_Wall_SpellFormID_PropertyDataValues.Delimiter := ','; _TIM_ArchtypeTable_Vanilla_Wall_SpellFormID_PropertyDataValues.StrictDelimiter := True; _TIM_ArchtypeTable_Vanilla_Wall_SpellFormID_PropertyDataValues.DelimitedText := _TIM_ArchtypeTable_Vanilla_Wall_SpellFormID_PropertyData;</v>
      </c>
    </row>
    <row r="760" spans="1:1" s="13" customFormat="1" x14ac:dyDescent="0.25">
      <c r="A760" s="13" t="str">
        <f t="shared" si="15"/>
        <v xml:space="preserve">	_TIM_ArchtypeTable_Vanilla_Ward_SpellFormID_PropertyDataValues := TStringList.Create; _TIM_ArchtypeTable_Vanilla_Ward_SpellFormID_PropertyDataValues.Delimiter := ','; _TIM_ArchtypeTable_Vanilla_Ward_SpellFormID_PropertyDataValues.StrictDelimiter := True; _TIM_ArchtypeTable_Vanilla_Ward_SpellFormID_PropertyDataValues.DelimitedText := _TIM_ArchtypeTable_Vanilla_Ward_SpellFormID_PropertyData;</v>
      </c>
    </row>
    <row r="761" spans="1:1" s="13" customFormat="1" x14ac:dyDescent="0.25">
      <c r="A761" s="13" t="str">
        <f t="shared" si="15"/>
        <v xml:space="preserve">	_TIM_ArchtypeTable_Vanilla_Water_SpellFormID_PropertyDataValues := TStringList.Create; _TIM_ArchtypeTable_Vanilla_Water_SpellFormID_PropertyDataValues.Delimiter := ','; _TIM_ArchtypeTable_Vanilla_Water_SpellFormID_PropertyDataValues.StrictDelimiter := True; _TIM_ArchtypeTable_Vanilla_Water_SpellFormID_PropertyDataValues.DelimitedText := _TIM_ArchtypeTable_Vanilla_Water_SpellFormID_PropertyData;</v>
      </c>
    </row>
    <row r="762" spans="1:1" s="13" customFormat="1" x14ac:dyDescent="0.25">
      <c r="A762" s="13" t="str">
        <f t="shared" si="15"/>
        <v xml:space="preserve">	_TIM_ArchtypeTable_Vanilla_Wind_SpellFormID_PropertyDataValues := TStringList.Create; _TIM_ArchtypeTable_Vanilla_Wind_SpellFormID_PropertyDataValues.Delimiter := ','; _TIM_ArchtypeTable_Vanilla_Wind_SpellFormID_PropertyDataValues.StrictDelimiter := True; _TIM_ArchtypeTable_Vanilla_Wind_SpellFormID_PropertyDataValues.DelimitedText := _TIM_ArchtypeTable_Vanilla_Wind_SpellFormID_PropertyData;</v>
      </c>
    </row>
    <row r="763" spans="1:1" s="13" customFormat="1" x14ac:dyDescent="0.25"/>
    <row r="764" spans="1:1" s="13" customFormat="1" x14ac:dyDescent="0.25">
      <c r="A764" s="13" t="str">
        <f t="shared" si="15"/>
        <v xml:space="preserve">	_TIM_ArchtypeTable_Vanilla_Absorb_SpellToLearnXP_PropertyDataValues := TStringList.Create; _TIM_ArchtypeTable_Vanilla_Absorb_SpellToLearnXP_PropertyDataValues.Delimiter := ','; _TIM_ArchtypeTable_Vanilla_Absorb_SpellToLearnXP_PropertyDataValues.StrictDelimiter := True; _TIM_ArchtypeTable_Vanilla_Absorb_SpellToLearnXP_PropertyDataValues.DelimitedText := _TIM_ArchtypeTable_Vanilla_Absorb_SpellToLearnXP_PropertyData;</v>
      </c>
    </row>
    <row r="765" spans="1:1" s="13" customFormat="1" x14ac:dyDescent="0.25">
      <c r="A765" s="13" t="str">
        <f t="shared" si="15"/>
        <v xml:space="preserve">	_TIM_ArchtypeTable_Vanilla_Apparatus_SpellToLearnXP_PropertyDataValues := TStringList.Create; _TIM_ArchtypeTable_Vanilla_Apparatus_SpellToLearnXP_PropertyDataValues.Delimiter := ','; _TIM_ArchtypeTable_Vanilla_Apparatus_SpellToLearnXP_PropertyDataValues.StrictDelimiter := True; _TIM_ArchtypeTable_Vanilla_Apparatus_SpellToLearnXP_PropertyDataValues.DelimitedText := _TIM_ArchtypeTable_Vanilla_Apparatus_SpellToLearnXP_PropertyData;</v>
      </c>
    </row>
    <row r="766" spans="1:1" s="13" customFormat="1" x14ac:dyDescent="0.25">
      <c r="A766" s="13" t="str">
        <f t="shared" si="15"/>
        <v xml:space="preserve">	_TIM_ArchtypeTable_Vanilla_Armor_SpellToLearnXP_PropertyDataValues := TStringList.Create; _TIM_ArchtypeTable_Vanilla_Armor_SpellToLearnXP_PropertyDataValues.Delimiter := ','; _TIM_ArchtypeTable_Vanilla_Armor_SpellToLearnXP_PropertyDataValues.StrictDelimiter := True; _TIM_ArchtypeTable_Vanilla_Armor_SpellToLearnXP_PropertyDataValues.DelimitedText := _TIM_ArchtypeTable_Vanilla_Armor_SpellToLearnXP_PropertyData;</v>
      </c>
    </row>
    <row r="767" spans="1:1" s="13" customFormat="1" x14ac:dyDescent="0.25">
      <c r="A767" s="13" t="str">
        <f t="shared" si="15"/>
        <v xml:space="preserve">	_TIM_ArchtypeTable_Vanilla_Ash_SpellToLearnXP_PropertyDataValues := TStringList.Create; _TIM_ArchtypeTable_Vanilla_Ash_SpellToLearnXP_PropertyDataValues.Delimiter := ','; _TIM_ArchtypeTable_Vanilla_Ash_SpellToLearnXP_PropertyDataValues.StrictDelimiter := True; _TIM_ArchtypeTable_Vanilla_Ash_SpellToLearnXP_PropertyDataValues.DelimitedText := _TIM_ArchtypeTable_Vanilla_Ash_SpellToLearnXP_PropertyData;</v>
      </c>
    </row>
    <row r="768" spans="1:1" s="13" customFormat="1" x14ac:dyDescent="0.25">
      <c r="A768" s="13" t="str">
        <f t="shared" si="15"/>
        <v xml:space="preserve">	_TIM_ArchtypeTable_Vanilla_Cloak_SpellToLearnXP_PropertyDataValues := TStringList.Create; _TIM_ArchtypeTable_Vanilla_Cloak_SpellToLearnXP_PropertyDataValues.Delimiter := ','; _TIM_ArchtypeTable_Vanilla_Cloak_SpellToLearnXP_PropertyDataValues.StrictDelimiter := True; _TIM_ArchtypeTable_Vanilla_Cloak_SpellToLearnXP_PropertyDataValues.DelimitedText := _TIM_ArchtypeTable_Vanilla_Cloak_SpellToLearnXP_PropertyData;</v>
      </c>
    </row>
    <row r="769" spans="1:1" s="13" customFormat="1" x14ac:dyDescent="0.25">
      <c r="A769" s="13" t="str">
        <f t="shared" si="15"/>
        <v xml:space="preserve">	_TIM_ArchtypeTable_Vanilla_Damage_SpellToLearnXP_PropertyDataValues := TStringList.Create; _TIM_ArchtypeTable_Vanilla_Damage_SpellToLearnXP_PropertyDataValues.Delimiter := ','; _TIM_ArchtypeTable_Vanilla_Damage_SpellToLearnXP_PropertyDataValues.StrictDelimiter := True; _TIM_ArchtypeTable_Vanilla_Damage_SpellToLearnXP_PropertyDataValues.DelimitedText := _TIM_ArchtypeTable_Vanilla_Damage_SpellToLearnXP_PropertyData;</v>
      </c>
    </row>
    <row r="770" spans="1:1" s="13" customFormat="1" x14ac:dyDescent="0.25">
      <c r="A770" s="13" t="str">
        <f t="shared" si="15"/>
        <v xml:space="preserve">	_TIM_ArchtypeTable_Vanilla_Death_SpellToLearnXP_PropertyDataValues := TStringList.Create; _TIM_ArchtypeTable_Vanilla_Death_SpellToLearnXP_PropertyDataValues.Delimiter := ','; _TIM_ArchtypeTable_Vanilla_Death_SpellToLearnXP_PropertyDataValues.StrictDelimiter := True; _TIM_ArchtypeTable_Vanilla_Death_SpellToLearnXP_PropertyDataValues.DelimitedText := _TIM_ArchtypeTable_Vanilla_Death_SpellToLearnXP_PropertyData;</v>
      </c>
    </row>
    <row r="771" spans="1:1" s="13" customFormat="1" x14ac:dyDescent="0.25">
      <c r="A771" s="13" t="str">
        <f t="shared" si="15"/>
        <v xml:space="preserve">	_TIM_ArchtypeTable_Vanilla_Disease_SpellToLearnXP_PropertyDataValues := TStringList.Create; _TIM_ArchtypeTable_Vanilla_Disease_SpellToLearnXP_PropertyDataValues.Delimiter := ','; _TIM_ArchtypeTable_Vanilla_Disease_SpellToLearnXP_PropertyDataValues.StrictDelimiter := True; _TIM_ArchtypeTable_Vanilla_Disease_SpellToLearnXP_PropertyDataValues.DelimitedText := _TIM_ArchtypeTable_Vanilla_Disease_SpellToLearnXP_PropertyData;</v>
      </c>
    </row>
    <row r="772" spans="1:1" s="13" customFormat="1" x14ac:dyDescent="0.25">
      <c r="A772" s="13" t="str">
        <f t="shared" si="15"/>
        <v xml:space="preserve">	_TIM_ArchtypeTable_Vanilla_Earth_SpellToLearnXP_PropertyDataValues := TStringList.Create; _TIM_ArchtypeTable_Vanilla_Earth_SpellToLearnXP_PropertyDataValues.Delimiter := ','; _TIM_ArchtypeTable_Vanilla_Earth_SpellToLearnXP_PropertyDataValues.StrictDelimiter := True; _TIM_ArchtypeTable_Vanilla_Earth_SpellToLearnXP_PropertyDataValues.DelimitedText := _TIM_ArchtypeTable_Vanilla_Earth_SpellToLearnXP_PropertyData;</v>
      </c>
    </row>
    <row r="773" spans="1:1" s="13" customFormat="1" x14ac:dyDescent="0.25">
      <c r="A773" s="13" t="str">
        <f t="shared" si="15"/>
        <v xml:space="preserve">	_TIM_ArchtypeTable_Vanilla_Enhance_SpellToLearnXP_PropertyDataValues := TStringList.Create; _TIM_ArchtypeTable_Vanilla_Enhance_SpellToLearnXP_PropertyDataValues.Delimiter := ','; _TIM_ArchtypeTable_Vanilla_Enhance_SpellToLearnXP_PropertyDataValues.StrictDelimiter := True; _TIM_ArchtypeTable_Vanilla_Enhance_SpellToLearnXP_PropertyDataValues.DelimitedText := _TIM_ArchtypeTable_Vanilla_Enhance_SpellToLearnXP_PropertyData;</v>
      </c>
    </row>
    <row r="774" spans="1:1" s="13" customFormat="1" x14ac:dyDescent="0.25">
      <c r="A774" s="13" t="str">
        <f t="shared" si="15"/>
        <v xml:space="preserve">	_TIM_ArchtypeTable_Vanilla_Fabricate_SpellToLearnXP_PropertyDataValues := TStringList.Create; _TIM_ArchtypeTable_Vanilla_Fabricate_SpellToLearnXP_PropertyDataValues.Delimiter := ','; _TIM_ArchtypeTable_Vanilla_Fabricate_SpellToLearnXP_PropertyDataValues.StrictDelimiter := True; _TIM_ArchtypeTable_Vanilla_Fabricate_SpellToLearnXP_PropertyDataValues.DelimitedText := _TIM_ArchtypeTable_Vanilla_Fabricate_SpellToLearnXP_PropertyData;</v>
      </c>
    </row>
    <row r="775" spans="1:1" s="13" customFormat="1" x14ac:dyDescent="0.25">
      <c r="A775" s="13" t="str">
        <f t="shared" si="15"/>
        <v xml:space="preserve">	_TIM_ArchtypeTable_Vanilla_Fire_SpellToLearnXP_PropertyDataValues := TStringList.Create; _TIM_ArchtypeTable_Vanilla_Fire_SpellToLearnXP_PropertyDataValues.Delimiter := ','; _TIM_ArchtypeTable_Vanilla_Fire_SpellToLearnXP_PropertyDataValues.StrictDelimiter := True; _TIM_ArchtypeTable_Vanilla_Fire_SpellToLearnXP_PropertyDataValues.DelimitedText := _TIM_ArchtypeTable_Vanilla_Fire_SpellToLearnXP_PropertyData;</v>
      </c>
    </row>
    <row r="776" spans="1:1" s="13" customFormat="1" x14ac:dyDescent="0.25">
      <c r="A776" s="13" t="str">
        <f t="shared" si="15"/>
        <v xml:space="preserve">	_TIM_ArchtypeTable_Vanilla_Force_SpellToLearnXP_PropertyDataValues := TStringList.Create; _TIM_ArchtypeTable_Vanilla_Force_SpellToLearnXP_PropertyDataValues.Delimiter := ','; _TIM_ArchtypeTable_Vanilla_Force_SpellToLearnXP_PropertyDataValues.StrictDelimiter := True; _TIM_ArchtypeTable_Vanilla_Force_SpellToLearnXP_PropertyDataValues.DelimitedText := _TIM_ArchtypeTable_Vanilla_Force_SpellToLearnXP_PropertyData;</v>
      </c>
    </row>
    <row r="777" spans="1:1" s="13" customFormat="1" x14ac:dyDescent="0.25">
      <c r="A777" s="13" t="str">
        <f t="shared" si="15"/>
        <v xml:space="preserve">	_TIM_ArchtypeTable_Vanilla_Frost_SpellToLearnXP_PropertyDataValues := TStringList.Create; _TIM_ArchtypeTable_Vanilla_Frost_SpellToLearnXP_PropertyDataValues.Delimiter := ','; _TIM_ArchtypeTable_Vanilla_Frost_SpellToLearnXP_PropertyDataValues.StrictDelimiter := True; _TIM_ArchtypeTable_Vanilla_Frost_SpellToLearnXP_PropertyDataValues.DelimitedText := _TIM_ArchtypeTable_Vanilla_Frost_SpellToLearnXP_PropertyData;</v>
      </c>
    </row>
    <row r="778" spans="1:1" s="13" customFormat="1" x14ac:dyDescent="0.25">
      <c r="A778" s="13" t="str">
        <f t="shared" si="15"/>
        <v xml:space="preserve">	_TIM_ArchtypeTable_Vanilla_Impair_SpellToLearnXP_PropertyDataValues := TStringList.Create; _TIM_ArchtypeTable_Vanilla_Impair_SpellToLearnXP_PropertyDataValues.Delimiter := ','; _TIM_ArchtypeTable_Vanilla_Impair_SpellToLearnXP_PropertyDataValues.StrictDelimiter := True; _TIM_ArchtypeTable_Vanilla_Impair_SpellToLearnXP_PropertyDataValues.DelimitedText := _TIM_ArchtypeTable_Vanilla_Impair_SpellToLearnXP_PropertyData;</v>
      </c>
    </row>
    <row r="779" spans="1:1" s="13" customFormat="1" x14ac:dyDescent="0.25">
      <c r="A779" s="13" t="str">
        <f t="shared" si="15"/>
        <v xml:space="preserve">	_TIM_ArchtypeTable_Vanilla_Life_SpellToLearnXP_PropertyDataValues := TStringList.Create; _TIM_ArchtypeTable_Vanilla_Life_SpellToLearnXP_PropertyDataValues.Delimiter := ','; _TIM_ArchtypeTable_Vanilla_Life_SpellToLearnXP_PropertyDataValues.StrictDelimiter := True; _TIM_ArchtypeTable_Vanilla_Life_SpellToLearnXP_PropertyDataValues.DelimitedText := _TIM_ArchtypeTable_Vanilla_Life_SpellToLearnXP_PropertyData;</v>
      </c>
    </row>
    <row r="780" spans="1:1" s="13" customFormat="1" x14ac:dyDescent="0.25">
      <c r="A780" s="13" t="str">
        <f t="shared" si="15"/>
        <v xml:space="preserve">	_TIM_ArchtypeTable_Vanilla_Mental_SpellToLearnXP_PropertyDataValues := TStringList.Create; _TIM_ArchtypeTable_Vanilla_Mental_SpellToLearnXP_PropertyDataValues.Delimiter := ','; _TIM_ArchtypeTable_Vanilla_Mental_SpellToLearnXP_PropertyDataValues.StrictDelimiter := True; _TIM_ArchtypeTable_Vanilla_Mental_SpellToLearnXP_PropertyDataValues.DelimitedText := _TIM_ArchtypeTable_Vanilla_Mental_SpellToLearnXP_PropertyData;</v>
      </c>
    </row>
    <row r="781" spans="1:1" s="13" customFormat="1" x14ac:dyDescent="0.25">
      <c r="A781" s="13" t="str">
        <f t="shared" si="15"/>
        <v xml:space="preserve">	_TIM_ArchtypeTable_Vanilla_Metamagic_SpellToLearnXP_PropertyDataValues := TStringList.Create; _TIM_ArchtypeTable_Vanilla_Metamagic_SpellToLearnXP_PropertyDataValues.Delimiter := ','; _TIM_ArchtypeTable_Vanilla_Metamagic_SpellToLearnXP_PropertyDataValues.StrictDelimiter := True; _TIM_ArchtypeTable_Vanilla_Metamagic_SpellToLearnXP_PropertyDataValues.DelimitedText := _TIM_ArchtypeTable_Vanilla_Metamagic_SpellToLearnXP_PropertyData;</v>
      </c>
    </row>
    <row r="782" spans="1:1" s="13" customFormat="1" x14ac:dyDescent="0.25">
      <c r="A782" s="13" t="str">
        <f t="shared" si="15"/>
        <v xml:space="preserve">	_TIM_ArchtypeTable_Vanilla_Oblivion_SpellToLearnXP_PropertyDataValues := TStringList.Create; _TIM_ArchtypeTable_Vanilla_Oblivion_SpellToLearnXP_PropertyDataValues.Delimiter := ','; _TIM_ArchtypeTable_Vanilla_Oblivion_SpellToLearnXP_PropertyDataValues.StrictDelimiter := True; _TIM_ArchtypeTable_Vanilla_Oblivion_SpellToLearnXP_PropertyDataValues.DelimitedText := _TIM_ArchtypeTable_Vanilla_Oblivion_SpellToLearnXP_PropertyData;</v>
      </c>
    </row>
    <row r="783" spans="1:1" s="13" customFormat="1" x14ac:dyDescent="0.25">
      <c r="A783" s="13" t="str">
        <f t="shared" si="15"/>
        <v xml:space="preserve">	_TIM_ArchtypeTable_Vanilla_Poison_SpellToLearnXP_PropertyDataValues := TStringList.Create; _TIM_ArchtypeTable_Vanilla_Poison_SpellToLearnXP_PropertyDataValues.Delimiter := ','; _TIM_ArchtypeTable_Vanilla_Poison_SpellToLearnXP_PropertyDataValues.StrictDelimiter := True; _TIM_ArchtypeTable_Vanilla_Poison_SpellToLearnXP_PropertyDataValues.DelimitedText := _TIM_ArchtypeTable_Vanilla_Poison_SpellToLearnXP_PropertyData;</v>
      </c>
    </row>
    <row r="784" spans="1:1" s="13" customFormat="1" x14ac:dyDescent="0.25">
      <c r="A784" s="13" t="str">
        <f t="shared" si="15"/>
        <v xml:space="preserve">	_TIM_ArchtypeTable_Vanilla_Projectile_SpellToLearnXP_PropertyDataValues := TStringList.Create; _TIM_ArchtypeTable_Vanilla_Projectile_SpellToLearnXP_PropertyDataValues.Delimiter := ','; _TIM_ArchtypeTable_Vanilla_Projectile_SpellToLearnXP_PropertyDataValues.StrictDelimiter := True; _TIM_ArchtypeTable_Vanilla_Projectile_SpellToLearnXP_PropertyDataValues.DelimitedText := _TIM_ArchtypeTable_Vanilla_Projectile_SpellToLearnXP_PropertyData;</v>
      </c>
    </row>
    <row r="785" spans="1:1" s="13" customFormat="1" x14ac:dyDescent="0.25">
      <c r="A785" s="13" t="str">
        <f t="shared" si="15"/>
        <v xml:space="preserve">	_TIM_ArchtypeTable_Vanilla_Recover_SpellToLearnXP_PropertyDataValues := TStringList.Create; _TIM_ArchtypeTable_Vanilla_Recover_SpellToLearnXP_PropertyDataValues.Delimiter := ','; _TIM_ArchtypeTable_Vanilla_Recover_SpellToLearnXP_PropertyDataValues.StrictDelimiter := True; _TIM_ArchtypeTable_Vanilla_Recover_SpellToLearnXP_PropertyDataValues.DelimitedText := _TIM_ArchtypeTable_Vanilla_Recover_SpellToLearnXP_PropertyData;</v>
      </c>
    </row>
    <row r="786" spans="1:1" s="13" customFormat="1" x14ac:dyDescent="0.25">
      <c r="A786" s="13" t="str">
        <f t="shared" ref="A786:A836" si="16">"	" &amp;A70&amp; "_PropertyDataValues := TStringList.Create; "&amp;A70&amp; "_PropertyDataValues.Delimiter := ','; "&amp;A70&amp; "_PropertyDataValues.StrictDelimiter := True; "&amp;A70&amp; "_PropertyDataValues.DelimitedText := "&amp;A70&amp; "_PropertyData;"</f>
        <v xml:space="preserve">	_TIM_ArchtypeTable_Vanilla_Rune_SpellToLearnXP_PropertyDataValues := TStringList.Create; _TIM_ArchtypeTable_Vanilla_Rune_SpellToLearnXP_PropertyDataValues.Delimiter := ','; _TIM_ArchtypeTable_Vanilla_Rune_SpellToLearnXP_PropertyDataValues.StrictDelimiter := True; _TIM_ArchtypeTable_Vanilla_Rune_SpellToLearnXP_PropertyDataValues.DelimitedText := _TIM_ArchtypeTable_Vanilla_Rune_SpellToLearnXP_PropertyData;</v>
      </c>
    </row>
    <row r="787" spans="1:1" s="13" customFormat="1" x14ac:dyDescent="0.25">
      <c r="A787" s="13" t="str">
        <f t="shared" si="16"/>
        <v xml:space="preserve">	_TIM_ArchtypeTable_Vanilla_Sense_SpellToLearnXP_PropertyDataValues := TStringList.Create; _TIM_ArchtypeTable_Vanilla_Sense_SpellToLearnXP_PropertyDataValues.Delimiter := ','; _TIM_ArchtypeTable_Vanilla_Sense_SpellToLearnXP_PropertyDataValues.StrictDelimiter := True; _TIM_ArchtypeTable_Vanilla_Sense_SpellToLearnXP_PropertyDataValues.DelimitedText := _TIM_ArchtypeTable_Vanilla_Sense_SpellToLearnXP_PropertyData;</v>
      </c>
    </row>
    <row r="788" spans="1:1" s="13" customFormat="1" x14ac:dyDescent="0.25">
      <c r="A788" s="13" t="str">
        <f t="shared" si="16"/>
        <v xml:space="preserve">	_TIM_ArchtypeTable_Vanilla_Shadow_SpellToLearnXP_PropertyDataValues := TStringList.Create; _TIM_ArchtypeTable_Vanilla_Shadow_SpellToLearnXP_PropertyDataValues.Delimiter := ','; _TIM_ArchtypeTable_Vanilla_Shadow_SpellToLearnXP_PropertyDataValues.StrictDelimiter := True; _TIM_ArchtypeTable_Vanilla_Shadow_SpellToLearnXP_PropertyDataValues.DelimitedText := _TIM_ArchtypeTable_Vanilla_Shadow_SpellToLearnXP_PropertyData;</v>
      </c>
    </row>
    <row r="789" spans="1:1" s="13" customFormat="1" x14ac:dyDescent="0.25">
      <c r="A789" s="13" t="str">
        <f t="shared" si="16"/>
        <v xml:space="preserve">	_TIM_ArchtypeTable_Vanilla_Shock_SpellToLearnXP_PropertyDataValues := TStringList.Create; _TIM_ArchtypeTable_Vanilla_Shock_SpellToLearnXP_PropertyDataValues.Delimiter := ','; _TIM_ArchtypeTable_Vanilla_Shock_SpellToLearnXP_PropertyDataValues.StrictDelimiter := True; _TIM_ArchtypeTable_Vanilla_Shock_SpellToLearnXP_PropertyDataValues.DelimitedText := _TIM_ArchtypeTable_Vanilla_Shock_SpellToLearnXP_PropertyData;</v>
      </c>
    </row>
    <row r="790" spans="1:1" s="13" customFormat="1" x14ac:dyDescent="0.25">
      <c r="A790" s="13" t="str">
        <f t="shared" si="16"/>
        <v xml:space="preserve">	_TIM_ArchtypeTable_Vanilla_Soul_SpellToLearnXP_PropertyDataValues := TStringList.Create; _TIM_ArchtypeTable_Vanilla_Soul_SpellToLearnXP_PropertyDataValues.Delimiter := ','; _TIM_ArchtypeTable_Vanilla_Soul_SpellToLearnXP_PropertyDataValues.StrictDelimiter := True; _TIM_ArchtypeTable_Vanilla_Soul_SpellToLearnXP_PropertyDataValues.DelimitedText := _TIM_ArchtypeTable_Vanilla_Soul_SpellToLearnXP_PropertyData;</v>
      </c>
    </row>
    <row r="791" spans="1:1" s="13" customFormat="1" x14ac:dyDescent="0.25">
      <c r="A791" s="13" t="str">
        <f t="shared" si="16"/>
        <v xml:space="preserve">	_TIM_ArchtypeTable_Vanilla_Space_SpellToLearnXP_PropertyDataValues := TStringList.Create; _TIM_ArchtypeTable_Vanilla_Space_SpellToLearnXP_PropertyDataValues.Delimiter := ','; _TIM_ArchtypeTable_Vanilla_Space_SpellToLearnXP_PropertyDataValues.StrictDelimiter := True; _TIM_ArchtypeTable_Vanilla_Space_SpellToLearnXP_PropertyDataValues.DelimitedText := _TIM_ArchtypeTable_Vanilla_Space_SpellToLearnXP_PropertyData;</v>
      </c>
    </row>
    <row r="792" spans="1:1" s="13" customFormat="1" x14ac:dyDescent="0.25">
      <c r="A792" s="13" t="str">
        <f t="shared" si="16"/>
        <v xml:space="preserve">	_TIM_ArchtypeTable_Vanilla_Sun_SpellToLearnXP_PropertyDataValues := TStringList.Create; _TIM_ArchtypeTable_Vanilla_Sun_SpellToLearnXP_PropertyDataValues.Delimiter := ','; _TIM_ArchtypeTable_Vanilla_Sun_SpellToLearnXP_PropertyDataValues.StrictDelimiter := True; _TIM_ArchtypeTable_Vanilla_Sun_SpellToLearnXP_PropertyDataValues.DelimitedText := _TIM_ArchtypeTable_Vanilla_Sun_SpellToLearnXP_PropertyData;</v>
      </c>
    </row>
    <row r="793" spans="1:1" s="13" customFormat="1" x14ac:dyDescent="0.25">
      <c r="A793" s="13" t="str">
        <f t="shared" si="16"/>
        <v xml:space="preserve">	_TIM_ArchtypeTable_Vanilla_Time_SpellToLearnXP_PropertyDataValues := TStringList.Create; _TIM_ArchtypeTable_Vanilla_Time_SpellToLearnXP_PropertyDataValues.Delimiter := ','; _TIM_ArchtypeTable_Vanilla_Time_SpellToLearnXP_PropertyDataValues.StrictDelimiter := True; _TIM_ArchtypeTable_Vanilla_Time_SpellToLearnXP_PropertyDataValues.DelimitedText := _TIM_ArchtypeTable_Vanilla_Time_SpellToLearnXP_PropertyData;</v>
      </c>
    </row>
    <row r="794" spans="1:1" s="13" customFormat="1" x14ac:dyDescent="0.25">
      <c r="A794" s="13" t="str">
        <f t="shared" si="16"/>
        <v xml:space="preserve">	_TIM_ArchtypeTable_Vanilla_Translocate_SpellToLearnXP_PropertyDataValues := TStringList.Create; _TIM_ArchtypeTable_Vanilla_Translocate_SpellToLearnXP_PropertyDataValues.Delimiter := ','; _TIM_ArchtypeTable_Vanilla_Translocate_SpellToLearnXP_PropertyDataValues.StrictDelimiter := True; _TIM_ArchtypeTable_Vanilla_Translocate_SpellToLearnXP_PropertyDataValues.DelimitedText := _TIM_ArchtypeTable_Vanilla_Translocate_SpellToLearnXP_PropertyData;</v>
      </c>
    </row>
    <row r="795" spans="1:1" s="13" customFormat="1" x14ac:dyDescent="0.25">
      <c r="A795" s="13" t="str">
        <f t="shared" si="16"/>
        <v xml:space="preserve">	_TIM_ArchtypeTable_Vanilla_Transmute_SpellToLearnXP_PropertyDataValues := TStringList.Create; _TIM_ArchtypeTable_Vanilla_Transmute_SpellToLearnXP_PropertyDataValues.Delimiter := ','; _TIM_ArchtypeTable_Vanilla_Transmute_SpellToLearnXP_PropertyDataValues.StrictDelimiter := True; _TIM_ArchtypeTable_Vanilla_Transmute_SpellToLearnXP_PropertyDataValues.DelimitedText := _TIM_ArchtypeTable_Vanilla_Transmute_SpellToLearnXP_PropertyData;</v>
      </c>
    </row>
    <row r="796" spans="1:1" s="13" customFormat="1" x14ac:dyDescent="0.25">
      <c r="A796" s="13" t="str">
        <f t="shared" si="16"/>
        <v xml:space="preserve">	_TIM_ArchtypeTable_Vanilla_Wall_SpellToLearnXP_PropertyDataValues := TStringList.Create; _TIM_ArchtypeTable_Vanilla_Wall_SpellToLearnXP_PropertyDataValues.Delimiter := ','; _TIM_ArchtypeTable_Vanilla_Wall_SpellToLearnXP_PropertyDataValues.StrictDelimiter := True; _TIM_ArchtypeTable_Vanilla_Wall_SpellToLearnXP_PropertyDataValues.DelimitedText := _TIM_ArchtypeTable_Vanilla_Wall_SpellToLearnXP_PropertyData;</v>
      </c>
    </row>
    <row r="797" spans="1:1" s="13" customFormat="1" x14ac:dyDescent="0.25">
      <c r="A797" s="13" t="str">
        <f t="shared" si="16"/>
        <v xml:space="preserve">	_TIM_ArchtypeTable_Vanilla_Ward_SpellToLearnXP_PropertyDataValues := TStringList.Create; _TIM_ArchtypeTable_Vanilla_Ward_SpellToLearnXP_PropertyDataValues.Delimiter := ','; _TIM_ArchtypeTable_Vanilla_Ward_SpellToLearnXP_PropertyDataValues.StrictDelimiter := True; _TIM_ArchtypeTable_Vanilla_Ward_SpellToLearnXP_PropertyDataValues.DelimitedText := _TIM_ArchtypeTable_Vanilla_Ward_SpellToLearnXP_PropertyData;</v>
      </c>
    </row>
    <row r="798" spans="1:1" s="13" customFormat="1" x14ac:dyDescent="0.25">
      <c r="A798" s="13" t="str">
        <f t="shared" si="16"/>
        <v xml:space="preserve">	_TIM_ArchtypeTable_Vanilla_Water_SpellToLearnXP_PropertyDataValues := TStringList.Create; _TIM_ArchtypeTable_Vanilla_Water_SpellToLearnXP_PropertyDataValues.Delimiter := ','; _TIM_ArchtypeTable_Vanilla_Water_SpellToLearnXP_PropertyDataValues.StrictDelimiter := True; _TIM_ArchtypeTable_Vanilla_Water_SpellToLearnXP_PropertyDataValues.DelimitedText := _TIM_ArchtypeTable_Vanilla_Water_SpellToLearnXP_PropertyData;</v>
      </c>
    </row>
    <row r="799" spans="1:1" s="13" customFormat="1" x14ac:dyDescent="0.25">
      <c r="A799" s="13" t="str">
        <f t="shared" si="16"/>
        <v xml:space="preserve">	_TIM_ArchtypeTable_Vanilla_Wind_SpellToLearnXP_PropertyDataValues := TStringList.Create; _TIM_ArchtypeTable_Vanilla_Wind_SpellToLearnXP_PropertyDataValues.Delimiter := ','; _TIM_ArchtypeTable_Vanilla_Wind_SpellToLearnXP_PropertyDataValues.StrictDelimiter := True; _TIM_ArchtypeTable_Vanilla_Wind_SpellToLearnXP_PropertyDataValues.DelimitedText := _TIM_ArchtypeTable_Vanilla_Wind_SpellToLearnXP_PropertyData;</v>
      </c>
    </row>
    <row r="800" spans="1:1" s="13" customFormat="1" x14ac:dyDescent="0.25"/>
    <row r="801" spans="1:1" s="13" customFormat="1" x14ac:dyDescent="0.25">
      <c r="A801" s="13" t="str">
        <f t="shared" si="16"/>
        <v xml:space="preserve">	_TIM_ArchtypeTable_Vanilla_Absorb_SpellEarnedXP_PropertyDataValues := TStringList.Create; _TIM_ArchtypeTable_Vanilla_Absorb_SpellEarnedXP_PropertyDataValues.Delimiter := ','; _TIM_ArchtypeTable_Vanilla_Absorb_SpellEarnedXP_PropertyDataValues.StrictDelimiter := True; _TIM_ArchtypeTable_Vanilla_Absorb_SpellEarnedXP_PropertyDataValues.DelimitedText := _TIM_ArchtypeTable_Vanilla_Absorb_SpellEarnedXP_PropertyData;</v>
      </c>
    </row>
    <row r="802" spans="1:1" s="13" customFormat="1" x14ac:dyDescent="0.25">
      <c r="A802" s="13" t="str">
        <f t="shared" si="16"/>
        <v xml:space="preserve">	_TIM_ArchtypeTable_Vanilla_Apparatus_SpellEarnedXP_PropertyDataValues := TStringList.Create; _TIM_ArchtypeTable_Vanilla_Apparatus_SpellEarnedXP_PropertyDataValues.Delimiter := ','; _TIM_ArchtypeTable_Vanilla_Apparatus_SpellEarnedXP_PropertyDataValues.StrictDelimiter := True; _TIM_ArchtypeTable_Vanilla_Apparatus_SpellEarnedXP_PropertyDataValues.DelimitedText := _TIM_ArchtypeTable_Vanilla_Apparatus_SpellEarnedXP_PropertyData;</v>
      </c>
    </row>
    <row r="803" spans="1:1" s="13" customFormat="1" x14ac:dyDescent="0.25">
      <c r="A803" s="13" t="str">
        <f t="shared" si="16"/>
        <v xml:space="preserve">	_TIM_ArchtypeTable_Vanilla_Armor_SpellEarnedXP_PropertyDataValues := TStringList.Create; _TIM_ArchtypeTable_Vanilla_Armor_SpellEarnedXP_PropertyDataValues.Delimiter := ','; _TIM_ArchtypeTable_Vanilla_Armor_SpellEarnedXP_PropertyDataValues.StrictDelimiter := True; _TIM_ArchtypeTable_Vanilla_Armor_SpellEarnedXP_PropertyDataValues.DelimitedText := _TIM_ArchtypeTable_Vanilla_Armor_SpellEarnedXP_PropertyData;</v>
      </c>
    </row>
    <row r="804" spans="1:1" s="13" customFormat="1" x14ac:dyDescent="0.25">
      <c r="A804" s="13" t="str">
        <f t="shared" si="16"/>
        <v xml:space="preserve">	_TIM_ArchtypeTable_Vanilla_Ash_SpellEarnedXP_PropertyDataValues := TStringList.Create; _TIM_ArchtypeTable_Vanilla_Ash_SpellEarnedXP_PropertyDataValues.Delimiter := ','; _TIM_ArchtypeTable_Vanilla_Ash_SpellEarnedXP_PropertyDataValues.StrictDelimiter := True; _TIM_ArchtypeTable_Vanilla_Ash_SpellEarnedXP_PropertyDataValues.DelimitedText := _TIM_ArchtypeTable_Vanilla_Ash_SpellEarnedXP_PropertyData;</v>
      </c>
    </row>
    <row r="805" spans="1:1" s="13" customFormat="1" x14ac:dyDescent="0.25">
      <c r="A805" s="13" t="str">
        <f t="shared" si="16"/>
        <v xml:space="preserve">	_TIM_ArchtypeTable_Vanilla_Cloak_SpellEarnedXP_PropertyDataValues := TStringList.Create; _TIM_ArchtypeTable_Vanilla_Cloak_SpellEarnedXP_PropertyDataValues.Delimiter := ','; _TIM_ArchtypeTable_Vanilla_Cloak_SpellEarnedXP_PropertyDataValues.StrictDelimiter := True; _TIM_ArchtypeTable_Vanilla_Cloak_SpellEarnedXP_PropertyDataValues.DelimitedText := _TIM_ArchtypeTable_Vanilla_Cloak_SpellEarnedXP_PropertyData;</v>
      </c>
    </row>
    <row r="806" spans="1:1" s="13" customFormat="1" x14ac:dyDescent="0.25">
      <c r="A806" s="13" t="str">
        <f t="shared" si="16"/>
        <v xml:space="preserve">	_TIM_ArchtypeTable_Vanilla_Damage_SpellEarnedXP_PropertyDataValues := TStringList.Create; _TIM_ArchtypeTable_Vanilla_Damage_SpellEarnedXP_PropertyDataValues.Delimiter := ','; _TIM_ArchtypeTable_Vanilla_Damage_SpellEarnedXP_PropertyDataValues.StrictDelimiter := True; _TIM_ArchtypeTable_Vanilla_Damage_SpellEarnedXP_PropertyDataValues.DelimitedText := _TIM_ArchtypeTable_Vanilla_Damage_SpellEarnedXP_PropertyData;</v>
      </c>
    </row>
    <row r="807" spans="1:1" s="13" customFormat="1" x14ac:dyDescent="0.25">
      <c r="A807" s="13" t="str">
        <f t="shared" si="16"/>
        <v xml:space="preserve">	_TIM_ArchtypeTable_Vanilla_Death_SpellEarnedXP_PropertyDataValues := TStringList.Create; _TIM_ArchtypeTable_Vanilla_Death_SpellEarnedXP_PropertyDataValues.Delimiter := ','; _TIM_ArchtypeTable_Vanilla_Death_SpellEarnedXP_PropertyDataValues.StrictDelimiter := True; _TIM_ArchtypeTable_Vanilla_Death_SpellEarnedXP_PropertyDataValues.DelimitedText := _TIM_ArchtypeTable_Vanilla_Death_SpellEarnedXP_PropertyData;</v>
      </c>
    </row>
    <row r="808" spans="1:1" s="13" customFormat="1" x14ac:dyDescent="0.25">
      <c r="A808" s="13" t="str">
        <f t="shared" si="16"/>
        <v xml:space="preserve">	_TIM_ArchtypeTable_Vanilla_Disease_SpellEarnedXP_PropertyDataValues := TStringList.Create; _TIM_ArchtypeTable_Vanilla_Disease_SpellEarnedXP_PropertyDataValues.Delimiter := ','; _TIM_ArchtypeTable_Vanilla_Disease_SpellEarnedXP_PropertyDataValues.StrictDelimiter := True; _TIM_ArchtypeTable_Vanilla_Disease_SpellEarnedXP_PropertyDataValues.DelimitedText := _TIM_ArchtypeTable_Vanilla_Disease_SpellEarnedXP_PropertyData;</v>
      </c>
    </row>
    <row r="809" spans="1:1" s="13" customFormat="1" x14ac:dyDescent="0.25">
      <c r="A809" s="13" t="str">
        <f t="shared" si="16"/>
        <v xml:space="preserve">	_TIM_ArchtypeTable_Vanilla_Earth_SpellEarnedXP_PropertyDataValues := TStringList.Create; _TIM_ArchtypeTable_Vanilla_Earth_SpellEarnedXP_PropertyDataValues.Delimiter := ','; _TIM_ArchtypeTable_Vanilla_Earth_SpellEarnedXP_PropertyDataValues.StrictDelimiter := True; _TIM_ArchtypeTable_Vanilla_Earth_SpellEarnedXP_PropertyDataValues.DelimitedText := _TIM_ArchtypeTable_Vanilla_Earth_SpellEarnedXP_PropertyData;</v>
      </c>
    </row>
    <row r="810" spans="1:1" s="13" customFormat="1" x14ac:dyDescent="0.25">
      <c r="A810" s="13" t="str">
        <f t="shared" si="16"/>
        <v xml:space="preserve">	_TIM_ArchtypeTable_Vanilla_Enhance_SpellEarnedXP_PropertyDataValues := TStringList.Create; _TIM_ArchtypeTable_Vanilla_Enhance_SpellEarnedXP_PropertyDataValues.Delimiter := ','; _TIM_ArchtypeTable_Vanilla_Enhance_SpellEarnedXP_PropertyDataValues.StrictDelimiter := True; _TIM_ArchtypeTable_Vanilla_Enhance_SpellEarnedXP_PropertyDataValues.DelimitedText := _TIM_ArchtypeTable_Vanilla_Enhance_SpellEarnedXP_PropertyData;</v>
      </c>
    </row>
    <row r="811" spans="1:1" s="13" customFormat="1" x14ac:dyDescent="0.25">
      <c r="A811" s="13" t="str">
        <f t="shared" si="16"/>
        <v xml:space="preserve">	_TIM_ArchtypeTable_Vanilla_Fabricate_SpellEarnedXP_PropertyDataValues := TStringList.Create; _TIM_ArchtypeTable_Vanilla_Fabricate_SpellEarnedXP_PropertyDataValues.Delimiter := ','; _TIM_ArchtypeTable_Vanilla_Fabricate_SpellEarnedXP_PropertyDataValues.StrictDelimiter := True; _TIM_ArchtypeTable_Vanilla_Fabricate_SpellEarnedXP_PropertyDataValues.DelimitedText := _TIM_ArchtypeTable_Vanilla_Fabricate_SpellEarnedXP_PropertyData;</v>
      </c>
    </row>
    <row r="812" spans="1:1" s="13" customFormat="1" x14ac:dyDescent="0.25">
      <c r="A812" s="13" t="str">
        <f t="shared" si="16"/>
        <v xml:space="preserve">	_TIM_ArchtypeTable_Vanilla_Fire_SpellEarnedXP_PropertyDataValues := TStringList.Create; _TIM_ArchtypeTable_Vanilla_Fire_SpellEarnedXP_PropertyDataValues.Delimiter := ','; _TIM_ArchtypeTable_Vanilla_Fire_SpellEarnedXP_PropertyDataValues.StrictDelimiter := True; _TIM_ArchtypeTable_Vanilla_Fire_SpellEarnedXP_PropertyDataValues.DelimitedText := _TIM_ArchtypeTable_Vanilla_Fire_SpellEarnedXP_PropertyData;</v>
      </c>
    </row>
    <row r="813" spans="1:1" s="13" customFormat="1" x14ac:dyDescent="0.25">
      <c r="A813" s="13" t="str">
        <f t="shared" si="16"/>
        <v xml:space="preserve">	_TIM_ArchtypeTable_Vanilla_Force_SpellEarnedXP_PropertyDataValues := TStringList.Create; _TIM_ArchtypeTable_Vanilla_Force_SpellEarnedXP_PropertyDataValues.Delimiter := ','; _TIM_ArchtypeTable_Vanilla_Force_SpellEarnedXP_PropertyDataValues.StrictDelimiter := True; _TIM_ArchtypeTable_Vanilla_Force_SpellEarnedXP_PropertyDataValues.DelimitedText := _TIM_ArchtypeTable_Vanilla_Force_SpellEarnedXP_PropertyData;</v>
      </c>
    </row>
    <row r="814" spans="1:1" s="13" customFormat="1" x14ac:dyDescent="0.25">
      <c r="A814" s="13" t="str">
        <f t="shared" si="16"/>
        <v xml:space="preserve">	_TIM_ArchtypeTable_Vanilla_Frost_SpellEarnedXP_PropertyDataValues := TStringList.Create; _TIM_ArchtypeTable_Vanilla_Frost_SpellEarnedXP_PropertyDataValues.Delimiter := ','; _TIM_ArchtypeTable_Vanilla_Frost_SpellEarnedXP_PropertyDataValues.StrictDelimiter := True; _TIM_ArchtypeTable_Vanilla_Frost_SpellEarnedXP_PropertyDataValues.DelimitedText := _TIM_ArchtypeTable_Vanilla_Frost_SpellEarnedXP_PropertyData;</v>
      </c>
    </row>
    <row r="815" spans="1:1" s="13" customFormat="1" x14ac:dyDescent="0.25">
      <c r="A815" s="13" t="str">
        <f t="shared" si="16"/>
        <v xml:space="preserve">	_TIM_ArchtypeTable_Vanilla_Impair_SpellEarnedXP_PropertyDataValues := TStringList.Create; _TIM_ArchtypeTable_Vanilla_Impair_SpellEarnedXP_PropertyDataValues.Delimiter := ','; _TIM_ArchtypeTable_Vanilla_Impair_SpellEarnedXP_PropertyDataValues.StrictDelimiter := True; _TIM_ArchtypeTable_Vanilla_Impair_SpellEarnedXP_PropertyDataValues.DelimitedText := _TIM_ArchtypeTable_Vanilla_Impair_SpellEarnedXP_PropertyData;</v>
      </c>
    </row>
    <row r="816" spans="1:1" s="13" customFormat="1" x14ac:dyDescent="0.25">
      <c r="A816" s="13" t="str">
        <f t="shared" si="16"/>
        <v xml:space="preserve">	_TIM_ArchtypeTable_Vanilla_Life_SpellEarnedXP_PropertyDataValues := TStringList.Create; _TIM_ArchtypeTable_Vanilla_Life_SpellEarnedXP_PropertyDataValues.Delimiter := ','; _TIM_ArchtypeTable_Vanilla_Life_SpellEarnedXP_PropertyDataValues.StrictDelimiter := True; _TIM_ArchtypeTable_Vanilla_Life_SpellEarnedXP_PropertyDataValues.DelimitedText := _TIM_ArchtypeTable_Vanilla_Life_SpellEarnedXP_PropertyData;</v>
      </c>
    </row>
    <row r="817" spans="1:1" s="13" customFormat="1" x14ac:dyDescent="0.25">
      <c r="A817" s="13" t="str">
        <f t="shared" si="16"/>
        <v xml:space="preserve">	_TIM_ArchtypeTable_Vanilla_Mental_SpellEarnedXP_PropertyDataValues := TStringList.Create; _TIM_ArchtypeTable_Vanilla_Mental_SpellEarnedXP_PropertyDataValues.Delimiter := ','; _TIM_ArchtypeTable_Vanilla_Mental_SpellEarnedXP_PropertyDataValues.StrictDelimiter := True; _TIM_ArchtypeTable_Vanilla_Mental_SpellEarnedXP_PropertyDataValues.DelimitedText := _TIM_ArchtypeTable_Vanilla_Mental_SpellEarnedXP_PropertyData;</v>
      </c>
    </row>
    <row r="818" spans="1:1" s="13" customFormat="1" x14ac:dyDescent="0.25">
      <c r="A818" s="13" t="str">
        <f t="shared" si="16"/>
        <v xml:space="preserve">	_TIM_ArchtypeTable_Vanilla_Metamagic_SpellEarnedXP_PropertyDataValues := TStringList.Create; _TIM_ArchtypeTable_Vanilla_Metamagic_SpellEarnedXP_PropertyDataValues.Delimiter := ','; _TIM_ArchtypeTable_Vanilla_Metamagic_SpellEarnedXP_PropertyDataValues.StrictDelimiter := True; _TIM_ArchtypeTable_Vanilla_Metamagic_SpellEarnedXP_PropertyDataValues.DelimitedText := _TIM_ArchtypeTable_Vanilla_Metamagic_SpellEarnedXP_PropertyData;</v>
      </c>
    </row>
    <row r="819" spans="1:1" s="13" customFormat="1" x14ac:dyDescent="0.25">
      <c r="A819" s="13" t="str">
        <f t="shared" si="16"/>
        <v xml:space="preserve">	_TIM_ArchtypeTable_Vanilla_Oblivion_SpellEarnedXP_PropertyDataValues := TStringList.Create; _TIM_ArchtypeTable_Vanilla_Oblivion_SpellEarnedXP_PropertyDataValues.Delimiter := ','; _TIM_ArchtypeTable_Vanilla_Oblivion_SpellEarnedXP_PropertyDataValues.StrictDelimiter := True; _TIM_ArchtypeTable_Vanilla_Oblivion_SpellEarnedXP_PropertyDataValues.DelimitedText := _TIM_ArchtypeTable_Vanilla_Oblivion_SpellEarnedXP_PropertyData;</v>
      </c>
    </row>
    <row r="820" spans="1:1" s="13" customFormat="1" x14ac:dyDescent="0.25">
      <c r="A820" s="13" t="str">
        <f t="shared" si="16"/>
        <v xml:space="preserve">	_TIM_ArchtypeTable_Vanilla_Poison_SpellEarnedXP_PropertyDataValues := TStringList.Create; _TIM_ArchtypeTable_Vanilla_Poison_SpellEarnedXP_PropertyDataValues.Delimiter := ','; _TIM_ArchtypeTable_Vanilla_Poison_SpellEarnedXP_PropertyDataValues.StrictDelimiter := True; _TIM_ArchtypeTable_Vanilla_Poison_SpellEarnedXP_PropertyDataValues.DelimitedText := _TIM_ArchtypeTable_Vanilla_Poison_SpellEarnedXP_PropertyData;</v>
      </c>
    </row>
    <row r="821" spans="1:1" s="13" customFormat="1" x14ac:dyDescent="0.25">
      <c r="A821" s="13" t="str">
        <f t="shared" si="16"/>
        <v xml:space="preserve">	_TIM_ArchtypeTable_Vanilla_Projectile_SpellEarnedXP_PropertyDataValues := TStringList.Create; _TIM_ArchtypeTable_Vanilla_Projectile_SpellEarnedXP_PropertyDataValues.Delimiter := ','; _TIM_ArchtypeTable_Vanilla_Projectile_SpellEarnedXP_PropertyDataValues.StrictDelimiter := True; _TIM_ArchtypeTable_Vanilla_Projectile_SpellEarnedXP_PropertyDataValues.DelimitedText := _TIM_ArchtypeTable_Vanilla_Projectile_SpellEarnedXP_PropertyData;</v>
      </c>
    </row>
    <row r="822" spans="1:1" s="13" customFormat="1" x14ac:dyDescent="0.25">
      <c r="A822" s="13" t="str">
        <f t="shared" si="16"/>
        <v xml:space="preserve">	_TIM_ArchtypeTable_Vanilla_Recover_SpellEarnedXP_PropertyDataValues := TStringList.Create; _TIM_ArchtypeTable_Vanilla_Recover_SpellEarnedXP_PropertyDataValues.Delimiter := ','; _TIM_ArchtypeTable_Vanilla_Recover_SpellEarnedXP_PropertyDataValues.StrictDelimiter := True; _TIM_ArchtypeTable_Vanilla_Recover_SpellEarnedXP_PropertyDataValues.DelimitedText := _TIM_ArchtypeTable_Vanilla_Recover_SpellEarnedXP_PropertyData;</v>
      </c>
    </row>
    <row r="823" spans="1:1" s="13" customFormat="1" x14ac:dyDescent="0.25">
      <c r="A823" s="13" t="str">
        <f t="shared" si="16"/>
        <v xml:space="preserve">	_TIM_ArchtypeTable_Vanilla_Rune_SpellEarnedXP_PropertyDataValues := TStringList.Create; _TIM_ArchtypeTable_Vanilla_Rune_SpellEarnedXP_PropertyDataValues.Delimiter := ','; _TIM_ArchtypeTable_Vanilla_Rune_SpellEarnedXP_PropertyDataValues.StrictDelimiter := True; _TIM_ArchtypeTable_Vanilla_Rune_SpellEarnedXP_PropertyDataValues.DelimitedText := _TIM_ArchtypeTable_Vanilla_Rune_SpellEarnedXP_PropertyData;</v>
      </c>
    </row>
    <row r="824" spans="1:1" s="13" customFormat="1" x14ac:dyDescent="0.25">
      <c r="A824" s="13" t="str">
        <f t="shared" si="16"/>
        <v xml:space="preserve">	_TIM_ArchtypeTable_Vanilla_Sense_SpellEarnedXP_PropertyDataValues := TStringList.Create; _TIM_ArchtypeTable_Vanilla_Sense_SpellEarnedXP_PropertyDataValues.Delimiter := ','; _TIM_ArchtypeTable_Vanilla_Sense_SpellEarnedXP_PropertyDataValues.StrictDelimiter := True; _TIM_ArchtypeTable_Vanilla_Sense_SpellEarnedXP_PropertyDataValues.DelimitedText := _TIM_ArchtypeTable_Vanilla_Sense_SpellEarnedXP_PropertyData;</v>
      </c>
    </row>
    <row r="825" spans="1:1" s="13" customFormat="1" x14ac:dyDescent="0.25">
      <c r="A825" s="13" t="str">
        <f t="shared" si="16"/>
        <v xml:space="preserve">	_TIM_ArchtypeTable_Vanilla_Shadow_SpellEarnedXP_PropertyDataValues := TStringList.Create; _TIM_ArchtypeTable_Vanilla_Shadow_SpellEarnedXP_PropertyDataValues.Delimiter := ','; _TIM_ArchtypeTable_Vanilla_Shadow_SpellEarnedXP_PropertyDataValues.StrictDelimiter := True; _TIM_ArchtypeTable_Vanilla_Shadow_SpellEarnedXP_PropertyDataValues.DelimitedText := _TIM_ArchtypeTable_Vanilla_Shadow_SpellEarnedXP_PropertyData;</v>
      </c>
    </row>
    <row r="826" spans="1:1" s="13" customFormat="1" x14ac:dyDescent="0.25">
      <c r="A826" s="13" t="str">
        <f t="shared" si="16"/>
        <v xml:space="preserve">	_TIM_ArchtypeTable_Vanilla_Shock_SpellEarnedXP_PropertyDataValues := TStringList.Create; _TIM_ArchtypeTable_Vanilla_Shock_SpellEarnedXP_PropertyDataValues.Delimiter := ','; _TIM_ArchtypeTable_Vanilla_Shock_SpellEarnedXP_PropertyDataValues.StrictDelimiter := True; _TIM_ArchtypeTable_Vanilla_Shock_SpellEarnedXP_PropertyDataValues.DelimitedText := _TIM_ArchtypeTable_Vanilla_Shock_SpellEarnedXP_PropertyData;</v>
      </c>
    </row>
    <row r="827" spans="1:1" s="13" customFormat="1" x14ac:dyDescent="0.25">
      <c r="A827" s="13" t="str">
        <f t="shared" si="16"/>
        <v xml:space="preserve">	_TIM_ArchtypeTable_Vanilla_Soul_SpellEarnedXP_PropertyDataValues := TStringList.Create; _TIM_ArchtypeTable_Vanilla_Soul_SpellEarnedXP_PropertyDataValues.Delimiter := ','; _TIM_ArchtypeTable_Vanilla_Soul_SpellEarnedXP_PropertyDataValues.StrictDelimiter := True; _TIM_ArchtypeTable_Vanilla_Soul_SpellEarnedXP_PropertyDataValues.DelimitedText := _TIM_ArchtypeTable_Vanilla_Soul_SpellEarnedXP_PropertyData;</v>
      </c>
    </row>
    <row r="828" spans="1:1" s="13" customFormat="1" x14ac:dyDescent="0.25">
      <c r="A828" s="13" t="str">
        <f t="shared" si="16"/>
        <v xml:space="preserve">	_TIM_ArchtypeTable_Vanilla_Space_SpellEarnedXP_PropertyDataValues := TStringList.Create; _TIM_ArchtypeTable_Vanilla_Space_SpellEarnedXP_PropertyDataValues.Delimiter := ','; _TIM_ArchtypeTable_Vanilla_Space_SpellEarnedXP_PropertyDataValues.StrictDelimiter := True; _TIM_ArchtypeTable_Vanilla_Space_SpellEarnedXP_PropertyDataValues.DelimitedText := _TIM_ArchtypeTable_Vanilla_Space_SpellEarnedXP_PropertyData;</v>
      </c>
    </row>
    <row r="829" spans="1:1" s="13" customFormat="1" x14ac:dyDescent="0.25">
      <c r="A829" s="13" t="str">
        <f t="shared" si="16"/>
        <v xml:space="preserve">	_TIM_ArchtypeTable_Vanilla_Sun_SpellEarnedXP_PropertyDataValues := TStringList.Create; _TIM_ArchtypeTable_Vanilla_Sun_SpellEarnedXP_PropertyDataValues.Delimiter := ','; _TIM_ArchtypeTable_Vanilla_Sun_SpellEarnedXP_PropertyDataValues.StrictDelimiter := True; _TIM_ArchtypeTable_Vanilla_Sun_SpellEarnedXP_PropertyDataValues.DelimitedText := _TIM_ArchtypeTable_Vanilla_Sun_SpellEarnedXP_PropertyData;</v>
      </c>
    </row>
    <row r="830" spans="1:1" s="13" customFormat="1" x14ac:dyDescent="0.25">
      <c r="A830" s="13" t="str">
        <f t="shared" si="16"/>
        <v xml:space="preserve">	_TIM_ArchtypeTable_Vanilla_Time_SpellEarnedXP_PropertyDataValues := TStringList.Create; _TIM_ArchtypeTable_Vanilla_Time_SpellEarnedXP_PropertyDataValues.Delimiter := ','; _TIM_ArchtypeTable_Vanilla_Time_SpellEarnedXP_PropertyDataValues.StrictDelimiter := True; _TIM_ArchtypeTable_Vanilla_Time_SpellEarnedXP_PropertyDataValues.DelimitedText := _TIM_ArchtypeTable_Vanilla_Time_SpellEarnedXP_PropertyData;</v>
      </c>
    </row>
    <row r="831" spans="1:1" s="13" customFormat="1" x14ac:dyDescent="0.25">
      <c r="A831" s="13" t="str">
        <f t="shared" si="16"/>
        <v xml:space="preserve">	_TIM_ArchtypeTable_Vanilla_Translocate_SpellEarnedXP_PropertyDataValues := TStringList.Create; _TIM_ArchtypeTable_Vanilla_Translocate_SpellEarnedXP_PropertyDataValues.Delimiter := ','; _TIM_ArchtypeTable_Vanilla_Translocate_SpellEarnedXP_PropertyDataValues.StrictDelimiter := True; _TIM_ArchtypeTable_Vanilla_Translocate_SpellEarnedXP_PropertyDataValues.DelimitedText := _TIM_ArchtypeTable_Vanilla_Translocate_SpellEarnedXP_PropertyData;</v>
      </c>
    </row>
    <row r="832" spans="1:1" s="13" customFormat="1" x14ac:dyDescent="0.25">
      <c r="A832" s="13" t="str">
        <f t="shared" si="16"/>
        <v xml:space="preserve">	_TIM_ArchtypeTable_Vanilla_Transmute_SpellEarnedXP_PropertyDataValues := TStringList.Create; _TIM_ArchtypeTable_Vanilla_Transmute_SpellEarnedXP_PropertyDataValues.Delimiter := ','; _TIM_ArchtypeTable_Vanilla_Transmute_SpellEarnedXP_PropertyDataValues.StrictDelimiter := True; _TIM_ArchtypeTable_Vanilla_Transmute_SpellEarnedXP_PropertyDataValues.DelimitedText := _TIM_ArchtypeTable_Vanilla_Transmute_SpellEarnedXP_PropertyData;</v>
      </c>
    </row>
    <row r="833" spans="1:1" s="13" customFormat="1" x14ac:dyDescent="0.25">
      <c r="A833" s="13" t="str">
        <f t="shared" si="16"/>
        <v xml:space="preserve">	_TIM_ArchtypeTable_Vanilla_Wall_SpellEarnedXP_PropertyDataValues := TStringList.Create; _TIM_ArchtypeTable_Vanilla_Wall_SpellEarnedXP_PropertyDataValues.Delimiter := ','; _TIM_ArchtypeTable_Vanilla_Wall_SpellEarnedXP_PropertyDataValues.StrictDelimiter := True; _TIM_ArchtypeTable_Vanilla_Wall_SpellEarnedXP_PropertyDataValues.DelimitedText := _TIM_ArchtypeTable_Vanilla_Wall_SpellEarnedXP_PropertyData;</v>
      </c>
    </row>
    <row r="834" spans="1:1" s="13" customFormat="1" x14ac:dyDescent="0.25">
      <c r="A834" s="13" t="str">
        <f t="shared" si="16"/>
        <v xml:space="preserve">	_TIM_ArchtypeTable_Vanilla_Ward_SpellEarnedXP_PropertyDataValues := TStringList.Create; _TIM_ArchtypeTable_Vanilla_Ward_SpellEarnedXP_PropertyDataValues.Delimiter := ','; _TIM_ArchtypeTable_Vanilla_Ward_SpellEarnedXP_PropertyDataValues.StrictDelimiter := True; _TIM_ArchtypeTable_Vanilla_Ward_SpellEarnedXP_PropertyDataValues.DelimitedText := _TIM_ArchtypeTable_Vanilla_Ward_SpellEarnedXP_PropertyData;</v>
      </c>
    </row>
    <row r="835" spans="1:1" s="13" customFormat="1" x14ac:dyDescent="0.25">
      <c r="A835" s="13" t="str">
        <f t="shared" si="16"/>
        <v xml:space="preserve">	_TIM_ArchtypeTable_Vanilla_Water_SpellEarnedXP_PropertyDataValues := TStringList.Create; _TIM_ArchtypeTable_Vanilla_Water_SpellEarnedXP_PropertyDataValues.Delimiter := ','; _TIM_ArchtypeTable_Vanilla_Water_SpellEarnedXP_PropertyDataValues.StrictDelimiter := True; _TIM_ArchtypeTable_Vanilla_Water_SpellEarnedXP_PropertyDataValues.DelimitedText := _TIM_ArchtypeTable_Vanilla_Water_SpellEarnedXP_PropertyData;</v>
      </c>
    </row>
    <row r="836" spans="1:1" s="13" customFormat="1" x14ac:dyDescent="0.25">
      <c r="A836" s="13" t="str">
        <f t="shared" si="16"/>
        <v xml:space="preserve">	_TIM_ArchtypeTable_Vanilla_Wind_SpellEarnedXP_PropertyDataValues := TStringList.Create; _TIM_ArchtypeTable_Vanilla_Wind_SpellEarnedXP_PropertyDataValues.Delimiter := ','; _TIM_ArchtypeTable_Vanilla_Wind_SpellEarnedXP_PropertyDataValues.StrictDelimiter := True; _TIM_ArchtypeTable_Vanilla_Wind_SpellEarnedXP_PropertyDataValues.DelimitedText := _TIM_ArchtypeTable_Vanilla_Wind_SpellEarnedXP_PropertyData;</v>
      </c>
    </row>
    <row r="839" spans="1:1" x14ac:dyDescent="0.25">
      <c r="A839" t="s">
        <v>289</v>
      </c>
    </row>
    <row r="840" spans="1:1" x14ac:dyDescent="0.25">
      <c r="A840" s="3" t="s">
        <v>406</v>
      </c>
    </row>
    <row r="842" spans="1:1" s="13" customFormat="1" x14ac:dyDescent="0.25">
      <c r="A842" s="13" t="str">
        <f>"SetIntArrayPropertyOnScript(GetScript(e, '"&amp;$A$840&amp;"'), " &amp;A3&amp; "_PropertyName, " &amp;A3&amp; "_PropertyDataValues); "</f>
        <v xml:space="preserve">SetIntArrayPropertyOnScript(GetScript(e, '_TIM_Script_Quest'), _TIM_SpellTable_Vanilla_SpellFormID_PropertyName, _TIM_SpellTable_Vanilla_SpellFormID_PropertyDataValues); </v>
      </c>
    </row>
    <row r="843" spans="1:1" s="13" customFormat="1" x14ac:dyDescent="0.25">
      <c r="A843" s="13" t="str">
        <f>"SetIntArrayPropertyOnScript(GetScript(e, '"&amp;$A$840&amp;"'), " &amp;A4&amp; "_PropertyName, " &amp;A4&amp; "_PropertyDataValues); "</f>
        <v xml:space="preserve">SetIntArrayPropertyOnScript(GetScript(e, '_TIM_Script_Quest'), _TIM_SpellTable_Vanilla_SpellTomeID_PropertyName, _TIM_SpellTable_Vanilla_SpellTomeID_PropertyDataValues); </v>
      </c>
    </row>
    <row r="844" spans="1:1" s="13" customFormat="1" x14ac:dyDescent="0.25">
      <c r="A844" s="13" t="str">
        <f>"SetIntArrayPropertyOnScript(GetScript(e, '"&amp;$A$840&amp;"'), " &amp;A5&amp; "_PropertyName, " &amp;A5&amp; "_PropertyDataValues); "</f>
        <v xml:space="preserve">SetIntArrayPropertyOnScript(GetScript(e, '_TIM_Script_Quest'), _TIM_SpellTable_Vanilla_SchoolIndex_PropertyName, _TIM_SpellTable_Vanilla_SchoolIndex_PropertyDataValues); </v>
      </c>
    </row>
    <row r="845" spans="1:1" s="13" customFormat="1" x14ac:dyDescent="0.25">
      <c r="A845" s="13" t="str">
        <f>"SetIntArrayPropertyOnScript(GetScript(e, '"&amp;$A$840&amp;"'), " &amp;A6&amp; "_PropertyName, " &amp;A6&amp; "_PropertyDataValues); "</f>
        <v xml:space="preserve">SetIntArrayPropertyOnScript(GetScript(e, '_TIM_Script_Quest'), _TIM_SpellTable_Vanilla_Archtype1Index_PropertyName, _TIM_SpellTable_Vanilla_Archtype1Index_PropertyDataValues); </v>
      </c>
    </row>
    <row r="846" spans="1:1" s="13" customFormat="1" x14ac:dyDescent="0.25">
      <c r="A846" s="13" t="str">
        <f>"SetIntArrayPropertyOnScript(GetScript(e, '"&amp;$A$840&amp;"'), " &amp;A7&amp; "_PropertyName, " &amp;A7&amp; "_PropertyDataValues); "</f>
        <v xml:space="preserve">SetIntArrayPropertyOnScript(GetScript(e, '_TIM_Script_Quest'), _TIM_SpellTable_Vanilla_Archtype2Index_PropertyName, _TIM_SpellTable_Vanilla_Archtype2Index_PropertyDataValues); </v>
      </c>
    </row>
    <row r="847" spans="1:1" s="13" customFormat="1" x14ac:dyDescent="0.25">
      <c r="A847" s="13" t="str">
        <f>"SetIntArrayPropertyOnScript(GetScript(e, '"&amp;$A$840&amp;"'), " &amp;A8&amp; "_PropertyName, " &amp;A8&amp; "_PropertyDataValues); "</f>
        <v xml:space="preserve">SetIntArrayPropertyOnScript(GetScript(e, '_TIM_Script_Quest'), _TIM_SpellTable_Vanilla_Archtype3Index_PropertyName, _TIM_SpellTable_Vanilla_Archtype3Index_PropertyDataValues); </v>
      </c>
    </row>
    <row r="848" spans="1:1" s="13" customFormat="1" x14ac:dyDescent="0.25">
      <c r="A848" s="13" t="str">
        <f>"SetIntArrayPropertyOnScript(GetScript(e, '"&amp;$A$840&amp;"'), " &amp;A9&amp; "_PropertyName, " &amp;A9&amp; "_PropertyDataValues); "</f>
        <v xml:space="preserve">SetIntArrayPropertyOnScript(GetScript(e, '_TIM_Script_Quest'), _TIM_SpellTable_Vanilla_SpellTIMTomeID_PropertyName, _TIM_SpellTable_Vanilla_SpellTIMTomeID_PropertyDataValues); </v>
      </c>
    </row>
    <row r="849" spans="1:1" s="13" customFormat="1" x14ac:dyDescent="0.25"/>
    <row r="850" spans="1:1" s="13" customFormat="1" x14ac:dyDescent="0.25">
      <c r="A850" s="13" t="str">
        <f>"SetIntArrayPropertyOnScript(GetScript(e, '"&amp;$A$840&amp;"'), " &amp;A11&amp; "_PropertyName, " &amp;A11&amp; "_PropertyDataValues); "</f>
        <v xml:space="preserve">SetIntArrayPropertyOnScript(GetScript(e, '_TIM_Script_Quest'), _TIM_ArchtypeTable_Vanilla_Absorb_SpellFormID_PropertyName, _TIM_ArchtypeTable_Vanilla_Absorb_SpellFormID_PropertyDataValues); </v>
      </c>
    </row>
    <row r="851" spans="1:1" s="13" customFormat="1" x14ac:dyDescent="0.25">
      <c r="A851" s="13" t="str">
        <f>"SetIntArrayPropertyOnScript(GetScript(e, '"&amp;$A$840&amp;"'), " &amp;A12&amp; "_PropertyName, " &amp;A12&amp; "_PropertyDataValues); "</f>
        <v xml:space="preserve">SetIntArrayPropertyOnScript(GetScript(e, '_TIM_Script_Quest'), _TIM_ArchtypeTable_Vanilla_Apparatus_SpellFormID_PropertyName, _TIM_ArchtypeTable_Vanilla_Apparatus_SpellFormID_PropertyDataValues); </v>
      </c>
    </row>
    <row r="852" spans="1:1" s="13" customFormat="1" x14ac:dyDescent="0.25">
      <c r="A852" s="13" t="str">
        <f>"SetIntArrayPropertyOnScript(GetScript(e, '"&amp;$A$840&amp;"'), " &amp;A13&amp; "_PropertyName, " &amp;A13&amp; "_PropertyDataValues); "</f>
        <v xml:space="preserve">SetIntArrayPropertyOnScript(GetScript(e, '_TIM_Script_Quest'), _TIM_ArchtypeTable_Vanilla_Armor_SpellFormID_PropertyName, _TIM_ArchtypeTable_Vanilla_Armor_SpellFormID_PropertyDataValues); </v>
      </c>
    </row>
    <row r="853" spans="1:1" s="13" customFormat="1" x14ac:dyDescent="0.25">
      <c r="A853" s="13" t="str">
        <f>"SetIntArrayPropertyOnScript(GetScript(e, '"&amp;$A$840&amp;"'), " &amp;A14&amp; "_PropertyName, " &amp;A14&amp; "_PropertyDataValues); "</f>
        <v xml:space="preserve">SetIntArrayPropertyOnScript(GetScript(e, '_TIM_Script_Quest'), _TIM_ArchtypeTable_Vanilla_Ash_SpellFormID_PropertyName, _TIM_ArchtypeTable_Vanilla_Ash_SpellFormID_PropertyDataValues); </v>
      </c>
    </row>
    <row r="854" spans="1:1" s="13" customFormat="1" x14ac:dyDescent="0.25">
      <c r="A854" s="13" t="str">
        <f>"SetIntArrayPropertyOnScript(GetScript(e, '"&amp;$A$840&amp;"'), " &amp;A15&amp; "_PropertyName, " &amp;A15&amp; "_PropertyDataValues); "</f>
        <v xml:space="preserve">SetIntArrayPropertyOnScript(GetScript(e, '_TIM_Script_Quest'), _TIM_ArchtypeTable_Vanilla_Cloak_SpellFormID_PropertyName, _TIM_ArchtypeTable_Vanilla_Cloak_SpellFormID_PropertyDataValues); </v>
      </c>
    </row>
    <row r="855" spans="1:1" s="13" customFormat="1" x14ac:dyDescent="0.25">
      <c r="A855" s="13" t="str">
        <f>"SetIntArrayPropertyOnScript(GetScript(e, '"&amp;$A$840&amp;"'), " &amp;A16&amp; "_PropertyName, " &amp;A16&amp; "_PropertyDataValues); "</f>
        <v xml:space="preserve">SetIntArrayPropertyOnScript(GetScript(e, '_TIM_Script_Quest'), _TIM_ArchtypeTable_Vanilla_Damage_SpellFormID_PropertyName, _TIM_ArchtypeTable_Vanilla_Damage_SpellFormID_PropertyDataValues); </v>
      </c>
    </row>
    <row r="856" spans="1:1" s="13" customFormat="1" x14ac:dyDescent="0.25">
      <c r="A856" s="13" t="str">
        <f>"SetIntArrayPropertyOnScript(GetScript(e, '"&amp;$A$840&amp;"'), " &amp;A17&amp; "_PropertyName, " &amp;A17&amp; "_PropertyDataValues); "</f>
        <v xml:space="preserve">SetIntArrayPropertyOnScript(GetScript(e, '_TIM_Script_Quest'), _TIM_ArchtypeTable_Vanilla_Death_SpellFormID_PropertyName, _TIM_ArchtypeTable_Vanilla_Death_SpellFormID_PropertyDataValues); </v>
      </c>
    </row>
    <row r="857" spans="1:1" s="13" customFormat="1" x14ac:dyDescent="0.25">
      <c r="A857" s="13" t="str">
        <f>"SetIntArrayPropertyOnScript(GetScript(e, '"&amp;$A$840&amp;"'), " &amp;A18&amp; "_PropertyName, " &amp;A18&amp; "_PropertyDataValues); "</f>
        <v xml:space="preserve">SetIntArrayPropertyOnScript(GetScript(e, '_TIM_Script_Quest'), _TIM_ArchtypeTable_Vanilla_Disease_SpellFormID_PropertyName, _TIM_ArchtypeTable_Vanilla_Disease_SpellFormID_PropertyDataValues); </v>
      </c>
    </row>
    <row r="858" spans="1:1" s="13" customFormat="1" x14ac:dyDescent="0.25">
      <c r="A858" s="13" t="str">
        <f>"SetIntArrayPropertyOnScript(GetScript(e, '"&amp;$A$840&amp;"'), " &amp;A19&amp; "_PropertyName, " &amp;A19&amp; "_PropertyDataValues); "</f>
        <v xml:space="preserve">SetIntArrayPropertyOnScript(GetScript(e, '_TIM_Script_Quest'), _TIM_ArchtypeTable_Vanilla_Earth_SpellFormID_PropertyName, _TIM_ArchtypeTable_Vanilla_Earth_SpellFormID_PropertyDataValues); </v>
      </c>
    </row>
    <row r="859" spans="1:1" s="13" customFormat="1" x14ac:dyDescent="0.25">
      <c r="A859" s="13" t="str">
        <f>"SetIntArrayPropertyOnScript(GetScript(e, '"&amp;$A$840&amp;"'), " &amp;A20&amp; "_PropertyName, " &amp;A20&amp; "_PropertyDataValues); "</f>
        <v xml:space="preserve">SetIntArrayPropertyOnScript(GetScript(e, '_TIM_Script_Quest'), _TIM_ArchtypeTable_Vanilla_Enhance_SpellFormID_PropertyName, _TIM_ArchtypeTable_Vanilla_Enhance_SpellFormID_PropertyDataValues); </v>
      </c>
    </row>
    <row r="860" spans="1:1" s="13" customFormat="1" x14ac:dyDescent="0.25">
      <c r="A860" s="13" t="str">
        <f>"SetIntArrayPropertyOnScript(GetScript(e, '"&amp;$A$840&amp;"'), " &amp;A21&amp; "_PropertyName, " &amp;A21&amp; "_PropertyDataValues); "</f>
        <v xml:space="preserve">SetIntArrayPropertyOnScript(GetScript(e, '_TIM_Script_Quest'), _TIM_ArchtypeTable_Vanilla_Fabricate_SpellFormID_PropertyName, _TIM_ArchtypeTable_Vanilla_Fabricate_SpellFormID_PropertyDataValues); </v>
      </c>
    </row>
    <row r="861" spans="1:1" s="13" customFormat="1" x14ac:dyDescent="0.25">
      <c r="A861" s="13" t="str">
        <f>"SetIntArrayPropertyOnScript(GetScript(e, '"&amp;$A$840&amp;"'), " &amp;A22&amp; "_PropertyName, " &amp;A22&amp; "_PropertyDataValues); "</f>
        <v xml:space="preserve">SetIntArrayPropertyOnScript(GetScript(e, '_TIM_Script_Quest'), _TIM_ArchtypeTable_Vanilla_Fire_SpellFormID_PropertyName, _TIM_ArchtypeTable_Vanilla_Fire_SpellFormID_PropertyDataValues); </v>
      </c>
    </row>
    <row r="862" spans="1:1" s="13" customFormat="1" x14ac:dyDescent="0.25">
      <c r="A862" s="13" t="str">
        <f>"SetIntArrayPropertyOnScript(GetScript(e, '"&amp;$A$840&amp;"'), " &amp;A23&amp; "_PropertyName, " &amp;A23&amp; "_PropertyDataValues); "</f>
        <v xml:space="preserve">SetIntArrayPropertyOnScript(GetScript(e, '_TIM_Script_Quest'), _TIM_ArchtypeTable_Vanilla_Force_SpellFormID_PropertyName, _TIM_ArchtypeTable_Vanilla_Force_SpellFormID_PropertyDataValues); </v>
      </c>
    </row>
    <row r="863" spans="1:1" s="13" customFormat="1" x14ac:dyDescent="0.25">
      <c r="A863" s="13" t="str">
        <f>"SetIntArrayPropertyOnScript(GetScript(e, '"&amp;$A$840&amp;"'), " &amp;A24&amp; "_PropertyName, " &amp;A24&amp; "_PropertyDataValues); "</f>
        <v xml:space="preserve">SetIntArrayPropertyOnScript(GetScript(e, '_TIM_Script_Quest'), _TIM_ArchtypeTable_Vanilla_Frost_SpellFormID_PropertyName, _TIM_ArchtypeTable_Vanilla_Frost_SpellFormID_PropertyDataValues); </v>
      </c>
    </row>
    <row r="864" spans="1:1" s="13" customFormat="1" x14ac:dyDescent="0.25">
      <c r="A864" s="13" t="str">
        <f>"SetIntArrayPropertyOnScript(GetScript(e, '"&amp;$A$840&amp;"'), " &amp;A25&amp; "_PropertyName, " &amp;A25&amp; "_PropertyDataValues); "</f>
        <v xml:space="preserve">SetIntArrayPropertyOnScript(GetScript(e, '_TIM_Script_Quest'), _TIM_ArchtypeTable_Vanilla_Impair_SpellFormID_PropertyName, _TIM_ArchtypeTable_Vanilla_Impair_SpellFormID_PropertyDataValues); </v>
      </c>
    </row>
    <row r="865" spans="1:1" s="13" customFormat="1" x14ac:dyDescent="0.25">
      <c r="A865" s="13" t="str">
        <f>"SetIntArrayPropertyOnScript(GetScript(e, '"&amp;$A$840&amp;"'), " &amp;A26&amp; "_PropertyName, " &amp;A26&amp; "_PropertyDataValues); "</f>
        <v xml:space="preserve">SetIntArrayPropertyOnScript(GetScript(e, '_TIM_Script_Quest'), _TIM_ArchtypeTable_Vanilla_Life_SpellFormID_PropertyName, _TIM_ArchtypeTable_Vanilla_Life_SpellFormID_PropertyDataValues); </v>
      </c>
    </row>
    <row r="866" spans="1:1" s="13" customFormat="1" x14ac:dyDescent="0.25">
      <c r="A866" s="13" t="str">
        <f>"SetIntArrayPropertyOnScript(GetScript(e, '"&amp;$A$840&amp;"'), " &amp;A27&amp; "_PropertyName, " &amp;A27&amp; "_PropertyDataValues); "</f>
        <v xml:space="preserve">SetIntArrayPropertyOnScript(GetScript(e, '_TIM_Script_Quest'), _TIM_ArchtypeTable_Vanilla_Mental_SpellFormID_PropertyName, _TIM_ArchtypeTable_Vanilla_Mental_SpellFormID_PropertyDataValues); </v>
      </c>
    </row>
    <row r="867" spans="1:1" s="13" customFormat="1" x14ac:dyDescent="0.25">
      <c r="A867" s="13" t="str">
        <f>"SetIntArrayPropertyOnScript(GetScript(e, '"&amp;$A$840&amp;"'), " &amp;A28&amp; "_PropertyName, " &amp;A28&amp; "_PropertyDataValues); "</f>
        <v xml:space="preserve">SetIntArrayPropertyOnScript(GetScript(e, '_TIM_Script_Quest'), _TIM_ArchtypeTable_Vanilla_Metamagic_SpellFormID_PropertyName, _TIM_ArchtypeTable_Vanilla_Metamagic_SpellFormID_PropertyDataValues); </v>
      </c>
    </row>
    <row r="868" spans="1:1" s="13" customFormat="1" x14ac:dyDescent="0.25">
      <c r="A868" s="13" t="str">
        <f>"SetIntArrayPropertyOnScript(GetScript(e, '"&amp;$A$840&amp;"'), " &amp;A29&amp; "_PropertyName, " &amp;A29&amp; "_PropertyDataValues); "</f>
        <v xml:space="preserve">SetIntArrayPropertyOnScript(GetScript(e, '_TIM_Script_Quest'), _TIM_ArchtypeTable_Vanilla_Oblivion_SpellFormID_PropertyName, _TIM_ArchtypeTable_Vanilla_Oblivion_SpellFormID_PropertyDataValues); </v>
      </c>
    </row>
    <row r="869" spans="1:1" s="13" customFormat="1" x14ac:dyDescent="0.25">
      <c r="A869" s="13" t="str">
        <f>"SetIntArrayPropertyOnScript(GetScript(e, '"&amp;$A$840&amp;"'), " &amp;A30&amp; "_PropertyName, " &amp;A30&amp; "_PropertyDataValues); "</f>
        <v xml:space="preserve">SetIntArrayPropertyOnScript(GetScript(e, '_TIM_Script_Quest'), _TIM_ArchtypeTable_Vanilla_Poison_SpellFormID_PropertyName, _TIM_ArchtypeTable_Vanilla_Poison_SpellFormID_PropertyDataValues); </v>
      </c>
    </row>
    <row r="870" spans="1:1" s="13" customFormat="1" x14ac:dyDescent="0.25">
      <c r="A870" s="13" t="str">
        <f>"SetIntArrayPropertyOnScript(GetScript(e, '"&amp;$A$840&amp;"'), " &amp;A31&amp; "_PropertyName, " &amp;A31&amp; "_PropertyDataValues); "</f>
        <v xml:space="preserve">SetIntArrayPropertyOnScript(GetScript(e, '_TIM_Script_Quest'), _TIM_ArchtypeTable_Vanilla_Projectile_SpellFormID_PropertyName, _TIM_ArchtypeTable_Vanilla_Projectile_SpellFormID_PropertyDataValues); </v>
      </c>
    </row>
    <row r="871" spans="1:1" s="13" customFormat="1" x14ac:dyDescent="0.25">
      <c r="A871" s="13" t="str">
        <f>"SetIntArrayPropertyOnScript(GetScript(e, '"&amp;$A$840&amp;"'), " &amp;A32&amp; "_PropertyName, " &amp;A32&amp; "_PropertyDataValues); "</f>
        <v xml:space="preserve">SetIntArrayPropertyOnScript(GetScript(e, '_TIM_Script_Quest'), _TIM_ArchtypeTable_Vanilla_Recover_SpellFormID_PropertyName, _TIM_ArchtypeTable_Vanilla_Recover_SpellFormID_PropertyDataValues); </v>
      </c>
    </row>
    <row r="872" spans="1:1" s="13" customFormat="1" x14ac:dyDescent="0.25">
      <c r="A872" s="13" t="str">
        <f>"SetIntArrayPropertyOnScript(GetScript(e, '"&amp;$A$840&amp;"'), " &amp;A33&amp; "_PropertyName, " &amp;A33&amp; "_PropertyDataValues); "</f>
        <v xml:space="preserve">SetIntArrayPropertyOnScript(GetScript(e, '_TIM_Script_Quest'), _TIM_ArchtypeTable_Vanilla_Rune_SpellFormID_PropertyName, _TIM_ArchtypeTable_Vanilla_Rune_SpellFormID_PropertyDataValues); </v>
      </c>
    </row>
    <row r="873" spans="1:1" s="13" customFormat="1" x14ac:dyDescent="0.25">
      <c r="A873" s="13" t="str">
        <f>"SetIntArrayPropertyOnScript(GetScript(e, '"&amp;$A$840&amp;"'), " &amp;A34&amp; "_PropertyName, " &amp;A34&amp; "_PropertyDataValues); "</f>
        <v xml:space="preserve">SetIntArrayPropertyOnScript(GetScript(e, '_TIM_Script_Quest'), _TIM_ArchtypeTable_Vanilla_Sense_SpellFormID_PropertyName, _TIM_ArchtypeTable_Vanilla_Sense_SpellFormID_PropertyDataValues); </v>
      </c>
    </row>
    <row r="874" spans="1:1" s="13" customFormat="1" x14ac:dyDescent="0.25">
      <c r="A874" s="13" t="str">
        <f>"SetIntArrayPropertyOnScript(GetScript(e, '"&amp;$A$840&amp;"'), " &amp;A35&amp; "_PropertyName, " &amp;A35&amp; "_PropertyDataValues); "</f>
        <v xml:space="preserve">SetIntArrayPropertyOnScript(GetScript(e, '_TIM_Script_Quest'), _TIM_ArchtypeTable_Vanilla_Shadow_SpellFormID_PropertyName, _TIM_ArchtypeTable_Vanilla_Shadow_SpellFormID_PropertyDataValues); </v>
      </c>
    </row>
    <row r="875" spans="1:1" s="13" customFormat="1" x14ac:dyDescent="0.25">
      <c r="A875" s="13" t="str">
        <f>"SetIntArrayPropertyOnScript(GetScript(e, '"&amp;$A$840&amp;"'), " &amp;A36&amp; "_PropertyName, " &amp;A36&amp; "_PropertyDataValues); "</f>
        <v xml:space="preserve">SetIntArrayPropertyOnScript(GetScript(e, '_TIM_Script_Quest'), _TIM_ArchtypeTable_Vanilla_Shock_SpellFormID_PropertyName, _TIM_ArchtypeTable_Vanilla_Shock_SpellFormID_PropertyDataValues); </v>
      </c>
    </row>
    <row r="876" spans="1:1" s="13" customFormat="1" x14ac:dyDescent="0.25">
      <c r="A876" s="13" t="str">
        <f>"SetIntArrayPropertyOnScript(GetScript(e, '"&amp;$A$840&amp;"'), " &amp;A37&amp; "_PropertyName, " &amp;A37&amp; "_PropertyDataValues); "</f>
        <v xml:space="preserve">SetIntArrayPropertyOnScript(GetScript(e, '_TIM_Script_Quest'), _TIM_ArchtypeTable_Vanilla_Soul_SpellFormID_PropertyName, _TIM_ArchtypeTable_Vanilla_Soul_SpellFormID_PropertyDataValues); </v>
      </c>
    </row>
    <row r="877" spans="1:1" s="13" customFormat="1" x14ac:dyDescent="0.25">
      <c r="A877" s="13" t="str">
        <f>"SetIntArrayPropertyOnScript(GetScript(e, '"&amp;$A$840&amp;"'), " &amp;A38&amp; "_PropertyName, " &amp;A38&amp; "_PropertyDataValues); "</f>
        <v xml:space="preserve">SetIntArrayPropertyOnScript(GetScript(e, '_TIM_Script_Quest'), _TIM_ArchtypeTable_Vanilla_Space_SpellFormID_PropertyName, _TIM_ArchtypeTable_Vanilla_Space_SpellFormID_PropertyDataValues); </v>
      </c>
    </row>
    <row r="878" spans="1:1" s="13" customFormat="1" x14ac:dyDescent="0.25">
      <c r="A878" s="13" t="str">
        <f>"SetIntArrayPropertyOnScript(GetScript(e, '"&amp;$A$840&amp;"'), " &amp;A39&amp; "_PropertyName, " &amp;A39&amp; "_PropertyDataValues); "</f>
        <v xml:space="preserve">SetIntArrayPropertyOnScript(GetScript(e, '_TIM_Script_Quest'), _TIM_ArchtypeTable_Vanilla_Sun_SpellFormID_PropertyName, _TIM_ArchtypeTable_Vanilla_Sun_SpellFormID_PropertyDataValues); </v>
      </c>
    </row>
    <row r="879" spans="1:1" s="13" customFormat="1" x14ac:dyDescent="0.25">
      <c r="A879" s="13" t="str">
        <f>"SetIntArrayPropertyOnScript(GetScript(e, '"&amp;$A$840&amp;"'), " &amp;A40&amp; "_PropertyName, " &amp;A40&amp; "_PropertyDataValues); "</f>
        <v xml:space="preserve">SetIntArrayPropertyOnScript(GetScript(e, '_TIM_Script_Quest'), _TIM_ArchtypeTable_Vanilla_Time_SpellFormID_PropertyName, _TIM_ArchtypeTable_Vanilla_Time_SpellFormID_PropertyDataValues); </v>
      </c>
    </row>
    <row r="880" spans="1:1" s="13" customFormat="1" x14ac:dyDescent="0.25">
      <c r="A880" s="13" t="str">
        <f>"SetIntArrayPropertyOnScript(GetScript(e, '"&amp;$A$840&amp;"'), " &amp;A41&amp; "_PropertyName, " &amp;A41&amp; "_PropertyDataValues); "</f>
        <v xml:space="preserve">SetIntArrayPropertyOnScript(GetScript(e, '_TIM_Script_Quest'), _TIM_ArchtypeTable_Vanilla_Translocate_SpellFormID_PropertyName, _TIM_ArchtypeTable_Vanilla_Translocate_SpellFormID_PropertyDataValues); </v>
      </c>
    </row>
    <row r="881" spans="1:1" s="13" customFormat="1" x14ac:dyDescent="0.25">
      <c r="A881" s="13" t="str">
        <f>"SetIntArrayPropertyOnScript(GetScript(e, '"&amp;$A$840&amp;"'), " &amp;A42&amp; "_PropertyName, " &amp;A42&amp; "_PropertyDataValues); "</f>
        <v xml:space="preserve">SetIntArrayPropertyOnScript(GetScript(e, '_TIM_Script_Quest'), _TIM_ArchtypeTable_Vanilla_Transmute_SpellFormID_PropertyName, _TIM_ArchtypeTable_Vanilla_Transmute_SpellFormID_PropertyDataValues); </v>
      </c>
    </row>
    <row r="882" spans="1:1" s="13" customFormat="1" x14ac:dyDescent="0.25">
      <c r="A882" s="13" t="str">
        <f>"SetIntArrayPropertyOnScript(GetScript(e, '"&amp;$A$840&amp;"'), " &amp;A43&amp; "_PropertyName, " &amp;A43&amp; "_PropertyDataValues); "</f>
        <v xml:space="preserve">SetIntArrayPropertyOnScript(GetScript(e, '_TIM_Script_Quest'), _TIM_ArchtypeTable_Vanilla_Wall_SpellFormID_PropertyName, _TIM_ArchtypeTable_Vanilla_Wall_SpellFormID_PropertyDataValues); </v>
      </c>
    </row>
    <row r="883" spans="1:1" s="13" customFormat="1" x14ac:dyDescent="0.25">
      <c r="A883" s="13" t="str">
        <f>"SetIntArrayPropertyOnScript(GetScript(e, '"&amp;$A$840&amp;"'), " &amp;A44&amp; "_PropertyName, " &amp;A44&amp; "_PropertyDataValues); "</f>
        <v xml:space="preserve">SetIntArrayPropertyOnScript(GetScript(e, '_TIM_Script_Quest'), _TIM_ArchtypeTable_Vanilla_Ward_SpellFormID_PropertyName, _TIM_ArchtypeTable_Vanilla_Ward_SpellFormID_PropertyDataValues); </v>
      </c>
    </row>
    <row r="884" spans="1:1" s="13" customFormat="1" x14ac:dyDescent="0.25">
      <c r="A884" s="13" t="str">
        <f>"SetIntArrayPropertyOnScript(GetScript(e, '"&amp;$A$840&amp;"'), " &amp;A45&amp; "_PropertyName, " &amp;A45&amp; "_PropertyDataValues); "</f>
        <v xml:space="preserve">SetIntArrayPropertyOnScript(GetScript(e, '_TIM_Script_Quest'), _TIM_ArchtypeTable_Vanilla_Water_SpellFormID_PropertyName, _TIM_ArchtypeTable_Vanilla_Water_SpellFormID_PropertyDataValues); </v>
      </c>
    </row>
    <row r="885" spans="1:1" s="13" customFormat="1" x14ac:dyDescent="0.25">
      <c r="A885" s="13" t="str">
        <f>"SetIntArrayPropertyOnScript(GetScript(e, '"&amp;$A$840&amp;"'), " &amp;A46&amp; "_PropertyName, " &amp;A46&amp; "_PropertyDataValues); "</f>
        <v xml:space="preserve">SetIntArrayPropertyOnScript(GetScript(e, '_TIM_Script_Quest'), _TIM_ArchtypeTable_Vanilla_Wind_SpellFormID_PropertyName, _TIM_ArchtypeTable_Vanilla_Wind_SpellFormID_PropertyDataValues); </v>
      </c>
    </row>
    <row r="886" spans="1:1" s="13" customFormat="1" x14ac:dyDescent="0.25"/>
    <row r="887" spans="1:1" s="13" customFormat="1" x14ac:dyDescent="0.25">
      <c r="A887" s="13" t="str">
        <f>"SetIntArrayPropertyOnScript(GetScript(e, '"&amp;$A$840&amp;"'), " &amp;A48&amp; "_PropertyName, " &amp;A48&amp; "_PropertyDataValues); "</f>
        <v xml:space="preserve">SetIntArrayPropertyOnScript(GetScript(e, '_TIM_Script_Quest'), _TIM_ArchtypeTable_Vanilla_Absorb_SpellToLearnXP_PropertyName, _TIM_ArchtypeTable_Vanilla_Absorb_SpellToLearnXP_PropertyDataValues); </v>
      </c>
    </row>
    <row r="888" spans="1:1" s="13" customFormat="1" x14ac:dyDescent="0.25">
      <c r="A888" s="13" t="str">
        <f>"SetIntArrayPropertyOnScript(GetScript(e, '"&amp;$A$840&amp;"'), " &amp;A49&amp; "_PropertyName, " &amp;A49&amp; "_PropertyDataValues); "</f>
        <v xml:space="preserve">SetIntArrayPropertyOnScript(GetScript(e, '_TIM_Script_Quest'), _TIM_ArchtypeTable_Vanilla_Apparatus_SpellToLearnXP_PropertyName, _TIM_ArchtypeTable_Vanilla_Apparatus_SpellToLearnXP_PropertyDataValues); </v>
      </c>
    </row>
    <row r="889" spans="1:1" s="13" customFormat="1" x14ac:dyDescent="0.25">
      <c r="A889" s="13" t="str">
        <f>"SetIntArrayPropertyOnScript(GetScript(e, '"&amp;$A$840&amp;"'), " &amp;A50&amp; "_PropertyName, " &amp;A50&amp; "_PropertyDataValues); "</f>
        <v xml:space="preserve">SetIntArrayPropertyOnScript(GetScript(e, '_TIM_Script_Quest'), _TIM_ArchtypeTable_Vanilla_Armor_SpellToLearnXP_PropertyName, _TIM_ArchtypeTable_Vanilla_Armor_SpellToLearnXP_PropertyDataValues); </v>
      </c>
    </row>
    <row r="890" spans="1:1" s="13" customFormat="1" x14ac:dyDescent="0.25">
      <c r="A890" s="13" t="str">
        <f>"SetIntArrayPropertyOnScript(GetScript(e, '"&amp;$A$840&amp;"'), " &amp;A51&amp; "_PropertyName, " &amp;A51&amp; "_PropertyDataValues); "</f>
        <v xml:space="preserve">SetIntArrayPropertyOnScript(GetScript(e, '_TIM_Script_Quest'), _TIM_ArchtypeTable_Vanilla_Ash_SpellToLearnXP_PropertyName, _TIM_ArchtypeTable_Vanilla_Ash_SpellToLearnXP_PropertyDataValues); </v>
      </c>
    </row>
    <row r="891" spans="1:1" s="13" customFormat="1" x14ac:dyDescent="0.25">
      <c r="A891" s="13" t="str">
        <f>"SetIntArrayPropertyOnScript(GetScript(e, '"&amp;$A$840&amp;"'), " &amp;A52&amp; "_PropertyName, " &amp;A52&amp; "_PropertyDataValues); "</f>
        <v xml:space="preserve">SetIntArrayPropertyOnScript(GetScript(e, '_TIM_Script_Quest'), _TIM_ArchtypeTable_Vanilla_Cloak_SpellToLearnXP_PropertyName, _TIM_ArchtypeTable_Vanilla_Cloak_SpellToLearnXP_PropertyDataValues); </v>
      </c>
    </row>
    <row r="892" spans="1:1" s="13" customFormat="1" x14ac:dyDescent="0.25">
      <c r="A892" s="13" t="str">
        <f>"SetIntArrayPropertyOnScript(GetScript(e, '"&amp;$A$840&amp;"'), " &amp;A53&amp; "_PropertyName, " &amp;A53&amp; "_PropertyDataValues); "</f>
        <v xml:space="preserve">SetIntArrayPropertyOnScript(GetScript(e, '_TIM_Script_Quest'), _TIM_ArchtypeTable_Vanilla_Damage_SpellToLearnXP_PropertyName, _TIM_ArchtypeTable_Vanilla_Damage_SpellToLearnXP_PropertyDataValues); </v>
      </c>
    </row>
    <row r="893" spans="1:1" s="13" customFormat="1" x14ac:dyDescent="0.25">
      <c r="A893" s="13" t="str">
        <f>"SetIntArrayPropertyOnScript(GetScript(e, '"&amp;$A$840&amp;"'), " &amp;A54&amp; "_PropertyName, " &amp;A54&amp; "_PropertyDataValues); "</f>
        <v xml:space="preserve">SetIntArrayPropertyOnScript(GetScript(e, '_TIM_Script_Quest'), _TIM_ArchtypeTable_Vanilla_Death_SpellToLearnXP_PropertyName, _TIM_ArchtypeTable_Vanilla_Death_SpellToLearnXP_PropertyDataValues); </v>
      </c>
    </row>
    <row r="894" spans="1:1" s="13" customFormat="1" x14ac:dyDescent="0.25">
      <c r="A894" s="13" t="str">
        <f>"SetIntArrayPropertyOnScript(GetScript(e, '"&amp;$A$840&amp;"'), " &amp;A55&amp; "_PropertyName, " &amp;A55&amp; "_PropertyDataValues); "</f>
        <v xml:space="preserve">SetIntArrayPropertyOnScript(GetScript(e, '_TIM_Script_Quest'), _TIM_ArchtypeTable_Vanilla_Disease_SpellToLearnXP_PropertyName, _TIM_ArchtypeTable_Vanilla_Disease_SpellToLearnXP_PropertyDataValues); </v>
      </c>
    </row>
    <row r="895" spans="1:1" s="13" customFormat="1" x14ac:dyDescent="0.25">
      <c r="A895" s="13" t="str">
        <f>"SetIntArrayPropertyOnScript(GetScript(e, '"&amp;$A$840&amp;"'), " &amp;A56&amp; "_PropertyName, " &amp;A56&amp; "_PropertyDataValues); "</f>
        <v xml:space="preserve">SetIntArrayPropertyOnScript(GetScript(e, '_TIM_Script_Quest'), _TIM_ArchtypeTable_Vanilla_Earth_SpellToLearnXP_PropertyName, _TIM_ArchtypeTable_Vanilla_Earth_SpellToLearnXP_PropertyDataValues); </v>
      </c>
    </row>
    <row r="896" spans="1:1" s="13" customFormat="1" x14ac:dyDescent="0.25">
      <c r="A896" s="13" t="str">
        <f>"SetIntArrayPropertyOnScript(GetScript(e, '"&amp;$A$840&amp;"'), " &amp;A57&amp; "_PropertyName, " &amp;A57&amp; "_PropertyDataValues); "</f>
        <v xml:space="preserve">SetIntArrayPropertyOnScript(GetScript(e, '_TIM_Script_Quest'), _TIM_ArchtypeTable_Vanilla_Enhance_SpellToLearnXP_PropertyName, _TIM_ArchtypeTable_Vanilla_Enhance_SpellToLearnXP_PropertyDataValues); </v>
      </c>
    </row>
    <row r="897" spans="1:1" s="13" customFormat="1" x14ac:dyDescent="0.25">
      <c r="A897" s="13" t="str">
        <f>"SetIntArrayPropertyOnScript(GetScript(e, '"&amp;$A$840&amp;"'), " &amp;A58&amp; "_PropertyName, " &amp;A58&amp; "_PropertyDataValues); "</f>
        <v xml:space="preserve">SetIntArrayPropertyOnScript(GetScript(e, '_TIM_Script_Quest'), _TIM_ArchtypeTable_Vanilla_Fabricate_SpellToLearnXP_PropertyName, _TIM_ArchtypeTable_Vanilla_Fabricate_SpellToLearnXP_PropertyDataValues); </v>
      </c>
    </row>
    <row r="898" spans="1:1" s="13" customFormat="1" x14ac:dyDescent="0.25">
      <c r="A898" s="13" t="str">
        <f>"SetIntArrayPropertyOnScript(GetScript(e, '"&amp;$A$840&amp;"'), " &amp;A59&amp; "_PropertyName, " &amp;A59&amp; "_PropertyDataValues); "</f>
        <v xml:space="preserve">SetIntArrayPropertyOnScript(GetScript(e, '_TIM_Script_Quest'), _TIM_ArchtypeTable_Vanilla_Fire_SpellToLearnXP_PropertyName, _TIM_ArchtypeTable_Vanilla_Fire_SpellToLearnXP_PropertyDataValues); </v>
      </c>
    </row>
    <row r="899" spans="1:1" s="13" customFormat="1" x14ac:dyDescent="0.25">
      <c r="A899" s="13" t="str">
        <f>"SetIntArrayPropertyOnScript(GetScript(e, '"&amp;$A$840&amp;"'), " &amp;A60&amp; "_PropertyName, " &amp;A60&amp; "_PropertyDataValues); "</f>
        <v xml:space="preserve">SetIntArrayPropertyOnScript(GetScript(e, '_TIM_Script_Quest'), _TIM_ArchtypeTable_Vanilla_Force_SpellToLearnXP_PropertyName, _TIM_ArchtypeTable_Vanilla_Force_SpellToLearnXP_PropertyDataValues); </v>
      </c>
    </row>
    <row r="900" spans="1:1" s="13" customFormat="1" x14ac:dyDescent="0.25">
      <c r="A900" s="13" t="str">
        <f>"SetIntArrayPropertyOnScript(GetScript(e, '"&amp;$A$840&amp;"'), " &amp;A61&amp; "_PropertyName, " &amp;A61&amp; "_PropertyDataValues); "</f>
        <v xml:space="preserve">SetIntArrayPropertyOnScript(GetScript(e, '_TIM_Script_Quest'), _TIM_ArchtypeTable_Vanilla_Frost_SpellToLearnXP_PropertyName, _TIM_ArchtypeTable_Vanilla_Frost_SpellToLearnXP_PropertyDataValues); </v>
      </c>
    </row>
    <row r="901" spans="1:1" s="13" customFormat="1" x14ac:dyDescent="0.25">
      <c r="A901" s="13" t="str">
        <f>"SetIntArrayPropertyOnScript(GetScript(e, '"&amp;$A$840&amp;"'), " &amp;A62&amp; "_PropertyName, " &amp;A62&amp; "_PropertyDataValues); "</f>
        <v xml:space="preserve">SetIntArrayPropertyOnScript(GetScript(e, '_TIM_Script_Quest'), _TIM_ArchtypeTable_Vanilla_Impair_SpellToLearnXP_PropertyName, _TIM_ArchtypeTable_Vanilla_Impair_SpellToLearnXP_PropertyDataValues); </v>
      </c>
    </row>
    <row r="902" spans="1:1" s="13" customFormat="1" x14ac:dyDescent="0.25">
      <c r="A902" s="13" t="str">
        <f>"SetIntArrayPropertyOnScript(GetScript(e, '"&amp;$A$840&amp;"'), " &amp;A63&amp; "_PropertyName, " &amp;A63&amp; "_PropertyDataValues); "</f>
        <v xml:space="preserve">SetIntArrayPropertyOnScript(GetScript(e, '_TIM_Script_Quest'), _TIM_ArchtypeTable_Vanilla_Life_SpellToLearnXP_PropertyName, _TIM_ArchtypeTable_Vanilla_Life_SpellToLearnXP_PropertyDataValues); </v>
      </c>
    </row>
    <row r="903" spans="1:1" s="13" customFormat="1" x14ac:dyDescent="0.25">
      <c r="A903" s="13" t="str">
        <f>"SetIntArrayPropertyOnScript(GetScript(e, '"&amp;$A$840&amp;"'), " &amp;A64&amp; "_PropertyName, " &amp;A64&amp; "_PropertyDataValues); "</f>
        <v xml:space="preserve">SetIntArrayPropertyOnScript(GetScript(e, '_TIM_Script_Quest'), _TIM_ArchtypeTable_Vanilla_Mental_SpellToLearnXP_PropertyName, _TIM_ArchtypeTable_Vanilla_Mental_SpellToLearnXP_PropertyDataValues); </v>
      </c>
    </row>
    <row r="904" spans="1:1" s="13" customFormat="1" x14ac:dyDescent="0.25">
      <c r="A904" s="13" t="str">
        <f>"SetIntArrayPropertyOnScript(GetScript(e, '"&amp;$A$840&amp;"'), " &amp;A65&amp; "_PropertyName, " &amp;A65&amp; "_PropertyDataValues); "</f>
        <v xml:space="preserve">SetIntArrayPropertyOnScript(GetScript(e, '_TIM_Script_Quest'), _TIM_ArchtypeTable_Vanilla_Metamagic_SpellToLearnXP_PropertyName, _TIM_ArchtypeTable_Vanilla_Metamagic_SpellToLearnXP_PropertyDataValues); </v>
      </c>
    </row>
    <row r="905" spans="1:1" s="13" customFormat="1" x14ac:dyDescent="0.25">
      <c r="A905" s="13" t="str">
        <f>"SetIntArrayPropertyOnScript(GetScript(e, '"&amp;$A$840&amp;"'), " &amp;A66&amp; "_PropertyName, " &amp;A66&amp; "_PropertyDataValues); "</f>
        <v xml:space="preserve">SetIntArrayPropertyOnScript(GetScript(e, '_TIM_Script_Quest'), _TIM_ArchtypeTable_Vanilla_Oblivion_SpellToLearnXP_PropertyName, _TIM_ArchtypeTable_Vanilla_Oblivion_SpellToLearnXP_PropertyDataValues); </v>
      </c>
    </row>
    <row r="906" spans="1:1" s="13" customFormat="1" x14ac:dyDescent="0.25">
      <c r="A906" s="13" t="str">
        <f>"SetIntArrayPropertyOnScript(GetScript(e, '"&amp;$A$840&amp;"'), " &amp;A67&amp; "_PropertyName, " &amp;A67&amp; "_PropertyDataValues); "</f>
        <v xml:space="preserve">SetIntArrayPropertyOnScript(GetScript(e, '_TIM_Script_Quest'), _TIM_ArchtypeTable_Vanilla_Poison_SpellToLearnXP_PropertyName, _TIM_ArchtypeTable_Vanilla_Poison_SpellToLearnXP_PropertyDataValues); </v>
      </c>
    </row>
    <row r="907" spans="1:1" s="13" customFormat="1" x14ac:dyDescent="0.25">
      <c r="A907" s="13" t="str">
        <f>"SetIntArrayPropertyOnScript(GetScript(e, '"&amp;$A$840&amp;"'), " &amp;A68&amp; "_PropertyName, " &amp;A68&amp; "_PropertyDataValues); "</f>
        <v xml:space="preserve">SetIntArrayPropertyOnScript(GetScript(e, '_TIM_Script_Quest'), _TIM_ArchtypeTable_Vanilla_Projectile_SpellToLearnXP_PropertyName, _TIM_ArchtypeTable_Vanilla_Projectile_SpellToLearnXP_PropertyDataValues); </v>
      </c>
    </row>
    <row r="908" spans="1:1" s="13" customFormat="1" x14ac:dyDescent="0.25">
      <c r="A908" s="13" t="str">
        <f>"SetIntArrayPropertyOnScript(GetScript(e, '"&amp;$A$840&amp;"'), " &amp;A69&amp; "_PropertyName, " &amp;A69&amp; "_PropertyDataValues); "</f>
        <v xml:space="preserve">SetIntArrayPropertyOnScript(GetScript(e, '_TIM_Script_Quest'), _TIM_ArchtypeTable_Vanilla_Recover_SpellToLearnXP_PropertyName, _TIM_ArchtypeTable_Vanilla_Recover_SpellToLearnXP_PropertyDataValues); </v>
      </c>
    </row>
    <row r="909" spans="1:1" s="13" customFormat="1" x14ac:dyDescent="0.25">
      <c r="A909" s="13" t="str">
        <f>"SetIntArrayPropertyOnScript(GetScript(e, '"&amp;$A$840&amp;"'), " &amp;A70&amp; "_PropertyName, " &amp;A70&amp; "_PropertyDataValues); "</f>
        <v xml:space="preserve">SetIntArrayPropertyOnScript(GetScript(e, '_TIM_Script_Quest'), _TIM_ArchtypeTable_Vanilla_Rune_SpellToLearnXP_PropertyName, _TIM_ArchtypeTable_Vanilla_Rune_SpellToLearnXP_PropertyDataValues); </v>
      </c>
    </row>
    <row r="910" spans="1:1" s="13" customFormat="1" x14ac:dyDescent="0.25">
      <c r="A910" s="13" t="str">
        <f>"SetIntArrayPropertyOnScript(GetScript(e, '"&amp;$A$840&amp;"'), " &amp;A71&amp; "_PropertyName, " &amp;A71&amp; "_PropertyDataValues); "</f>
        <v xml:space="preserve">SetIntArrayPropertyOnScript(GetScript(e, '_TIM_Script_Quest'), _TIM_ArchtypeTable_Vanilla_Sense_SpellToLearnXP_PropertyName, _TIM_ArchtypeTable_Vanilla_Sense_SpellToLearnXP_PropertyDataValues); </v>
      </c>
    </row>
    <row r="911" spans="1:1" s="13" customFormat="1" x14ac:dyDescent="0.25">
      <c r="A911" s="13" t="str">
        <f>"SetIntArrayPropertyOnScript(GetScript(e, '"&amp;$A$840&amp;"'), " &amp;A72&amp; "_PropertyName, " &amp;A72&amp; "_PropertyDataValues); "</f>
        <v xml:space="preserve">SetIntArrayPropertyOnScript(GetScript(e, '_TIM_Script_Quest'), _TIM_ArchtypeTable_Vanilla_Shadow_SpellToLearnXP_PropertyName, _TIM_ArchtypeTable_Vanilla_Shadow_SpellToLearnXP_PropertyDataValues); </v>
      </c>
    </row>
    <row r="912" spans="1:1" s="13" customFormat="1" x14ac:dyDescent="0.25">
      <c r="A912" s="13" t="str">
        <f>"SetIntArrayPropertyOnScript(GetScript(e, '"&amp;$A$840&amp;"'), " &amp;A73&amp; "_PropertyName, " &amp;A73&amp; "_PropertyDataValues); "</f>
        <v xml:space="preserve">SetIntArrayPropertyOnScript(GetScript(e, '_TIM_Script_Quest'), _TIM_ArchtypeTable_Vanilla_Shock_SpellToLearnXP_PropertyName, _TIM_ArchtypeTable_Vanilla_Shock_SpellToLearnXP_PropertyDataValues); </v>
      </c>
    </row>
    <row r="913" spans="1:1" s="13" customFormat="1" x14ac:dyDescent="0.25">
      <c r="A913" s="13" t="str">
        <f>"SetIntArrayPropertyOnScript(GetScript(e, '"&amp;$A$840&amp;"'), " &amp;A74&amp; "_PropertyName, " &amp;A74&amp; "_PropertyDataValues); "</f>
        <v xml:space="preserve">SetIntArrayPropertyOnScript(GetScript(e, '_TIM_Script_Quest'), _TIM_ArchtypeTable_Vanilla_Soul_SpellToLearnXP_PropertyName, _TIM_ArchtypeTable_Vanilla_Soul_SpellToLearnXP_PropertyDataValues); </v>
      </c>
    </row>
    <row r="914" spans="1:1" s="13" customFormat="1" x14ac:dyDescent="0.25">
      <c r="A914" s="13" t="str">
        <f>"SetIntArrayPropertyOnScript(GetScript(e, '"&amp;$A$840&amp;"'), " &amp;A75&amp; "_PropertyName, " &amp;A75&amp; "_PropertyDataValues); "</f>
        <v xml:space="preserve">SetIntArrayPropertyOnScript(GetScript(e, '_TIM_Script_Quest'), _TIM_ArchtypeTable_Vanilla_Space_SpellToLearnXP_PropertyName, _TIM_ArchtypeTable_Vanilla_Space_SpellToLearnXP_PropertyDataValues); </v>
      </c>
    </row>
    <row r="915" spans="1:1" s="13" customFormat="1" x14ac:dyDescent="0.25">
      <c r="A915" s="13" t="str">
        <f>"SetIntArrayPropertyOnScript(GetScript(e, '"&amp;$A$840&amp;"'), " &amp;A76&amp; "_PropertyName, " &amp;A76&amp; "_PropertyDataValues); "</f>
        <v xml:space="preserve">SetIntArrayPropertyOnScript(GetScript(e, '_TIM_Script_Quest'), _TIM_ArchtypeTable_Vanilla_Sun_SpellToLearnXP_PropertyName, _TIM_ArchtypeTable_Vanilla_Sun_SpellToLearnXP_PropertyDataValues); </v>
      </c>
    </row>
    <row r="916" spans="1:1" s="13" customFormat="1" x14ac:dyDescent="0.25">
      <c r="A916" s="13" t="str">
        <f>"SetIntArrayPropertyOnScript(GetScript(e, '"&amp;$A$840&amp;"'), " &amp;A77&amp; "_PropertyName, " &amp;A77&amp; "_PropertyDataValues); "</f>
        <v xml:space="preserve">SetIntArrayPropertyOnScript(GetScript(e, '_TIM_Script_Quest'), _TIM_ArchtypeTable_Vanilla_Time_SpellToLearnXP_PropertyName, _TIM_ArchtypeTable_Vanilla_Time_SpellToLearnXP_PropertyDataValues); </v>
      </c>
    </row>
    <row r="917" spans="1:1" s="13" customFormat="1" x14ac:dyDescent="0.25">
      <c r="A917" s="13" t="str">
        <f>"SetIntArrayPropertyOnScript(GetScript(e, '"&amp;$A$840&amp;"'), " &amp;A78&amp; "_PropertyName, " &amp;A78&amp; "_PropertyDataValues); "</f>
        <v xml:space="preserve">SetIntArrayPropertyOnScript(GetScript(e, '_TIM_Script_Quest'), _TIM_ArchtypeTable_Vanilla_Translocate_SpellToLearnXP_PropertyName, _TIM_ArchtypeTable_Vanilla_Translocate_SpellToLearnXP_PropertyDataValues); </v>
      </c>
    </row>
    <row r="918" spans="1:1" s="13" customFormat="1" x14ac:dyDescent="0.25">
      <c r="A918" s="13" t="str">
        <f>"SetIntArrayPropertyOnScript(GetScript(e, '"&amp;$A$840&amp;"'), " &amp;A79&amp; "_PropertyName, " &amp;A79&amp; "_PropertyDataValues); "</f>
        <v xml:space="preserve">SetIntArrayPropertyOnScript(GetScript(e, '_TIM_Script_Quest'), _TIM_ArchtypeTable_Vanilla_Transmute_SpellToLearnXP_PropertyName, _TIM_ArchtypeTable_Vanilla_Transmute_SpellToLearnXP_PropertyDataValues); </v>
      </c>
    </row>
    <row r="919" spans="1:1" s="13" customFormat="1" x14ac:dyDescent="0.25">
      <c r="A919" s="13" t="str">
        <f>"SetIntArrayPropertyOnScript(GetScript(e, '"&amp;$A$840&amp;"'), " &amp;A80&amp; "_PropertyName, " &amp;A80&amp; "_PropertyDataValues); "</f>
        <v xml:space="preserve">SetIntArrayPropertyOnScript(GetScript(e, '_TIM_Script_Quest'), _TIM_ArchtypeTable_Vanilla_Wall_SpellToLearnXP_PropertyName, _TIM_ArchtypeTable_Vanilla_Wall_SpellToLearnXP_PropertyDataValues); </v>
      </c>
    </row>
    <row r="920" spans="1:1" s="13" customFormat="1" x14ac:dyDescent="0.25">
      <c r="A920" s="13" t="str">
        <f>"SetIntArrayPropertyOnScript(GetScript(e, '"&amp;$A$840&amp;"'), " &amp;A81&amp; "_PropertyName, " &amp;A81&amp; "_PropertyDataValues); "</f>
        <v xml:space="preserve">SetIntArrayPropertyOnScript(GetScript(e, '_TIM_Script_Quest'), _TIM_ArchtypeTable_Vanilla_Ward_SpellToLearnXP_PropertyName, _TIM_ArchtypeTable_Vanilla_Ward_SpellToLearnXP_PropertyDataValues); </v>
      </c>
    </row>
    <row r="921" spans="1:1" s="13" customFormat="1" x14ac:dyDescent="0.25">
      <c r="A921" s="13" t="str">
        <f>"SetIntArrayPropertyOnScript(GetScript(e, '"&amp;$A$840&amp;"'), " &amp;A82&amp; "_PropertyName, " &amp;A82&amp; "_PropertyDataValues); "</f>
        <v xml:space="preserve">SetIntArrayPropertyOnScript(GetScript(e, '_TIM_Script_Quest'), _TIM_ArchtypeTable_Vanilla_Water_SpellToLearnXP_PropertyName, _TIM_ArchtypeTable_Vanilla_Water_SpellToLearnXP_PropertyDataValues); </v>
      </c>
    </row>
    <row r="922" spans="1:1" s="13" customFormat="1" x14ac:dyDescent="0.25">
      <c r="A922" s="13" t="str">
        <f>"SetIntArrayPropertyOnScript(GetScript(e, '"&amp;$A$840&amp;"'), " &amp;A83&amp; "_PropertyName, " &amp;A83&amp; "_PropertyDataValues); "</f>
        <v xml:space="preserve">SetIntArrayPropertyOnScript(GetScript(e, '_TIM_Script_Quest'), _TIM_ArchtypeTable_Vanilla_Wind_SpellToLearnXP_PropertyName, _TIM_ArchtypeTable_Vanilla_Wind_SpellToLearnXP_PropertyDataValues); </v>
      </c>
    </row>
    <row r="923" spans="1:1" s="13" customFormat="1" x14ac:dyDescent="0.25"/>
    <row r="924" spans="1:1" s="13" customFormat="1" x14ac:dyDescent="0.25">
      <c r="A924" s="13" t="str">
        <f>"SetIntArrayPropertyOnScript(GetScript(e, '"&amp;$A$840&amp;"'), " &amp;A85&amp; "_PropertyName, " &amp;A85&amp; "_PropertyDataValues); "</f>
        <v xml:space="preserve">SetIntArrayPropertyOnScript(GetScript(e, '_TIM_Script_Quest'), _TIM_ArchtypeTable_Vanilla_Absorb_SpellEarnedXP_PropertyName, _TIM_ArchtypeTable_Vanilla_Absorb_SpellEarnedXP_PropertyDataValues); </v>
      </c>
    </row>
    <row r="925" spans="1:1" s="13" customFormat="1" x14ac:dyDescent="0.25">
      <c r="A925" s="13" t="str">
        <f>"SetIntArrayPropertyOnScript(GetScript(e, '"&amp;$A$840&amp;"'), " &amp;A86&amp; "_PropertyName, " &amp;A86&amp; "_PropertyDataValues); "</f>
        <v xml:space="preserve">SetIntArrayPropertyOnScript(GetScript(e, '_TIM_Script_Quest'), _TIM_ArchtypeTable_Vanilla_Apparatus_SpellEarnedXP_PropertyName, _TIM_ArchtypeTable_Vanilla_Apparatus_SpellEarnedXP_PropertyDataValues); </v>
      </c>
    </row>
    <row r="926" spans="1:1" s="13" customFormat="1" x14ac:dyDescent="0.25">
      <c r="A926" s="13" t="str">
        <f>"SetIntArrayPropertyOnScript(GetScript(e, '"&amp;$A$840&amp;"'), " &amp;A87&amp; "_PropertyName, " &amp;A87&amp; "_PropertyDataValues); "</f>
        <v xml:space="preserve">SetIntArrayPropertyOnScript(GetScript(e, '_TIM_Script_Quest'), _TIM_ArchtypeTable_Vanilla_Armor_SpellEarnedXP_PropertyName, _TIM_ArchtypeTable_Vanilla_Armor_SpellEarnedXP_PropertyDataValues); </v>
      </c>
    </row>
    <row r="927" spans="1:1" s="13" customFormat="1" x14ac:dyDescent="0.25">
      <c r="A927" s="13" t="str">
        <f>"SetIntArrayPropertyOnScript(GetScript(e, '"&amp;$A$840&amp;"'), " &amp;A88&amp; "_PropertyName, " &amp;A88&amp; "_PropertyDataValues); "</f>
        <v xml:space="preserve">SetIntArrayPropertyOnScript(GetScript(e, '_TIM_Script_Quest'), _TIM_ArchtypeTable_Vanilla_Ash_SpellEarnedXP_PropertyName, _TIM_ArchtypeTable_Vanilla_Ash_SpellEarnedXP_PropertyDataValues); </v>
      </c>
    </row>
    <row r="928" spans="1:1" s="13" customFormat="1" x14ac:dyDescent="0.25">
      <c r="A928" s="13" t="str">
        <f>"SetIntArrayPropertyOnScript(GetScript(e, '"&amp;$A$840&amp;"'), " &amp;A89&amp; "_PropertyName, " &amp;A89&amp; "_PropertyDataValues); "</f>
        <v xml:space="preserve">SetIntArrayPropertyOnScript(GetScript(e, '_TIM_Script_Quest'), _TIM_ArchtypeTable_Vanilla_Cloak_SpellEarnedXP_PropertyName, _TIM_ArchtypeTable_Vanilla_Cloak_SpellEarnedXP_PropertyDataValues); </v>
      </c>
    </row>
    <row r="929" spans="1:1" s="13" customFormat="1" x14ac:dyDescent="0.25">
      <c r="A929" s="13" t="str">
        <f>"SetIntArrayPropertyOnScript(GetScript(e, '"&amp;$A$840&amp;"'), " &amp;A90&amp; "_PropertyName, " &amp;A90&amp; "_PropertyDataValues); "</f>
        <v xml:space="preserve">SetIntArrayPropertyOnScript(GetScript(e, '_TIM_Script_Quest'), _TIM_ArchtypeTable_Vanilla_Damage_SpellEarnedXP_PropertyName, _TIM_ArchtypeTable_Vanilla_Damage_SpellEarnedXP_PropertyDataValues); </v>
      </c>
    </row>
    <row r="930" spans="1:1" s="13" customFormat="1" x14ac:dyDescent="0.25">
      <c r="A930" s="13" t="str">
        <f>"SetIntArrayPropertyOnScript(GetScript(e, '"&amp;$A$840&amp;"'), " &amp;A91&amp; "_PropertyName, " &amp;A91&amp; "_PropertyDataValues); "</f>
        <v xml:space="preserve">SetIntArrayPropertyOnScript(GetScript(e, '_TIM_Script_Quest'), _TIM_ArchtypeTable_Vanilla_Death_SpellEarnedXP_PropertyName, _TIM_ArchtypeTable_Vanilla_Death_SpellEarnedXP_PropertyDataValues); </v>
      </c>
    </row>
    <row r="931" spans="1:1" s="13" customFormat="1" x14ac:dyDescent="0.25">
      <c r="A931" s="13" t="str">
        <f>"SetIntArrayPropertyOnScript(GetScript(e, '"&amp;$A$840&amp;"'), " &amp;A92&amp; "_PropertyName, " &amp;A92&amp; "_PropertyDataValues); "</f>
        <v xml:space="preserve">SetIntArrayPropertyOnScript(GetScript(e, '_TIM_Script_Quest'), _TIM_ArchtypeTable_Vanilla_Disease_SpellEarnedXP_PropertyName, _TIM_ArchtypeTable_Vanilla_Disease_SpellEarnedXP_PropertyDataValues); </v>
      </c>
    </row>
    <row r="932" spans="1:1" s="13" customFormat="1" x14ac:dyDescent="0.25">
      <c r="A932" s="13" t="str">
        <f>"SetIntArrayPropertyOnScript(GetScript(e, '"&amp;$A$840&amp;"'), " &amp;A93&amp; "_PropertyName, " &amp;A93&amp; "_PropertyDataValues); "</f>
        <v xml:space="preserve">SetIntArrayPropertyOnScript(GetScript(e, '_TIM_Script_Quest'), _TIM_ArchtypeTable_Vanilla_Earth_SpellEarnedXP_PropertyName, _TIM_ArchtypeTable_Vanilla_Earth_SpellEarnedXP_PropertyDataValues); </v>
      </c>
    </row>
    <row r="933" spans="1:1" s="13" customFormat="1" x14ac:dyDescent="0.25">
      <c r="A933" s="13" t="str">
        <f>"SetIntArrayPropertyOnScript(GetScript(e, '"&amp;$A$840&amp;"'), " &amp;A94&amp; "_PropertyName, " &amp;A94&amp; "_PropertyDataValues); "</f>
        <v xml:space="preserve">SetIntArrayPropertyOnScript(GetScript(e, '_TIM_Script_Quest'), _TIM_ArchtypeTable_Vanilla_Enhance_SpellEarnedXP_PropertyName, _TIM_ArchtypeTable_Vanilla_Enhance_SpellEarnedXP_PropertyDataValues); </v>
      </c>
    </row>
    <row r="934" spans="1:1" s="13" customFormat="1" x14ac:dyDescent="0.25">
      <c r="A934" s="13" t="str">
        <f>"SetIntArrayPropertyOnScript(GetScript(e, '"&amp;$A$840&amp;"'), " &amp;A95&amp; "_PropertyName, " &amp;A95&amp; "_PropertyDataValues); "</f>
        <v xml:space="preserve">SetIntArrayPropertyOnScript(GetScript(e, '_TIM_Script_Quest'), _TIM_ArchtypeTable_Vanilla_Fabricate_SpellEarnedXP_PropertyName, _TIM_ArchtypeTable_Vanilla_Fabricate_SpellEarnedXP_PropertyDataValues); </v>
      </c>
    </row>
    <row r="935" spans="1:1" s="13" customFormat="1" x14ac:dyDescent="0.25">
      <c r="A935" s="13" t="str">
        <f>"SetIntArrayPropertyOnScript(GetScript(e, '"&amp;$A$840&amp;"'), " &amp;A96&amp; "_PropertyName, " &amp;A96&amp; "_PropertyDataValues); "</f>
        <v xml:space="preserve">SetIntArrayPropertyOnScript(GetScript(e, '_TIM_Script_Quest'), _TIM_ArchtypeTable_Vanilla_Fire_SpellEarnedXP_PropertyName, _TIM_ArchtypeTable_Vanilla_Fire_SpellEarnedXP_PropertyDataValues); </v>
      </c>
    </row>
    <row r="936" spans="1:1" s="13" customFormat="1" x14ac:dyDescent="0.25">
      <c r="A936" s="13" t="str">
        <f>"SetIntArrayPropertyOnScript(GetScript(e, '"&amp;$A$840&amp;"'), " &amp;A97&amp; "_PropertyName, " &amp;A97&amp; "_PropertyDataValues); "</f>
        <v xml:space="preserve">SetIntArrayPropertyOnScript(GetScript(e, '_TIM_Script_Quest'), _TIM_ArchtypeTable_Vanilla_Force_SpellEarnedXP_PropertyName, _TIM_ArchtypeTable_Vanilla_Force_SpellEarnedXP_PropertyDataValues); </v>
      </c>
    </row>
    <row r="937" spans="1:1" s="13" customFormat="1" x14ac:dyDescent="0.25">
      <c r="A937" s="13" t="str">
        <f>"SetIntArrayPropertyOnScript(GetScript(e, '"&amp;$A$840&amp;"'), " &amp;A98&amp; "_PropertyName, " &amp;A98&amp; "_PropertyDataValues); "</f>
        <v xml:space="preserve">SetIntArrayPropertyOnScript(GetScript(e, '_TIM_Script_Quest'), _TIM_ArchtypeTable_Vanilla_Frost_SpellEarnedXP_PropertyName, _TIM_ArchtypeTable_Vanilla_Frost_SpellEarnedXP_PropertyDataValues); </v>
      </c>
    </row>
    <row r="938" spans="1:1" s="13" customFormat="1" x14ac:dyDescent="0.25">
      <c r="A938" s="13" t="str">
        <f>"SetIntArrayPropertyOnScript(GetScript(e, '"&amp;$A$840&amp;"'), " &amp;A99&amp; "_PropertyName, " &amp;A99&amp; "_PropertyDataValues); "</f>
        <v xml:space="preserve">SetIntArrayPropertyOnScript(GetScript(e, '_TIM_Script_Quest'), _TIM_ArchtypeTable_Vanilla_Impair_SpellEarnedXP_PropertyName, _TIM_ArchtypeTable_Vanilla_Impair_SpellEarnedXP_PropertyDataValues); </v>
      </c>
    </row>
    <row r="939" spans="1:1" s="13" customFormat="1" x14ac:dyDescent="0.25">
      <c r="A939" s="13" t="str">
        <f>"SetIntArrayPropertyOnScript(GetScript(e, '"&amp;$A$840&amp;"'), " &amp;A100&amp; "_PropertyName, " &amp;A100&amp; "_PropertyDataValues); "</f>
        <v xml:space="preserve">SetIntArrayPropertyOnScript(GetScript(e, '_TIM_Script_Quest'), _TIM_ArchtypeTable_Vanilla_Life_SpellEarnedXP_PropertyName, _TIM_ArchtypeTable_Vanilla_Life_SpellEarnedXP_PropertyDataValues); </v>
      </c>
    </row>
    <row r="940" spans="1:1" s="13" customFormat="1" x14ac:dyDescent="0.25">
      <c r="A940" s="13" t="str">
        <f>"SetIntArrayPropertyOnScript(GetScript(e, '"&amp;$A$840&amp;"'), " &amp;A101&amp; "_PropertyName, " &amp;A101&amp; "_PropertyDataValues); "</f>
        <v xml:space="preserve">SetIntArrayPropertyOnScript(GetScript(e, '_TIM_Script_Quest'), _TIM_ArchtypeTable_Vanilla_Mental_SpellEarnedXP_PropertyName, _TIM_ArchtypeTable_Vanilla_Mental_SpellEarnedXP_PropertyDataValues); </v>
      </c>
    </row>
    <row r="941" spans="1:1" s="13" customFormat="1" x14ac:dyDescent="0.25">
      <c r="A941" s="13" t="str">
        <f>"SetIntArrayPropertyOnScript(GetScript(e, '"&amp;$A$840&amp;"'), " &amp;A102&amp; "_PropertyName, " &amp;A102&amp; "_PropertyDataValues); "</f>
        <v xml:space="preserve">SetIntArrayPropertyOnScript(GetScript(e, '_TIM_Script_Quest'), _TIM_ArchtypeTable_Vanilla_Metamagic_SpellEarnedXP_PropertyName, _TIM_ArchtypeTable_Vanilla_Metamagic_SpellEarnedXP_PropertyDataValues); </v>
      </c>
    </row>
    <row r="942" spans="1:1" s="13" customFormat="1" x14ac:dyDescent="0.25">
      <c r="A942" s="13" t="str">
        <f>"SetIntArrayPropertyOnScript(GetScript(e, '"&amp;$A$840&amp;"'), " &amp;A103&amp; "_PropertyName, " &amp;A103&amp; "_PropertyDataValues); "</f>
        <v xml:space="preserve">SetIntArrayPropertyOnScript(GetScript(e, '_TIM_Script_Quest'), _TIM_ArchtypeTable_Vanilla_Oblivion_SpellEarnedXP_PropertyName, _TIM_ArchtypeTable_Vanilla_Oblivion_SpellEarnedXP_PropertyDataValues); </v>
      </c>
    </row>
    <row r="943" spans="1:1" s="13" customFormat="1" x14ac:dyDescent="0.25">
      <c r="A943" s="13" t="str">
        <f>"SetIntArrayPropertyOnScript(GetScript(e, '"&amp;$A$840&amp;"'), " &amp;A104&amp; "_PropertyName, " &amp;A104&amp; "_PropertyDataValues); "</f>
        <v xml:space="preserve">SetIntArrayPropertyOnScript(GetScript(e, '_TIM_Script_Quest'), _TIM_ArchtypeTable_Vanilla_Poison_SpellEarnedXP_PropertyName, _TIM_ArchtypeTable_Vanilla_Poison_SpellEarnedXP_PropertyDataValues); </v>
      </c>
    </row>
    <row r="944" spans="1:1" s="13" customFormat="1" x14ac:dyDescent="0.25">
      <c r="A944" s="13" t="str">
        <f>"SetIntArrayPropertyOnScript(GetScript(e, '"&amp;$A$840&amp;"'), " &amp;A105&amp; "_PropertyName, " &amp;A105&amp; "_PropertyDataValues); "</f>
        <v xml:space="preserve">SetIntArrayPropertyOnScript(GetScript(e, '_TIM_Script_Quest'), _TIM_ArchtypeTable_Vanilla_Projectile_SpellEarnedXP_PropertyName, _TIM_ArchtypeTable_Vanilla_Projectile_SpellEarnedXP_PropertyDataValues); </v>
      </c>
    </row>
    <row r="945" spans="1:1" s="13" customFormat="1" x14ac:dyDescent="0.25">
      <c r="A945" s="13" t="str">
        <f>"SetIntArrayPropertyOnScript(GetScript(e, '"&amp;$A$840&amp;"'), " &amp;A106&amp; "_PropertyName, " &amp;A106&amp; "_PropertyDataValues); "</f>
        <v xml:space="preserve">SetIntArrayPropertyOnScript(GetScript(e, '_TIM_Script_Quest'), _TIM_ArchtypeTable_Vanilla_Recover_SpellEarnedXP_PropertyName, _TIM_ArchtypeTable_Vanilla_Recover_SpellEarnedXP_PropertyDataValues); </v>
      </c>
    </row>
    <row r="946" spans="1:1" s="13" customFormat="1" x14ac:dyDescent="0.25">
      <c r="A946" s="13" t="str">
        <f>"SetIntArrayPropertyOnScript(GetScript(e, '"&amp;$A$840&amp;"'), " &amp;A107&amp; "_PropertyName, " &amp;A107&amp; "_PropertyDataValues); "</f>
        <v xml:space="preserve">SetIntArrayPropertyOnScript(GetScript(e, '_TIM_Script_Quest'), _TIM_ArchtypeTable_Vanilla_Rune_SpellEarnedXP_PropertyName, _TIM_ArchtypeTable_Vanilla_Rune_SpellEarnedXP_PropertyDataValues); </v>
      </c>
    </row>
    <row r="947" spans="1:1" s="13" customFormat="1" x14ac:dyDescent="0.25">
      <c r="A947" s="13" t="str">
        <f>"SetIntArrayPropertyOnScript(GetScript(e, '"&amp;$A$840&amp;"'), " &amp;A108&amp; "_PropertyName, " &amp;A108&amp; "_PropertyDataValues); "</f>
        <v xml:space="preserve">SetIntArrayPropertyOnScript(GetScript(e, '_TIM_Script_Quest'), _TIM_ArchtypeTable_Vanilla_Sense_SpellEarnedXP_PropertyName, _TIM_ArchtypeTable_Vanilla_Sense_SpellEarnedXP_PropertyDataValues); </v>
      </c>
    </row>
    <row r="948" spans="1:1" s="13" customFormat="1" x14ac:dyDescent="0.25">
      <c r="A948" s="13" t="str">
        <f>"SetIntArrayPropertyOnScript(GetScript(e, '"&amp;$A$840&amp;"'), " &amp;A109&amp; "_PropertyName, " &amp;A109&amp; "_PropertyDataValues); "</f>
        <v xml:space="preserve">SetIntArrayPropertyOnScript(GetScript(e, '_TIM_Script_Quest'), _TIM_ArchtypeTable_Vanilla_Shadow_SpellEarnedXP_PropertyName, _TIM_ArchtypeTable_Vanilla_Shadow_SpellEarnedXP_PropertyDataValues); </v>
      </c>
    </row>
    <row r="949" spans="1:1" s="13" customFormat="1" x14ac:dyDescent="0.25">
      <c r="A949" s="13" t="str">
        <f>"SetIntArrayPropertyOnScript(GetScript(e, '"&amp;$A$840&amp;"'), " &amp;A110&amp; "_PropertyName, " &amp;A110&amp; "_PropertyDataValues); "</f>
        <v xml:space="preserve">SetIntArrayPropertyOnScript(GetScript(e, '_TIM_Script_Quest'), _TIM_ArchtypeTable_Vanilla_Shock_SpellEarnedXP_PropertyName, _TIM_ArchtypeTable_Vanilla_Shock_SpellEarnedXP_PropertyDataValues); </v>
      </c>
    </row>
    <row r="950" spans="1:1" s="13" customFormat="1" x14ac:dyDescent="0.25">
      <c r="A950" s="13" t="str">
        <f>"SetIntArrayPropertyOnScript(GetScript(e, '"&amp;$A$840&amp;"'), " &amp;A111&amp; "_PropertyName, " &amp;A111&amp; "_PropertyDataValues); "</f>
        <v xml:space="preserve">SetIntArrayPropertyOnScript(GetScript(e, '_TIM_Script_Quest'), _TIM_ArchtypeTable_Vanilla_Soul_SpellEarnedXP_PropertyName, _TIM_ArchtypeTable_Vanilla_Soul_SpellEarnedXP_PropertyDataValues); </v>
      </c>
    </row>
    <row r="951" spans="1:1" s="13" customFormat="1" x14ac:dyDescent="0.25">
      <c r="A951" s="13" t="str">
        <f>"SetIntArrayPropertyOnScript(GetScript(e, '"&amp;$A$840&amp;"'), " &amp;A112&amp; "_PropertyName, " &amp;A112&amp; "_PropertyDataValues); "</f>
        <v xml:space="preserve">SetIntArrayPropertyOnScript(GetScript(e, '_TIM_Script_Quest'), _TIM_ArchtypeTable_Vanilla_Space_SpellEarnedXP_PropertyName, _TIM_ArchtypeTable_Vanilla_Space_SpellEarnedXP_PropertyDataValues); </v>
      </c>
    </row>
    <row r="952" spans="1:1" s="13" customFormat="1" x14ac:dyDescent="0.25">
      <c r="A952" s="13" t="str">
        <f>"SetIntArrayPropertyOnScript(GetScript(e, '"&amp;$A$840&amp;"'), " &amp;A113&amp; "_PropertyName, " &amp;A113&amp; "_PropertyDataValues); "</f>
        <v xml:space="preserve">SetIntArrayPropertyOnScript(GetScript(e, '_TIM_Script_Quest'), _TIM_ArchtypeTable_Vanilla_Sun_SpellEarnedXP_PropertyName, _TIM_ArchtypeTable_Vanilla_Sun_SpellEarnedXP_PropertyDataValues); </v>
      </c>
    </row>
    <row r="953" spans="1:1" s="13" customFormat="1" x14ac:dyDescent="0.25">
      <c r="A953" s="13" t="str">
        <f>"SetIntArrayPropertyOnScript(GetScript(e, '"&amp;$A$840&amp;"'), " &amp;A114&amp; "_PropertyName, " &amp;A114&amp; "_PropertyDataValues); "</f>
        <v xml:space="preserve">SetIntArrayPropertyOnScript(GetScript(e, '_TIM_Script_Quest'), _TIM_ArchtypeTable_Vanilla_Time_SpellEarnedXP_PropertyName, _TIM_ArchtypeTable_Vanilla_Time_SpellEarnedXP_PropertyDataValues); </v>
      </c>
    </row>
    <row r="954" spans="1:1" s="13" customFormat="1" x14ac:dyDescent="0.25">
      <c r="A954" s="13" t="str">
        <f>"SetIntArrayPropertyOnScript(GetScript(e, '"&amp;$A$840&amp;"'), " &amp;A115&amp; "_PropertyName, " &amp;A115&amp; "_PropertyDataValues); "</f>
        <v xml:space="preserve">SetIntArrayPropertyOnScript(GetScript(e, '_TIM_Script_Quest'), _TIM_ArchtypeTable_Vanilla_Translocate_SpellEarnedXP_PropertyName, _TIM_ArchtypeTable_Vanilla_Translocate_SpellEarnedXP_PropertyDataValues); </v>
      </c>
    </row>
    <row r="955" spans="1:1" s="13" customFormat="1" x14ac:dyDescent="0.25">
      <c r="A955" s="13" t="str">
        <f>"SetIntArrayPropertyOnScript(GetScript(e, '"&amp;$A$840&amp;"'), " &amp;A116&amp; "_PropertyName, " &amp;A116&amp; "_PropertyDataValues); "</f>
        <v xml:space="preserve">SetIntArrayPropertyOnScript(GetScript(e, '_TIM_Script_Quest'), _TIM_ArchtypeTable_Vanilla_Transmute_SpellEarnedXP_PropertyName, _TIM_ArchtypeTable_Vanilla_Transmute_SpellEarnedXP_PropertyDataValues); </v>
      </c>
    </row>
    <row r="956" spans="1:1" s="13" customFormat="1" x14ac:dyDescent="0.25">
      <c r="A956" s="13" t="str">
        <f>"SetIntArrayPropertyOnScript(GetScript(e, '"&amp;$A$840&amp;"'), " &amp;A117&amp; "_PropertyName, " &amp;A117&amp; "_PropertyDataValues); "</f>
        <v xml:space="preserve">SetIntArrayPropertyOnScript(GetScript(e, '_TIM_Script_Quest'), _TIM_ArchtypeTable_Vanilla_Wall_SpellEarnedXP_PropertyName, _TIM_ArchtypeTable_Vanilla_Wall_SpellEarnedXP_PropertyDataValues); </v>
      </c>
    </row>
    <row r="957" spans="1:1" s="13" customFormat="1" x14ac:dyDescent="0.25">
      <c r="A957" s="13" t="str">
        <f>"SetIntArrayPropertyOnScript(GetScript(e, '"&amp;$A$840&amp;"'), " &amp;A118&amp; "_PropertyName, " &amp;A118&amp; "_PropertyDataValues); "</f>
        <v xml:space="preserve">SetIntArrayPropertyOnScript(GetScript(e, '_TIM_Script_Quest'), _TIM_ArchtypeTable_Vanilla_Ward_SpellEarnedXP_PropertyName, _TIM_ArchtypeTable_Vanilla_Ward_SpellEarnedXP_PropertyDataValues); </v>
      </c>
    </row>
    <row r="958" spans="1:1" s="13" customFormat="1" x14ac:dyDescent="0.25">
      <c r="A958" s="13" t="str">
        <f>"SetIntArrayPropertyOnScript(GetScript(e, '"&amp;$A$840&amp;"'), " &amp;A119&amp; "_PropertyName, " &amp;A119&amp; "_PropertyDataValues); "</f>
        <v xml:space="preserve">SetIntArrayPropertyOnScript(GetScript(e, '_TIM_Script_Quest'), _TIM_ArchtypeTable_Vanilla_Water_SpellEarnedXP_PropertyName, _TIM_ArchtypeTable_Vanilla_Water_SpellEarnedXP_PropertyDataValues); </v>
      </c>
    </row>
    <row r="959" spans="1:1" s="13" customFormat="1" x14ac:dyDescent="0.25">
      <c r="A959" s="13" t="str">
        <f>"SetIntArrayPropertyOnScript(GetScript(e, '"&amp;$A$840&amp;"'), " &amp;A120&amp; "_PropertyName, " &amp;A120&amp; "_PropertyDataValues); "</f>
        <v xml:space="preserve">SetIntArrayPropertyOnScript(GetScript(e, '_TIM_Script_Quest'), _TIM_ArchtypeTable_Vanilla_Wind_SpellEarnedXP_PropertyName, _TIM_ArchtypeTable_Vanilla_Wind_SpellEarnedXP_PropertyDataValues);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IndexTable</vt:lpstr>
      <vt:lpstr>VanillaBase</vt:lpstr>
      <vt:lpstr>VanillaLearning</vt:lpstr>
      <vt:lpstr>VanillaTomes</vt:lpstr>
      <vt:lpstr>Sheet5</vt:lpstr>
      <vt:lpstr>Vanilla xEdit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Coleman</dc:creator>
  <cp:lastModifiedBy>Dave Coleman</cp:lastModifiedBy>
  <dcterms:created xsi:type="dcterms:W3CDTF">2019-12-18T01:20:18Z</dcterms:created>
  <dcterms:modified xsi:type="dcterms:W3CDTF">2019-12-22T06:00:10Z</dcterms:modified>
</cp:coreProperties>
</file>