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cheta\Downloads\"/>
    </mc:Choice>
  </mc:AlternateContent>
  <xr:revisionPtr revIDLastSave="0" documentId="13_ncr:1_{0C47EE08-3ECC-45AA-BF7F-8A8A7C7F0601}" xr6:coauthVersionLast="47" xr6:coauthVersionMax="47" xr10:uidLastSave="{00000000-0000-0000-0000-000000000000}"/>
  <bookViews>
    <workbookView xWindow="-110" yWindow="-110" windowWidth="19420" windowHeight="10300" activeTab="2" xr2:uid="{5172002C-9A6B-4438-BEF0-F7C7640F6E4F}"/>
  </bookViews>
  <sheets>
    <sheet name="Sales Data" sheetId="1" r:id="rId1"/>
    <sheet name="Pivot Tables" sheetId="2" r:id="rId2"/>
    <sheet name="Dashboard" sheetId="3" r:id="rId3"/>
    <sheet name="Sunburst" sheetId="4" r:id="rId4"/>
  </sheets>
  <definedNames>
    <definedName name="_xlchart.v1.0" hidden="1">Sunburst!$G$4:$H$15</definedName>
    <definedName name="_xlchart.v1.1" hidden="1">Sunburst!$I$3</definedName>
    <definedName name="_xlchart.v1.2" hidden="1">Sunburst!$I$4:$I$15</definedName>
    <definedName name="_xlchart.v1.3" hidden="1">'Pivot Tables'!$AI$4:$AI$8</definedName>
    <definedName name="_xlchart.v1.4" hidden="1">'Pivot Tables'!$AJ$3</definedName>
    <definedName name="_xlchart.v1.5" hidden="1">'Pivot Tables'!$AJ$4:$AJ$8</definedName>
    <definedName name="_xlchart.v1.6" hidden="1">Sunburst!$G$4:$H$15</definedName>
    <definedName name="_xlchart.v1.7" hidden="1">Sunburst!$I$3</definedName>
    <definedName name="_xlchart.v1.8" hidden="1">Sunburst!$I$4:$I$15</definedName>
    <definedName name="Slicer_Month">#N/A</definedName>
    <definedName name="Slicer_Year">#N/A</definedName>
    <definedName name="Slicer_Year1">#N/A</definedName>
  </definedNames>
  <calcPr calcId="19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1" i="2" l="1"/>
  <c r="V1" i="2" s="1"/>
  <c r="W1" i="2" s="1"/>
  <c r="W6" i="2" s="1" a="1"/>
  <c r="W6" i="2" s="1"/>
  <c r="O4" i="2"/>
  <c r="O5" i="2"/>
  <c r="O6" i="2"/>
  <c r="O7" i="2"/>
  <c r="O8" i="2"/>
  <c r="O9" i="2"/>
  <c r="O10" i="2"/>
  <c r="O11" i="2"/>
  <c r="O12" i="2"/>
  <c r="O13" i="2"/>
  <c r="O14" i="2"/>
  <c r="O3" i="2"/>
  <c r="J5" i="2"/>
  <c r="J2" i="2"/>
  <c r="D2" i="2"/>
  <c r="J6" i="1"/>
  <c r="J3" i="1"/>
  <c r="J2" i="1"/>
  <c r="X6" i="2" l="1" a="1"/>
  <c r="X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<sst xmlns="http://schemas.openxmlformats.org/spreadsheetml/2006/main" count="6587" uniqueCount="322">
  <si>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</si>
  <si>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</si>
  <si>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</si>
  <si>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</si>
  <si>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</si>
  <si>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</si>
  <si>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</si>
  <si>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</si>
  <si>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</si>
  <si>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</si>
  <si>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</si>
  <si>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</si>
  <si>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</si>
  <si>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</si>
  <si>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</si>
  <si>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</si>
  <si>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</si>
  <si>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</si>
  <si>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</si>
  <si>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</si>
  <si>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</si>
  <si>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</si>
  <si>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</si>
  <si>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</si>
  <si>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</si>
  <si>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</si>
  <si>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</si>
  <si>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</si>
  <si>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</si>
  <si>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</si>
  <si>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</si>
  <si>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</si>
  <si>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</si>
  <si>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</si>
  <si>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</si>
  <si>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</si>
  <si>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</si>
  <si>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</si>
  <si>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</si>
  <si>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</si>
  <si>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</si>
  <si>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</si>
  <si>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</si>
  <si>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</si>
  <si>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</si>
  <si>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</si>
  <si>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</si>
  <si>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</si>
  <si>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</si>
  <si>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</si>
  <si>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</si>
  <si>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</si>
  <si>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</si>
  <si>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</si>
  <si>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</si>
  <si>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</si>
  <si>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</si>
  <si>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</si>
  <si>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</si>
  <si>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</si>
  <si>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</si>
  <si>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</si>
  <si>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</si>
  <si>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</si>
  <si>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</si>
  <si>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</si>
  <si>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</si>
  <si>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</si>
  <si>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</si>
  <si>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</si>
  <si>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</si>
  <si>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</si>
  <si>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</si>
  <si>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</si>
  <si>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</si>
  <si>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</si>
  <si>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</si>
  <si>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</si>
  <si>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</si>
  <si>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</si>
  <si>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</si>
  <si>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</si>
  <si>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</si>
  <si>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</si>
  <si>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</si>
  <si>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</si>
  <si>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</si>
  <si>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</si>
  <si>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</si>
  <si>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</si>
  <si>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</si>
  <si>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</si>
  <si>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</si>
  <si>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</si>
  <si>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</si>
  <si>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</si>
  <si>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</si>
  <si>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</si>
  <si>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</si>
  <si>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</si>
  <si>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</si>
  <si>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</si>
  <si>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</si>
  <si>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</si>
  <si>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</si>
  <si>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</si>
  <si>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</si>
  <si>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</si>
  <si>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</si>
  <si>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</si>
  <si>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</si>
  <si>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</si>
  <si>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</si>
  <si>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</si>
  <si>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</si>
  <si>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</si>
  <si>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</si>
  <si>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</si>
  <si>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</si>
  <si>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</si>
  <si>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</si>
  <si>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</si>
  <si>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</si>
  <si>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</si>
  <si>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</si>
  <si>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</si>
  <si>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</si>
  <si>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</si>
  <si>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</si>
  <si>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</si>
  <si>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</si>
  <si>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</si>
  <si>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</si>
  <si>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</si>
  <si>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</si>
  <si>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</si>
  <si>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</si>
  <si>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</si>
  <si>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</si>
  <si>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</si>
  <si>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</si>
  <si>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</si>
  <si>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</si>
  <si>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</si>
  <si>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</si>
  <si>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</si>
  <si>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</si>
  <si>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</si>
  <si>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</si>
  <si>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</si>
  <si>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</si>
  <si>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</si>
  <si>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</si>
  <si>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</si>
  <si>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</si>
  <si>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</si>
  <si>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</si>
  <si>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</si>
  <si>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</si>
  <si>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</si>
  <si>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</si>
  <si>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</si>
  <si>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</si>
  <si>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</si>
  <si>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</si>
  <si>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</si>
  <si>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</si>
  <si>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</si>
  <si>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</si>
  <si>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</si>
  <si>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</si>
  <si>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</si>
  <si>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</si>
  <si>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</si>
  <si>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</si>
  <si>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</si>
  <si>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</si>
  <si>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</si>
  <si>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</si>
  <si>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</si>
  <si>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</si>
  <si>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</si>
  <si>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</si>
  <si>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</si>
  <si>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</si>
  <si>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</si>
  <si>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</si>
  <si>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</si>
  <si>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</si>
  <si>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</si>
  <si>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</si>
  <si>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</si>
  <si>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</si>
  <si>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</si>
  <si>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</si>
  <si>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</si>
  <si>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</si>
  <si>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</si>
  <si>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</si>
  <si>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</si>
  <si>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</si>
  <si>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</si>
  <si>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</si>
  <si>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</si>
  <si>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</si>
  <si>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</si>
  <si>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</si>
  <si>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</si>
  <si>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</si>
  <si>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</si>
  <si>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</si>
  <si>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</si>
  <si>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</si>
  <si>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</si>
  <si>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</si>
  <si>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</si>
  <si>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</si>
  <si>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</si>
  <si>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</si>
  <si>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</si>
  <si>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</si>
  <si>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</si>
  <si>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</si>
  <si>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</si>
  <si>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</si>
  <si>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</si>
  <si>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</si>
  <si>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</si>
  <si>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</si>
  <si>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</si>
  <si>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</si>
  <si>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</si>
  <si>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</si>
  <si>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</si>
  <si>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</si>
  <si>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</si>
  <si>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</si>
  <si>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</si>
  <si>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</si>
  <si>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</si>
  <si>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</si>
  <si>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</si>
  <si>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</si>
  <si>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</si>
  <si>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</si>
  <si>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</si>
  <si>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</si>
  <si>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</si>
  <si>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</si>
  <si>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</si>
  <si>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</si>
  <si>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</si>
  <si>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</si>
  <si>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</si>
  <si>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</si>
  <si>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</si>
  <si>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</si>
  <si>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</si>
  <si>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</si>
  <si>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</si>
  <si>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</si>
  <si>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</si>
  <si>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</si>
  <si>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</si>
  <si>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</si>
  <si>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</si>
  <si>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</si>
  <si>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</si>
  <si>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</si>
  <si>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</si>
  <si>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</si>
  <si>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</si>
  <si>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</si>
  <si>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</si>
  <si>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</si>
  <si>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</si>
  <si>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</si>
  <si>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</si>
  <si>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</si>
  <si>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</si>
  <si>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</si>
  <si>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</si>
  <si>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</si>
  <si>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</si>
  <si>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</si>
  <si>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</si>
  <si>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</si>
  <si>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</si>
  <si>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</si>
  <si>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</si>
  <si>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</si>
  <si>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</si>
  <si>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</si>
  <si>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</si>
  <si>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</si>
  <si>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</si>
  <si>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</si>
  <si>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</si>
  <si>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</si>
  <si>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</si>
  <si>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</si>
  <si>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</si>
  <si>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</si>
  <si>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</si>
  <si>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</si>
  <si>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</si>
  <si>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</si>
  <si>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</si>
  <si>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</si>
  <si>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</si>
  <si>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</si>
  <si>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</si>
  <si>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</si>
  <si>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</si>
  <si>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</si>
  <si>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Sum of Sales ('000)</t>
  </si>
  <si>
    <t>Sum of Profit ('000)</t>
  </si>
  <si>
    <t>Profit%</t>
  </si>
  <si>
    <t>Sales(%)</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</si>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</sst>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_-[$$-409]* #,##0.00_ ;_-[$$-409]* \-#,##0.00\ ;_-[$$-409]* &quot;-&quot;??_ ;_-@_ "/>
    <numFmt numFmtId="165" formatCode="[$$-45C]#,##0.00"/>
    <numFmt numFmtId="168" formatCode="_ * #,##0_ ;_ * \-#,##0_ ;_ * &quot;-&quot;??_ ;_ @_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7">
    <xf numFmtId="0" fontId="0" fillId="0" borderId="0" xfId="0"/>
    <xf numFmtId="0" fontId="2" fillId="2" borderId="0" xfId="0" applyFont="1" applyFill="1"/>
    <xf numFmtId="43" fontId="0" fillId="0" borderId="0" xfId="1" applyFont="1"/>
    <xf numFmtId="14" fontId="0" fillId="0" borderId="0" xfId="0" applyNumberFormat="1"/>
    <xf numFmtId="43" fontId="0" fillId="0" borderId="0" xfId="0" applyNumberFormat="1"/>
    <xf numFmtId="10"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2" fillId="0" borderId="0" xfId="0" applyFont="1"/>
    <xf numFmtId="165" fontId="0" fillId="0" borderId="0" xfId="0" applyNumberFormat="1"/>
    <xf numFmtId="9" fontId="0" fillId="0" borderId="0" xfId="2" applyFont="1"/>
    <xf numFmtId="9" fontId="0" fillId="0" borderId="0" xfId="0" applyNumberFormat="1"/>
    <xf numFmtId="0" fontId="2" fillId="3" borderId="1" xfId="0" applyFont="1" applyFill="1" applyBorder="1"/>
    <xf numFmtId="0" fontId="0" fillId="0" borderId="0" xfId="0" applyAlignment="1">
      <alignment horizontal="left" indent="1"/>
    </xf>
    <xf numFmtId="168" fontId="0" fillId="0" borderId="0" xfId="0" applyNumberFormat="1"/>
    <xf numFmtId="0" fontId="2" fillId="0" borderId="1" xfId="0" applyFont="1" applyBorder="1"/>
  </cellXfs>
  <cellStyles count="3">
    <cellStyle name="Comma" xfId="1" builtinId="3"/>
    <cellStyle name="Normal" xfId="0" builtinId="0"/>
    <cellStyle name="Percent" xfId="2" builtinId="5"/>
  </cellStyles>
  <dxfs count="34">
    <dxf>
      <font>
        <b/>
        <color theme="1"/>
      </font>
      <border>
        <bottom style="thin">
          <color theme="6"/>
        </bottom>
        <vertical/>
        <horizontal/>
      </border>
    </dxf>
    <dxf>
      <font>
        <b/>
        <i val="0"/>
        <sz val="9"/>
        <color theme="1"/>
        <name val="Comic Sans MS"/>
        <family val="4"/>
        <scheme val="none"/>
      </font>
      <fill>
        <patternFill patternType="none">
          <bgColor auto="1"/>
        </patternFill>
      </fill>
      <border diagonalUp="0" diagonalDown="0">
        <left/>
        <right/>
        <top/>
        <bottom/>
        <vertical/>
        <horizontal/>
      </border>
    </dxf>
    <dxf>
      <font>
        <b/>
        <color theme="1"/>
      </font>
      <border>
        <bottom style="thin">
          <color theme="6"/>
        </bottom>
        <vertical/>
        <horizontal/>
      </border>
    </dxf>
    <dxf>
      <font>
        <b/>
        <i val="0"/>
        <sz val="9"/>
        <color theme="1"/>
        <name val="Comic Sans MS"/>
        <family val="4"/>
        <scheme val="none"/>
      </font>
      <fill>
        <patternFill>
          <bgColor theme="2"/>
        </patternFill>
      </fill>
      <border diagonalUp="0" diagonalDown="0">
        <left/>
        <right/>
        <top/>
        <bottom/>
        <vertical/>
        <horizontal/>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numFmt numFmtId="168"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numFmt numFmtId="168" formatCode="_ * #,##0_ ;_ * \-#,##0_ ;_ * &quot;-&quot;??_ ;_ @_ "/>
    </dxf>
    <dxf>
      <font>
        <b/>
        <i val="0"/>
        <sz val="9"/>
        <color theme="1"/>
        <name val="Calibri"/>
        <family val="2"/>
        <scheme val="minor"/>
      </font>
      <fill>
        <patternFill patternType="none">
          <bgColor auto="1"/>
        </patternFill>
      </fill>
      <border diagonalUp="0" diagonalDown="0">
        <left/>
        <right/>
        <top/>
        <bottom/>
        <vertical/>
        <horizontal/>
      </border>
    </dxf>
    <dxf>
      <font>
        <b/>
        <i val="0"/>
        <sz val="10"/>
        <color theme="1"/>
        <name val="Calibri Light"/>
        <family val="2"/>
        <scheme val="major"/>
      </font>
      <fill>
        <patternFill patternType="none">
          <bgColor auto="1"/>
        </patternFill>
      </fill>
      <border diagonalUp="0" diagonalDown="0">
        <left/>
        <right/>
        <top/>
        <bottom/>
        <vertical/>
        <horizontal/>
      </border>
    </dxf>
    <dxf>
      <numFmt numFmtId="13" formatCode="0%"/>
    </dxf>
    <dxf>
      <numFmt numFmtId="168" formatCode="_ * #,##0_ ;_ * \-#,##0_ ;_ * &quot;-&quot;??_ ;_ @_ "/>
    </dxf>
    <dxf>
      <numFmt numFmtId="13" formatCode="0%"/>
    </dxf>
    <dxf>
      <numFmt numFmtId="164" formatCode="_-[$$-409]* #,##0.00_ ;_-[$$-409]* \-#,##0.00\ ;_-[$$-409]* &quot;-&quot;??_ ;_-@_ "/>
    </dxf>
    <dxf>
      <numFmt numFmtId="35" formatCode="_ * #,##0.00_ ;_ * \-#,##0.00_ ;_ * &quot;-&quot;??_ ;_ @_ "/>
    </dxf>
    <dxf>
      <numFmt numFmtId="13" formatCode="0%"/>
    </dxf>
    <dxf>
      <numFmt numFmtId="164"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3" defaultTableStyle="TableStyleMedium2" defaultPivotStyle="PivotStyleLight16">
    <tableStyle name="SlicerStyleLight1 2" pivot="0" table="0" count="10" xr9:uid="{8603E854-D6B5-473E-ACB8-08E47D18DBC3}">
      <tableStyleElement type="wholeTable" dxfId="10"/>
      <tableStyleElement type="headerRow" dxfId="9"/>
    </tableStyle>
    <tableStyle name="Sunbusrt" pivot="0" table="0" count="10" xr9:uid="{A9B508BF-24B7-4DCE-8DDE-6C08525A57BB}">
      <tableStyleElement type="wholeTable" dxfId="3"/>
      <tableStyleElement type="headerRow" dxfId="2"/>
    </tableStyle>
    <tableStyle name="Sunbusrt 2" pivot="0" table="0" count="10" xr9:uid="{80AD565A-6786-4A6C-8C4F-3FC39894B85A}">
      <tableStyleElement type="wholeTable" dxfId="1"/>
      <tableStyleElement type="headerRow" dxfId="0"/>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unbusrt">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srt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Tables!PivotTable3</c:name>
    <c:fmtId val="2"/>
  </c:pivotSource>
  <c:chart>
    <c:title>
      <c:tx>
        <c:rich>
          <a:bodyPr rot="0" spcFirstLastPara="1" vertOverflow="ellipsis" vert="horz" wrap="square" anchor="ctr" anchorCtr="1"/>
          <a:lstStyle/>
          <a:p>
            <a:pPr>
              <a:defRPr sz="800" b="0" i="0" u="none" strike="noStrike" kern="1200" spc="0" baseline="0">
                <a:solidFill>
                  <a:schemeClr val="tx1">
                    <a:lumMod val="65000"/>
                    <a:lumOff val="35000"/>
                  </a:schemeClr>
                </a:solidFill>
                <a:latin typeface="+mn-lt"/>
                <a:ea typeface="+mn-ea"/>
                <a:cs typeface="+mn-cs"/>
              </a:defRPr>
            </a:pPr>
            <a:r>
              <a:rPr lang="en-IN" sz="800" b="1">
                <a:solidFill>
                  <a:sysClr val="windowText" lastClr="000000"/>
                </a:solidFill>
              </a:rPr>
              <a:t>Sales(000)</a:t>
            </a:r>
            <a:r>
              <a:rPr lang="en-IN" sz="800" b="1" baseline="0">
                <a:solidFill>
                  <a:sysClr val="windowText" lastClr="000000"/>
                </a:solidFill>
              </a:rPr>
              <a:t> and Profit(%) by month</a:t>
            </a:r>
            <a:endParaRPr lang="en-IN" sz="800" b="1">
              <a:solidFill>
                <a:sysClr val="windowText" lastClr="000000"/>
              </a:solidFill>
            </a:endParaRPr>
          </a:p>
        </c:rich>
      </c:tx>
      <c:overlay val="0"/>
      <c:spPr>
        <a:noFill/>
        <a:ln>
          <a:noFill/>
        </a:ln>
        <a:effectLst/>
      </c:spPr>
      <c:txPr>
        <a:bodyPr rot="0" spcFirstLastPara="1" vertOverflow="ellipsis" vert="horz" wrap="square" anchor="ctr" anchorCtr="1"/>
        <a:lstStyle/>
        <a:p>
          <a:pPr>
            <a:defRPr sz="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610C3559-7B23-44F2-8009-0723EEF2609F}" type="CELLRANGE">
                  <a:rPr lang="en-US"/>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454E2310-6DA3-421D-963A-CED92D6C725F}"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DA5EE31F-3FC8-48FC-971F-E4D64DB84DA3}"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31D0C156-ED6C-40C9-9431-64D6ED4B1969}"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806D189C-2463-4393-8961-C1E35D87D0AA}"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E2B188FF-032E-42E8-BCE5-6EB097CE16BD}"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E2DE6ACC-45B9-45AE-81CC-32EE87B454DF}"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74073555-7C79-41EA-94AB-7529291699EA}"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122A191F-510F-4D31-AE7F-5F2C0470DB15}"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CB38D560-04A7-40E3-BBEF-B592D620F6C9}"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5CF41CE2-5E47-4892-98B8-CEFAC9E9734D}"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AE87D746-207F-4C70-973D-16B0D9D67677}" type="CELLRANGE">
                  <a:rPr lang="en-IN"/>
                  <a:pPr>
                    <a:defRPr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9.7965145801314824E-2"/>
          <c:y val="0.31094384583506007"/>
          <c:w val="0.85474336666644102"/>
          <c:h val="0.48275901367592206"/>
        </c:manualLayout>
      </c:layout>
      <c:barChart>
        <c:barDir val="col"/>
        <c:grouping val="stacked"/>
        <c:varyColors val="0"/>
        <c:ser>
          <c:idx val="0"/>
          <c:order val="0"/>
          <c:tx>
            <c:strRef>
              <c:f>'Pivot Tables'!$O$3:$O$14</c:f>
              <c:strCache>
                <c:ptCount val="1"/>
                <c:pt idx="0">
                  <c:v>Sum of Sales ('000)</c:v>
                </c:pt>
              </c:strCache>
            </c:strRef>
          </c:tx>
          <c:spPr>
            <a:solidFill>
              <a:schemeClr val="accent1">
                <a:lumMod val="40000"/>
                <a:lumOff val="60000"/>
              </a:schemeClr>
            </a:solidFill>
            <a:ln>
              <a:noFill/>
            </a:ln>
            <a:effectLst/>
          </c:spPr>
          <c:invertIfNegative val="0"/>
          <c:cat>
            <c:strRef>
              <c:f>'Pivot Tables'!$O$3:$O$14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Tables'!$O$3:$O$14</c:f>
              <c:numCache>
                <c:formatCode>_(* #,##0.00_);_(* \(#,##0.00\);_(* "-"??_);_(@_)</c:formatCode>
                <c:ptCount val="12"/>
                <c:pt idx="0">
                  <c:v>6752.737430000001</c:v>
                </c:pt>
                <c:pt idx="1">
                  <c:v>4497.1929850000015</c:v>
                </c:pt>
                <c:pt idx="2">
                  <c:v>6466.5453800000005</c:v>
                </c:pt>
                <c:pt idx="3">
                  <c:v>8833.8735799999977</c:v>
                </c:pt>
                <c:pt idx="4">
                  <c:v>9537.4810249999991</c:v>
                </c:pt>
                <c:pt idx="5">
                  <c:v>8152.6302400000013</c:v>
                </c:pt>
                <c:pt idx="6">
                  <c:v>10494.309959999999</c:v>
                </c:pt>
                <c:pt idx="7">
                  <c:v>8318.6461700000018</c:v>
                </c:pt>
                <c:pt idx="8">
                  <c:v>6881.1927650000016</c:v>
                </c:pt>
                <c:pt idx="9">
                  <c:v>5412.1038099999996</c:v>
                </c:pt>
                <c:pt idx="10">
                  <c:v>7274.1777899999997</c:v>
                </c:pt>
                <c:pt idx="11">
                  <c:v>9690.2036149999985</c:v>
                </c:pt>
              </c:numCache>
            </c:numRef>
          </c:val>
          <c:extLst>
            <c:ext xmlns:c16="http://schemas.microsoft.com/office/drawing/2014/chart" uri="{C3380CC4-5D6E-409C-BE32-E72D297353CC}">
              <c16:uniqueId val="{00000000-FE27-49D8-AAC2-1767A726E930}"/>
            </c:ext>
          </c:extLst>
        </c:ser>
        <c:ser>
          <c:idx val="1"/>
          <c:order val="1"/>
          <c:tx>
            <c:strRef>
              <c:f>'Pivot Tables'!$O$3:$O$14</c:f>
              <c:strCache>
                <c:ptCount val="1"/>
                <c:pt idx="0">
                  <c:v>Sum of Profit ('000)</c:v>
                </c:pt>
              </c:strCache>
            </c:strRef>
          </c:tx>
          <c:spPr>
            <a:solidFill>
              <a:schemeClr val="accent2">
                <a:lumMod val="60000"/>
                <a:lumOff val="40000"/>
              </a:schemeClr>
            </a:solidFill>
            <a:ln>
              <a:noFill/>
            </a:ln>
            <a:effectLst/>
          </c:spPr>
          <c:invertIfNegative val="0"/>
          <c:dPt>
            <c:idx val="0"/>
            <c:invertIfNegative val="0"/>
            <c:bubble3D val="0"/>
            <c:extLst>
              <c:ext xmlns:c16="http://schemas.microsoft.com/office/drawing/2014/chart" uri="{C3380CC4-5D6E-409C-BE32-E72D297353CC}">
                <c16:uniqueId val="{00000002-FE27-49D8-AAC2-1767A726E930}"/>
              </c:ext>
            </c:extLst>
          </c:dPt>
          <c:dPt>
            <c:idx val="1"/>
            <c:invertIfNegative val="0"/>
            <c:bubble3D val="0"/>
            <c:extLst>
              <c:ext xmlns:c16="http://schemas.microsoft.com/office/drawing/2014/chart" uri="{C3380CC4-5D6E-409C-BE32-E72D297353CC}">
                <c16:uniqueId val="{00000003-FE27-49D8-AAC2-1767A726E930}"/>
              </c:ext>
            </c:extLst>
          </c:dPt>
          <c:dPt>
            <c:idx val="2"/>
            <c:invertIfNegative val="0"/>
            <c:bubble3D val="0"/>
            <c:extLst>
              <c:ext xmlns:c16="http://schemas.microsoft.com/office/drawing/2014/chart" uri="{C3380CC4-5D6E-409C-BE32-E72D297353CC}">
                <c16:uniqueId val="{00000004-FE27-49D8-AAC2-1767A726E930}"/>
              </c:ext>
            </c:extLst>
          </c:dPt>
          <c:dPt>
            <c:idx val="3"/>
            <c:invertIfNegative val="0"/>
            <c:bubble3D val="0"/>
            <c:extLst>
              <c:ext xmlns:c16="http://schemas.microsoft.com/office/drawing/2014/chart" uri="{C3380CC4-5D6E-409C-BE32-E72D297353CC}">
                <c16:uniqueId val="{00000005-FE27-49D8-AAC2-1767A726E930}"/>
              </c:ext>
            </c:extLst>
          </c:dPt>
          <c:dPt>
            <c:idx val="4"/>
            <c:invertIfNegative val="0"/>
            <c:bubble3D val="0"/>
            <c:extLst>
              <c:ext xmlns:c16="http://schemas.microsoft.com/office/drawing/2014/chart" uri="{C3380CC4-5D6E-409C-BE32-E72D297353CC}">
                <c16:uniqueId val="{00000006-FE27-49D8-AAC2-1767A726E930}"/>
              </c:ext>
            </c:extLst>
          </c:dPt>
          <c:dPt>
            <c:idx val="5"/>
            <c:invertIfNegative val="0"/>
            <c:bubble3D val="0"/>
            <c:extLst>
              <c:ext xmlns:c16="http://schemas.microsoft.com/office/drawing/2014/chart" uri="{C3380CC4-5D6E-409C-BE32-E72D297353CC}">
                <c16:uniqueId val="{00000007-FE27-49D8-AAC2-1767A726E930}"/>
              </c:ext>
            </c:extLst>
          </c:dPt>
          <c:dPt>
            <c:idx val="6"/>
            <c:invertIfNegative val="0"/>
            <c:bubble3D val="0"/>
            <c:extLst>
              <c:ext xmlns:c16="http://schemas.microsoft.com/office/drawing/2014/chart" uri="{C3380CC4-5D6E-409C-BE32-E72D297353CC}">
                <c16:uniqueId val="{00000008-FE27-49D8-AAC2-1767A726E930}"/>
              </c:ext>
            </c:extLst>
          </c:dPt>
          <c:dPt>
            <c:idx val="7"/>
            <c:invertIfNegative val="0"/>
            <c:bubble3D val="0"/>
            <c:extLst>
              <c:ext xmlns:c16="http://schemas.microsoft.com/office/drawing/2014/chart" uri="{C3380CC4-5D6E-409C-BE32-E72D297353CC}">
                <c16:uniqueId val="{00000009-FE27-49D8-AAC2-1767A726E930}"/>
              </c:ext>
            </c:extLst>
          </c:dPt>
          <c:dPt>
            <c:idx val="8"/>
            <c:invertIfNegative val="0"/>
            <c:bubble3D val="0"/>
            <c:extLst>
              <c:ext xmlns:c16="http://schemas.microsoft.com/office/drawing/2014/chart" uri="{C3380CC4-5D6E-409C-BE32-E72D297353CC}">
                <c16:uniqueId val="{0000000A-FE27-49D8-AAC2-1767A726E930}"/>
              </c:ext>
            </c:extLst>
          </c:dPt>
          <c:dPt>
            <c:idx val="9"/>
            <c:invertIfNegative val="0"/>
            <c:bubble3D val="0"/>
            <c:extLst>
              <c:ext xmlns:c16="http://schemas.microsoft.com/office/drawing/2014/chart" uri="{C3380CC4-5D6E-409C-BE32-E72D297353CC}">
                <c16:uniqueId val="{0000000B-FE27-49D8-AAC2-1767A726E930}"/>
              </c:ext>
            </c:extLst>
          </c:dPt>
          <c:dPt>
            <c:idx val="10"/>
            <c:invertIfNegative val="0"/>
            <c:bubble3D val="0"/>
            <c:extLst>
              <c:ext xmlns:c16="http://schemas.microsoft.com/office/drawing/2014/chart" uri="{C3380CC4-5D6E-409C-BE32-E72D297353CC}">
                <c16:uniqueId val="{0000000C-FE27-49D8-AAC2-1767A726E930}"/>
              </c:ext>
            </c:extLst>
          </c:dPt>
          <c:dPt>
            <c:idx val="11"/>
            <c:invertIfNegative val="0"/>
            <c:bubble3D val="0"/>
            <c:extLst>
              <c:ext xmlns:c16="http://schemas.microsoft.com/office/drawing/2014/chart" uri="{C3380CC4-5D6E-409C-BE32-E72D297353CC}">
                <c16:uniqueId val="{0000000D-FE27-49D8-AAC2-1767A726E930}"/>
              </c:ext>
            </c:extLst>
          </c:dPt>
          <c:dLbls>
            <c:dLbl>
              <c:idx val="0"/>
              <c:tx>
                <c:rich>
                  <a:bodyPr/>
                  <a:lstStyle/>
                  <a:p>
                    <a:fld id="{610C3559-7B23-44F2-8009-0723EEF2609F}"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E27-49D8-AAC2-1767A726E930}"/>
                </c:ext>
              </c:extLst>
            </c:dLbl>
            <c:dLbl>
              <c:idx val="1"/>
              <c:tx>
                <c:rich>
                  <a:bodyPr/>
                  <a:lstStyle/>
                  <a:p>
                    <a:fld id="{454E2310-6DA3-421D-963A-CED92D6C725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E27-49D8-AAC2-1767A726E930}"/>
                </c:ext>
              </c:extLst>
            </c:dLbl>
            <c:dLbl>
              <c:idx val="2"/>
              <c:tx>
                <c:rich>
                  <a:bodyPr/>
                  <a:lstStyle/>
                  <a:p>
                    <a:fld id="{DA5EE31F-3FC8-48FC-971F-E4D64DB84DA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E27-49D8-AAC2-1767A726E930}"/>
                </c:ext>
              </c:extLst>
            </c:dLbl>
            <c:dLbl>
              <c:idx val="3"/>
              <c:tx>
                <c:rich>
                  <a:bodyPr/>
                  <a:lstStyle/>
                  <a:p>
                    <a:fld id="{31D0C156-ED6C-40C9-9431-64D6ED4B196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E27-49D8-AAC2-1767A726E930}"/>
                </c:ext>
              </c:extLst>
            </c:dLbl>
            <c:dLbl>
              <c:idx val="4"/>
              <c:tx>
                <c:rich>
                  <a:bodyPr/>
                  <a:lstStyle/>
                  <a:p>
                    <a:fld id="{806D189C-2463-4393-8961-C1E35D87D0A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E27-49D8-AAC2-1767A726E930}"/>
                </c:ext>
              </c:extLst>
            </c:dLbl>
            <c:dLbl>
              <c:idx val="5"/>
              <c:tx>
                <c:rich>
                  <a:bodyPr/>
                  <a:lstStyle/>
                  <a:p>
                    <a:fld id="{E2B188FF-032E-42E8-BCE5-6EB097CE16B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E27-49D8-AAC2-1767A726E930}"/>
                </c:ext>
              </c:extLst>
            </c:dLbl>
            <c:dLbl>
              <c:idx val="6"/>
              <c:tx>
                <c:rich>
                  <a:bodyPr/>
                  <a:lstStyle/>
                  <a:p>
                    <a:fld id="{E2DE6ACC-45B9-45AE-81CC-32EE87B454D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E27-49D8-AAC2-1767A726E930}"/>
                </c:ext>
              </c:extLst>
            </c:dLbl>
            <c:dLbl>
              <c:idx val="7"/>
              <c:tx>
                <c:rich>
                  <a:bodyPr/>
                  <a:lstStyle/>
                  <a:p>
                    <a:fld id="{74073555-7C79-41EA-94AB-7529291699E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E27-49D8-AAC2-1767A726E930}"/>
                </c:ext>
              </c:extLst>
            </c:dLbl>
            <c:dLbl>
              <c:idx val="8"/>
              <c:tx>
                <c:rich>
                  <a:bodyPr/>
                  <a:lstStyle/>
                  <a:p>
                    <a:fld id="{122A191F-510F-4D31-AE7F-5F2C0470DB1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E27-49D8-AAC2-1767A726E930}"/>
                </c:ext>
              </c:extLst>
            </c:dLbl>
            <c:dLbl>
              <c:idx val="9"/>
              <c:tx>
                <c:rich>
                  <a:bodyPr/>
                  <a:lstStyle/>
                  <a:p>
                    <a:fld id="{CB38D560-04A7-40E3-BBEF-B592D620F6C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E27-49D8-AAC2-1767A726E930}"/>
                </c:ext>
              </c:extLst>
            </c:dLbl>
            <c:dLbl>
              <c:idx val="10"/>
              <c:tx>
                <c:rich>
                  <a:bodyPr/>
                  <a:lstStyle/>
                  <a:p>
                    <a:fld id="{5CF41CE2-5E47-4892-98B8-CEFAC9E9734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E27-49D8-AAC2-1767A726E930}"/>
                </c:ext>
              </c:extLst>
            </c:dLbl>
            <c:dLbl>
              <c:idx val="11"/>
              <c:tx>
                <c:rich>
                  <a:bodyPr/>
                  <a:lstStyle/>
                  <a:p>
                    <a:fld id="{AE87D746-207F-4C70-973D-16B0D9D6767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E27-49D8-AAC2-1767A726E93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Tables'!$O$3:$O$14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Tables'!$O$3:$O$14</c:f>
              <c:numCache>
                <c:formatCode>_(* #,##0.00_);_(* \(#,##0.00\);_(* "-"??_);_(@_)</c:formatCode>
                <c:ptCount val="12"/>
                <c:pt idx="0">
                  <c:v>989.37593000000004</c:v>
                </c:pt>
                <c:pt idx="1">
                  <c:v>607.88998499999991</c:v>
                </c:pt>
                <c:pt idx="2">
                  <c:v>1045.1283799999999</c:v>
                </c:pt>
                <c:pt idx="3">
                  <c:v>1296.6285800000001</c:v>
                </c:pt>
                <c:pt idx="4">
                  <c:v>1282.1780249999997</c:v>
                </c:pt>
                <c:pt idx="5">
                  <c:v>1026.82374</c:v>
                </c:pt>
                <c:pt idx="6">
                  <c:v>1485.0109600000001</c:v>
                </c:pt>
                <c:pt idx="7">
                  <c:v>1266.4881699999996</c:v>
                </c:pt>
                <c:pt idx="8">
                  <c:v>993.29776500000025</c:v>
                </c:pt>
                <c:pt idx="9">
                  <c:v>502.49180999999993</c:v>
                </c:pt>
                <c:pt idx="10">
                  <c:v>1271.1402900000003</c:v>
                </c:pt>
                <c:pt idx="11">
                  <c:v>1248.7841150000002</c:v>
                </c:pt>
              </c:numCache>
            </c:numRef>
          </c:val>
          <c:extLst>
            <c:ext xmlns:c15="http://schemas.microsoft.com/office/drawing/2012/chart" uri="{02D57815-91ED-43cb-92C2-25804820EDAC}">
              <c15:datalabelsRange>
                <c15:f>'Pivot Tables'!$O$3:$O$14</c15:f>
                <c15:dlblRangeCache>
                  <c:ptCount val="12"/>
                  <c:pt idx="0">
                    <c:v>15%</c:v>
                  </c:pt>
                  <c:pt idx="1">
                    <c:v>14%</c:v>
                  </c:pt>
                  <c:pt idx="2">
                    <c:v>16%</c:v>
                  </c:pt>
                  <c:pt idx="3">
                    <c:v>15%</c:v>
                  </c:pt>
                  <c:pt idx="4">
                    <c:v>13%</c:v>
                  </c:pt>
                  <c:pt idx="5">
                    <c:v>13%</c:v>
                  </c:pt>
                  <c:pt idx="6">
                    <c:v>14%</c:v>
                  </c:pt>
                  <c:pt idx="7">
                    <c:v>15%</c:v>
                  </c:pt>
                  <c:pt idx="8">
                    <c:v>14%</c:v>
                  </c:pt>
                  <c:pt idx="9">
                    <c:v>9%</c:v>
                  </c:pt>
                  <c:pt idx="10">
                    <c:v>17%</c:v>
                  </c:pt>
                  <c:pt idx="11">
                    <c:v>13%</c:v>
                  </c:pt>
                </c15:dlblRangeCache>
              </c15:datalabelsRange>
            </c:ext>
            <c:ext xmlns:c16="http://schemas.microsoft.com/office/drawing/2014/chart" uri="{C3380CC4-5D6E-409C-BE32-E72D297353CC}">
              <c16:uniqueId val="{00000001-FE27-49D8-AAC2-1767A726E930}"/>
            </c:ext>
          </c:extLst>
        </c:ser>
        <c:dLbls>
          <c:showLegendKey val="0"/>
          <c:showVal val="0"/>
          <c:showCatName val="0"/>
          <c:showSerName val="0"/>
          <c:showPercent val="0"/>
          <c:showBubbleSize val="0"/>
        </c:dLbls>
        <c:gapWidth val="80"/>
        <c:overlap val="100"/>
        <c:axId val="1823489472"/>
        <c:axId val="1823492832"/>
      </c:barChart>
      <c:catAx>
        <c:axId val="18234894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400" b="1" i="0" u="none" strike="noStrike" kern="1200" baseline="0">
                <a:solidFill>
                  <a:schemeClr val="tx1">
                    <a:lumMod val="65000"/>
                    <a:lumOff val="35000"/>
                  </a:schemeClr>
                </a:solidFill>
                <a:latin typeface="+mn-lt"/>
                <a:ea typeface="+mn-ea"/>
                <a:cs typeface="+mn-cs"/>
              </a:defRPr>
            </a:pPr>
            <a:endParaRPr lang="en-US"/>
          </a:p>
        </c:txPr>
        <c:crossAx val="1823492832"/>
        <c:crosses val="autoZero"/>
        <c:auto val="1"/>
        <c:lblAlgn val="ctr"/>
        <c:lblOffset val="100"/>
        <c:noMultiLvlLbl val="0"/>
      </c:catAx>
      <c:valAx>
        <c:axId val="1823492832"/>
        <c:scaling>
          <c:orientation val="minMax"/>
          <c:max val="15000"/>
        </c:scaling>
        <c:delete val="0"/>
        <c:axPos val="l"/>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300" b="0" i="0" u="none" strike="noStrike" kern="1200" baseline="0">
                <a:solidFill>
                  <a:schemeClr val="tx1">
                    <a:lumMod val="65000"/>
                    <a:lumOff val="35000"/>
                  </a:schemeClr>
                </a:solidFill>
                <a:latin typeface="+mn-lt"/>
                <a:ea typeface="+mn-ea"/>
                <a:cs typeface="+mn-cs"/>
              </a:defRPr>
            </a:pPr>
            <a:endParaRPr lang="en-US"/>
          </a:p>
        </c:txPr>
        <c:crossAx val="1823489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0" i="0" u="none" strike="noStrike" kern="1200" cap="none" spc="20" baseline="0">
                <a:solidFill>
                  <a:schemeClr val="tx1">
                    <a:lumMod val="50000"/>
                    <a:lumOff val="50000"/>
                  </a:schemeClr>
                </a:solidFill>
                <a:latin typeface="+mn-lt"/>
                <a:ea typeface="+mn-ea"/>
                <a:cs typeface="+mn-cs"/>
              </a:defRPr>
            </a:pPr>
            <a:r>
              <a:rPr lang="en-IN" sz="900" b="1"/>
              <a:t>Sales($) generated by customers</a:t>
            </a:r>
          </a:p>
        </c:rich>
      </c:tx>
      <c:overlay val="0"/>
      <c:spPr>
        <a:noFill/>
        <a:ln>
          <a:noFill/>
        </a:ln>
        <a:effectLst/>
      </c:spPr>
      <c:txPr>
        <a:bodyPr rot="0" spcFirstLastPara="1" vertOverflow="ellipsis" vert="horz" wrap="square" anchor="ctr" anchorCtr="1"/>
        <a:lstStyle/>
        <a:p>
          <a:pPr>
            <a:defRPr sz="9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15539856353184214"/>
          <c:y val="0.30878339377702269"/>
          <c:w val="0.69061451024955756"/>
          <c:h val="0.43951165855305435"/>
        </c:manualLayout>
      </c:layout>
      <c:barChart>
        <c:barDir val="bar"/>
        <c:grouping val="clustered"/>
        <c:varyColors val="0"/>
        <c:ser>
          <c:idx val="0"/>
          <c:order val="0"/>
          <c:spPr>
            <a:solidFill>
              <a:schemeClr val="accent1">
                <a:lumMod val="60000"/>
                <a:lumOff val="40000"/>
              </a:schemeClr>
            </a:solidFill>
            <a:ln w="9525" cap="flat" cmpd="sng" algn="ctr">
              <a:solidFill>
                <a:schemeClr val="accent1">
                  <a:shade val="15000"/>
                  <a:alpha val="93000"/>
                </a:schemeClr>
              </a:solidFill>
              <a:round/>
            </a:ln>
            <a:effectLst/>
          </c:spPr>
          <c:invertIfNegative val="0"/>
          <c:cat>
            <c:strRef>
              <c:f>'Pivot Tables'!$W$6:$W$10</c:f>
              <c:strCache>
                <c:ptCount val="5"/>
                <c:pt idx="0">
                  <c:v>CUST_ID_014</c:v>
                </c:pt>
                <c:pt idx="1">
                  <c:v>CUST_ID_015</c:v>
                </c:pt>
                <c:pt idx="2">
                  <c:v>CUST_ID_016</c:v>
                </c:pt>
                <c:pt idx="3">
                  <c:v>CUST_ID_017</c:v>
                </c:pt>
                <c:pt idx="4">
                  <c:v>CUST_ID_018</c:v>
                </c:pt>
              </c:strCache>
            </c:strRef>
          </c:cat>
          <c:val>
            <c:numRef>
              <c:f>'Pivot Tables'!$X$6:$X$10</c:f>
              <c:numCache>
                <c:formatCode>_(* #,##0.00_);_(* \(#,##0.00\);_(* "-"??_);_(@_)</c:formatCode>
                <c:ptCount val="5"/>
                <c:pt idx="0">
                  <c:v>14979.72</c:v>
                </c:pt>
                <c:pt idx="1">
                  <c:v>958131.25</c:v>
                </c:pt>
                <c:pt idx="2">
                  <c:v>1309271.71</c:v>
                </c:pt>
                <c:pt idx="3">
                  <c:v>883053</c:v>
                </c:pt>
                <c:pt idx="4">
                  <c:v>79200.479999999996</c:v>
                </c:pt>
              </c:numCache>
            </c:numRef>
          </c:val>
          <c:extLst>
            <c:ext xmlns:c16="http://schemas.microsoft.com/office/drawing/2014/chart" uri="{C3380CC4-5D6E-409C-BE32-E72D297353CC}">
              <c16:uniqueId val="{00000000-EE7A-4873-ADE0-743C91F44ABD}"/>
            </c:ext>
          </c:extLst>
        </c:ser>
        <c:dLbls>
          <c:showLegendKey val="0"/>
          <c:showVal val="0"/>
          <c:showCatName val="0"/>
          <c:showSerName val="0"/>
          <c:showPercent val="0"/>
          <c:showBubbleSize val="0"/>
        </c:dLbls>
        <c:gapWidth val="100"/>
        <c:axId val="1986284608"/>
        <c:axId val="1986270208"/>
      </c:barChart>
      <c:catAx>
        <c:axId val="1986284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400" b="0" i="0" u="none" strike="noStrike" kern="1200" baseline="0">
                <a:solidFill>
                  <a:schemeClr val="tx1">
                    <a:lumMod val="50000"/>
                    <a:lumOff val="50000"/>
                  </a:schemeClr>
                </a:solidFill>
                <a:latin typeface="+mn-lt"/>
                <a:ea typeface="+mn-ea"/>
                <a:cs typeface="+mn-cs"/>
              </a:defRPr>
            </a:pPr>
            <a:endParaRPr lang="en-US"/>
          </a:p>
        </c:txPr>
        <c:crossAx val="1986270208"/>
        <c:crosses val="autoZero"/>
        <c:auto val="1"/>
        <c:lblAlgn val="ctr"/>
        <c:lblOffset val="100"/>
        <c:noMultiLvlLbl val="0"/>
      </c:catAx>
      <c:valAx>
        <c:axId val="1986270208"/>
        <c:scaling>
          <c:orientation val="minMax"/>
        </c:scaling>
        <c:delete val="0"/>
        <c:axPos val="b"/>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86284608"/>
        <c:crosses val="autoZero"/>
        <c:crossBetween val="between"/>
        <c:dispUnits>
          <c:builtInUnit val="hundreds"/>
          <c:dispUnitsLbl>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Tables!PivotTable5</c:name>
    <c:fmtId val="7"/>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900" b="1"/>
              <a:t>Sales (%) by Country</a:t>
            </a:r>
          </a:p>
        </c:rich>
      </c:tx>
      <c:layout>
        <c:manualLayout>
          <c:xMode val="edge"/>
          <c:yMode val="edge"/>
          <c:x val="8.2182903607637275E-2"/>
          <c:y val="4.8211966204954305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3846328032525343"/>
          <c:y val="0.31760216104373806"/>
          <c:w val="0.2389760691678246"/>
          <c:h val="0.66721420771308693"/>
        </c:manualLayout>
      </c:layout>
      <c:doughnutChart>
        <c:varyColors val="1"/>
        <c:ser>
          <c:idx val="0"/>
          <c:order val="0"/>
          <c:tx>
            <c:strRef>
              <c:f>'Pivot Tables'!$AC$3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36F0-48DA-AA63-D75708791350}"/>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36F0-48DA-AA63-D75708791350}"/>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36F0-48DA-AA63-D75708791350}"/>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36F0-48DA-AA63-D75708791350}"/>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36F0-48DA-AA63-D75708791350}"/>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36F0-48DA-AA63-D75708791350}"/>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36F0-48DA-AA63-D75708791350}"/>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36F0-48DA-AA63-D757087913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Tables'!$AB$4:$AB$8</c:f>
              <c:strCache>
                <c:ptCount val="5"/>
                <c:pt idx="0">
                  <c:v>Canada</c:v>
                </c:pt>
                <c:pt idx="1">
                  <c:v>England</c:v>
                </c:pt>
                <c:pt idx="2">
                  <c:v>France</c:v>
                </c:pt>
                <c:pt idx="3">
                  <c:v>Germany</c:v>
                </c:pt>
                <c:pt idx="4">
                  <c:v>India</c:v>
                </c:pt>
              </c:strCache>
            </c:strRef>
          </c:cat>
          <c:val>
            <c:numRef>
              <c:f>'Pivot Tables'!$AC$4:$AC$8</c:f>
              <c:numCache>
                <c:formatCode>0%</c:formatCode>
                <c:ptCount val="5"/>
                <c:pt idx="0">
                  <c:v>0.15630916082647556</c:v>
                </c:pt>
                <c:pt idx="1">
                  <c:v>0.23923823354378204</c:v>
                </c:pt>
                <c:pt idx="2">
                  <c:v>0.23364906823633516</c:v>
                </c:pt>
                <c:pt idx="3">
                  <c:v>0.20866452519896625</c:v>
                </c:pt>
                <c:pt idx="4">
                  <c:v>0.16213901219444105</c:v>
                </c:pt>
              </c:numCache>
            </c:numRef>
          </c:val>
          <c:extLst>
            <c:ext xmlns:c16="http://schemas.microsoft.com/office/drawing/2014/chart" uri="{C3380CC4-5D6E-409C-BE32-E72D297353CC}">
              <c16:uniqueId val="{00000010-36F0-48DA-AA63-D75708791350}"/>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manualLayout>
          <c:xMode val="edge"/>
          <c:yMode val="edge"/>
          <c:x val="0.56082836704235495"/>
          <c:y val="1.0338525202597851E-2"/>
          <c:w val="0.36596901857856001"/>
          <c:h val="0.950881360418183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Tables!PivotTable11</c:name>
    <c:fmtId val="4"/>
  </c:pivotSource>
  <c:chart>
    <c:title>
      <c:tx>
        <c:rich>
          <a:bodyPr rot="0" spcFirstLastPara="1" vertOverflow="ellipsis" vert="horz" wrap="square" anchor="ctr" anchorCtr="1"/>
          <a:lstStyle/>
          <a:p>
            <a:pPr>
              <a:defRPr sz="1000" b="0" i="0" u="none" strike="noStrike" kern="1200" cap="none" spc="20" baseline="0">
                <a:solidFill>
                  <a:schemeClr val="dk1">
                    <a:lumMod val="50000"/>
                    <a:lumOff val="50000"/>
                  </a:schemeClr>
                </a:solidFill>
                <a:latin typeface="Comic Sans MS" panose="030F0702030302020204" pitchFamily="66" charset="0"/>
                <a:ea typeface="+mn-ea"/>
                <a:cs typeface="+mn-cs"/>
              </a:defRPr>
            </a:pPr>
            <a:r>
              <a:rPr lang="en-US" sz="1000" b="1">
                <a:solidFill>
                  <a:schemeClr val="tx1"/>
                </a:solidFill>
                <a:latin typeface="Comic Sans MS" panose="030F0702030302020204" pitchFamily="66" charset="0"/>
              </a:rPr>
              <a:t>Profit</a:t>
            </a:r>
            <a:r>
              <a:rPr lang="en-US" sz="1000" b="1" baseline="0">
                <a:solidFill>
                  <a:schemeClr val="tx1"/>
                </a:solidFill>
                <a:latin typeface="Comic Sans MS" panose="030F0702030302020204" pitchFamily="66" charset="0"/>
              </a:rPr>
              <a:t> ($) generated over Months</a:t>
            </a:r>
            <a:endParaRPr lang="en-US" sz="1000" b="1">
              <a:solidFill>
                <a:schemeClr val="tx1"/>
              </a:solidFill>
              <a:latin typeface="Comic Sans MS" panose="030F0702030302020204" pitchFamily="66" charset="0"/>
            </a:endParaRPr>
          </a:p>
        </c:rich>
      </c:tx>
      <c:layout>
        <c:manualLayout>
          <c:xMode val="edge"/>
          <c:yMode val="edge"/>
          <c:x val="0.22591383780954871"/>
          <c:y val="0"/>
        </c:manualLayout>
      </c:layout>
      <c:overlay val="0"/>
      <c:spPr>
        <a:noFill/>
        <a:ln>
          <a:noFill/>
        </a:ln>
        <a:effectLst/>
      </c:spPr>
      <c:txPr>
        <a:bodyPr rot="0" spcFirstLastPara="1" vertOverflow="ellipsis" vert="horz" wrap="square" anchor="ctr" anchorCtr="1"/>
        <a:lstStyle/>
        <a:p>
          <a:pPr>
            <a:defRPr sz="1000" b="0" i="0" u="none" strike="noStrike" kern="1200" cap="none" spc="20" baseline="0">
              <a:solidFill>
                <a:schemeClr val="dk1">
                  <a:lumMod val="50000"/>
                  <a:lumOff val="50000"/>
                </a:schemeClr>
              </a:solidFill>
              <a:latin typeface="Comic Sans MS" panose="030F0702030302020204" pitchFamily="66"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071576860493393E-2"/>
          <c:y val="0.23684684684684684"/>
          <c:w val="0.88027961172311897"/>
          <c:h val="0.51561537915868627"/>
        </c:manualLayout>
      </c:layout>
      <c:lineChart>
        <c:grouping val="stacked"/>
        <c:varyColors val="0"/>
        <c:ser>
          <c:idx val="0"/>
          <c:order val="0"/>
          <c:tx>
            <c:strRef>
              <c:f>'Pivot Tables'!$AN$3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Tables'!$AM$4:$AM$16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2022</c:v>
                  </c:pt>
                </c:lvl>
              </c:multiLvlStrCache>
            </c:multiLvlStrRef>
          </c:cat>
          <c:val>
            <c:numRef>
              <c:f>'Pivot Tables'!$AN$4:$AN$16</c:f>
              <c:numCache>
                <c:formatCode>_ * #,##0_ ;_ * \-#,##0_ ;_ * "-"??_ ;_ @_ </c:formatCode>
                <c:ptCount val="12"/>
                <c:pt idx="0">
                  <c:v>989375.92999999982</c:v>
                </c:pt>
                <c:pt idx="1">
                  <c:v>607889.98499999987</c:v>
                </c:pt>
                <c:pt idx="2">
                  <c:v>1045128.38</c:v>
                </c:pt>
                <c:pt idx="3">
                  <c:v>1296628.5799999998</c:v>
                </c:pt>
                <c:pt idx="4">
                  <c:v>1282178.0249999999</c:v>
                </c:pt>
                <c:pt idx="5">
                  <c:v>1026823.74</c:v>
                </c:pt>
                <c:pt idx="6">
                  <c:v>1485010.96</c:v>
                </c:pt>
                <c:pt idx="7">
                  <c:v>1266488.1700000004</c:v>
                </c:pt>
                <c:pt idx="8">
                  <c:v>993297.76500000001</c:v>
                </c:pt>
                <c:pt idx="9">
                  <c:v>502491.80999999982</c:v>
                </c:pt>
                <c:pt idx="10">
                  <c:v>1271140.2900000003</c:v>
                </c:pt>
                <c:pt idx="11">
                  <c:v>1248784.115</c:v>
                </c:pt>
              </c:numCache>
            </c:numRef>
          </c:val>
          <c:smooth val="0"/>
          <c:extLst>
            <c:ext xmlns:c16="http://schemas.microsoft.com/office/drawing/2014/chart" uri="{C3380CC4-5D6E-409C-BE32-E72D297353CC}">
              <c16:uniqueId val="{00000000-32FE-43E7-B325-EF4785143FC8}"/>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933883472"/>
        <c:axId val="933894032"/>
      </c:lineChart>
      <c:catAx>
        <c:axId val="93388347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700" b="0" i="0" u="none" strike="noStrike" kern="1200" spc="20" baseline="0">
                <a:solidFill>
                  <a:schemeClr val="dk1">
                    <a:lumMod val="65000"/>
                    <a:lumOff val="35000"/>
                  </a:schemeClr>
                </a:solidFill>
                <a:latin typeface="+mn-lt"/>
                <a:ea typeface="+mn-ea"/>
                <a:cs typeface="+mn-cs"/>
              </a:defRPr>
            </a:pPr>
            <a:endParaRPr lang="en-US"/>
          </a:p>
        </c:txPr>
        <c:crossAx val="933894032"/>
        <c:crosses val="autoZero"/>
        <c:auto val="1"/>
        <c:lblAlgn val="ctr"/>
        <c:lblOffset val="100"/>
        <c:noMultiLvlLbl val="0"/>
      </c:catAx>
      <c:valAx>
        <c:axId val="933894032"/>
        <c:scaling>
          <c:orientation val="minMax"/>
        </c:scaling>
        <c:delete val="0"/>
        <c:axPos val="l"/>
        <c:numFmt formatCode="_ * #,##0_ ;_ * \-#,##0_ ;_ * &quot;-&quot;??_ ;_ @_ " sourceLinked="1"/>
        <c:majorTickMark val="none"/>
        <c:minorTickMark val="none"/>
        <c:tickLblPos val="nextTo"/>
        <c:spPr>
          <a:noFill/>
          <a:ln>
            <a:noFill/>
          </a:ln>
          <a:effectLst/>
        </c:spPr>
        <c:txPr>
          <a:bodyPr rot="0" spcFirstLastPara="1" vertOverflow="ellipsis" vert="horz" wrap="square" anchor="b" anchorCtr="1"/>
          <a:lstStyle/>
          <a:p>
            <a:pPr>
              <a:defRPr sz="700" b="0" i="0" u="none" strike="noStrike" kern="1200" spc="20" baseline="0">
                <a:solidFill>
                  <a:schemeClr val="dk1">
                    <a:lumMod val="65000"/>
                    <a:lumOff val="35000"/>
                  </a:schemeClr>
                </a:solidFill>
                <a:latin typeface="+mn-lt"/>
                <a:ea typeface="+mn-ea"/>
                <a:cs typeface="+mn-cs"/>
              </a:defRPr>
            </a:pPr>
            <a:endParaRPr lang="en-US"/>
          </a:p>
        </c:txPr>
        <c:crossAx val="933883472"/>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Tables!PivotTable12</c:name>
    <c:fmtId val="3"/>
  </c:pivotSource>
  <c:chart>
    <c:title>
      <c:tx>
        <c:rich>
          <a:bodyPr rot="0" spcFirstLastPara="1" vertOverflow="ellipsis" vert="horz" wrap="square" anchor="ctr" anchorCtr="1"/>
          <a:lstStyle/>
          <a:p>
            <a:pPr>
              <a:defRPr sz="800" b="0" i="0" u="none" strike="noStrike" kern="1200" cap="none" spc="20" baseline="0">
                <a:solidFill>
                  <a:schemeClr val="tx1">
                    <a:lumMod val="50000"/>
                    <a:lumOff val="50000"/>
                  </a:schemeClr>
                </a:solidFill>
                <a:latin typeface="+mn-lt"/>
                <a:ea typeface="+mn-ea"/>
                <a:cs typeface="+mn-cs"/>
              </a:defRPr>
            </a:pPr>
            <a:r>
              <a:rPr lang="en-US" sz="800"/>
              <a:t>Units Sold Split%</a:t>
            </a:r>
          </a:p>
        </c:rich>
      </c:tx>
      <c:layout>
        <c:manualLayout>
          <c:xMode val="edge"/>
          <c:yMode val="edge"/>
          <c:x val="0.14453356466034967"/>
          <c:y val="0.15997971910647549"/>
        </c:manualLayout>
      </c:layout>
      <c:overlay val="0"/>
      <c:spPr>
        <a:noFill/>
        <a:ln>
          <a:noFill/>
        </a:ln>
        <a:effectLst/>
      </c:spPr>
      <c:txPr>
        <a:bodyPr rot="0" spcFirstLastPara="1" vertOverflow="ellipsis" vert="horz" wrap="square" anchor="ctr" anchorCtr="1"/>
        <a:lstStyle/>
        <a:p>
          <a:pPr>
            <a:defRPr sz="8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1"/>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pivotFmt>
      <c:pivotFmt>
        <c:idx val="12"/>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pivotFmt>
      <c:pivotFmt>
        <c:idx val="13"/>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pivotFmt>
      <c:pivotFmt>
        <c:idx val="1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dLbl>
          <c:idx val="0"/>
          <c:spPr>
            <a:noFill/>
            <a:ln>
              <a:noFill/>
            </a:ln>
            <a:effectLst/>
          </c:spPr>
          <c:txPr>
            <a:bodyPr rot="0" spcFirstLastPara="1" vertOverflow="overflow" horzOverflow="overflow" vert="horz" wrap="square" lIns="38100" tIns="19050" rIns="38100" bIns="19050" anchor="ctr" anchorCtr="1">
              <a:no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4322277802454914"/>
                  <c:h val="9.6089683704791123E-2"/>
                </c:manualLayout>
              </c15:layout>
            </c:ext>
          </c:extLst>
        </c:dLbl>
      </c:pivotFmt>
    </c:pivotFmts>
    <c:plotArea>
      <c:layout>
        <c:manualLayout>
          <c:layoutTarget val="inner"/>
          <c:xMode val="edge"/>
          <c:yMode val="edge"/>
          <c:x val="0.16401774989990661"/>
          <c:y val="0.25906322111921243"/>
          <c:w val="0.44032630455091426"/>
          <c:h val="0.51951917906470135"/>
        </c:manualLayout>
      </c:layout>
      <c:pieChart>
        <c:varyColors val="1"/>
        <c:ser>
          <c:idx val="0"/>
          <c:order val="0"/>
          <c:tx>
            <c:strRef>
              <c:f>'Pivot Tables'!$AR$3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9634-487B-ABB8-D5DC5C9F7D93}"/>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9634-487B-ABB8-D5DC5C9F7D93}"/>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9634-487B-ABB8-D5DC5C9F7D93}"/>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9634-487B-ABB8-D5DC5C9F7D93}"/>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9634-487B-ABB8-D5DC5C9F7D93}"/>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9634-487B-ABB8-D5DC5C9F7D93}"/>
              </c:ext>
            </c:extLst>
          </c:dPt>
          <c:dLbls>
            <c:dLbl>
              <c:idx val="5"/>
              <c:spPr>
                <a:noFill/>
                <a:ln>
                  <a:noFill/>
                </a:ln>
                <a:effectLst/>
              </c:spPr>
              <c:txPr>
                <a:bodyPr rot="0" spcFirstLastPara="1" vertOverflow="overflow" horzOverflow="overflow" vert="horz" wrap="square" lIns="38100" tIns="19050" rIns="38100" bIns="19050" anchor="ctr" anchorCtr="1">
                  <a:no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4322277802454914"/>
                      <c:h val="9.6089683704791123E-2"/>
                    </c:manualLayout>
                  </c15:layout>
                </c:ext>
                <c:ext xmlns:c16="http://schemas.microsoft.com/office/drawing/2014/chart" uri="{C3380CC4-5D6E-409C-BE32-E72D297353CC}">
                  <c16:uniqueId val="{0000000B-9634-487B-ABB8-D5DC5C9F7D9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Tables'!$AQ$4:$AQ$9</c:f>
              <c:strCache>
                <c:ptCount val="6"/>
                <c:pt idx="0">
                  <c:v>Amarilla</c:v>
                </c:pt>
                <c:pt idx="1">
                  <c:v>Carretera</c:v>
                </c:pt>
                <c:pt idx="2">
                  <c:v>Montana</c:v>
                </c:pt>
                <c:pt idx="3">
                  <c:v>Paseo</c:v>
                </c:pt>
                <c:pt idx="4">
                  <c:v>Velo</c:v>
                </c:pt>
                <c:pt idx="5">
                  <c:v>VTT</c:v>
                </c:pt>
              </c:strCache>
            </c:strRef>
          </c:cat>
          <c:val>
            <c:numRef>
              <c:f>'Pivot Tables'!$AR$4:$AR$9</c:f>
              <c:numCache>
                <c:formatCode>0%</c:formatCode>
                <c:ptCount val="6"/>
                <c:pt idx="0">
                  <c:v>0.14124083183530517</c:v>
                </c:pt>
                <c:pt idx="1">
                  <c:v>0.13405842542142204</c:v>
                </c:pt>
                <c:pt idx="2">
                  <c:v>0.1369337105112805</c:v>
                </c:pt>
                <c:pt idx="3">
                  <c:v>0.29727440160161278</c:v>
                </c:pt>
                <c:pt idx="4">
                  <c:v>0.14278124608074025</c:v>
                </c:pt>
                <c:pt idx="5">
                  <c:v>0.14771138454963931</c:v>
                </c:pt>
              </c:numCache>
            </c:numRef>
          </c:val>
          <c:extLst>
            <c:ext xmlns:c16="http://schemas.microsoft.com/office/drawing/2014/chart" uri="{C3380CC4-5D6E-409C-BE32-E72D297353CC}">
              <c16:uniqueId val="{0000000C-9634-487B-ABB8-D5DC5C9F7D93}"/>
            </c:ext>
          </c:extLst>
        </c:ser>
        <c:dLbls>
          <c:dLblPos val="bestFit"/>
          <c:showLegendKey val="0"/>
          <c:showVal val="0"/>
          <c:showCatName val="0"/>
          <c:showSerName val="0"/>
          <c:showPercent val="1"/>
          <c:showBubbleSize val="0"/>
          <c:showLeaderLines val="1"/>
        </c:dLbls>
        <c:firstSliceAng val="0"/>
      </c:pieChart>
      <c:spPr>
        <a:noFill/>
        <a:ln>
          <a:noFill/>
        </a:ln>
        <a:effectLst/>
      </c:spPr>
    </c:plotArea>
    <c:legend>
      <c:legendPos val="t"/>
      <c:legendEntry>
        <c:idx val="0"/>
        <c:txPr>
          <a:bodyPr rot="0" spcFirstLastPara="1" vertOverflow="ellipsis" vert="horz" wrap="square" anchor="ctr" anchorCtr="1"/>
          <a:lstStyle/>
          <a:p>
            <a:pPr>
              <a:defRPr sz="400" b="0" i="0" u="none" strike="noStrike" kern="1200" baseline="0">
                <a:solidFill>
                  <a:schemeClr val="tx1">
                    <a:lumMod val="50000"/>
                    <a:lumOff val="50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400" b="0" i="0" u="none" strike="noStrike" kern="1200" baseline="0">
                <a:solidFill>
                  <a:schemeClr val="tx1">
                    <a:lumMod val="50000"/>
                    <a:lumOff val="50000"/>
                  </a:schemeClr>
                </a:solidFill>
                <a:latin typeface="+mn-lt"/>
                <a:ea typeface="+mn-ea"/>
                <a:cs typeface="+mn-cs"/>
              </a:defRPr>
            </a:pPr>
            <a:endParaRPr lang="en-US"/>
          </a:p>
        </c:txPr>
      </c:legendEntry>
      <c:legendEntry>
        <c:idx val="2"/>
        <c:txPr>
          <a:bodyPr rot="0" spcFirstLastPara="1" vertOverflow="ellipsis" vert="horz" wrap="square" anchor="ctr" anchorCtr="1"/>
          <a:lstStyle/>
          <a:p>
            <a:pPr>
              <a:defRPr sz="400" b="0" i="0" u="none" strike="noStrike" kern="1200" baseline="0">
                <a:solidFill>
                  <a:schemeClr val="tx1">
                    <a:lumMod val="50000"/>
                    <a:lumOff val="50000"/>
                  </a:schemeClr>
                </a:solidFill>
                <a:latin typeface="+mn-lt"/>
                <a:ea typeface="+mn-ea"/>
                <a:cs typeface="+mn-cs"/>
              </a:defRPr>
            </a:pPr>
            <a:endParaRPr lang="en-US"/>
          </a:p>
        </c:txPr>
      </c:legendEntry>
      <c:legendEntry>
        <c:idx val="3"/>
        <c:txPr>
          <a:bodyPr rot="0" spcFirstLastPara="1" vertOverflow="ellipsis" vert="horz" wrap="square" anchor="ctr" anchorCtr="1"/>
          <a:lstStyle/>
          <a:p>
            <a:pPr>
              <a:defRPr sz="400" b="0" i="0" u="none" strike="noStrike" kern="1200" baseline="0">
                <a:solidFill>
                  <a:schemeClr val="tx1">
                    <a:lumMod val="50000"/>
                    <a:lumOff val="50000"/>
                  </a:schemeClr>
                </a:solidFill>
                <a:latin typeface="+mn-lt"/>
                <a:ea typeface="+mn-ea"/>
                <a:cs typeface="+mn-cs"/>
              </a:defRPr>
            </a:pPr>
            <a:endParaRPr lang="en-US"/>
          </a:p>
        </c:txPr>
      </c:legendEntry>
      <c:legendEntry>
        <c:idx val="4"/>
        <c:txPr>
          <a:bodyPr rot="0" spcFirstLastPara="1" vertOverflow="ellipsis" vert="horz" wrap="square" anchor="ctr" anchorCtr="1"/>
          <a:lstStyle/>
          <a:p>
            <a:pPr>
              <a:defRPr sz="400" b="0" i="0" u="none" strike="noStrike" kern="1200" baseline="0">
                <a:solidFill>
                  <a:schemeClr val="tx1">
                    <a:lumMod val="50000"/>
                    <a:lumOff val="50000"/>
                  </a:schemeClr>
                </a:solidFill>
                <a:latin typeface="+mn-lt"/>
                <a:ea typeface="+mn-ea"/>
                <a:cs typeface="+mn-cs"/>
              </a:defRPr>
            </a:pPr>
            <a:endParaRPr lang="en-US"/>
          </a:p>
        </c:txPr>
      </c:legendEntry>
      <c:legendEntry>
        <c:idx val="5"/>
        <c:txPr>
          <a:bodyPr rot="0" spcFirstLastPara="1" vertOverflow="ellipsis" vert="horz" wrap="square" anchor="ctr" anchorCtr="1"/>
          <a:lstStyle/>
          <a:p>
            <a:pPr>
              <a:defRPr sz="400" b="0" i="0" u="none" strike="noStrike" kern="1200" baseline="0">
                <a:solidFill>
                  <a:schemeClr val="tx1">
                    <a:lumMod val="50000"/>
                    <a:lumOff val="50000"/>
                  </a:schemeClr>
                </a:solidFill>
                <a:latin typeface="+mn-lt"/>
                <a:ea typeface="+mn-ea"/>
                <a:cs typeface="+mn-cs"/>
              </a:defRPr>
            </a:pPr>
            <a:endParaRPr lang="en-US"/>
          </a:p>
        </c:txPr>
      </c:legendEntry>
      <c:layout>
        <c:manualLayout>
          <c:xMode val="edge"/>
          <c:yMode val="edge"/>
          <c:x val="0.65507139997330832"/>
          <c:y val="0.2476190026303752"/>
          <c:w val="0.22375550513812892"/>
          <c:h val="0.492413953821602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sz="1000"/>
          </a:pPr>
          <a:r>
            <a:rPr lang="en-US" sz="1000" b="1" i="0" u="none" strike="noStrike" baseline="0">
              <a:solidFill>
                <a:sysClr val="windowText" lastClr="000000">
                  <a:lumMod val="65000"/>
                  <a:lumOff val="35000"/>
                </a:sysClr>
              </a:solidFill>
              <a:latin typeface="Calibri" panose="020F0502020204030204"/>
            </a:rPr>
            <a:t>Sales breakup % by Segment</a:t>
          </a:r>
        </a:p>
      </cx:txPr>
    </cx:title>
    <cx:plotArea>
      <cx:plotAreaRegion>
        <cx:series layoutId="treemap" uniqueId="{25CC97DF-93CD-4B59-A302-10379D4D0337}">
          <cx:tx>
            <cx:txData>
              <cx:f>_xlchart.v1.4</cx:f>
              <cx:v>Sales(%)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sunburst" uniqueId="{031EC0C8-343C-48D0-B9AA-376168A22071}">
          <cx:tx>
            <cx:txData>
              <cx:f>_xlchart.v1.7</cx:f>
              <cx:v>Sales</cx:v>
            </cx:txData>
          </cx:tx>
          <cx:dataLabels pos="ctr">
            <cx:txPr>
              <a:bodyPr spcFirstLastPara="1" vertOverflow="ellipsis" horzOverflow="overflow" wrap="square" lIns="0" tIns="0" rIns="0" bIns="0" anchor="ctr" anchorCtr="1"/>
              <a:lstStyle/>
              <a:p>
                <a:pPr algn="ctr" rtl="0">
                  <a:defRPr sz="600" b="1">
                    <a:solidFill>
                      <a:schemeClr val="tx1"/>
                    </a:solidFill>
                  </a:defRPr>
                </a:pPr>
                <a:endParaRPr lang="en-US" sz="600" b="1" i="0" u="none" strike="noStrike" baseline="0">
                  <a:solidFill>
                    <a:schemeClr val="tx1"/>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31" fmlaLink="'Pivot Tables'!$T$1" max="150" min="1" page="10" val="14"/>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69850</xdr:colOff>
      <xdr:row>0</xdr:row>
      <xdr:rowOff>6350</xdr:rowOff>
    </xdr:from>
    <xdr:to>
      <xdr:col>16</xdr:col>
      <xdr:colOff>11239</xdr:colOff>
      <xdr:row>19</xdr:row>
      <xdr:rowOff>179500</xdr:rowOff>
    </xdr:to>
    <xdr:sp macro="" textlink="">
      <xdr:nvSpPr>
        <xdr:cNvPr id="85" name="Rectangle 84">
          <a:extLst>
            <a:ext uri="{FF2B5EF4-FFF2-40B4-BE49-F238E27FC236}">
              <a16:creationId xmlns:a16="http://schemas.microsoft.com/office/drawing/2014/main" id="{40B64E46-251F-B3BD-1DCB-08F0E3A8E184}"/>
            </a:ext>
          </a:extLst>
        </xdr:cNvPr>
        <xdr:cNvSpPr/>
      </xdr:nvSpPr>
      <xdr:spPr>
        <a:xfrm>
          <a:off x="69850" y="6350"/>
          <a:ext cx="9694989" cy="3672000"/>
        </a:xfrm>
        <a:prstGeom prst="rect">
          <a:avLst/>
        </a:prstGeom>
        <a:solidFill>
          <a:schemeClr val="bg1">
            <a:lumMod val="95000"/>
          </a:schemeClr>
        </a:soli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solidFill>
          </a:endParaRPr>
        </a:p>
      </xdr:txBody>
    </xdr:sp>
    <xdr:clientData/>
  </xdr:twoCellAnchor>
  <xdr:twoCellAnchor>
    <xdr:from>
      <xdr:col>0</xdr:col>
      <xdr:colOff>129540</xdr:colOff>
      <xdr:row>1</xdr:row>
      <xdr:rowOff>29210</xdr:rowOff>
    </xdr:from>
    <xdr:to>
      <xdr:col>6</xdr:col>
      <xdr:colOff>31750</xdr:colOff>
      <xdr:row>4</xdr:row>
      <xdr:rowOff>6350</xdr:rowOff>
    </xdr:to>
    <xdr:sp macro="" textlink="">
      <xdr:nvSpPr>
        <xdr:cNvPr id="86" name="Rectangle: Rounded Corners 85">
          <a:extLst>
            <a:ext uri="{FF2B5EF4-FFF2-40B4-BE49-F238E27FC236}">
              <a16:creationId xmlns:a16="http://schemas.microsoft.com/office/drawing/2014/main" id="{691FA764-0F2B-9237-3466-EED7987FEB39}"/>
            </a:ext>
          </a:extLst>
        </xdr:cNvPr>
        <xdr:cNvSpPr/>
      </xdr:nvSpPr>
      <xdr:spPr>
        <a:xfrm>
          <a:off x="129540" y="213360"/>
          <a:ext cx="3559810" cy="52959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0" algn="l"/>
          <a:r>
            <a:rPr lang="en-IN" sz="800" b="1">
              <a:solidFill>
                <a:schemeClr val="tx1"/>
              </a:solidFill>
            </a:rPr>
            <a:t>                                 </a:t>
          </a:r>
          <a:r>
            <a:rPr lang="en-IN" sz="2000" b="1">
              <a:solidFill>
                <a:schemeClr val="accent2">
                  <a:lumMod val="60000"/>
                  <a:lumOff val="40000"/>
                </a:schemeClr>
              </a:solidFill>
            </a:rPr>
            <a:t>SALES</a:t>
          </a:r>
          <a:r>
            <a:rPr lang="en-IN" sz="2000" b="1" baseline="0">
              <a:solidFill>
                <a:schemeClr val="accent2">
                  <a:lumMod val="60000"/>
                  <a:lumOff val="40000"/>
                </a:schemeClr>
              </a:solidFill>
            </a:rPr>
            <a:t> DASHBOARD</a:t>
          </a:r>
          <a:endParaRPr lang="en-IN" sz="2000" b="1">
            <a:solidFill>
              <a:schemeClr val="accent2">
                <a:lumMod val="60000"/>
                <a:lumOff val="40000"/>
              </a:schemeClr>
            </a:solidFill>
          </a:endParaRPr>
        </a:p>
      </xdr:txBody>
    </xdr:sp>
    <xdr:clientData/>
  </xdr:twoCellAnchor>
  <xdr:twoCellAnchor>
    <xdr:from>
      <xdr:col>6</xdr:col>
      <xdr:colOff>152400</xdr:colOff>
      <xdr:row>1</xdr:row>
      <xdr:rowOff>41910</xdr:rowOff>
    </xdr:from>
    <xdr:to>
      <xdr:col>8</xdr:col>
      <xdr:colOff>260438</xdr:colOff>
      <xdr:row>4</xdr:row>
      <xdr:rowOff>19050</xdr:rowOff>
    </xdr:to>
    <xdr:sp macro="" textlink="">
      <xdr:nvSpPr>
        <xdr:cNvPr id="87" name="Rectangle: Rounded Corners 86">
          <a:extLst>
            <a:ext uri="{FF2B5EF4-FFF2-40B4-BE49-F238E27FC236}">
              <a16:creationId xmlns:a16="http://schemas.microsoft.com/office/drawing/2014/main" id="{6D41D699-8860-DF8F-8102-F0FCAC3C6256}"/>
            </a:ext>
          </a:extLst>
        </xdr:cNvPr>
        <xdr:cNvSpPr/>
      </xdr:nvSpPr>
      <xdr:spPr>
        <a:xfrm>
          <a:off x="3810000" y="226060"/>
          <a:ext cx="1327238" cy="52959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400208</xdr:colOff>
      <xdr:row>1</xdr:row>
      <xdr:rowOff>35560</xdr:rowOff>
    </xdr:from>
    <xdr:to>
      <xdr:col>10</xdr:col>
      <xdr:colOff>508246</xdr:colOff>
      <xdr:row>4</xdr:row>
      <xdr:rowOff>12700</xdr:rowOff>
    </xdr:to>
    <xdr:sp macro="" textlink="">
      <xdr:nvSpPr>
        <xdr:cNvPr id="88" name="Rectangle: Rounded Corners 87">
          <a:extLst>
            <a:ext uri="{FF2B5EF4-FFF2-40B4-BE49-F238E27FC236}">
              <a16:creationId xmlns:a16="http://schemas.microsoft.com/office/drawing/2014/main" id="{8E1C560C-44F4-F566-D2FA-8EFD441D5EA9}"/>
            </a:ext>
          </a:extLst>
        </xdr:cNvPr>
        <xdr:cNvSpPr/>
      </xdr:nvSpPr>
      <xdr:spPr>
        <a:xfrm>
          <a:off x="5277008" y="219710"/>
          <a:ext cx="1327238" cy="52959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13017</xdr:colOff>
      <xdr:row>1</xdr:row>
      <xdr:rowOff>10160</xdr:rowOff>
    </xdr:from>
    <xdr:to>
      <xdr:col>13</xdr:col>
      <xdr:colOff>121055</xdr:colOff>
      <xdr:row>3</xdr:row>
      <xdr:rowOff>171450</xdr:rowOff>
    </xdr:to>
    <xdr:sp macro="" textlink="">
      <xdr:nvSpPr>
        <xdr:cNvPr id="89" name="Rectangle: Rounded Corners 88">
          <a:extLst>
            <a:ext uri="{FF2B5EF4-FFF2-40B4-BE49-F238E27FC236}">
              <a16:creationId xmlns:a16="http://schemas.microsoft.com/office/drawing/2014/main" id="{9B3B16E1-7238-E5AE-B848-1ECC03396F7D}"/>
            </a:ext>
          </a:extLst>
        </xdr:cNvPr>
        <xdr:cNvSpPr/>
      </xdr:nvSpPr>
      <xdr:spPr>
        <a:xfrm>
          <a:off x="6718617" y="194310"/>
          <a:ext cx="1327238" cy="52959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245745</xdr:colOff>
      <xdr:row>0</xdr:row>
      <xdr:rowOff>175260</xdr:rowOff>
    </xdr:from>
    <xdr:to>
      <xdr:col>15</xdr:col>
      <xdr:colOff>353783</xdr:colOff>
      <xdr:row>3</xdr:row>
      <xdr:rowOff>152400</xdr:rowOff>
    </xdr:to>
    <xdr:sp macro="" textlink="">
      <xdr:nvSpPr>
        <xdr:cNvPr id="90" name="Rectangle: Rounded Corners 89">
          <a:extLst>
            <a:ext uri="{FF2B5EF4-FFF2-40B4-BE49-F238E27FC236}">
              <a16:creationId xmlns:a16="http://schemas.microsoft.com/office/drawing/2014/main" id="{864BB389-08B1-1BCD-40C7-D9180AE5D8F4}"/>
            </a:ext>
          </a:extLst>
        </xdr:cNvPr>
        <xdr:cNvSpPr/>
      </xdr:nvSpPr>
      <xdr:spPr>
        <a:xfrm>
          <a:off x="8170545" y="175260"/>
          <a:ext cx="1327238" cy="52959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138430</xdr:colOff>
      <xdr:row>15</xdr:row>
      <xdr:rowOff>46990</xdr:rowOff>
    </xdr:from>
    <xdr:to>
      <xdr:col>2</xdr:col>
      <xdr:colOff>246468</xdr:colOff>
      <xdr:row>19</xdr:row>
      <xdr:rowOff>146050</xdr:rowOff>
    </xdr:to>
    <xdr:sp macro="" textlink="">
      <xdr:nvSpPr>
        <xdr:cNvPr id="93" name="Rectangle: Rounded Corners 92">
          <a:extLst>
            <a:ext uri="{FF2B5EF4-FFF2-40B4-BE49-F238E27FC236}">
              <a16:creationId xmlns:a16="http://schemas.microsoft.com/office/drawing/2014/main" id="{92A44014-3286-2CB6-4BDF-4F3495F2704B}"/>
            </a:ext>
          </a:extLst>
        </xdr:cNvPr>
        <xdr:cNvSpPr/>
      </xdr:nvSpPr>
      <xdr:spPr>
        <a:xfrm>
          <a:off x="138430" y="2809240"/>
          <a:ext cx="1327238" cy="83566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391160</xdr:colOff>
      <xdr:row>4</xdr:row>
      <xdr:rowOff>88900</xdr:rowOff>
    </xdr:from>
    <xdr:to>
      <xdr:col>6</xdr:col>
      <xdr:colOff>340616</xdr:colOff>
      <xdr:row>14</xdr:row>
      <xdr:rowOff>152400</xdr:rowOff>
    </xdr:to>
    <xdr:sp macro="" textlink="">
      <xdr:nvSpPr>
        <xdr:cNvPr id="94" name="Rectangle: Rounded Corners 93">
          <a:extLst>
            <a:ext uri="{FF2B5EF4-FFF2-40B4-BE49-F238E27FC236}">
              <a16:creationId xmlns:a16="http://schemas.microsoft.com/office/drawing/2014/main" id="{523DFA26-741D-2D48-69BF-1D4106E572A0}"/>
            </a:ext>
          </a:extLst>
        </xdr:cNvPr>
        <xdr:cNvSpPr/>
      </xdr:nvSpPr>
      <xdr:spPr>
        <a:xfrm>
          <a:off x="1610360" y="825500"/>
          <a:ext cx="2387856" cy="19050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519430</xdr:colOff>
      <xdr:row>4</xdr:row>
      <xdr:rowOff>57150</xdr:rowOff>
    </xdr:from>
    <xdr:to>
      <xdr:col>11</xdr:col>
      <xdr:colOff>512650</xdr:colOff>
      <xdr:row>8</xdr:row>
      <xdr:rowOff>158750</xdr:rowOff>
    </xdr:to>
    <xdr:sp macro="" textlink="">
      <xdr:nvSpPr>
        <xdr:cNvPr id="95" name="Rectangle: Rounded Corners 94">
          <a:extLst>
            <a:ext uri="{FF2B5EF4-FFF2-40B4-BE49-F238E27FC236}">
              <a16:creationId xmlns:a16="http://schemas.microsoft.com/office/drawing/2014/main" id="{FDD5A291-BE11-50A9-F3EE-1CD4EE3ED436}"/>
            </a:ext>
          </a:extLst>
        </xdr:cNvPr>
        <xdr:cNvSpPr/>
      </xdr:nvSpPr>
      <xdr:spPr>
        <a:xfrm>
          <a:off x="4177030" y="793750"/>
          <a:ext cx="3041220" cy="8382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594360</xdr:colOff>
      <xdr:row>4</xdr:row>
      <xdr:rowOff>69850</xdr:rowOff>
    </xdr:from>
    <xdr:to>
      <xdr:col>15</xdr:col>
      <xdr:colOff>441270</xdr:colOff>
      <xdr:row>8</xdr:row>
      <xdr:rowOff>140744</xdr:rowOff>
    </xdr:to>
    <xdr:sp macro="" textlink="">
      <xdr:nvSpPr>
        <xdr:cNvPr id="96" name="Rectangle: Rounded Corners 95">
          <a:extLst>
            <a:ext uri="{FF2B5EF4-FFF2-40B4-BE49-F238E27FC236}">
              <a16:creationId xmlns:a16="http://schemas.microsoft.com/office/drawing/2014/main" id="{5BCEE7B6-4659-08E0-EDF6-2EBC51FAD9BF}"/>
            </a:ext>
          </a:extLst>
        </xdr:cNvPr>
        <xdr:cNvSpPr/>
      </xdr:nvSpPr>
      <xdr:spPr>
        <a:xfrm>
          <a:off x="7299960" y="806450"/>
          <a:ext cx="2285310" cy="807494"/>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398782</xdr:colOff>
      <xdr:row>9</xdr:row>
      <xdr:rowOff>88900</xdr:rowOff>
    </xdr:from>
    <xdr:to>
      <xdr:col>11</xdr:col>
      <xdr:colOff>392002</xdr:colOff>
      <xdr:row>14</xdr:row>
      <xdr:rowOff>139700</xdr:rowOff>
    </xdr:to>
    <xdr:sp macro="" textlink="">
      <xdr:nvSpPr>
        <xdr:cNvPr id="97" name="Rectangle: Rounded Corners 96">
          <a:extLst>
            <a:ext uri="{FF2B5EF4-FFF2-40B4-BE49-F238E27FC236}">
              <a16:creationId xmlns:a16="http://schemas.microsoft.com/office/drawing/2014/main" id="{CD989AC5-0C27-5BDE-EA0E-F988DCC2894E}"/>
            </a:ext>
          </a:extLst>
        </xdr:cNvPr>
        <xdr:cNvSpPr/>
      </xdr:nvSpPr>
      <xdr:spPr>
        <a:xfrm>
          <a:off x="4056382" y="1746250"/>
          <a:ext cx="3041220" cy="97155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600710</xdr:colOff>
      <xdr:row>9</xdr:row>
      <xdr:rowOff>57150</xdr:rowOff>
    </xdr:from>
    <xdr:to>
      <xdr:col>15</xdr:col>
      <xdr:colOff>447620</xdr:colOff>
      <xdr:row>14</xdr:row>
      <xdr:rowOff>107950</xdr:rowOff>
    </xdr:to>
    <xdr:sp macro="" textlink="">
      <xdr:nvSpPr>
        <xdr:cNvPr id="98" name="Rectangle: Rounded Corners 97">
          <a:extLst>
            <a:ext uri="{FF2B5EF4-FFF2-40B4-BE49-F238E27FC236}">
              <a16:creationId xmlns:a16="http://schemas.microsoft.com/office/drawing/2014/main" id="{CDCD0C45-E8E9-2B44-2059-FCEF6D115CEA}"/>
            </a:ext>
          </a:extLst>
        </xdr:cNvPr>
        <xdr:cNvSpPr/>
      </xdr:nvSpPr>
      <xdr:spPr>
        <a:xfrm>
          <a:off x="7306310" y="1714500"/>
          <a:ext cx="2285310" cy="97155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369728</xdr:colOff>
      <xdr:row>15</xdr:row>
      <xdr:rowOff>46990</xdr:rowOff>
    </xdr:from>
    <xdr:to>
      <xdr:col>9</xdr:col>
      <xdr:colOff>408360</xdr:colOff>
      <xdr:row>19</xdr:row>
      <xdr:rowOff>133350</xdr:rowOff>
    </xdr:to>
    <xdr:sp macro="" textlink="">
      <xdr:nvSpPr>
        <xdr:cNvPr id="99" name="Rectangle: Rounded Corners 98">
          <a:extLst>
            <a:ext uri="{FF2B5EF4-FFF2-40B4-BE49-F238E27FC236}">
              <a16:creationId xmlns:a16="http://schemas.microsoft.com/office/drawing/2014/main" id="{03947603-EFFD-54E1-FE34-C06D78FB9558}"/>
            </a:ext>
          </a:extLst>
        </xdr:cNvPr>
        <xdr:cNvSpPr/>
      </xdr:nvSpPr>
      <xdr:spPr>
        <a:xfrm>
          <a:off x="1588928" y="2809240"/>
          <a:ext cx="4305832" cy="82296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562768</xdr:colOff>
      <xdr:row>15</xdr:row>
      <xdr:rowOff>19050</xdr:rowOff>
    </xdr:from>
    <xdr:to>
      <xdr:col>15</xdr:col>
      <xdr:colOff>493179</xdr:colOff>
      <xdr:row>19</xdr:row>
      <xdr:rowOff>139700</xdr:rowOff>
    </xdr:to>
    <xdr:sp macro="" textlink="">
      <xdr:nvSpPr>
        <xdr:cNvPr id="100" name="Rectangle: Rounded Corners 99">
          <a:extLst>
            <a:ext uri="{FF2B5EF4-FFF2-40B4-BE49-F238E27FC236}">
              <a16:creationId xmlns:a16="http://schemas.microsoft.com/office/drawing/2014/main" id="{418F10E2-BE37-1DA0-2F22-7AFB7FB6AF97}"/>
            </a:ext>
          </a:extLst>
        </xdr:cNvPr>
        <xdr:cNvSpPr/>
      </xdr:nvSpPr>
      <xdr:spPr>
        <a:xfrm>
          <a:off x="6049168" y="2781300"/>
          <a:ext cx="3588011" cy="85725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0</xdr:col>
      <xdr:colOff>332740</xdr:colOff>
      <xdr:row>1</xdr:row>
      <xdr:rowOff>92710</xdr:rowOff>
    </xdr:from>
    <xdr:to>
      <xdr:col>1</xdr:col>
      <xdr:colOff>228600</xdr:colOff>
      <xdr:row>4</xdr:row>
      <xdr:rowOff>33020</xdr:rowOff>
    </xdr:to>
    <xdr:pic>
      <xdr:nvPicPr>
        <xdr:cNvPr id="103" name="Graphic 27" descr="Bar chart with solid fill">
          <a:extLst>
            <a:ext uri="{FF2B5EF4-FFF2-40B4-BE49-F238E27FC236}">
              <a16:creationId xmlns:a16="http://schemas.microsoft.com/office/drawing/2014/main" id="{B99DB33E-A932-4D58-831E-A0BB9B2577E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32740" y="276860"/>
          <a:ext cx="505460" cy="492760"/>
        </a:xfrm>
        <a:prstGeom prst="rect">
          <a:avLst/>
        </a:prstGeom>
      </xdr:spPr>
    </xdr:pic>
    <xdr:clientData/>
  </xdr:twoCellAnchor>
  <xdr:twoCellAnchor>
    <xdr:from>
      <xdr:col>1</xdr:col>
      <xdr:colOff>304800</xdr:colOff>
      <xdr:row>2</xdr:row>
      <xdr:rowOff>171450</xdr:rowOff>
    </xdr:from>
    <xdr:to>
      <xdr:col>5</xdr:col>
      <xdr:colOff>514350</xdr:colOff>
      <xdr:row>3</xdr:row>
      <xdr:rowOff>171450</xdr:rowOff>
    </xdr:to>
    <xdr:sp macro="" textlink="">
      <xdr:nvSpPr>
        <xdr:cNvPr id="104" name="Rectangle: Rounded Corners 103">
          <a:extLst>
            <a:ext uri="{FF2B5EF4-FFF2-40B4-BE49-F238E27FC236}">
              <a16:creationId xmlns:a16="http://schemas.microsoft.com/office/drawing/2014/main" id="{320006C1-F616-7F75-B4ED-8FDD5398EBE3}"/>
            </a:ext>
          </a:extLst>
        </xdr:cNvPr>
        <xdr:cNvSpPr/>
      </xdr:nvSpPr>
      <xdr:spPr>
        <a:xfrm>
          <a:off x="914400" y="539750"/>
          <a:ext cx="2647950" cy="1841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kern="1200">
              <a:solidFill>
                <a:schemeClr val="accent1">
                  <a:lumMod val="75000"/>
                </a:schemeClr>
              </a:solidFill>
            </a:rPr>
            <a:t>Bicycle</a:t>
          </a:r>
          <a:r>
            <a:rPr lang="en-IN" sz="1100" b="1" kern="1200" baseline="0">
              <a:solidFill>
                <a:schemeClr val="accent1">
                  <a:lumMod val="75000"/>
                </a:schemeClr>
              </a:solidFill>
            </a:rPr>
            <a:t> Shop</a:t>
          </a:r>
          <a:endParaRPr lang="en-IN" sz="1100" b="1" kern="1200">
            <a:solidFill>
              <a:schemeClr val="accent1">
                <a:lumMod val="75000"/>
              </a:schemeClr>
            </a:solidFill>
          </a:endParaRPr>
        </a:p>
      </xdr:txBody>
    </xdr:sp>
    <xdr:clientData/>
  </xdr:twoCellAnchor>
  <xdr:twoCellAnchor>
    <xdr:from>
      <xdr:col>6</xdr:col>
      <xdr:colOff>152400</xdr:colOff>
      <xdr:row>1</xdr:row>
      <xdr:rowOff>41910</xdr:rowOff>
    </xdr:from>
    <xdr:to>
      <xdr:col>8</xdr:col>
      <xdr:colOff>266700</xdr:colOff>
      <xdr:row>2</xdr:row>
      <xdr:rowOff>95250</xdr:rowOff>
    </xdr:to>
    <xdr:sp macro="" textlink="">
      <xdr:nvSpPr>
        <xdr:cNvPr id="106" name="Rectangle: Rounded Corners 105">
          <a:extLst>
            <a:ext uri="{FF2B5EF4-FFF2-40B4-BE49-F238E27FC236}">
              <a16:creationId xmlns:a16="http://schemas.microsoft.com/office/drawing/2014/main" id="{82A2BA14-D45D-4D80-B358-85C69FE113D3}"/>
            </a:ext>
          </a:extLst>
        </xdr:cNvPr>
        <xdr:cNvSpPr/>
      </xdr:nvSpPr>
      <xdr:spPr>
        <a:xfrm>
          <a:off x="3810000" y="226060"/>
          <a:ext cx="1333500" cy="23749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kern="1200">
              <a:solidFill>
                <a:schemeClr val="accent1">
                  <a:lumMod val="75000"/>
                </a:schemeClr>
              </a:solidFill>
            </a:rPr>
            <a:t>TOTAL SALES</a:t>
          </a:r>
        </a:p>
      </xdr:txBody>
    </xdr:sp>
    <xdr:clientData/>
  </xdr:twoCellAnchor>
  <xdr:twoCellAnchor editAs="oneCell">
    <xdr:from>
      <xdr:col>7</xdr:col>
      <xdr:colOff>508000</xdr:colOff>
      <xdr:row>1</xdr:row>
      <xdr:rowOff>0</xdr:rowOff>
    </xdr:from>
    <xdr:to>
      <xdr:col>8</xdr:col>
      <xdr:colOff>133350</xdr:colOff>
      <xdr:row>2</xdr:row>
      <xdr:rowOff>50800</xdr:rowOff>
    </xdr:to>
    <xdr:pic>
      <xdr:nvPicPr>
        <xdr:cNvPr id="107" name="Graphic 29" descr="Money with solid fill">
          <a:extLst>
            <a:ext uri="{FF2B5EF4-FFF2-40B4-BE49-F238E27FC236}">
              <a16:creationId xmlns:a16="http://schemas.microsoft.com/office/drawing/2014/main" id="{31BE25FE-5F52-E1C9-247A-B6E88384739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775200" y="184150"/>
          <a:ext cx="234950" cy="234950"/>
        </a:xfrm>
        <a:prstGeom prst="rect">
          <a:avLst/>
        </a:prstGeom>
      </xdr:spPr>
    </xdr:pic>
    <xdr:clientData/>
  </xdr:twoCellAnchor>
  <xdr:twoCellAnchor>
    <xdr:from>
      <xdr:col>8</xdr:col>
      <xdr:colOff>400208</xdr:colOff>
      <xdr:row>2</xdr:row>
      <xdr:rowOff>88900</xdr:rowOff>
    </xdr:from>
    <xdr:to>
      <xdr:col>10</xdr:col>
      <xdr:colOff>501808</xdr:colOff>
      <xdr:row>3</xdr:row>
      <xdr:rowOff>152400</xdr:rowOff>
    </xdr:to>
    <xdr:sp macro="" textlink="'Pivot Tables'!B2">
      <xdr:nvSpPr>
        <xdr:cNvPr id="116" name="Rectangle: Rounded Corners 115">
          <a:extLst>
            <a:ext uri="{FF2B5EF4-FFF2-40B4-BE49-F238E27FC236}">
              <a16:creationId xmlns:a16="http://schemas.microsoft.com/office/drawing/2014/main" id="{EB2E5F35-C1D2-4B97-B16D-F14847036AA5}"/>
            </a:ext>
          </a:extLst>
        </xdr:cNvPr>
        <xdr:cNvSpPr/>
      </xdr:nvSpPr>
      <xdr:spPr>
        <a:xfrm>
          <a:off x="5277008" y="457200"/>
          <a:ext cx="1320800" cy="2476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2C22D362-2619-4C66-88A7-F28559EE3E5B}" type="TxLink">
            <a:rPr lang="en-US" sz="1200" b="1" i="0" u="none" strike="noStrike" kern="1200">
              <a:solidFill>
                <a:srgbClr val="000000"/>
              </a:solidFill>
              <a:latin typeface="Calibri"/>
              <a:ea typeface="Calibri"/>
              <a:cs typeface="Calibri"/>
            </a:rPr>
            <a:pPr algn="l"/>
            <a:t> $1,30,15,237.75 </a:t>
          </a:fld>
          <a:endParaRPr lang="en-IN" sz="1200" b="1" kern="1200">
            <a:solidFill>
              <a:schemeClr val="accent1">
                <a:lumMod val="75000"/>
              </a:schemeClr>
            </a:solidFill>
          </a:endParaRPr>
        </a:p>
      </xdr:txBody>
    </xdr:sp>
    <xdr:clientData/>
  </xdr:twoCellAnchor>
  <xdr:twoCellAnchor>
    <xdr:from>
      <xdr:col>8</xdr:col>
      <xdr:colOff>400208</xdr:colOff>
      <xdr:row>1</xdr:row>
      <xdr:rowOff>35560</xdr:rowOff>
    </xdr:from>
    <xdr:to>
      <xdr:col>10</xdr:col>
      <xdr:colOff>514508</xdr:colOff>
      <xdr:row>2</xdr:row>
      <xdr:rowOff>88900</xdr:rowOff>
    </xdr:to>
    <xdr:sp macro="" textlink="">
      <xdr:nvSpPr>
        <xdr:cNvPr id="129" name="Rectangle: Rounded Corners 128">
          <a:extLst>
            <a:ext uri="{FF2B5EF4-FFF2-40B4-BE49-F238E27FC236}">
              <a16:creationId xmlns:a16="http://schemas.microsoft.com/office/drawing/2014/main" id="{D84D6815-7C99-4F14-AC19-05AD7EA3A6FB}"/>
            </a:ext>
          </a:extLst>
        </xdr:cNvPr>
        <xdr:cNvSpPr/>
      </xdr:nvSpPr>
      <xdr:spPr>
        <a:xfrm>
          <a:off x="5277008" y="219710"/>
          <a:ext cx="1333500" cy="23749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kern="1200">
              <a:solidFill>
                <a:schemeClr val="accent1">
                  <a:lumMod val="75000"/>
                </a:schemeClr>
              </a:solidFill>
            </a:rPr>
            <a:t>PROFIT</a:t>
          </a:r>
          <a:r>
            <a:rPr lang="en-IN" sz="1200" b="1" kern="1200" baseline="0">
              <a:solidFill>
                <a:schemeClr val="accent1">
                  <a:lumMod val="75000"/>
                </a:schemeClr>
              </a:solidFill>
            </a:rPr>
            <a:t> ($)</a:t>
          </a:r>
          <a:endParaRPr lang="en-IN" sz="1200" b="1" kern="1200">
            <a:solidFill>
              <a:schemeClr val="accent1">
                <a:lumMod val="75000"/>
              </a:schemeClr>
            </a:solidFill>
          </a:endParaRPr>
        </a:p>
      </xdr:txBody>
    </xdr:sp>
    <xdr:clientData/>
  </xdr:twoCellAnchor>
  <xdr:twoCellAnchor>
    <xdr:from>
      <xdr:col>11</xdr:col>
      <xdr:colOff>13017</xdr:colOff>
      <xdr:row>1</xdr:row>
      <xdr:rowOff>10160</xdr:rowOff>
    </xdr:from>
    <xdr:to>
      <xdr:col>13</xdr:col>
      <xdr:colOff>127317</xdr:colOff>
      <xdr:row>2</xdr:row>
      <xdr:rowOff>63500</xdr:rowOff>
    </xdr:to>
    <xdr:sp macro="" textlink="">
      <xdr:nvSpPr>
        <xdr:cNvPr id="132" name="Rectangle: Rounded Corners 131">
          <a:extLst>
            <a:ext uri="{FF2B5EF4-FFF2-40B4-BE49-F238E27FC236}">
              <a16:creationId xmlns:a16="http://schemas.microsoft.com/office/drawing/2014/main" id="{EC244153-4930-4B88-B7CE-69040E11DBAD}"/>
            </a:ext>
          </a:extLst>
        </xdr:cNvPr>
        <xdr:cNvSpPr/>
      </xdr:nvSpPr>
      <xdr:spPr>
        <a:xfrm>
          <a:off x="6718617" y="194310"/>
          <a:ext cx="1333500" cy="23749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kern="1200">
              <a:solidFill>
                <a:schemeClr val="accent1">
                  <a:lumMod val="75000"/>
                </a:schemeClr>
              </a:solidFill>
            </a:rPr>
            <a:t>PROFIT</a:t>
          </a:r>
          <a:r>
            <a:rPr lang="en-IN" sz="1200" b="1" kern="1200" baseline="0">
              <a:solidFill>
                <a:schemeClr val="accent1">
                  <a:lumMod val="75000"/>
                </a:schemeClr>
              </a:solidFill>
            </a:rPr>
            <a:t> (%)</a:t>
          </a:r>
          <a:endParaRPr lang="en-IN" sz="1200" b="1" kern="1200">
            <a:solidFill>
              <a:schemeClr val="accent1">
                <a:lumMod val="75000"/>
              </a:schemeClr>
            </a:solidFill>
          </a:endParaRPr>
        </a:p>
      </xdr:txBody>
    </xdr:sp>
    <xdr:clientData/>
  </xdr:twoCellAnchor>
  <xdr:twoCellAnchor>
    <xdr:from>
      <xdr:col>10</xdr:col>
      <xdr:colOff>603567</xdr:colOff>
      <xdr:row>2</xdr:row>
      <xdr:rowOff>114300</xdr:rowOff>
    </xdr:from>
    <xdr:to>
      <xdr:col>13</xdr:col>
      <xdr:colOff>95567</xdr:colOff>
      <xdr:row>3</xdr:row>
      <xdr:rowOff>139700</xdr:rowOff>
    </xdr:to>
    <xdr:sp macro="" textlink="'Pivot Tables'!D2">
      <xdr:nvSpPr>
        <xdr:cNvPr id="133" name="Rectangle: Rounded Corners 132">
          <a:extLst>
            <a:ext uri="{FF2B5EF4-FFF2-40B4-BE49-F238E27FC236}">
              <a16:creationId xmlns:a16="http://schemas.microsoft.com/office/drawing/2014/main" id="{718C68E0-678E-4658-88CB-7ECB78F5C5BA}"/>
            </a:ext>
          </a:extLst>
        </xdr:cNvPr>
        <xdr:cNvSpPr/>
      </xdr:nvSpPr>
      <xdr:spPr>
        <a:xfrm>
          <a:off x="6699567" y="482600"/>
          <a:ext cx="1320800" cy="209550"/>
        </a:xfrm>
        <a:prstGeom prst="roundRect">
          <a:avLst>
            <a:gd name="adj" fmla="val 5000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290A544D-621C-40BB-AA99-17CC9EB28A1A}" type="TxLink">
            <a:rPr lang="en-US" sz="1200" b="1" i="0" u="none" strike="noStrike" kern="1200">
              <a:solidFill>
                <a:srgbClr val="000000"/>
              </a:solidFill>
              <a:latin typeface="Calibri"/>
              <a:ea typeface="Calibri"/>
              <a:cs typeface="Calibri"/>
            </a:rPr>
            <a:pPr algn="l"/>
            <a:t>14.10%</a:t>
          </a:fld>
          <a:endParaRPr lang="en-IN" sz="1200" b="1" kern="1200">
            <a:solidFill>
              <a:schemeClr val="accent1">
                <a:lumMod val="75000"/>
              </a:schemeClr>
            </a:solidFill>
          </a:endParaRPr>
        </a:p>
      </xdr:txBody>
    </xdr:sp>
    <xdr:clientData/>
  </xdr:twoCellAnchor>
  <xdr:twoCellAnchor editAs="oneCell">
    <xdr:from>
      <xdr:col>10</xdr:col>
      <xdr:colOff>25400</xdr:colOff>
      <xdr:row>1</xdr:row>
      <xdr:rowOff>25400</xdr:rowOff>
    </xdr:from>
    <xdr:to>
      <xdr:col>10</xdr:col>
      <xdr:colOff>266700</xdr:colOff>
      <xdr:row>2</xdr:row>
      <xdr:rowOff>82550</xdr:rowOff>
    </xdr:to>
    <xdr:pic>
      <xdr:nvPicPr>
        <xdr:cNvPr id="130" name="Graphic 31" descr="Bank with solid fill">
          <a:extLst>
            <a:ext uri="{FF2B5EF4-FFF2-40B4-BE49-F238E27FC236}">
              <a16:creationId xmlns:a16="http://schemas.microsoft.com/office/drawing/2014/main" id="{11268CC1-2B40-499A-92F6-F7064F76971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121400" y="209550"/>
          <a:ext cx="241300" cy="241300"/>
        </a:xfrm>
        <a:prstGeom prst="rect">
          <a:avLst/>
        </a:prstGeom>
      </xdr:spPr>
    </xdr:pic>
    <xdr:clientData/>
  </xdr:twoCellAnchor>
  <xdr:twoCellAnchor>
    <xdr:from>
      <xdr:col>13</xdr:col>
      <xdr:colOff>245745</xdr:colOff>
      <xdr:row>2</xdr:row>
      <xdr:rowOff>101600</xdr:rowOff>
    </xdr:from>
    <xdr:to>
      <xdr:col>15</xdr:col>
      <xdr:colOff>347345</xdr:colOff>
      <xdr:row>3</xdr:row>
      <xdr:rowOff>177800</xdr:rowOff>
    </xdr:to>
    <xdr:sp macro="" textlink="'Pivot Tables'!C2">
      <xdr:nvSpPr>
        <xdr:cNvPr id="134" name="Rectangle: Rounded Corners 133">
          <a:extLst>
            <a:ext uri="{FF2B5EF4-FFF2-40B4-BE49-F238E27FC236}">
              <a16:creationId xmlns:a16="http://schemas.microsoft.com/office/drawing/2014/main" id="{E6456717-690F-43CC-A24C-6CBE026A7969}"/>
            </a:ext>
          </a:extLst>
        </xdr:cNvPr>
        <xdr:cNvSpPr/>
      </xdr:nvSpPr>
      <xdr:spPr>
        <a:xfrm>
          <a:off x="8170545" y="469900"/>
          <a:ext cx="1320800" cy="2603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fld id="{F9EA6EFC-E96C-4F94-B261-2232B567F313}" type="TxLink">
            <a:rPr lang="en-US" sz="1200" b="1" i="0" u="none" strike="noStrike" kern="1200">
              <a:solidFill>
                <a:srgbClr val="000000"/>
              </a:solidFill>
              <a:latin typeface="Calibri"/>
              <a:ea typeface="Calibri"/>
              <a:cs typeface="Calibri"/>
            </a:rPr>
            <a:pPr algn="l"/>
            <a:t> 8,61,132.00 </a:t>
          </a:fld>
          <a:endParaRPr lang="en-IN" sz="1200" b="1" kern="1200">
            <a:solidFill>
              <a:schemeClr val="accent1">
                <a:lumMod val="75000"/>
              </a:schemeClr>
            </a:solidFill>
          </a:endParaRPr>
        </a:p>
      </xdr:txBody>
    </xdr:sp>
    <xdr:clientData/>
  </xdr:twoCellAnchor>
  <xdr:twoCellAnchor>
    <xdr:from>
      <xdr:col>13</xdr:col>
      <xdr:colOff>245745</xdr:colOff>
      <xdr:row>0</xdr:row>
      <xdr:rowOff>175260</xdr:rowOff>
    </xdr:from>
    <xdr:to>
      <xdr:col>15</xdr:col>
      <xdr:colOff>360045</xdr:colOff>
      <xdr:row>2</xdr:row>
      <xdr:rowOff>44450</xdr:rowOff>
    </xdr:to>
    <xdr:sp macro="" textlink="">
      <xdr:nvSpPr>
        <xdr:cNvPr id="137" name="Rectangle: Rounded Corners 136">
          <a:extLst>
            <a:ext uri="{FF2B5EF4-FFF2-40B4-BE49-F238E27FC236}">
              <a16:creationId xmlns:a16="http://schemas.microsoft.com/office/drawing/2014/main" id="{90AA239F-80AA-4F2E-85C6-FCC245C2149E}"/>
            </a:ext>
          </a:extLst>
        </xdr:cNvPr>
        <xdr:cNvSpPr/>
      </xdr:nvSpPr>
      <xdr:spPr>
        <a:xfrm>
          <a:off x="8170545" y="175260"/>
          <a:ext cx="1333500" cy="23749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kern="1200">
              <a:solidFill>
                <a:schemeClr val="accent1">
                  <a:lumMod val="75000"/>
                </a:schemeClr>
              </a:solidFill>
            </a:rPr>
            <a:t>UNITS SOLD</a:t>
          </a:r>
        </a:p>
      </xdr:txBody>
    </xdr:sp>
    <xdr:clientData/>
  </xdr:twoCellAnchor>
  <xdr:twoCellAnchor editAs="oneCell">
    <xdr:from>
      <xdr:col>14</xdr:col>
      <xdr:colOff>514350</xdr:colOff>
      <xdr:row>1</xdr:row>
      <xdr:rowOff>12700</xdr:rowOff>
    </xdr:from>
    <xdr:to>
      <xdr:col>15</xdr:col>
      <xdr:colOff>323850</xdr:colOff>
      <xdr:row>2</xdr:row>
      <xdr:rowOff>95250</xdr:rowOff>
    </xdr:to>
    <xdr:pic>
      <xdr:nvPicPr>
        <xdr:cNvPr id="138" name="Graphic 39" descr="Presentation with bar chart with solid fill">
          <a:extLst>
            <a:ext uri="{FF2B5EF4-FFF2-40B4-BE49-F238E27FC236}">
              <a16:creationId xmlns:a16="http://schemas.microsoft.com/office/drawing/2014/main" id="{2DAD7236-0267-B0C0-DABA-4D4802A90CC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048750" y="196850"/>
          <a:ext cx="419100" cy="266700"/>
        </a:xfrm>
        <a:prstGeom prst="rect">
          <a:avLst/>
        </a:prstGeom>
      </xdr:spPr>
    </xdr:pic>
    <xdr:clientData/>
  </xdr:twoCellAnchor>
  <xdr:twoCellAnchor editAs="oneCell">
    <xdr:from>
      <xdr:col>12</xdr:col>
      <xdr:colOff>247650</xdr:colOff>
      <xdr:row>1</xdr:row>
      <xdr:rowOff>0</xdr:rowOff>
    </xdr:from>
    <xdr:to>
      <xdr:col>12</xdr:col>
      <xdr:colOff>565150</xdr:colOff>
      <xdr:row>2</xdr:row>
      <xdr:rowOff>116928</xdr:rowOff>
    </xdr:to>
    <xdr:pic>
      <xdr:nvPicPr>
        <xdr:cNvPr id="139" name="Graphic 37" descr="Coins with solid fill">
          <a:extLst>
            <a:ext uri="{FF2B5EF4-FFF2-40B4-BE49-F238E27FC236}">
              <a16:creationId xmlns:a16="http://schemas.microsoft.com/office/drawing/2014/main" id="{A17133C8-C183-DE21-AA5F-2FD29028896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562850" y="184150"/>
          <a:ext cx="317500" cy="301078"/>
        </a:xfrm>
        <a:prstGeom prst="rect">
          <a:avLst/>
        </a:prstGeom>
      </xdr:spPr>
    </xdr:pic>
    <xdr:clientData/>
  </xdr:twoCellAnchor>
  <xdr:twoCellAnchor>
    <xdr:from>
      <xdr:col>11</xdr:col>
      <xdr:colOff>568960</xdr:colOff>
      <xdr:row>4</xdr:row>
      <xdr:rowOff>82550</xdr:rowOff>
    </xdr:from>
    <xdr:to>
      <xdr:col>15</xdr:col>
      <xdr:colOff>184150</xdr:colOff>
      <xdr:row>6</xdr:row>
      <xdr:rowOff>101600</xdr:rowOff>
    </xdr:to>
    <xdr:sp macro="" textlink="">
      <xdr:nvSpPr>
        <xdr:cNvPr id="140" name="Rectangle: Rounded Corners 139">
          <a:extLst>
            <a:ext uri="{FF2B5EF4-FFF2-40B4-BE49-F238E27FC236}">
              <a16:creationId xmlns:a16="http://schemas.microsoft.com/office/drawing/2014/main" id="{E292EAA6-19F8-4C4B-B540-028687DA73F3}"/>
            </a:ext>
          </a:extLst>
        </xdr:cNvPr>
        <xdr:cNvSpPr/>
      </xdr:nvSpPr>
      <xdr:spPr>
        <a:xfrm>
          <a:off x="7274560" y="819150"/>
          <a:ext cx="2053590" cy="3873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400" b="1" kern="1200">
              <a:solidFill>
                <a:schemeClr val="accent1">
                  <a:lumMod val="75000"/>
                </a:schemeClr>
              </a:solidFill>
            </a:rPr>
            <a:t>TOP</a:t>
          </a:r>
          <a:r>
            <a:rPr lang="en-IN" sz="1400" b="1" kern="1200" baseline="0">
              <a:solidFill>
                <a:schemeClr val="accent1">
                  <a:lumMod val="75000"/>
                </a:schemeClr>
              </a:solidFill>
            </a:rPr>
            <a:t> SELLING PRODUCT</a:t>
          </a:r>
          <a:endParaRPr lang="en-IN" sz="1400" b="1" kern="1200">
            <a:solidFill>
              <a:schemeClr val="accent1">
                <a:lumMod val="75000"/>
              </a:schemeClr>
            </a:solidFill>
          </a:endParaRPr>
        </a:p>
      </xdr:txBody>
    </xdr:sp>
    <xdr:clientData/>
  </xdr:twoCellAnchor>
  <xdr:twoCellAnchor>
    <xdr:from>
      <xdr:col>11</xdr:col>
      <xdr:colOff>600710</xdr:colOff>
      <xdr:row>5</xdr:row>
      <xdr:rowOff>146050</xdr:rowOff>
    </xdr:from>
    <xdr:to>
      <xdr:col>14</xdr:col>
      <xdr:colOff>565150</xdr:colOff>
      <xdr:row>7</xdr:row>
      <xdr:rowOff>38100</xdr:rowOff>
    </xdr:to>
    <xdr:sp macro="" textlink="'Pivot Tables'!J2">
      <xdr:nvSpPr>
        <xdr:cNvPr id="142" name="Rectangle: Rounded Corners 141">
          <a:extLst>
            <a:ext uri="{FF2B5EF4-FFF2-40B4-BE49-F238E27FC236}">
              <a16:creationId xmlns:a16="http://schemas.microsoft.com/office/drawing/2014/main" id="{B6470F35-81C2-4D53-9274-9953813BA4DD}"/>
            </a:ext>
          </a:extLst>
        </xdr:cNvPr>
        <xdr:cNvSpPr/>
      </xdr:nvSpPr>
      <xdr:spPr>
        <a:xfrm>
          <a:off x="7306310" y="1066800"/>
          <a:ext cx="1793240" cy="2603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fld id="{48F2EABF-7705-42C8-90E3-AC23791846C7}" type="TxLink">
            <a:rPr lang="en-US" sz="1200" b="1" i="0" u="none" strike="noStrike" kern="1200">
              <a:solidFill>
                <a:srgbClr val="000000"/>
              </a:solidFill>
              <a:latin typeface="Calibri"/>
              <a:ea typeface="Calibri"/>
              <a:cs typeface="Calibri"/>
            </a:rPr>
            <a:pPr algn="l"/>
            <a:t>PROD_ID_002</a:t>
          </a:fld>
          <a:endParaRPr lang="en-IN" sz="1200" b="1" kern="1200">
            <a:solidFill>
              <a:schemeClr val="accent1">
                <a:lumMod val="75000"/>
              </a:schemeClr>
            </a:solidFill>
          </a:endParaRPr>
        </a:p>
      </xdr:txBody>
    </xdr:sp>
    <xdr:clientData/>
  </xdr:twoCellAnchor>
  <xdr:twoCellAnchor>
    <xdr:from>
      <xdr:col>11</xdr:col>
      <xdr:colOff>594360</xdr:colOff>
      <xdr:row>7</xdr:row>
      <xdr:rowOff>12700</xdr:rowOff>
    </xdr:from>
    <xdr:to>
      <xdr:col>14</xdr:col>
      <xdr:colOff>558800</xdr:colOff>
      <xdr:row>8</xdr:row>
      <xdr:rowOff>88900</xdr:rowOff>
    </xdr:to>
    <xdr:sp macro="" textlink="'Pivot Tables'!J5">
      <xdr:nvSpPr>
        <xdr:cNvPr id="143" name="Rectangle: Rounded Corners 142">
          <a:extLst>
            <a:ext uri="{FF2B5EF4-FFF2-40B4-BE49-F238E27FC236}">
              <a16:creationId xmlns:a16="http://schemas.microsoft.com/office/drawing/2014/main" id="{3D50D036-E08F-433B-B7FE-06291E5F22DC}"/>
            </a:ext>
          </a:extLst>
        </xdr:cNvPr>
        <xdr:cNvSpPr/>
      </xdr:nvSpPr>
      <xdr:spPr>
        <a:xfrm>
          <a:off x="7299960" y="1301750"/>
          <a:ext cx="1793240" cy="2603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fld id="{60C1FE1E-C3D8-4AE3-BFA9-AAB013ED7BCD}" type="TxLink">
            <a:rPr lang="en-US" sz="1200" b="1" i="0" u="none" strike="noStrike" kern="1200">
              <a:solidFill>
                <a:srgbClr val="000000"/>
              </a:solidFill>
              <a:latin typeface="Calibri"/>
              <a:ea typeface="Calibri"/>
              <a:cs typeface="Calibri"/>
            </a:rPr>
            <a:pPr algn="l"/>
            <a:t>$2,70,96,396.86</a:t>
          </a:fld>
          <a:endParaRPr lang="en-IN" sz="1200" b="1" kern="1200">
            <a:solidFill>
              <a:schemeClr val="accent1">
                <a:lumMod val="75000"/>
              </a:schemeClr>
            </a:solidFill>
          </a:endParaRPr>
        </a:p>
      </xdr:txBody>
    </xdr:sp>
    <xdr:clientData/>
  </xdr:twoCellAnchor>
  <xdr:twoCellAnchor editAs="oneCell">
    <xdr:from>
      <xdr:col>14</xdr:col>
      <xdr:colOff>546100</xdr:colOff>
      <xdr:row>4</xdr:row>
      <xdr:rowOff>101600</xdr:rowOff>
    </xdr:from>
    <xdr:to>
      <xdr:col>15</xdr:col>
      <xdr:colOff>241300</xdr:colOff>
      <xdr:row>6</xdr:row>
      <xdr:rowOff>38100</xdr:rowOff>
    </xdr:to>
    <xdr:pic>
      <xdr:nvPicPr>
        <xdr:cNvPr id="144" name="Graphic 41" descr="Fire with solid fill">
          <a:extLst>
            <a:ext uri="{FF2B5EF4-FFF2-40B4-BE49-F238E27FC236}">
              <a16:creationId xmlns:a16="http://schemas.microsoft.com/office/drawing/2014/main" id="{D4D2B06D-C0CE-99A2-0CC8-5ACEE60CE63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9080500" y="838200"/>
          <a:ext cx="304800" cy="304800"/>
        </a:xfrm>
        <a:prstGeom prst="rect">
          <a:avLst/>
        </a:prstGeom>
      </xdr:spPr>
    </xdr:pic>
    <xdr:clientData/>
  </xdr:twoCellAnchor>
  <xdr:twoCellAnchor>
    <xdr:from>
      <xdr:col>6</xdr:col>
      <xdr:colOff>152400</xdr:colOff>
      <xdr:row>2</xdr:row>
      <xdr:rowOff>76200</xdr:rowOff>
    </xdr:from>
    <xdr:to>
      <xdr:col>8</xdr:col>
      <xdr:colOff>254000</xdr:colOff>
      <xdr:row>4</xdr:row>
      <xdr:rowOff>6350</xdr:rowOff>
    </xdr:to>
    <xdr:sp macro="" textlink="'Pivot Tables'!A2">
      <xdr:nvSpPr>
        <xdr:cNvPr id="2" name="Rectangle: Rounded Corners 1">
          <a:extLst>
            <a:ext uri="{FF2B5EF4-FFF2-40B4-BE49-F238E27FC236}">
              <a16:creationId xmlns:a16="http://schemas.microsoft.com/office/drawing/2014/main" id="{1011C5D6-1174-45A3-B201-3C15EE2A11BD}"/>
            </a:ext>
          </a:extLst>
        </xdr:cNvPr>
        <xdr:cNvSpPr/>
      </xdr:nvSpPr>
      <xdr:spPr>
        <a:xfrm>
          <a:off x="3810000" y="444500"/>
          <a:ext cx="1320800" cy="2984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E7FA61D-C549-40B2-9682-0B7B60E1E28B}" type="TxLink">
            <a:rPr lang="en-US" sz="1200" b="1" i="0" u="none" strike="noStrike" kern="1200">
              <a:solidFill>
                <a:srgbClr val="000000"/>
              </a:solidFill>
              <a:latin typeface="Calibri"/>
              <a:ea typeface="Calibri"/>
              <a:cs typeface="Calibri"/>
            </a:rPr>
            <a:pPr algn="l"/>
            <a:t> $9,23,11,094.75 </a:t>
          </a:fld>
          <a:endParaRPr lang="en-IN" sz="1200" b="1" kern="1200">
            <a:solidFill>
              <a:schemeClr val="accent1">
                <a:lumMod val="75000"/>
              </a:schemeClr>
            </a:solidFill>
          </a:endParaRPr>
        </a:p>
      </xdr:txBody>
    </xdr:sp>
    <xdr:clientData/>
  </xdr:twoCellAnchor>
  <xdr:twoCellAnchor>
    <xdr:from>
      <xdr:col>6</xdr:col>
      <xdr:colOff>120650</xdr:colOff>
      <xdr:row>2</xdr:row>
      <xdr:rowOff>107950</xdr:rowOff>
    </xdr:from>
    <xdr:to>
      <xdr:col>8</xdr:col>
      <xdr:colOff>222250</xdr:colOff>
      <xdr:row>3</xdr:row>
      <xdr:rowOff>133350</xdr:rowOff>
    </xdr:to>
    <xdr:sp macro="" textlink="'Pivot Tables'!A2">
      <xdr:nvSpPr>
        <xdr:cNvPr id="3" name="Rectangle: Rounded Corners 2">
          <a:extLst>
            <a:ext uri="{FF2B5EF4-FFF2-40B4-BE49-F238E27FC236}">
              <a16:creationId xmlns:a16="http://schemas.microsoft.com/office/drawing/2014/main" id="{48C7BCDF-A0FF-40E4-931B-7C1BCE03697D}"/>
            </a:ext>
          </a:extLst>
        </xdr:cNvPr>
        <xdr:cNvSpPr/>
      </xdr:nvSpPr>
      <xdr:spPr>
        <a:xfrm>
          <a:off x="3778250" y="476250"/>
          <a:ext cx="1320800" cy="209550"/>
        </a:xfrm>
        <a:prstGeom prst="roundRect">
          <a:avLst>
            <a:gd name="adj" fmla="val 5000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92172D56-C327-4EF8-8B13-BBCAF4A59B67}" type="TxLink">
            <a:rPr lang="en-US" sz="1100" b="1" i="0" u="none" strike="noStrike" kern="1200">
              <a:solidFill>
                <a:srgbClr val="000000"/>
              </a:solidFill>
              <a:latin typeface="Calibri"/>
              <a:ea typeface="Calibri"/>
              <a:cs typeface="Calibri"/>
            </a:rPr>
            <a:pPr algn="l"/>
            <a:t> $9,23,11,094.75 </a:t>
          </a:fld>
          <a:endParaRPr lang="en-IN" sz="1200" b="1" kern="1200">
            <a:solidFill>
              <a:schemeClr val="accent1">
                <a:lumMod val="75000"/>
              </a:schemeClr>
            </a:solidFill>
          </a:endParaRPr>
        </a:p>
      </xdr:txBody>
    </xdr:sp>
    <xdr:clientData/>
  </xdr:twoCellAnchor>
  <xdr:twoCellAnchor>
    <xdr:from>
      <xdr:col>6</xdr:col>
      <xdr:colOff>563881</xdr:colOff>
      <xdr:row>3</xdr:row>
      <xdr:rowOff>177800</xdr:rowOff>
    </xdr:from>
    <xdr:to>
      <xdr:col>11</xdr:col>
      <xdr:colOff>463550</xdr:colOff>
      <xdr:row>9</xdr:row>
      <xdr:rowOff>38100</xdr:rowOff>
    </xdr:to>
    <xdr:graphicFrame macro="">
      <xdr:nvGraphicFramePr>
        <xdr:cNvPr id="4" name="Chart 3">
          <a:extLst>
            <a:ext uri="{FF2B5EF4-FFF2-40B4-BE49-F238E27FC236}">
              <a16:creationId xmlns:a16="http://schemas.microsoft.com/office/drawing/2014/main" id="{17786804-86D9-48C0-B09C-0F1B64F7A3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482600</xdr:colOff>
          <xdr:row>9</xdr:row>
          <xdr:rowOff>114300</xdr:rowOff>
        </xdr:from>
        <xdr:to>
          <xdr:col>7</xdr:col>
          <xdr:colOff>38100</xdr:colOff>
          <xdr:row>13</xdr:row>
          <xdr:rowOff>57150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xdr:col>
      <xdr:colOff>134779</xdr:colOff>
      <xdr:row>8</xdr:row>
      <xdr:rowOff>167640</xdr:rowOff>
    </xdr:from>
    <xdr:to>
      <xdr:col>11</xdr:col>
      <xdr:colOff>330200</xdr:colOff>
      <xdr:row>14</xdr:row>
      <xdr:rowOff>171450</xdr:rowOff>
    </xdr:to>
    <xdr:graphicFrame macro="">
      <xdr:nvGraphicFramePr>
        <xdr:cNvPr id="5" name="Chart 4">
          <a:extLst>
            <a:ext uri="{FF2B5EF4-FFF2-40B4-BE49-F238E27FC236}">
              <a16:creationId xmlns:a16="http://schemas.microsoft.com/office/drawing/2014/main" id="{2D722E73-961D-4462-8DEA-4DDB0C34E4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527050</xdr:colOff>
      <xdr:row>9</xdr:row>
      <xdr:rowOff>101600</xdr:rowOff>
    </xdr:from>
    <xdr:to>
      <xdr:col>15</xdr:col>
      <xdr:colOff>517525</xdr:colOff>
      <xdr:row>14</xdr:row>
      <xdr:rowOff>50800</xdr:rowOff>
    </xdr:to>
    <xdr:graphicFrame macro="">
      <xdr:nvGraphicFramePr>
        <xdr:cNvPr id="6" name="Chart 5">
          <a:extLst>
            <a:ext uri="{FF2B5EF4-FFF2-40B4-BE49-F238E27FC236}">
              <a16:creationId xmlns:a16="http://schemas.microsoft.com/office/drawing/2014/main" id="{17794263-9435-498C-9972-C0E9C5FDAA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565150</xdr:colOff>
      <xdr:row>14</xdr:row>
      <xdr:rowOff>165100</xdr:rowOff>
    </xdr:from>
    <xdr:to>
      <xdr:col>15</xdr:col>
      <xdr:colOff>457200</xdr:colOff>
      <xdr:row>18</xdr:row>
      <xdr:rowOff>177800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C18C8D87-DF38-426A-A34E-70EB574F58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6051550" y="2743200"/>
              <a:ext cx="3549650" cy="749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387350</xdr:colOff>
      <xdr:row>15</xdr:row>
      <xdr:rowOff>25400</xdr:rowOff>
    </xdr:from>
    <xdr:to>
      <xdr:col>9</xdr:col>
      <xdr:colOff>323850</xdr:colOff>
      <xdr:row>19</xdr:row>
      <xdr:rowOff>116800</xdr:rowOff>
    </xdr:to>
    <xdr:graphicFrame macro="">
      <xdr:nvGraphicFramePr>
        <xdr:cNvPr id="8" name="Chart 7">
          <a:extLst>
            <a:ext uri="{FF2B5EF4-FFF2-40B4-BE49-F238E27FC236}">
              <a16:creationId xmlns:a16="http://schemas.microsoft.com/office/drawing/2014/main" id="{7E987DE8-8FF4-4B19-AA9C-8E19840E55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82550</xdr:colOff>
      <xdr:row>14</xdr:row>
      <xdr:rowOff>35740</xdr:rowOff>
    </xdr:from>
    <xdr:to>
      <xdr:col>2</xdr:col>
      <xdr:colOff>361950</xdr:colOff>
      <xdr:row>21</xdr:row>
      <xdr:rowOff>16851</xdr:rowOff>
    </xdr:to>
    <xdr:graphicFrame macro="">
      <xdr:nvGraphicFramePr>
        <xdr:cNvPr id="9" name="Chart 8">
          <a:extLst>
            <a:ext uri="{FF2B5EF4-FFF2-40B4-BE49-F238E27FC236}">
              <a16:creationId xmlns:a16="http://schemas.microsoft.com/office/drawing/2014/main" id="{0A796266-F3EA-4D0D-BF8F-97642C17D01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203200</xdr:colOff>
      <xdr:row>8</xdr:row>
      <xdr:rowOff>50800</xdr:rowOff>
    </xdr:from>
    <xdr:to>
      <xdr:col>2</xdr:col>
      <xdr:colOff>234950</xdr:colOff>
      <xdr:row>14</xdr:row>
      <xdr:rowOff>82550</xdr:rowOff>
    </xdr:to>
    <mc:AlternateContent xmlns:mc="http://schemas.openxmlformats.org/markup-compatibility/2006">
      <mc:Choice xmlns:a14="http://schemas.microsoft.com/office/drawing/2010/main" Requires="a14">
        <xdr:graphicFrame macro="">
          <xdr:nvGraphicFramePr>
            <xdr:cNvPr id="12" name="Month 1">
              <a:extLst>
                <a:ext uri="{FF2B5EF4-FFF2-40B4-BE49-F238E27FC236}">
                  <a16:creationId xmlns:a16="http://schemas.microsoft.com/office/drawing/2014/main" id="{4F2F7369-1030-43E6-8324-244017D06342}"/>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203200" y="1524000"/>
              <a:ext cx="1250950" cy="1136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196850</xdr:colOff>
      <xdr:row>4</xdr:row>
      <xdr:rowOff>107950</xdr:rowOff>
    </xdr:from>
    <xdr:to>
      <xdr:col>2</xdr:col>
      <xdr:colOff>247650</xdr:colOff>
      <xdr:row>7</xdr:row>
      <xdr:rowOff>171450</xdr:rowOff>
    </xdr:to>
    <mc:AlternateContent xmlns:mc="http://schemas.openxmlformats.org/markup-compatibility/2006">
      <mc:Choice xmlns:a14="http://schemas.microsoft.com/office/drawing/2010/main" Requires="a14">
        <xdr:graphicFrame macro="">
          <xdr:nvGraphicFramePr>
            <xdr:cNvPr id="13" name="Year 1">
              <a:extLst>
                <a:ext uri="{FF2B5EF4-FFF2-40B4-BE49-F238E27FC236}">
                  <a16:creationId xmlns:a16="http://schemas.microsoft.com/office/drawing/2014/main" id="{A43A2BA5-AAB0-4959-B756-B46CEB93DDA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96850" y="844550"/>
              <a:ext cx="1270000" cy="615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353060</xdr:colOff>
      <xdr:row>4</xdr:row>
      <xdr:rowOff>31750</xdr:rowOff>
    </xdr:from>
    <xdr:to>
      <xdr:col>6</xdr:col>
      <xdr:colOff>368300</xdr:colOff>
      <xdr:row>13</xdr:row>
      <xdr:rowOff>139700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D1D878D4-1578-4B43-97F9-A01B05EED9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572260" y="768350"/>
              <a:ext cx="2453640" cy="1765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2</xdr:col>
      <xdr:colOff>603250</xdr:colOff>
      <xdr:row>13</xdr:row>
      <xdr:rowOff>31750</xdr:rowOff>
    </xdr:from>
    <xdr:to>
      <xdr:col>6</xdr:col>
      <xdr:colOff>114300</xdr:colOff>
      <xdr:row>15</xdr:row>
      <xdr:rowOff>0</xdr:rowOff>
    </xdr:to>
    <mc:AlternateContent xmlns:mc="http://schemas.openxmlformats.org/markup-compatibility/2006">
      <mc:Choice xmlns:sle15="http://schemas.microsoft.com/office/drawing/2012/slicer" Requires="sle15">
        <xdr:graphicFrame macro="">
          <xdr:nvGraphicFramePr>
            <xdr:cNvPr id="16" name="Year">
              <a:extLst>
                <a:ext uri="{FF2B5EF4-FFF2-40B4-BE49-F238E27FC236}">
                  <a16:creationId xmlns:a16="http://schemas.microsoft.com/office/drawing/2014/main" id="{64ABE364-DE15-48CD-8795-5635BC11852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822450" y="2425700"/>
              <a:ext cx="1949450" cy="3365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tan Das" refreshedDate="45652.730285648147" createdVersion="8" refreshedVersion="8" minRefreshableVersion="3" recordCount="700" xr:uid="{AB0E7B03-653F-4CA7-8B02-8BA68FAE22A2}">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8529197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B6D57C-5E87-4BA2-B5D3-890094FFD730}" name="PivotTable12" cacheId="1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fieldListSortAscending="1">
  <location ref="AQ3:AR9"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11">
      <pivotArea outline="0" collapsedLevelsAreSubtotals="1" fieldPosition="0"/>
    </format>
  </formats>
  <chartFormats count="7">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9" count="1" selected="0">
            <x v="0"/>
          </reference>
        </references>
      </pivotArea>
    </chartFormat>
    <chartFormat chart="3" format="10">
      <pivotArea type="data" outline="0" fieldPosition="0">
        <references count="2">
          <reference field="4294967294" count="1" selected="0">
            <x v="0"/>
          </reference>
          <reference field="19" count="1" selected="0">
            <x v="1"/>
          </reference>
        </references>
      </pivotArea>
    </chartFormat>
    <chartFormat chart="3" format="11">
      <pivotArea type="data" outline="0" fieldPosition="0">
        <references count="2">
          <reference field="4294967294" count="1" selected="0">
            <x v="0"/>
          </reference>
          <reference field="19" count="1" selected="0">
            <x v="2"/>
          </reference>
        </references>
      </pivotArea>
    </chartFormat>
    <chartFormat chart="3" format="12">
      <pivotArea type="data" outline="0" fieldPosition="0">
        <references count="2">
          <reference field="4294967294" count="1" selected="0">
            <x v="0"/>
          </reference>
          <reference field="19" count="1" selected="0">
            <x v="3"/>
          </reference>
        </references>
      </pivotArea>
    </chartFormat>
    <chartFormat chart="3" format="13">
      <pivotArea type="data" outline="0" fieldPosition="0">
        <references count="2">
          <reference field="4294967294" count="1" selected="0">
            <x v="0"/>
          </reference>
          <reference field="19" count="1" selected="0">
            <x v="4"/>
          </reference>
        </references>
      </pivotArea>
    </chartFormat>
    <chartFormat chart="3"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58F7AF-321E-42BE-89EE-CD99E49EF5C5}" name="PivotTable11" cacheId="1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M3:AN16"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h="1" x="0"/>
        <item x="1"/>
        <item t="default"/>
      </items>
    </pivotField>
    <pivotField showAll="0"/>
    <pivotField showAll="0"/>
    <pivotField showAll="0"/>
  </pivotFields>
  <rowFields count="2">
    <field x="17"/>
    <field x="15"/>
  </rowFields>
  <rowItems count="13">
    <i>
      <x v="1"/>
    </i>
    <i r="1">
      <x/>
    </i>
    <i r="1">
      <x v="1"/>
    </i>
    <i r="1">
      <x v="2"/>
    </i>
    <i r="1">
      <x v="3"/>
    </i>
    <i r="1">
      <x v="4"/>
    </i>
    <i r="1">
      <x v="5"/>
    </i>
    <i r="1">
      <x v="6"/>
    </i>
    <i r="1">
      <x v="7"/>
    </i>
    <i r="1">
      <x v="8"/>
    </i>
    <i r="1">
      <x v="9"/>
    </i>
    <i r="1">
      <x v="10"/>
    </i>
    <i r="1">
      <x v="11"/>
    </i>
  </rowItems>
  <colItems count="1">
    <i/>
  </colItems>
  <dataFields count="1">
    <dataField name="Sum of Profit" fld="12" baseField="0" baseItem="0" numFmtId="168"/>
  </dataFields>
  <formats count="1">
    <format dxfId="12">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288799-794C-4D1D-88EA-F4EBBDE003C7}" name="PivotTable6" cacheId="1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F3:AG8"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AB6D5D-739B-4E9A-9C78-532CA196E67A}" name="PivotTable4" cacheId="1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Q2:R152"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4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EE2D12C-AA1A-45CE-8004-66715D43747B}" name="PivotTable3" cacheId="1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fieldListSortAscending="1">
  <location ref="L2:N14"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numFmtId="43"/>
    <dataField name="Sum of Profit ('000)" fld="13" baseField="0" baseItem="0" numFmtId="43"/>
  </dataFields>
  <chartFormats count="14">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15" count="1" selected="0">
            <x v="0"/>
          </reference>
        </references>
      </pivotArea>
    </chartFormat>
    <chartFormat chart="2" format="7">
      <pivotArea type="data" outline="0" fieldPosition="0">
        <references count="2">
          <reference field="4294967294" count="1" selected="0">
            <x v="1"/>
          </reference>
          <reference field="15" count="1" selected="0">
            <x v="1"/>
          </reference>
        </references>
      </pivotArea>
    </chartFormat>
    <chartFormat chart="2" format="8">
      <pivotArea type="data" outline="0" fieldPosition="0">
        <references count="2">
          <reference field="4294967294" count="1" selected="0">
            <x v="1"/>
          </reference>
          <reference field="15" count="1" selected="0">
            <x v="2"/>
          </reference>
        </references>
      </pivotArea>
    </chartFormat>
    <chartFormat chart="2" format="9">
      <pivotArea type="data" outline="0" fieldPosition="0">
        <references count="2">
          <reference field="4294967294" count="1" selected="0">
            <x v="1"/>
          </reference>
          <reference field="15" count="1" selected="0">
            <x v="3"/>
          </reference>
        </references>
      </pivotArea>
    </chartFormat>
    <chartFormat chart="2" format="10">
      <pivotArea type="data" outline="0" fieldPosition="0">
        <references count="2">
          <reference field="4294967294" count="1" selected="0">
            <x v="1"/>
          </reference>
          <reference field="15" count="1" selected="0">
            <x v="4"/>
          </reference>
        </references>
      </pivotArea>
    </chartFormat>
    <chartFormat chart="2" format="11">
      <pivotArea type="data" outline="0" fieldPosition="0">
        <references count="2">
          <reference field="4294967294" count="1" selected="0">
            <x v="1"/>
          </reference>
          <reference field="15" count="1" selected="0">
            <x v="5"/>
          </reference>
        </references>
      </pivotArea>
    </chartFormat>
    <chartFormat chart="2" format="12">
      <pivotArea type="data" outline="0" fieldPosition="0">
        <references count="2">
          <reference field="4294967294" count="1" selected="0">
            <x v="1"/>
          </reference>
          <reference field="15" count="1" selected="0">
            <x v="6"/>
          </reference>
        </references>
      </pivotArea>
    </chartFormat>
    <chartFormat chart="2" format="13">
      <pivotArea type="data" outline="0" fieldPosition="0">
        <references count="2">
          <reference field="4294967294" count="1" selected="0">
            <x v="1"/>
          </reference>
          <reference field="15" count="1" selected="0">
            <x v="7"/>
          </reference>
        </references>
      </pivotArea>
    </chartFormat>
    <chartFormat chart="2" format="14">
      <pivotArea type="data" outline="0" fieldPosition="0">
        <references count="2">
          <reference field="4294967294" count="1" selected="0">
            <x v="1"/>
          </reference>
          <reference field="15" count="1" selected="0">
            <x v="8"/>
          </reference>
        </references>
      </pivotArea>
    </chartFormat>
    <chartFormat chart="2" format="15">
      <pivotArea type="data" outline="0" fieldPosition="0">
        <references count="2">
          <reference field="4294967294" count="1" selected="0">
            <x v="1"/>
          </reference>
          <reference field="15" count="1" selected="0">
            <x v="9"/>
          </reference>
        </references>
      </pivotArea>
    </chartFormat>
    <chartFormat chart="2" format="16">
      <pivotArea type="data" outline="0" fieldPosition="0">
        <references count="2">
          <reference field="4294967294" count="1" selected="0">
            <x v="1"/>
          </reference>
          <reference field="15" count="1" selected="0">
            <x v="10"/>
          </reference>
        </references>
      </pivotArea>
    </chartFormat>
    <chartFormat chart="2"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2BFAB9-EC87-454D-B704-416262B44EE2}"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1:C2"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4"/>
    <dataField name="Sum of Profit" fld="12" baseField="0" baseItem="0" numFmtId="164"/>
    <dataField name="Sum of Units Sold" fld="4" baseField="0" baseItem="0" numFmtId="43"/>
  </dataFields>
  <formats count="2">
    <format dxfId="15">
      <pivotArea outline="0" collapsedLevelsAreSubtotals="1" fieldPosition="0"/>
    </format>
    <format dxfId="14">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EE6FD1-5CB0-42CF-8A81-8C21460A5C0C}" name="PivotTable5" cacheId="1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fieldListSortAscending="1">
  <location ref="AB3:AC8"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axis="axisRow" showAll="0">
      <items count="9">
        <item x="1"/>
        <item x="2"/>
        <item x="3"/>
        <item x="4"/>
        <item x="6"/>
        <item h="1" x="5"/>
        <item h="1" x="7"/>
        <item h="1" x="0"/>
        <item t="default"/>
      </items>
    </pivotField>
  </pivotFields>
  <rowFields count="1">
    <field x="20"/>
  </rowFields>
  <rowItems count="5">
    <i>
      <x/>
    </i>
    <i>
      <x v="1"/>
    </i>
    <i>
      <x v="2"/>
    </i>
    <i>
      <x v="3"/>
    </i>
    <i>
      <x v="4"/>
    </i>
  </rowItems>
  <colItems count="1">
    <i/>
  </colItems>
  <dataFields count="1">
    <dataField name="Sum of Sales" fld="9" showDataAs="percentOfTotal" baseField="0" baseItem="0" numFmtId="9"/>
  </dataFields>
  <formats count="1">
    <format dxfId="16">
      <pivotArea outline="0" collapsedLevelsAreSubtotals="1" fieldPosition="0"/>
    </format>
  </formats>
  <chartFormats count="19">
    <chartFormat chart="0"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20" count="1" selected="0">
            <x v="0"/>
          </reference>
        </references>
      </pivotArea>
    </chartFormat>
    <chartFormat chart="6" format="3">
      <pivotArea type="data" outline="0" fieldPosition="0">
        <references count="2">
          <reference field="4294967294" count="1" selected="0">
            <x v="0"/>
          </reference>
          <reference field="20" count="1" selected="0">
            <x v="1"/>
          </reference>
        </references>
      </pivotArea>
    </chartFormat>
    <chartFormat chart="6" format="4">
      <pivotArea type="data" outline="0" fieldPosition="0">
        <references count="2">
          <reference field="4294967294" count="1" selected="0">
            <x v="0"/>
          </reference>
          <reference field="20" count="1" selected="0">
            <x v="2"/>
          </reference>
        </references>
      </pivotArea>
    </chartFormat>
    <chartFormat chart="6" format="5">
      <pivotArea type="data" outline="0" fieldPosition="0">
        <references count="2">
          <reference field="4294967294" count="1" selected="0">
            <x v="0"/>
          </reference>
          <reference field="20" count="1" selected="0">
            <x v="3"/>
          </reference>
        </references>
      </pivotArea>
    </chartFormat>
    <chartFormat chart="6" format="6">
      <pivotArea type="data" outline="0" fieldPosition="0">
        <references count="2">
          <reference field="4294967294" count="1" selected="0">
            <x v="0"/>
          </reference>
          <reference field="20" count="1" selected="0">
            <x v="4"/>
          </reference>
        </references>
      </pivotArea>
    </chartFormat>
    <chartFormat chart="6" format="7">
      <pivotArea type="data" outline="0" fieldPosition="0">
        <references count="2">
          <reference field="4294967294" count="1" selected="0">
            <x v="0"/>
          </reference>
          <reference field="20" count="1" selected="0">
            <x v="5"/>
          </reference>
        </references>
      </pivotArea>
    </chartFormat>
    <chartFormat chart="6" format="8">
      <pivotArea type="data" outline="0" fieldPosition="0">
        <references count="2">
          <reference field="4294967294" count="1" selected="0">
            <x v="0"/>
          </reference>
          <reference field="20" count="1" selected="0">
            <x v="6"/>
          </reference>
        </references>
      </pivotArea>
    </chartFormat>
    <chartFormat chart="6" format="9">
      <pivotArea type="data" outline="0" fieldPosition="0">
        <references count="2">
          <reference field="4294967294" count="1" selected="0">
            <x v="0"/>
          </reference>
          <reference field="20" count="1" selected="0">
            <x v="7"/>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20" count="1" selected="0">
            <x v="0"/>
          </reference>
        </references>
      </pivotArea>
    </chartFormat>
    <chartFormat chart="7" format="12">
      <pivotArea type="data" outline="0" fieldPosition="0">
        <references count="2">
          <reference field="4294967294" count="1" selected="0">
            <x v="0"/>
          </reference>
          <reference field="20" count="1" selected="0">
            <x v="1"/>
          </reference>
        </references>
      </pivotArea>
    </chartFormat>
    <chartFormat chart="7" format="13">
      <pivotArea type="data" outline="0" fieldPosition="0">
        <references count="2">
          <reference field="4294967294" count="1" selected="0">
            <x v="0"/>
          </reference>
          <reference field="20" count="1" selected="0">
            <x v="2"/>
          </reference>
        </references>
      </pivotArea>
    </chartFormat>
    <chartFormat chart="7" format="14">
      <pivotArea type="data" outline="0" fieldPosition="0">
        <references count="2">
          <reference field="4294967294" count="1" selected="0">
            <x v="0"/>
          </reference>
          <reference field="20" count="1" selected="0">
            <x v="3"/>
          </reference>
        </references>
      </pivotArea>
    </chartFormat>
    <chartFormat chart="7" format="15">
      <pivotArea type="data" outline="0" fieldPosition="0">
        <references count="2">
          <reference field="4294967294" count="1" selected="0">
            <x v="0"/>
          </reference>
          <reference field="20" count="1" selected="0">
            <x v="4"/>
          </reference>
        </references>
      </pivotArea>
    </chartFormat>
    <chartFormat chart="7" format="16">
      <pivotArea type="data" outline="0" fieldPosition="0">
        <references count="2">
          <reference field="4294967294" count="1" selected="0">
            <x v="0"/>
          </reference>
          <reference field="20" count="1" selected="0">
            <x v="5"/>
          </reference>
        </references>
      </pivotArea>
    </chartFormat>
    <chartFormat chart="7" format="17">
      <pivotArea type="data" outline="0" fieldPosition="0">
        <references count="2">
          <reference field="4294967294" count="1" selected="0">
            <x v="0"/>
          </reference>
          <reference field="20" count="1" selected="0">
            <x v="6"/>
          </reference>
        </references>
      </pivotArea>
    </chartFormat>
    <chartFormat chart="7"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B0C487B-EE5B-4D21-AD5B-21AC965A58A6}" name="PivotTable2" cacheId="1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G1:H7"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4"/>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2F1279F-9533-4EE5-8474-C6C20E6C684E}" name="PivotTable13" cacheId="15"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B2:D15"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8"/>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DBB068D-5A7E-4AF3-B8DA-762C40B0D244}" sourceName="Month">
  <pivotTables>
    <pivotTable tabId="2" name="PivotTable12"/>
    <pivotTable tabId="2" name="PivotTable1"/>
    <pivotTable tabId="2" name="PivotTable11"/>
    <pivotTable tabId="2" name="PivotTable2"/>
    <pivotTable tabId="2" name="PivotTable3"/>
    <pivotTable tabId="2" name="PivotTable4"/>
    <pivotTable tabId="2" name="PivotTable5"/>
    <pivotTable tabId="2" name="PivotTable6"/>
  </pivotTables>
  <data>
    <tabular pivotCacheId="1852919721">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231EF44-C64E-42E5-AF61-ADEC52D4CEF4}" sourceName="Year">
  <pivotTables>
    <pivotTable tabId="2" name="PivotTable12"/>
    <pivotTable tabId="2" name="PivotTable1"/>
    <pivotTable tabId="2" name="PivotTable11"/>
    <pivotTable tabId="2" name="PivotTable2"/>
    <pivotTable tabId="2" name="PivotTable3"/>
    <pivotTable tabId="2" name="PivotTable4"/>
    <pivotTable tabId="2" name="PivotTable5"/>
    <pivotTable tabId="2" name="PivotTable6"/>
  </pivotTables>
  <data>
    <tabular pivotCacheId="1852919721">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2FAEA32E-A46C-4E6B-8EB5-369A239850EA}"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D80D2913-84F7-45BC-A69F-BC5913DBC28A}" cache="Slicer_Month" caption="Month" style="SlicerStyleLight1 2" rowHeight="241300"/>
  <slicer name="Year 1" xr10:uid="{9AA63E78-A4B5-4688-9F53-7772D5234B54}" cache="Slicer_Year" caption="Year" columnCount="2" style="SlicerStyleLight1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1625CF9-5F50-4BF0-B8AE-56B68DEFEE86}" cache="Slicer_Year1" caption="Year" columnCount="2" showCaption="0" style="Sunbusr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33">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32" dataCellStyle="Comma"/>
    <tableColumn id="6" xr3:uid="{D1FA2F6E-B448-447A-822E-476E75AB0D24}" name="Manufacturing Price" dataDxfId="31" dataCellStyle="Comma"/>
    <tableColumn id="7" xr3:uid="{746807AF-7C02-410B-AA9B-C470D904CB91}" name="Sale Price" dataDxfId="30" dataCellStyle="Comma"/>
    <tableColumn id="8" xr3:uid="{19549595-54CD-44CA-85C9-58EF681308B8}" name="Gross Sales" dataDxfId="29" dataCellStyle="Comma"/>
    <tableColumn id="9" xr3:uid="{104167EA-E422-4774-B956-4B36C140EE94}" name="Discounts"/>
    <tableColumn id="10" xr3:uid="{DCEF5F63-00A0-4BBE-88B5-9FC52CE9FD87}" name="Sales" dataDxfId="28" dataCellStyle="Comma"/>
    <tableColumn id="21" xr3:uid="{49F6513B-8752-4727-A580-49EAA8AD80C5}" name="Sales ('000)" dataDxfId="27" dataCellStyle="Comma"/>
    <tableColumn id="11" xr3:uid="{F597BE21-FABB-4B22-924F-0FB9047BF885}" name="COGS" dataDxfId="26" dataCellStyle="Comma"/>
    <tableColumn id="12" xr3:uid="{D84A41A3-4370-4BF9-BD15-26F6A8F5F68C}" name="Profit" dataDxfId="25" dataCellStyle="Comma"/>
    <tableColumn id="22" xr3:uid="{B5433BD7-98D5-4C89-827A-9EB8FF47A48A}" name="Profit ('000)" dataDxfId="24" dataCellStyle="Comma"/>
    <tableColumn id="13" xr3:uid="{99DFFC76-741A-4785-B95C-D4515358E697}" name="Date" dataDxfId="23"/>
    <tableColumn id="14" xr3:uid="{D2C87CE1-8D3A-4190-9B63-84E5DA80158A}" name="Month" dataDxfId="22"/>
    <tableColumn id="20" xr3:uid="{00040B4C-ACDE-4878-B9D9-F9B6BFCA1252}" name="Quarter" dataDxfId="21"/>
    <tableColumn id="15" xr3:uid="{E905F66B-7952-44D0-8D91-E3991859BDBA}" name="Year"/>
    <tableColumn id="16" xr3:uid="{1B3165FF-A4D1-47E3-9C63-4AC99EF81BFA}" name="Customer_Name" dataDxfId="20"/>
    <tableColumn id="17" xr3:uid="{81851813-2BE4-4FF6-BF0F-14E82153B91A}" name="Product_Name" dataDxfId="19"/>
    <tableColumn id="23" xr3:uid="{BF904181-AD5D-4D36-B316-14EC624E04BF}" name="Country" dataDxfId="1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4318DA-EC24-4D60-8D8D-FE7BDEECC5E3}" name="Table2" displayName="Table2" ref="G3:I15" totalsRowShown="0" headerRowDxfId="4" headerRowBorderDxfId="7">
  <autoFilter ref="G3:I15" xr:uid="{1B4318DA-EC24-4D60-8D8D-FE7BDEECC5E3}">
    <filterColumn colId="1">
      <filters>
        <filter val="Yr 2022"/>
      </filters>
    </filterColumn>
  </autoFilter>
  <tableColumns count="3">
    <tableColumn id="1" xr3:uid="{5FA13883-3AC4-4B96-9C94-A34C319C13FA}" name="Product_Name" dataDxfId="6"/>
    <tableColumn id="2" xr3:uid="{43BA73B1-C677-414C-885F-EC72E8A81ADA}" name="Year"/>
    <tableColumn id="3" xr3:uid="{28442C33-A411-47F6-A3A3-E6A96E55FEC9}" name="Sales" dataDxfId="5"/>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H1" workbookViewId="0">
      <pane ySplit="1" topLeftCell="A684" activePane="bottomLeft" state="frozen"/>
      <selection pane="bottomLeft"/>
    </sheetView>
  </sheetViews>
  <sheetFormatPr defaultRowHeight="14.5" x14ac:dyDescent="0.35"/>
  <cols>
    <col min="1" max="1" width="14.90625" bestFit="1" customWidth="1"/>
    <col min="2" max="2" width="14.08984375" bestFit="1" customWidth="1"/>
    <col min="3" max="3" width="12.6328125" bestFit="1" customWidth="1"/>
    <col min="4" max="4" width="15.453125" bestFit="1" customWidth="1"/>
    <col min="5" max="5" width="11.6328125" bestFit="1" customWidth="1"/>
    <col min="6" max="6" width="20.54296875" bestFit="1" customWidth="1"/>
    <col min="7" max="7" width="11.1796875" bestFit="1" customWidth="1"/>
    <col min="8" max="8" width="12.453125" bestFit="1" customWidth="1"/>
    <col min="9" max="9" width="11.36328125" bestFit="1" customWidth="1"/>
    <col min="10" max="10" width="12.36328125" bestFit="1" customWidth="1"/>
    <col min="11" max="11" width="12.6328125" bestFit="1" customWidth="1"/>
    <col min="12" max="13" width="11.36328125" bestFit="1" customWidth="1"/>
    <col min="14" max="14" width="13.08984375" bestFit="1" customWidth="1"/>
    <col min="15" max="15" width="10.36328125" bestFit="1" customWidth="1"/>
    <col min="16" max="16" width="9" bestFit="1" customWidth="1"/>
    <col min="17" max="17" width="9.6328125" bestFit="1" customWidth="1"/>
    <col min="18" max="18" width="6.90625" bestFit="1" customWidth="1"/>
    <col min="19" max="19" width="17.453125" bestFit="1" customWidth="1"/>
    <col min="20" max="20" width="16" bestFit="1" customWidth="1"/>
    <col min="21" max="21" width="10" bestFit="1"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3E004-322D-470C-ACA3-8C65F34E613A}">
  <dimension ref="A1:AR152"/>
  <sheetViews>
    <sheetView topLeftCell="AL1" workbookViewId="0">
      <selection activeCell="AQ6" sqref="AQ6"/>
    </sheetView>
  </sheetViews>
  <sheetFormatPr defaultRowHeight="14.5" x14ac:dyDescent="0.35"/>
  <cols>
    <col min="1" max="2" width="14.90625" bestFit="1" customWidth="1"/>
    <col min="3" max="3" width="15.54296875" bestFit="1" customWidth="1"/>
    <col min="7" max="7" width="12.36328125" bestFit="1" customWidth="1"/>
    <col min="8" max="8" width="14.90625" bestFit="1" customWidth="1"/>
    <col min="10" max="10" width="13.7265625" customWidth="1"/>
    <col min="12" max="12" width="12.36328125" bestFit="1" customWidth="1"/>
    <col min="13" max="13" width="16.54296875" bestFit="1" customWidth="1"/>
    <col min="14" max="14" width="17.1796875" bestFit="1" customWidth="1"/>
    <col min="17" max="17" width="12.36328125" bestFit="1" customWidth="1"/>
    <col min="18" max="18" width="12.1796875" bestFit="1" customWidth="1"/>
    <col min="23" max="23" width="12.54296875" customWidth="1"/>
    <col min="24" max="24" width="12.1796875" bestFit="1" customWidth="1"/>
    <col min="28" max="28" width="12.36328125" bestFit="1" customWidth="1"/>
    <col min="29" max="29" width="11.26953125" bestFit="1" customWidth="1"/>
    <col min="32" max="32" width="15.1796875" bestFit="1" customWidth="1"/>
    <col min="33" max="33" width="11.26953125" bestFit="1" customWidth="1"/>
    <col min="35" max="35" width="15.7265625" customWidth="1"/>
    <col min="39" max="39" width="12.36328125" bestFit="1" customWidth="1"/>
    <col min="40" max="40" width="11.81640625" bestFit="1" customWidth="1"/>
    <col min="43" max="43" width="12.36328125" bestFit="1" customWidth="1"/>
    <col min="44" max="44" width="15.54296875" bestFit="1" customWidth="1"/>
  </cols>
  <sheetData>
    <row r="1" spans="1:44" x14ac:dyDescent="0.35">
      <c r="A1" t="s">
        <v>310</v>
      </c>
      <c r="B1" t="s">
        <v>311</v>
      </c>
      <c r="C1" t="s">
        <v>312</v>
      </c>
      <c r="D1" t="s">
        <v>313</v>
      </c>
      <c r="G1" s="6" t="s">
        <v>314</v>
      </c>
      <c r="H1" t="s">
        <v>310</v>
      </c>
      <c r="T1">
        <v>14</v>
      </c>
      <c r="U1">
        <f>COUNT(R3:R152)</f>
        <v>150</v>
      </c>
      <c r="V1">
        <f>U1-4</f>
        <v>146</v>
      </c>
      <c r="W1">
        <f>MIN(V1,T1)</f>
        <v>14</v>
      </c>
    </row>
    <row r="2" spans="1:44" x14ac:dyDescent="0.35">
      <c r="A2" s="8">
        <v>92311094.749999896</v>
      </c>
      <c r="B2" s="8">
        <v>13015237.750000009</v>
      </c>
      <c r="C2" s="4">
        <v>861132</v>
      </c>
      <c r="D2" s="5">
        <f>B2/A2</f>
        <v>0.14099321197791367</v>
      </c>
      <c r="G2" s="7" t="s">
        <v>23</v>
      </c>
      <c r="H2" s="8">
        <v>11415018.840000002</v>
      </c>
      <c r="J2" s="9" t="str">
        <f>INDEX(G2:H7,MATCH(MAX(H2:H7),H2:H7,0),1)</f>
        <v>PROD_ID_002</v>
      </c>
      <c r="L2" s="6" t="s">
        <v>314</v>
      </c>
      <c r="M2" t="s">
        <v>315</v>
      </c>
      <c r="N2" t="s">
        <v>316</v>
      </c>
      <c r="O2" s="9" t="s">
        <v>317</v>
      </c>
      <c r="Q2" s="6" t="s">
        <v>314</v>
      </c>
      <c r="R2" t="s">
        <v>310</v>
      </c>
    </row>
    <row r="3" spans="1:44" x14ac:dyDescent="0.35">
      <c r="G3" s="7" t="s">
        <v>32</v>
      </c>
      <c r="H3" s="8">
        <v>27096396.860000007</v>
      </c>
      <c r="J3" s="9"/>
      <c r="L3" s="7" t="s">
        <v>33</v>
      </c>
      <c r="M3" s="4">
        <v>6752.737430000001</v>
      </c>
      <c r="N3" s="4">
        <v>989.37593000000004</v>
      </c>
      <c r="O3" s="11">
        <f>N3/M3</f>
        <v>0.14651479348279647</v>
      </c>
      <c r="Q3" s="7" t="s">
        <v>22</v>
      </c>
      <c r="R3" s="4">
        <v>333187.5</v>
      </c>
      <c r="AB3" s="6" t="s">
        <v>314</v>
      </c>
      <c r="AC3" t="s">
        <v>310</v>
      </c>
      <c r="AF3" s="6" t="s">
        <v>314</v>
      </c>
      <c r="AG3" t="s">
        <v>310</v>
      </c>
      <c r="AI3" s="9" t="s">
        <v>0</v>
      </c>
      <c r="AJ3" s="9" t="s">
        <v>318</v>
      </c>
      <c r="AM3" s="6" t="s">
        <v>314</v>
      </c>
      <c r="AN3" t="s">
        <v>311</v>
      </c>
      <c r="AQ3" s="6" t="s">
        <v>314</v>
      </c>
      <c r="AR3" t="s">
        <v>312</v>
      </c>
    </row>
    <row r="4" spans="1:44" x14ac:dyDescent="0.35">
      <c r="G4" s="7" t="s">
        <v>56</v>
      </c>
      <c r="H4" s="8">
        <v>12052759.705000002</v>
      </c>
      <c r="J4" s="9"/>
      <c r="L4" s="7" t="s">
        <v>62</v>
      </c>
      <c r="M4" s="4">
        <v>4497.1929850000015</v>
      </c>
      <c r="N4" s="4">
        <v>607.88998499999991</v>
      </c>
      <c r="O4" s="11">
        <f t="shared" ref="O4:O14" si="0">N4/M4</f>
        <v>0.13517098043770068</v>
      </c>
      <c r="Q4" s="7" t="s">
        <v>31</v>
      </c>
      <c r="R4" s="4">
        <v>171082.2</v>
      </c>
      <c r="AB4" s="7" t="s">
        <v>37</v>
      </c>
      <c r="AC4" s="12">
        <v>0.15630916082647556</v>
      </c>
      <c r="AF4" s="7" t="s">
        <v>47</v>
      </c>
      <c r="AG4" s="12">
        <v>1.5193226380840854E-2</v>
      </c>
      <c r="AI4" s="7" t="s">
        <v>47</v>
      </c>
      <c r="AJ4" s="12">
        <v>1.5165914188862551E-2</v>
      </c>
      <c r="AM4" s="7">
        <v>2022</v>
      </c>
      <c r="AN4" s="15">
        <v>13015237.750000002</v>
      </c>
      <c r="AQ4" s="7" t="s">
        <v>97</v>
      </c>
      <c r="AR4" s="12">
        <v>0.14124083183530517</v>
      </c>
    </row>
    <row r="5" spans="1:44" x14ac:dyDescent="0.35">
      <c r="G5" s="7" t="s">
        <v>61</v>
      </c>
      <c r="H5" s="8">
        <v>15110493.790000001</v>
      </c>
      <c r="J5" s="10">
        <f>INDEX(G2:H7,MATCH(MAX(H2:H7),H2:H7,0),2)</f>
        <v>27096396.860000007</v>
      </c>
      <c r="L5" s="7" t="s">
        <v>87</v>
      </c>
      <c r="M5" s="4">
        <v>6466.5453800000005</v>
      </c>
      <c r="N5" s="4">
        <v>1045.1283799999999</v>
      </c>
      <c r="O5" s="11">
        <f t="shared" si="0"/>
        <v>0.16162082202846922</v>
      </c>
      <c r="Q5" s="7" t="s">
        <v>39</v>
      </c>
      <c r="R5" s="4">
        <v>2564370</v>
      </c>
      <c r="AB5" s="7" t="s">
        <v>41</v>
      </c>
      <c r="AC5" s="12">
        <v>0.23923823354378204</v>
      </c>
      <c r="AF5" s="7" t="s">
        <v>21</v>
      </c>
      <c r="AG5" s="12">
        <v>0.16858354802470799</v>
      </c>
      <c r="AI5" s="7" t="s">
        <v>21</v>
      </c>
      <c r="AJ5" s="12">
        <v>0.16518400786390008</v>
      </c>
      <c r="AM5" s="14" t="s">
        <v>33</v>
      </c>
      <c r="AN5" s="15">
        <v>989375.92999999982</v>
      </c>
      <c r="AQ5" s="7" t="s">
        <v>70</v>
      </c>
      <c r="AR5" s="12">
        <v>0.13405842542142204</v>
      </c>
    </row>
    <row r="6" spans="1:44" x14ac:dyDescent="0.35">
      <c r="G6" s="7" t="s">
        <v>67</v>
      </c>
      <c r="H6" s="8">
        <v>12408442.024999999</v>
      </c>
      <c r="L6" s="7" t="s">
        <v>72</v>
      </c>
      <c r="M6" s="4">
        <v>8833.8735799999977</v>
      </c>
      <c r="N6" s="4">
        <v>1296.6285800000001</v>
      </c>
      <c r="O6" s="11">
        <f t="shared" si="0"/>
        <v>0.14677916411839803</v>
      </c>
      <c r="Q6" s="7" t="s">
        <v>43</v>
      </c>
      <c r="R6" s="4">
        <v>2868563.6</v>
      </c>
      <c r="W6" t="str" cm="1">
        <f t="array" aca="1" ref="W6:W10" ca="1">OFFSET(Q2,$W$1,0,5)</f>
        <v>CUST_ID_014</v>
      </c>
      <c r="X6" s="2" cm="1">
        <f t="array" aca="1" ref="X6:X10" ca="1">OFFSET(R2,$W$1,0,5)</f>
        <v>14979.72</v>
      </c>
      <c r="AB6" s="7" t="s">
        <v>46</v>
      </c>
      <c r="AC6" s="12">
        <v>0.23364906823633516</v>
      </c>
      <c r="AF6" s="7" t="s">
        <v>42</v>
      </c>
      <c r="AG6" s="12">
        <v>0.42701882690000292</v>
      </c>
      <c r="AI6" s="7" t="s">
        <v>42</v>
      </c>
      <c r="AJ6" s="12">
        <v>0.44222921495540313</v>
      </c>
      <c r="AM6" s="14" t="s">
        <v>62</v>
      </c>
      <c r="AN6" s="15">
        <v>607889.98499999987</v>
      </c>
      <c r="AQ6" s="7" t="s">
        <v>28</v>
      </c>
      <c r="AR6" s="12">
        <v>0.1369337105112805</v>
      </c>
    </row>
    <row r="7" spans="1:44" x14ac:dyDescent="0.35">
      <c r="G7" s="7" t="s">
        <v>95</v>
      </c>
      <c r="H7" s="8">
        <v>14227983.529999999</v>
      </c>
      <c r="L7" s="7" t="s">
        <v>109</v>
      </c>
      <c r="M7" s="4">
        <v>9537.4810249999991</v>
      </c>
      <c r="N7" s="4">
        <v>1282.1780249999997</v>
      </c>
      <c r="O7" s="11">
        <f t="shared" si="0"/>
        <v>0.13443570913945802</v>
      </c>
      <c r="Q7" s="7" t="s">
        <v>48</v>
      </c>
      <c r="R7" s="4">
        <v>68766.179999999993</v>
      </c>
      <c r="W7" t="str">
        <f ca="1"/>
        <v>CUST_ID_015</v>
      </c>
      <c r="X7" s="2">
        <f ca="1"/>
        <v>958131.25</v>
      </c>
      <c r="AB7" s="7" t="s">
        <v>51</v>
      </c>
      <c r="AC7" s="12">
        <v>0.20866452519896625</v>
      </c>
      <c r="AF7" s="7" t="s">
        <v>30</v>
      </c>
      <c r="AG7" s="12">
        <v>1.9885362967163804E-2</v>
      </c>
      <c r="AI7" s="7" t="s">
        <v>30</v>
      </c>
      <c r="AJ7" s="12">
        <v>2.0061958190274443E-2</v>
      </c>
      <c r="AM7" s="14" t="s">
        <v>87</v>
      </c>
      <c r="AN7" s="15">
        <v>1045128.38</v>
      </c>
      <c r="AQ7" s="7" t="s">
        <v>36</v>
      </c>
      <c r="AR7" s="12">
        <v>0.29727440160161278</v>
      </c>
    </row>
    <row r="8" spans="1:44" x14ac:dyDescent="0.35">
      <c r="L8" s="7" t="s">
        <v>151</v>
      </c>
      <c r="M8" s="4">
        <v>8152.6302400000013</v>
      </c>
      <c r="N8" s="4">
        <v>1026.82374</v>
      </c>
      <c r="O8" s="11">
        <f t="shared" si="0"/>
        <v>0.12594999524963121</v>
      </c>
      <c r="Q8" s="7" t="s">
        <v>52</v>
      </c>
      <c r="R8" s="4">
        <v>111504.3</v>
      </c>
      <c r="W8" t="str">
        <f ca="1"/>
        <v>CUST_ID_016</v>
      </c>
      <c r="X8" s="2">
        <f ca="1"/>
        <v>1309271.71</v>
      </c>
      <c r="AB8" s="7" t="s">
        <v>59</v>
      </c>
      <c r="AC8" s="12">
        <v>0.16213901219444105</v>
      </c>
      <c r="AF8" s="7" t="s">
        <v>38</v>
      </c>
      <c r="AG8" s="12">
        <v>0.36931903572728442</v>
      </c>
      <c r="AI8" s="7" t="s">
        <v>38</v>
      </c>
      <c r="AJ8" s="12">
        <v>0.35735890480155985</v>
      </c>
      <c r="AM8" s="14" t="s">
        <v>72</v>
      </c>
      <c r="AN8" s="15">
        <v>1296628.5799999998</v>
      </c>
      <c r="AQ8" s="7" t="s">
        <v>58</v>
      </c>
      <c r="AR8" s="12">
        <v>0.14278124608074025</v>
      </c>
    </row>
    <row r="9" spans="1:44" x14ac:dyDescent="0.35">
      <c r="L9" s="7" t="s">
        <v>49</v>
      </c>
      <c r="M9" s="4">
        <v>10494.309959999999</v>
      </c>
      <c r="N9" s="4">
        <v>1485.0109600000001</v>
      </c>
      <c r="O9" s="11">
        <f t="shared" si="0"/>
        <v>0.14150629871427967</v>
      </c>
      <c r="Q9" s="7" t="s">
        <v>55</v>
      </c>
      <c r="R9" s="4">
        <v>534168.75</v>
      </c>
      <c r="W9" t="str">
        <f ca="1"/>
        <v>CUST_ID_017</v>
      </c>
      <c r="X9" s="2">
        <f ca="1"/>
        <v>883053</v>
      </c>
      <c r="AM9" s="14" t="s">
        <v>109</v>
      </c>
      <c r="AN9" s="15">
        <v>1282178.0249999999</v>
      </c>
      <c r="AQ9" s="7" t="s">
        <v>64</v>
      </c>
      <c r="AR9" s="12">
        <v>0.14771138454963931</v>
      </c>
    </row>
    <row r="10" spans="1:44" x14ac:dyDescent="0.35">
      <c r="L10" s="7" t="s">
        <v>44</v>
      </c>
      <c r="M10" s="4">
        <v>8318.6461700000018</v>
      </c>
      <c r="N10" s="4">
        <v>1266.4881699999996</v>
      </c>
      <c r="O10" s="11">
        <f t="shared" si="0"/>
        <v>0.15224690942709002</v>
      </c>
      <c r="Q10" s="7" t="s">
        <v>60</v>
      </c>
      <c r="R10" s="4">
        <v>1069847.1100000001</v>
      </c>
      <c r="W10" t="str">
        <f ca="1"/>
        <v>CUST_ID_018</v>
      </c>
      <c r="X10" s="2">
        <f ca="1"/>
        <v>79200.479999999996</v>
      </c>
      <c r="AM10" s="14" t="s">
        <v>151</v>
      </c>
      <c r="AN10" s="15">
        <v>1026823.74</v>
      </c>
    </row>
    <row r="11" spans="1:44" x14ac:dyDescent="0.35">
      <c r="L11" s="7" t="s">
        <v>25</v>
      </c>
      <c r="M11" s="4">
        <v>6881.1927650000016</v>
      </c>
      <c r="N11" s="4">
        <v>993.29776500000025</v>
      </c>
      <c r="O11" s="11">
        <f t="shared" si="0"/>
        <v>0.14434964967879374</v>
      </c>
      <c r="Q11" s="7" t="s">
        <v>66</v>
      </c>
      <c r="R11" s="4">
        <v>387618.75</v>
      </c>
      <c r="AM11" s="14" t="s">
        <v>49</v>
      </c>
      <c r="AN11" s="15">
        <v>1485010.96</v>
      </c>
    </row>
    <row r="12" spans="1:44" x14ac:dyDescent="0.35">
      <c r="L12" s="7" t="s">
        <v>90</v>
      </c>
      <c r="M12" s="4">
        <v>5412.1038099999996</v>
      </c>
      <c r="N12" s="4">
        <v>502.49180999999993</v>
      </c>
      <c r="O12" s="11">
        <f t="shared" si="0"/>
        <v>9.284592972358377E-2</v>
      </c>
      <c r="Q12" s="7" t="s">
        <v>71</v>
      </c>
      <c r="R12" s="4">
        <v>29976</v>
      </c>
      <c r="AM12" s="14" t="s">
        <v>44</v>
      </c>
      <c r="AN12" s="15">
        <v>1266488.1700000004</v>
      </c>
    </row>
    <row r="13" spans="1:44" x14ac:dyDescent="0.35">
      <c r="L13" s="7" t="s">
        <v>76</v>
      </c>
      <c r="M13" s="4">
        <v>7274.1777899999997</v>
      </c>
      <c r="N13" s="4">
        <v>1271.1402900000003</v>
      </c>
      <c r="O13" s="11">
        <f t="shared" si="0"/>
        <v>0.17474693727550483</v>
      </c>
      <c r="Q13" s="7" t="s">
        <v>75</v>
      </c>
      <c r="R13" s="4">
        <v>206658</v>
      </c>
      <c r="AM13" s="14" t="s">
        <v>25</v>
      </c>
      <c r="AN13" s="15">
        <v>993297.76500000001</v>
      </c>
    </row>
    <row r="14" spans="1:44" x14ac:dyDescent="0.35">
      <c r="L14" s="7" t="s">
        <v>80</v>
      </c>
      <c r="M14" s="4">
        <v>9690.2036149999985</v>
      </c>
      <c r="N14" s="4">
        <v>1248.7841150000002</v>
      </c>
      <c r="O14" s="11">
        <f t="shared" si="0"/>
        <v>0.12887078173124644</v>
      </c>
      <c r="Q14" s="7" t="s">
        <v>79</v>
      </c>
      <c r="R14" s="4">
        <v>683397</v>
      </c>
      <c r="AM14" s="14" t="s">
        <v>90</v>
      </c>
      <c r="AN14" s="15">
        <v>502491.80999999982</v>
      </c>
    </row>
    <row r="15" spans="1:44" x14ac:dyDescent="0.35">
      <c r="Q15" s="7" t="s">
        <v>82</v>
      </c>
      <c r="R15" s="4">
        <v>748865</v>
      </c>
      <c r="AM15" s="14" t="s">
        <v>76</v>
      </c>
      <c r="AN15" s="15">
        <v>1271140.2900000003</v>
      </c>
    </row>
    <row r="16" spans="1:44" x14ac:dyDescent="0.35">
      <c r="Q16" s="7" t="s">
        <v>84</v>
      </c>
      <c r="R16" s="4">
        <v>14979.72</v>
      </c>
      <c r="AM16" s="14" t="s">
        <v>80</v>
      </c>
      <c r="AN16" s="15">
        <v>1248784.115</v>
      </c>
    </row>
    <row r="17" spans="17:18" x14ac:dyDescent="0.35">
      <c r="Q17" s="7" t="s">
        <v>86</v>
      </c>
      <c r="R17" s="4">
        <v>958131.25</v>
      </c>
    </row>
    <row r="18" spans="17:18" x14ac:dyDescent="0.35">
      <c r="Q18" s="7" t="s">
        <v>89</v>
      </c>
      <c r="R18" s="4">
        <v>1309271.71</v>
      </c>
    </row>
    <row r="19" spans="17:18" x14ac:dyDescent="0.35">
      <c r="Q19" s="7" t="s">
        <v>92</v>
      </c>
      <c r="R19" s="4">
        <v>883053</v>
      </c>
    </row>
    <row r="20" spans="17:18" x14ac:dyDescent="0.35">
      <c r="Q20" s="7" t="s">
        <v>94</v>
      </c>
      <c r="R20" s="4">
        <v>79200.479999999996</v>
      </c>
    </row>
    <row r="21" spans="17:18" x14ac:dyDescent="0.35">
      <c r="Q21" s="7" t="s">
        <v>98</v>
      </c>
      <c r="R21" s="4">
        <v>27972</v>
      </c>
    </row>
    <row r="22" spans="17:18" x14ac:dyDescent="0.35">
      <c r="Q22" s="7" t="s">
        <v>100</v>
      </c>
      <c r="R22" s="4">
        <v>1533084</v>
      </c>
    </row>
    <row r="23" spans="17:18" x14ac:dyDescent="0.35">
      <c r="Q23" s="7" t="s">
        <v>102</v>
      </c>
      <c r="R23" s="4">
        <v>1382376.45</v>
      </c>
    </row>
    <row r="24" spans="17:18" x14ac:dyDescent="0.35">
      <c r="Q24" s="7" t="s">
        <v>104</v>
      </c>
      <c r="R24" s="4">
        <v>136560</v>
      </c>
    </row>
    <row r="25" spans="17:18" x14ac:dyDescent="0.35">
      <c r="Q25" s="7" t="s">
        <v>106</v>
      </c>
      <c r="R25" s="4">
        <v>1016282.5</v>
      </c>
    </row>
    <row r="26" spans="17:18" x14ac:dyDescent="0.35">
      <c r="Q26" s="7" t="s">
        <v>108</v>
      </c>
      <c r="R26" s="4">
        <v>808521.25</v>
      </c>
    </row>
    <row r="27" spans="17:18" x14ac:dyDescent="0.35">
      <c r="Q27" s="7" t="s">
        <v>111</v>
      </c>
      <c r="R27" s="4">
        <v>74814.540000000008</v>
      </c>
    </row>
    <row r="28" spans="17:18" x14ac:dyDescent="0.35">
      <c r="Q28" s="7" t="s">
        <v>113</v>
      </c>
      <c r="R28" s="4">
        <v>142690.04999999999</v>
      </c>
    </row>
    <row r="29" spans="17:18" x14ac:dyDescent="0.35">
      <c r="Q29" s="7" t="s">
        <v>115</v>
      </c>
      <c r="R29" s="4">
        <v>2007975.5600000003</v>
      </c>
    </row>
    <row r="30" spans="17:18" x14ac:dyDescent="0.35">
      <c r="Q30" s="7" t="s">
        <v>117</v>
      </c>
      <c r="R30" s="4">
        <v>1810193.52</v>
      </c>
    </row>
    <row r="31" spans="17:18" x14ac:dyDescent="0.35">
      <c r="Q31" s="7" t="s">
        <v>119</v>
      </c>
      <c r="R31" s="4">
        <v>338445</v>
      </c>
    </row>
    <row r="32" spans="17:18" x14ac:dyDescent="0.35">
      <c r="Q32" s="7" t="s">
        <v>121</v>
      </c>
      <c r="R32" s="4">
        <v>409325</v>
      </c>
    </row>
    <row r="33" spans="17:18" x14ac:dyDescent="0.35">
      <c r="Q33" s="7" t="s">
        <v>123</v>
      </c>
      <c r="R33" s="4">
        <v>488503.04000000004</v>
      </c>
    </row>
    <row r="34" spans="17:18" x14ac:dyDescent="0.35">
      <c r="Q34" s="7" t="s">
        <v>125</v>
      </c>
      <c r="R34" s="4">
        <v>1018749</v>
      </c>
    </row>
    <row r="35" spans="17:18" x14ac:dyDescent="0.35">
      <c r="Q35" s="7" t="s">
        <v>127</v>
      </c>
      <c r="R35" s="4">
        <v>1690602.02</v>
      </c>
    </row>
    <row r="36" spans="17:18" x14ac:dyDescent="0.35">
      <c r="Q36" s="7" t="s">
        <v>129</v>
      </c>
      <c r="R36" s="4">
        <v>1111753.82</v>
      </c>
    </row>
    <row r="37" spans="17:18" x14ac:dyDescent="0.35">
      <c r="Q37" s="7" t="s">
        <v>131</v>
      </c>
      <c r="R37" s="4">
        <v>1154531.3999999999</v>
      </c>
    </row>
    <row r="38" spans="17:18" x14ac:dyDescent="0.35">
      <c r="Q38" s="7" t="s">
        <v>133</v>
      </c>
      <c r="R38" s="4">
        <v>74108.399999999994</v>
      </c>
    </row>
    <row r="39" spans="17:18" x14ac:dyDescent="0.35">
      <c r="Q39" s="7" t="s">
        <v>135</v>
      </c>
      <c r="R39" s="4">
        <v>1120032.8199999998</v>
      </c>
    </row>
    <row r="40" spans="17:18" x14ac:dyDescent="0.35">
      <c r="Q40" s="7" t="s">
        <v>137</v>
      </c>
      <c r="R40" s="4">
        <v>54236.7</v>
      </c>
    </row>
    <row r="41" spans="17:18" x14ac:dyDescent="0.35">
      <c r="Q41" s="7" t="s">
        <v>139</v>
      </c>
      <c r="R41" s="4">
        <v>34574.25</v>
      </c>
    </row>
    <row r="42" spans="17:18" x14ac:dyDescent="0.35">
      <c r="Q42" s="7" t="s">
        <v>141</v>
      </c>
      <c r="R42" s="4">
        <v>2873296.3000000003</v>
      </c>
    </row>
    <row r="43" spans="17:18" x14ac:dyDescent="0.35">
      <c r="Q43" s="7" t="s">
        <v>143</v>
      </c>
      <c r="R43" s="4">
        <v>621059.85</v>
      </c>
    </row>
    <row r="44" spans="17:18" x14ac:dyDescent="0.35">
      <c r="Q44" s="7" t="s">
        <v>145</v>
      </c>
      <c r="R44" s="4">
        <v>1312997.93</v>
      </c>
    </row>
    <row r="45" spans="17:18" x14ac:dyDescent="0.35">
      <c r="Q45" s="7" t="s">
        <v>147</v>
      </c>
      <c r="R45" s="4">
        <v>800439.11999999988</v>
      </c>
    </row>
    <row r="46" spans="17:18" x14ac:dyDescent="0.35">
      <c r="Q46" s="7" t="s">
        <v>149</v>
      </c>
      <c r="R46" s="4">
        <v>107422.79999999999</v>
      </c>
    </row>
    <row r="47" spans="17:18" x14ac:dyDescent="0.35">
      <c r="Q47" s="7" t="s">
        <v>152</v>
      </c>
      <c r="R47" s="4">
        <v>8653.5</v>
      </c>
    </row>
    <row r="48" spans="17:18" x14ac:dyDescent="0.35">
      <c r="Q48" s="7" t="s">
        <v>154</v>
      </c>
      <c r="R48" s="4">
        <v>51938.324999999997</v>
      </c>
    </row>
    <row r="49" spans="17:18" x14ac:dyDescent="0.35">
      <c r="Q49" s="7" t="s">
        <v>156</v>
      </c>
      <c r="R49" s="4">
        <v>1574073.79</v>
      </c>
    </row>
    <row r="50" spans="17:18" x14ac:dyDescent="0.35">
      <c r="Q50" s="7" t="s">
        <v>159</v>
      </c>
      <c r="R50" s="4">
        <v>866482.2</v>
      </c>
    </row>
    <row r="51" spans="17:18" x14ac:dyDescent="0.35">
      <c r="Q51" s="7" t="s">
        <v>161</v>
      </c>
      <c r="R51" s="4">
        <v>384703.8</v>
      </c>
    </row>
    <row r="52" spans="17:18" x14ac:dyDescent="0.35">
      <c r="Q52" s="7" t="s">
        <v>163</v>
      </c>
      <c r="R52" s="4">
        <v>426630</v>
      </c>
    </row>
    <row r="53" spans="17:18" x14ac:dyDescent="0.35">
      <c r="Q53" s="7" t="s">
        <v>165</v>
      </c>
      <c r="R53" s="4">
        <v>1166780</v>
      </c>
    </row>
    <row r="54" spans="17:18" x14ac:dyDescent="0.35">
      <c r="Q54" s="7" t="s">
        <v>167</v>
      </c>
      <c r="R54" s="4">
        <v>1900394.87</v>
      </c>
    </row>
    <row r="55" spans="17:18" x14ac:dyDescent="0.35">
      <c r="Q55" s="7" t="s">
        <v>169</v>
      </c>
      <c r="R55" s="4">
        <v>295943.75</v>
      </c>
    </row>
    <row r="56" spans="17:18" x14ac:dyDescent="0.35">
      <c r="Q56" s="7" t="s">
        <v>171</v>
      </c>
      <c r="R56" s="4">
        <v>1579878.1700000002</v>
      </c>
    </row>
    <row r="57" spans="17:18" x14ac:dyDescent="0.35">
      <c r="Q57" s="7" t="s">
        <v>173</v>
      </c>
      <c r="R57" s="4">
        <v>397464.25</v>
      </c>
    </row>
    <row r="58" spans="17:18" x14ac:dyDescent="0.35">
      <c r="Q58" s="7" t="s">
        <v>175</v>
      </c>
      <c r="R58" s="4">
        <v>1170498.71</v>
      </c>
    </row>
    <row r="59" spans="17:18" x14ac:dyDescent="0.35">
      <c r="Q59" s="7" t="s">
        <v>177</v>
      </c>
      <c r="R59" s="4">
        <v>737574.57000000007</v>
      </c>
    </row>
    <row r="60" spans="17:18" x14ac:dyDescent="0.35">
      <c r="Q60" s="7" t="s">
        <v>179</v>
      </c>
      <c r="R60" s="4">
        <v>409275</v>
      </c>
    </row>
    <row r="61" spans="17:18" x14ac:dyDescent="0.35">
      <c r="Q61" s="7" t="s">
        <v>181</v>
      </c>
      <c r="R61" s="4">
        <v>1098393.3700000001</v>
      </c>
    </row>
    <row r="62" spans="17:18" x14ac:dyDescent="0.35">
      <c r="Q62" s="7" t="s">
        <v>183</v>
      </c>
      <c r="R62" s="4">
        <v>116156.28</v>
      </c>
    </row>
    <row r="63" spans="17:18" x14ac:dyDescent="0.35">
      <c r="Q63" s="7" t="s">
        <v>184</v>
      </c>
      <c r="R63" s="4">
        <v>693171</v>
      </c>
    </row>
    <row r="64" spans="17:18" x14ac:dyDescent="0.35">
      <c r="Q64" s="7" t="s">
        <v>186</v>
      </c>
      <c r="R64" s="4">
        <v>912861</v>
      </c>
    </row>
    <row r="65" spans="17:18" x14ac:dyDescent="0.35">
      <c r="Q65" s="7" t="s">
        <v>188</v>
      </c>
      <c r="R65" s="4">
        <v>2120586</v>
      </c>
    </row>
    <row r="66" spans="17:18" x14ac:dyDescent="0.35">
      <c r="Q66" s="7" t="s">
        <v>190</v>
      </c>
      <c r="R66" s="4">
        <v>817309.98</v>
      </c>
    </row>
    <row r="67" spans="17:18" x14ac:dyDescent="0.35">
      <c r="Q67" s="7" t="s">
        <v>192</v>
      </c>
      <c r="R67" s="4">
        <v>1993805.76</v>
      </c>
    </row>
    <row r="68" spans="17:18" x14ac:dyDescent="0.35">
      <c r="Q68" s="7" t="s">
        <v>194</v>
      </c>
      <c r="R68" s="4">
        <v>1662455.07</v>
      </c>
    </row>
    <row r="69" spans="17:18" x14ac:dyDescent="0.35">
      <c r="Q69" s="7" t="s">
        <v>196</v>
      </c>
      <c r="R69" s="4">
        <v>72521.16</v>
      </c>
    </row>
    <row r="70" spans="17:18" x14ac:dyDescent="0.35">
      <c r="Q70" s="7" t="s">
        <v>198</v>
      </c>
      <c r="R70" s="4">
        <v>206852.5</v>
      </c>
    </row>
    <row r="71" spans="17:18" x14ac:dyDescent="0.35">
      <c r="Q71" s="7" t="s">
        <v>200</v>
      </c>
      <c r="R71" s="4">
        <v>1685310</v>
      </c>
    </row>
    <row r="72" spans="17:18" x14ac:dyDescent="0.35">
      <c r="Q72" s="7" t="s">
        <v>201</v>
      </c>
      <c r="R72" s="4">
        <v>1934637</v>
      </c>
    </row>
    <row r="73" spans="17:18" x14ac:dyDescent="0.35">
      <c r="Q73" s="7" t="s">
        <v>203</v>
      </c>
      <c r="R73" s="4">
        <v>18709.080000000002</v>
      </c>
    </row>
    <row r="74" spans="17:18" x14ac:dyDescent="0.35">
      <c r="Q74" s="7" t="s">
        <v>205</v>
      </c>
      <c r="R74" s="4">
        <v>1186033.1800000002</v>
      </c>
    </row>
    <row r="75" spans="17:18" x14ac:dyDescent="0.35">
      <c r="Q75" s="7" t="s">
        <v>207</v>
      </c>
      <c r="R75" s="4">
        <v>1158353.75</v>
      </c>
    </row>
    <row r="76" spans="17:18" x14ac:dyDescent="0.35">
      <c r="Q76" s="7" t="s">
        <v>209</v>
      </c>
      <c r="R76" s="4">
        <v>1038082.5</v>
      </c>
    </row>
    <row r="77" spans="17:18" x14ac:dyDescent="0.35">
      <c r="Q77" s="7" t="s">
        <v>211</v>
      </c>
      <c r="R77" s="4">
        <v>2253453</v>
      </c>
    </row>
    <row r="78" spans="17:18" x14ac:dyDescent="0.35">
      <c r="Q78" s="7" t="s">
        <v>213</v>
      </c>
      <c r="R78" s="4">
        <v>17082.599999999999</v>
      </c>
    </row>
    <row r="79" spans="17:18" x14ac:dyDescent="0.35">
      <c r="Q79" s="7" t="s">
        <v>215</v>
      </c>
      <c r="R79" s="4">
        <v>14452.68</v>
      </c>
    </row>
    <row r="80" spans="17:18" x14ac:dyDescent="0.35">
      <c r="Q80" s="7" t="s">
        <v>217</v>
      </c>
      <c r="R80" s="4">
        <v>1507683</v>
      </c>
    </row>
    <row r="81" spans="17:18" x14ac:dyDescent="0.35">
      <c r="Q81" s="7" t="s">
        <v>219</v>
      </c>
      <c r="R81" s="4">
        <v>156048.75</v>
      </c>
    </row>
    <row r="82" spans="17:18" x14ac:dyDescent="0.35">
      <c r="Q82" s="7" t="s">
        <v>220</v>
      </c>
      <c r="R82" s="4">
        <v>1117440</v>
      </c>
    </row>
    <row r="83" spans="17:18" x14ac:dyDescent="0.35">
      <c r="Q83" s="7" t="s">
        <v>221</v>
      </c>
      <c r="R83" s="4">
        <v>47897.1</v>
      </c>
    </row>
    <row r="84" spans="17:18" x14ac:dyDescent="0.35">
      <c r="Q84" s="7" t="s">
        <v>223</v>
      </c>
      <c r="R84" s="4">
        <v>9811.7999999999993</v>
      </c>
    </row>
    <row r="85" spans="17:18" x14ac:dyDescent="0.35">
      <c r="Q85" s="7" t="s">
        <v>225</v>
      </c>
      <c r="R85" s="4">
        <v>39917.760000000002</v>
      </c>
    </row>
    <row r="86" spans="17:18" x14ac:dyDescent="0.35">
      <c r="Q86" s="7" t="s">
        <v>227</v>
      </c>
      <c r="R86" s="4">
        <v>44736.12</v>
      </c>
    </row>
    <row r="87" spans="17:18" x14ac:dyDescent="0.35">
      <c r="Q87" s="7" t="s">
        <v>230</v>
      </c>
      <c r="R87" s="4">
        <v>910823.125</v>
      </c>
    </row>
    <row r="88" spans="17:18" x14ac:dyDescent="0.35">
      <c r="Q88" s="7" t="s">
        <v>232</v>
      </c>
      <c r="R88" s="4">
        <v>1017468</v>
      </c>
    </row>
    <row r="89" spans="17:18" x14ac:dyDescent="0.35">
      <c r="Q89" s="7" t="s">
        <v>233</v>
      </c>
      <c r="R89" s="4">
        <v>100561.95</v>
      </c>
    </row>
    <row r="90" spans="17:18" x14ac:dyDescent="0.35">
      <c r="Q90" s="7" t="s">
        <v>234</v>
      </c>
      <c r="R90" s="4">
        <v>52992.479999999996</v>
      </c>
    </row>
    <row r="91" spans="17:18" x14ac:dyDescent="0.35">
      <c r="Q91" s="7" t="s">
        <v>236</v>
      </c>
      <c r="R91" s="4">
        <v>22302.240000000002</v>
      </c>
    </row>
    <row r="92" spans="17:18" x14ac:dyDescent="0.35">
      <c r="Q92" s="7" t="s">
        <v>238</v>
      </c>
      <c r="R92" s="4">
        <v>105265.20000000001</v>
      </c>
    </row>
    <row r="93" spans="17:18" x14ac:dyDescent="0.35">
      <c r="Q93" s="7" t="s">
        <v>240</v>
      </c>
      <c r="R93" s="4">
        <v>79985.7</v>
      </c>
    </row>
    <row r="94" spans="17:18" x14ac:dyDescent="0.35">
      <c r="Q94" s="7" t="s">
        <v>242</v>
      </c>
      <c r="R94" s="4">
        <v>128880</v>
      </c>
    </row>
    <row r="95" spans="17:18" x14ac:dyDescent="0.35">
      <c r="Q95" s="7" t="s">
        <v>244</v>
      </c>
      <c r="R95" s="4">
        <v>1323443.55</v>
      </c>
    </row>
    <row r="96" spans="17:18" x14ac:dyDescent="0.35">
      <c r="Q96" s="7" t="s">
        <v>245</v>
      </c>
      <c r="R96" s="4">
        <v>90956.25</v>
      </c>
    </row>
    <row r="97" spans="17:18" x14ac:dyDescent="0.35">
      <c r="Q97" s="7" t="s">
        <v>247</v>
      </c>
      <c r="R97" s="4">
        <v>38021.399999999994</v>
      </c>
    </row>
    <row r="98" spans="17:18" x14ac:dyDescent="0.35">
      <c r="Q98" s="7" t="s">
        <v>249</v>
      </c>
      <c r="R98" s="4">
        <v>37651.5</v>
      </c>
    </row>
    <row r="99" spans="17:18" x14ac:dyDescent="0.35">
      <c r="Q99" s="7" t="s">
        <v>251</v>
      </c>
      <c r="R99" s="4">
        <v>175260</v>
      </c>
    </row>
    <row r="100" spans="17:18" x14ac:dyDescent="0.35">
      <c r="Q100" s="7" t="s">
        <v>253</v>
      </c>
      <c r="R100" s="4">
        <v>32840.160000000003</v>
      </c>
    </row>
    <row r="101" spans="17:18" x14ac:dyDescent="0.35">
      <c r="Q101" s="7" t="s">
        <v>254</v>
      </c>
      <c r="R101" s="4">
        <v>1104619.8700000001</v>
      </c>
    </row>
    <row r="102" spans="17:18" x14ac:dyDescent="0.35">
      <c r="Q102" s="7" t="s">
        <v>255</v>
      </c>
      <c r="R102" s="4">
        <v>414260</v>
      </c>
    </row>
    <row r="103" spans="17:18" x14ac:dyDescent="0.35">
      <c r="Q103" s="7" t="s">
        <v>256</v>
      </c>
      <c r="R103" s="4">
        <v>1035625.5</v>
      </c>
    </row>
    <row r="104" spans="17:18" x14ac:dyDescent="0.35">
      <c r="Q104" s="7" t="s">
        <v>257</v>
      </c>
      <c r="R104" s="4">
        <v>356250</v>
      </c>
    </row>
    <row r="105" spans="17:18" x14ac:dyDescent="0.35">
      <c r="Q105" s="7" t="s">
        <v>259</v>
      </c>
      <c r="R105" s="4">
        <v>22256.324999999997</v>
      </c>
    </row>
    <row r="106" spans="17:18" x14ac:dyDescent="0.35">
      <c r="Q106" s="7" t="s">
        <v>261</v>
      </c>
      <c r="R106" s="4">
        <v>28795.95</v>
      </c>
    </row>
    <row r="107" spans="17:18" x14ac:dyDescent="0.35">
      <c r="Q107" s="7" t="s">
        <v>263</v>
      </c>
      <c r="R107" s="4">
        <v>790966.25</v>
      </c>
    </row>
    <row r="108" spans="17:18" x14ac:dyDescent="0.35">
      <c r="Q108" s="7" t="s">
        <v>264</v>
      </c>
      <c r="R108" s="4">
        <v>39432</v>
      </c>
    </row>
    <row r="109" spans="17:18" x14ac:dyDescent="0.35">
      <c r="Q109" s="7" t="s">
        <v>265</v>
      </c>
      <c r="R109" s="4">
        <v>32837.699999999997</v>
      </c>
    </row>
    <row r="110" spans="17:18" x14ac:dyDescent="0.35">
      <c r="Q110" s="7" t="s">
        <v>267</v>
      </c>
      <c r="R110" s="4">
        <v>76821.75</v>
      </c>
    </row>
    <row r="111" spans="17:18" x14ac:dyDescent="0.35">
      <c r="Q111" s="7" t="s">
        <v>268</v>
      </c>
      <c r="R111" s="4">
        <v>23626.799999999999</v>
      </c>
    </row>
    <row r="112" spans="17:18" x14ac:dyDescent="0.35">
      <c r="Q112" s="7" t="s">
        <v>269</v>
      </c>
      <c r="R112" s="4">
        <v>55561.32</v>
      </c>
    </row>
    <row r="113" spans="17:18" x14ac:dyDescent="0.35">
      <c r="Q113" s="7" t="s">
        <v>270</v>
      </c>
      <c r="R113" s="4">
        <v>45238.8</v>
      </c>
    </row>
    <row r="114" spans="17:18" x14ac:dyDescent="0.35">
      <c r="Q114" s="7" t="s">
        <v>271</v>
      </c>
      <c r="R114" s="4">
        <v>127970.25</v>
      </c>
    </row>
    <row r="115" spans="17:18" x14ac:dyDescent="0.35">
      <c r="Q115" s="7" t="s">
        <v>272</v>
      </c>
      <c r="R115" s="4">
        <v>18161.400000000001</v>
      </c>
    </row>
    <row r="116" spans="17:18" x14ac:dyDescent="0.35">
      <c r="Q116" s="7" t="s">
        <v>273</v>
      </c>
      <c r="R116" s="4">
        <v>60088.68</v>
      </c>
    </row>
    <row r="117" spans="17:18" x14ac:dyDescent="0.35">
      <c r="Q117" s="7" t="s">
        <v>274</v>
      </c>
      <c r="R117" s="4">
        <v>865668.75</v>
      </c>
    </row>
    <row r="118" spans="17:18" x14ac:dyDescent="0.35">
      <c r="Q118" s="7" t="s">
        <v>275</v>
      </c>
      <c r="R118" s="4">
        <v>2908284</v>
      </c>
    </row>
    <row r="119" spans="17:18" x14ac:dyDescent="0.35">
      <c r="Q119" s="7" t="s">
        <v>276</v>
      </c>
      <c r="R119" s="4">
        <v>352536.25</v>
      </c>
    </row>
    <row r="120" spans="17:18" x14ac:dyDescent="0.35">
      <c r="Q120" s="7" t="s">
        <v>277</v>
      </c>
      <c r="R120" s="4">
        <v>313211.25</v>
      </c>
    </row>
    <row r="121" spans="17:18" x14ac:dyDescent="0.35">
      <c r="Q121" s="7" t="s">
        <v>278</v>
      </c>
      <c r="R121" s="4">
        <v>44145.36</v>
      </c>
    </row>
    <row r="122" spans="17:18" x14ac:dyDescent="0.35">
      <c r="Q122" s="7" t="s">
        <v>279</v>
      </c>
      <c r="R122" s="4">
        <v>68634.720000000001</v>
      </c>
    </row>
    <row r="123" spans="17:18" x14ac:dyDescent="0.35">
      <c r="Q123" s="7" t="s">
        <v>280</v>
      </c>
      <c r="R123" s="4">
        <v>1464775.5</v>
      </c>
    </row>
    <row r="124" spans="17:18" x14ac:dyDescent="0.35">
      <c r="Q124" s="7" t="s">
        <v>281</v>
      </c>
      <c r="R124" s="4">
        <v>965142.5</v>
      </c>
    </row>
    <row r="125" spans="17:18" x14ac:dyDescent="0.35">
      <c r="Q125" s="7" t="s">
        <v>282</v>
      </c>
      <c r="R125" s="4">
        <v>33886.44</v>
      </c>
    </row>
    <row r="126" spans="17:18" x14ac:dyDescent="0.35">
      <c r="Q126" s="7" t="s">
        <v>283</v>
      </c>
      <c r="R126" s="4">
        <v>28434</v>
      </c>
    </row>
    <row r="127" spans="17:18" x14ac:dyDescent="0.35">
      <c r="Q127" s="7" t="s">
        <v>284</v>
      </c>
      <c r="R127" s="4">
        <v>280848.75</v>
      </c>
    </row>
    <row r="128" spans="17:18" x14ac:dyDescent="0.35">
      <c r="Q128" s="7" t="s">
        <v>285</v>
      </c>
      <c r="R128" s="4">
        <v>432396</v>
      </c>
    </row>
    <row r="129" spans="17:18" x14ac:dyDescent="0.35">
      <c r="Q129" s="7" t="s">
        <v>286</v>
      </c>
      <c r="R129" s="4">
        <v>1317144</v>
      </c>
    </row>
    <row r="130" spans="17:18" x14ac:dyDescent="0.35">
      <c r="Q130" s="7" t="s">
        <v>287</v>
      </c>
      <c r="R130" s="4">
        <v>792408</v>
      </c>
    </row>
    <row r="131" spans="17:18" x14ac:dyDescent="0.35">
      <c r="Q131" s="7" t="s">
        <v>288</v>
      </c>
      <c r="R131" s="4">
        <v>48264.36</v>
      </c>
    </row>
    <row r="132" spans="17:18" x14ac:dyDescent="0.35">
      <c r="Q132" s="7" t="s">
        <v>289</v>
      </c>
      <c r="R132" s="4">
        <v>249012.5</v>
      </c>
    </row>
    <row r="133" spans="17:18" x14ac:dyDescent="0.35">
      <c r="Q133" s="7" t="s">
        <v>290</v>
      </c>
      <c r="R133" s="4">
        <v>57994.8</v>
      </c>
    </row>
    <row r="134" spans="17:18" x14ac:dyDescent="0.35">
      <c r="Q134" s="7" t="s">
        <v>291</v>
      </c>
      <c r="R134" s="4">
        <v>26199.599999999999</v>
      </c>
    </row>
    <row r="135" spans="17:18" x14ac:dyDescent="0.35">
      <c r="Q135" s="7" t="s">
        <v>292</v>
      </c>
      <c r="R135" s="4">
        <v>34315.32</v>
      </c>
    </row>
    <row r="136" spans="17:18" x14ac:dyDescent="0.35">
      <c r="Q136" s="7" t="s">
        <v>293</v>
      </c>
      <c r="R136" s="4">
        <v>543015</v>
      </c>
    </row>
    <row r="137" spans="17:18" x14ac:dyDescent="0.35">
      <c r="Q137" s="7" t="s">
        <v>294</v>
      </c>
      <c r="R137" s="4">
        <v>18573.75</v>
      </c>
    </row>
    <row r="138" spans="17:18" x14ac:dyDescent="0.35">
      <c r="Q138" s="7" t="s">
        <v>295</v>
      </c>
      <c r="R138" s="4">
        <v>62122.35</v>
      </c>
    </row>
    <row r="139" spans="17:18" x14ac:dyDescent="0.35">
      <c r="Q139" s="7" t="s">
        <v>296</v>
      </c>
      <c r="R139" s="4">
        <v>60523.65</v>
      </c>
    </row>
    <row r="140" spans="17:18" x14ac:dyDescent="0.35">
      <c r="Q140" s="7" t="s">
        <v>297</v>
      </c>
      <c r="R140" s="4">
        <v>392952.5</v>
      </c>
    </row>
    <row r="141" spans="17:18" x14ac:dyDescent="0.35">
      <c r="Q141" s="7" t="s">
        <v>298</v>
      </c>
      <c r="R141" s="4">
        <v>49756.649999999994</v>
      </c>
    </row>
    <row r="142" spans="17:18" x14ac:dyDescent="0.35">
      <c r="Q142" s="7" t="s">
        <v>299</v>
      </c>
      <c r="R142" s="4">
        <v>22731.300000000003</v>
      </c>
    </row>
    <row r="143" spans="17:18" x14ac:dyDescent="0.35">
      <c r="Q143" s="7" t="s">
        <v>300</v>
      </c>
      <c r="R143" s="4">
        <v>733491</v>
      </c>
    </row>
    <row r="144" spans="17:18" x14ac:dyDescent="0.35">
      <c r="Q144" s="7" t="s">
        <v>301</v>
      </c>
      <c r="R144" s="4">
        <v>58479.66</v>
      </c>
    </row>
    <row r="145" spans="17:18" x14ac:dyDescent="0.35">
      <c r="Q145" s="7" t="s">
        <v>302</v>
      </c>
      <c r="R145" s="4">
        <v>371647.5</v>
      </c>
    </row>
    <row r="146" spans="17:18" x14ac:dyDescent="0.35">
      <c r="Q146" s="7" t="s">
        <v>303</v>
      </c>
      <c r="R146" s="4">
        <v>1190898</v>
      </c>
    </row>
    <row r="147" spans="17:18" x14ac:dyDescent="0.35">
      <c r="Q147" s="7" t="s">
        <v>304</v>
      </c>
      <c r="R147" s="4">
        <v>62485.8</v>
      </c>
    </row>
    <row r="148" spans="17:18" x14ac:dyDescent="0.35">
      <c r="Q148" s="7" t="s">
        <v>305</v>
      </c>
      <c r="R148" s="4">
        <v>684630</v>
      </c>
    </row>
    <row r="149" spans="17:18" x14ac:dyDescent="0.35">
      <c r="Q149" s="7" t="s">
        <v>306</v>
      </c>
      <c r="R149" s="4">
        <v>39780.720000000001</v>
      </c>
    </row>
    <row r="150" spans="17:18" x14ac:dyDescent="0.35">
      <c r="Q150" s="7" t="s">
        <v>307</v>
      </c>
      <c r="R150" s="4">
        <v>370867.5</v>
      </c>
    </row>
    <row r="151" spans="17:18" x14ac:dyDescent="0.35">
      <c r="Q151" s="7" t="s">
        <v>308</v>
      </c>
      <c r="R151" s="4">
        <v>861435</v>
      </c>
    </row>
    <row r="152" spans="17:18" x14ac:dyDescent="0.35">
      <c r="Q152" s="7" t="s">
        <v>309</v>
      </c>
      <c r="R152" s="4">
        <v>88198.875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2FEC2-50A5-4CE9-A020-917E2E18B4D4}">
  <dimension ref="T1"/>
  <sheetViews>
    <sheetView tabSelected="1" workbookViewId="0">
      <selection activeCell="Q13" sqref="Q13"/>
    </sheetView>
  </sheetViews>
  <sheetFormatPr defaultRowHeight="14.5" x14ac:dyDescent="0.35"/>
  <sheetData>
    <row r="1" spans="20:20" x14ac:dyDescent="0.35">
      <c r="T1">
        <v>23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croll Bar 1">
              <controlPr defaultSize="0" autoPict="0">
                <anchor moveWithCells="1">
                  <from>
                    <xdr:col>6</xdr:col>
                    <xdr:colOff>482600</xdr:colOff>
                    <xdr:row>9</xdr:row>
                    <xdr:rowOff>114300</xdr:rowOff>
                  </from>
                  <to>
                    <xdr:col>7</xdr:col>
                    <xdr:colOff>38100</xdr:colOff>
                    <xdr:row>13</xdr:row>
                    <xdr:rowOff>57150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30AEE-DC70-4901-8CCA-37C8F068BFFB}">
  <dimension ref="B2:I15"/>
  <sheetViews>
    <sheetView workbookViewId="0">
      <selection activeCell="K10" sqref="K10"/>
    </sheetView>
  </sheetViews>
  <sheetFormatPr defaultRowHeight="14.5" x14ac:dyDescent="0.35"/>
  <cols>
    <col min="2" max="2" width="12.36328125" bestFit="1" customWidth="1"/>
    <col min="3" max="3" width="6.81640625" bestFit="1" customWidth="1"/>
    <col min="4" max="4" width="11.08984375" bestFit="1" customWidth="1"/>
    <col min="7" max="7" width="15.36328125" customWidth="1"/>
    <col min="9" max="9" width="13.81640625" customWidth="1"/>
  </cols>
  <sheetData>
    <row r="2" spans="2:9" x14ac:dyDescent="0.35">
      <c r="B2" s="6" t="s">
        <v>310</v>
      </c>
    </row>
    <row r="3" spans="2:9" x14ac:dyDescent="0.35">
      <c r="B3" s="6" t="s">
        <v>19</v>
      </c>
      <c r="C3" s="6" t="s">
        <v>17</v>
      </c>
      <c r="D3" t="s">
        <v>319</v>
      </c>
      <c r="G3" s="13" t="s">
        <v>19</v>
      </c>
      <c r="H3" s="13" t="s">
        <v>17</v>
      </c>
      <c r="I3" s="13" t="s">
        <v>9</v>
      </c>
    </row>
    <row r="4" spans="2:9" hidden="1" x14ac:dyDescent="0.35">
      <c r="B4" t="s">
        <v>97</v>
      </c>
      <c r="C4">
        <v>2021</v>
      </c>
      <c r="D4" s="15">
        <v>3519132.5300000003</v>
      </c>
      <c r="G4" s="9" t="s">
        <v>97</v>
      </c>
      <c r="H4" t="s">
        <v>320</v>
      </c>
      <c r="I4" s="15">
        <v>3519132.5300000003</v>
      </c>
    </row>
    <row r="5" spans="2:9" x14ac:dyDescent="0.35">
      <c r="B5" t="s">
        <v>97</v>
      </c>
      <c r="C5">
        <v>2022</v>
      </c>
      <c r="D5" s="15">
        <v>14227983.529999997</v>
      </c>
      <c r="G5" s="16" t="s">
        <v>97</v>
      </c>
      <c r="H5" t="s">
        <v>321</v>
      </c>
      <c r="I5" s="15">
        <v>14227983.529999997</v>
      </c>
    </row>
    <row r="6" spans="2:9" hidden="1" x14ac:dyDescent="0.35">
      <c r="B6" t="s">
        <v>70</v>
      </c>
      <c r="C6">
        <v>2021</v>
      </c>
      <c r="D6" s="15">
        <v>1406865.86</v>
      </c>
      <c r="G6" s="9" t="s">
        <v>70</v>
      </c>
      <c r="H6" t="s">
        <v>320</v>
      </c>
      <c r="I6" s="15">
        <v>1406865.86</v>
      </c>
    </row>
    <row r="7" spans="2:9" x14ac:dyDescent="0.35">
      <c r="B7" t="s">
        <v>70</v>
      </c>
      <c r="C7">
        <v>2022</v>
      </c>
      <c r="D7" s="15">
        <v>12408442.025000002</v>
      </c>
      <c r="G7" s="16" t="s">
        <v>70</v>
      </c>
      <c r="H7" t="s">
        <v>321</v>
      </c>
      <c r="I7" s="15">
        <v>12408442.025000002</v>
      </c>
    </row>
    <row r="8" spans="2:9" hidden="1" x14ac:dyDescent="0.35">
      <c r="B8" t="s">
        <v>28</v>
      </c>
      <c r="C8">
        <v>2021</v>
      </c>
      <c r="D8" s="15">
        <v>3975783.0400000005</v>
      </c>
      <c r="G8" s="9" t="s">
        <v>28</v>
      </c>
      <c r="H8" t="s">
        <v>320</v>
      </c>
      <c r="I8" s="15">
        <v>3975783.0400000005</v>
      </c>
    </row>
    <row r="9" spans="2:9" x14ac:dyDescent="0.35">
      <c r="B9" t="s">
        <v>28</v>
      </c>
      <c r="C9">
        <v>2022</v>
      </c>
      <c r="D9" s="15">
        <v>11415018.839999996</v>
      </c>
      <c r="G9" s="16" t="s">
        <v>28</v>
      </c>
      <c r="H9" t="s">
        <v>321</v>
      </c>
      <c r="I9" s="15">
        <v>11415018.839999996</v>
      </c>
    </row>
    <row r="10" spans="2:9" hidden="1" x14ac:dyDescent="0.35">
      <c r="B10" t="s">
        <v>36</v>
      </c>
      <c r="C10">
        <v>2021</v>
      </c>
      <c r="D10" s="15">
        <v>5914747.0900000008</v>
      </c>
      <c r="G10" s="9" t="s">
        <v>36</v>
      </c>
      <c r="H10" t="s">
        <v>320</v>
      </c>
      <c r="I10" s="15">
        <v>5914747.0900000008</v>
      </c>
    </row>
    <row r="11" spans="2:9" x14ac:dyDescent="0.35">
      <c r="B11" t="s">
        <v>36</v>
      </c>
      <c r="C11">
        <v>2022</v>
      </c>
      <c r="D11" s="15">
        <v>27096396.860000007</v>
      </c>
      <c r="G11" s="16" t="s">
        <v>36</v>
      </c>
      <c r="H11" t="s">
        <v>321</v>
      </c>
      <c r="I11" s="15">
        <v>27096396.860000007</v>
      </c>
    </row>
    <row r="12" spans="2:9" hidden="1" x14ac:dyDescent="0.35">
      <c r="B12" t="s">
        <v>58</v>
      </c>
      <c r="C12">
        <v>2021</v>
      </c>
      <c r="D12" s="15">
        <v>6197299.7599999998</v>
      </c>
      <c r="G12" s="9" t="s">
        <v>58</v>
      </c>
      <c r="H12" t="s">
        <v>320</v>
      </c>
      <c r="I12" s="15">
        <v>6197299.7599999998</v>
      </c>
    </row>
    <row r="13" spans="2:9" x14ac:dyDescent="0.35">
      <c r="B13" t="s">
        <v>58</v>
      </c>
      <c r="C13">
        <v>2022</v>
      </c>
      <c r="D13" s="15">
        <v>12052759.705</v>
      </c>
      <c r="G13" s="16" t="s">
        <v>58</v>
      </c>
      <c r="H13" t="s">
        <v>321</v>
      </c>
      <c r="I13" s="15">
        <v>12052759.705</v>
      </c>
    </row>
    <row r="14" spans="2:9" hidden="1" x14ac:dyDescent="0.35">
      <c r="B14" t="s">
        <v>64</v>
      </c>
      <c r="C14">
        <v>2021</v>
      </c>
      <c r="D14" s="15">
        <v>5401427.2300000004</v>
      </c>
      <c r="G14" s="9" t="s">
        <v>64</v>
      </c>
      <c r="H14" t="s">
        <v>320</v>
      </c>
      <c r="I14" s="15">
        <v>5401427.2300000004</v>
      </c>
    </row>
    <row r="15" spans="2:9" x14ac:dyDescent="0.35">
      <c r="B15" t="s">
        <v>64</v>
      </c>
      <c r="C15">
        <v>2022</v>
      </c>
      <c r="D15" s="15">
        <v>15110493.789999997</v>
      </c>
      <c r="G15" s="16" t="s">
        <v>64</v>
      </c>
      <c r="H15" t="s">
        <v>321</v>
      </c>
      <c r="I15" s="15">
        <v>15110493.789999997</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Tables</vt:lpstr>
      <vt:lpstr>Dashboard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Chetan Das</cp:lastModifiedBy>
  <dcterms:created xsi:type="dcterms:W3CDTF">2024-01-17T04:19:05Z</dcterms:created>
  <dcterms:modified xsi:type="dcterms:W3CDTF">2024-12-28T14:22:37Z</dcterms:modified>
</cp:coreProperties>
</file>