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tanapriya/Downloads/"/>
    </mc:Choice>
  </mc:AlternateContent>
  <xr:revisionPtr revIDLastSave="0" documentId="13_ncr:1_{CE0377E1-EB0F-224B-A919-A772D524665E}" xr6:coauthVersionLast="47" xr6:coauthVersionMax="47" xr10:uidLastSave="{00000000-0000-0000-0000-000000000000}"/>
  <bookViews>
    <workbookView xWindow="1080" yWindow="1140" windowWidth="27640" windowHeight="16340" xr2:uid="{E764349A-F77A-5E4C-A17C-108609964457}"/>
  </bookViews>
  <sheets>
    <sheet name="Sheet1" sheetId="1" r:id="rId1"/>
  </sheets>
  <definedNames>
    <definedName name="solver_adj" localSheetId="0" hidden="1">Sheet1!$B$37:$M$39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Sheet1!$B$37:$M$39</definedName>
    <definedName name="solver_lhs2" localSheetId="0" hidden="1">Sheet1!$B$43:$E$45</definedName>
    <definedName name="solver_lhs3" localSheetId="0" hidden="1">Sheet1!$B$43:$E$45</definedName>
    <definedName name="solver_lhs4" localSheetId="0" hidden="1">Sheet1!$B$51:$D$51</definedName>
    <definedName name="solver_lhs5" localSheetId="0" hidden="1">Sheet1!$B$63</definedName>
    <definedName name="solver_lhs6" localSheetId="0" hidden="1">Sheet1!$N$37:$N$39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Sheet1!$B$67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"integer"</definedName>
    <definedName name="solver_rhs2" localSheetId="0" hidden="1">Sheet1!$O$43:$R$45</definedName>
    <definedName name="solver_rhs3" localSheetId="0" hidden="1">Sheet1!$I$43:$L$45</definedName>
    <definedName name="solver_rhs4" localSheetId="0" hidden="1">Sheet1!$B$53:$D$53</definedName>
    <definedName name="solver_rhs5" localSheetId="0" hidden="1">Sheet1!$E$63</definedName>
    <definedName name="solver_rhs6" localSheetId="0" hidden="1">Sheet1!$P$37:$P$39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D58" i="1"/>
  <c r="C58" i="1"/>
  <c r="B58" i="1"/>
  <c r="E57" i="1"/>
  <c r="D57" i="1"/>
  <c r="C57" i="1"/>
  <c r="B57" i="1"/>
  <c r="E56" i="1"/>
  <c r="D56" i="1"/>
  <c r="C56" i="1"/>
  <c r="B56" i="1"/>
  <c r="B64" i="1" s="1"/>
  <c r="E50" i="1"/>
  <c r="D50" i="1"/>
  <c r="C50" i="1"/>
  <c r="B50" i="1"/>
  <c r="E49" i="1"/>
  <c r="D49" i="1"/>
  <c r="D51" i="1" s="1"/>
  <c r="C49" i="1"/>
  <c r="C51" i="1" s="1"/>
  <c r="B49" i="1"/>
  <c r="B51" i="1" s="1"/>
  <c r="E48" i="1"/>
  <c r="E51" i="1" s="1"/>
  <c r="D48" i="1"/>
  <c r="C48" i="1"/>
  <c r="B48" i="1"/>
  <c r="E45" i="1"/>
  <c r="D45" i="1"/>
  <c r="C45" i="1"/>
  <c r="B45" i="1"/>
  <c r="F45" i="1" s="1"/>
  <c r="E44" i="1"/>
  <c r="D44" i="1"/>
  <c r="C44" i="1"/>
  <c r="B44" i="1"/>
  <c r="F44" i="1" s="1"/>
  <c r="E43" i="1"/>
  <c r="D43" i="1"/>
  <c r="C43" i="1"/>
  <c r="B43" i="1"/>
  <c r="N40" i="1"/>
  <c r="N39" i="1"/>
  <c r="P39" i="1" s="1"/>
  <c r="N38" i="1"/>
  <c r="P38" i="1" s="1"/>
  <c r="N37" i="1"/>
  <c r="P37" i="1" s="1"/>
  <c r="B22" i="1"/>
  <c r="B63" i="1" l="1"/>
  <c r="F43" i="1"/>
  <c r="C53" i="1"/>
  <c r="B53" i="1"/>
  <c r="D53" i="1"/>
  <c r="B67" i="1"/>
</calcChain>
</file>

<file path=xl/sharedStrings.xml><?xml version="1.0" encoding="utf-8"?>
<sst xmlns="http://schemas.openxmlformats.org/spreadsheetml/2006/main" count="107" uniqueCount="45">
  <si>
    <t>OPTIMISING CONSTRUCTION PLANNING  :  YUVA INFRA</t>
  </si>
  <si>
    <t>Construction Type</t>
  </si>
  <si>
    <t>small</t>
  </si>
  <si>
    <t xml:space="preserve">medium </t>
  </si>
  <si>
    <t>Large</t>
  </si>
  <si>
    <t>Apartment</t>
  </si>
  <si>
    <t>Individual Houses</t>
  </si>
  <si>
    <t>Commercial Buildings</t>
  </si>
  <si>
    <t>Selling Price(per sqft)</t>
  </si>
  <si>
    <t>Real estate agents</t>
  </si>
  <si>
    <t>individual owners</t>
  </si>
  <si>
    <t>government agencies</t>
  </si>
  <si>
    <t>corporate offices</t>
  </si>
  <si>
    <t>Individual house</t>
  </si>
  <si>
    <t>Cost(per sqft)</t>
  </si>
  <si>
    <t>Material cost</t>
  </si>
  <si>
    <t>Labor cost</t>
  </si>
  <si>
    <t>Machinery cost</t>
  </si>
  <si>
    <t>land cost</t>
  </si>
  <si>
    <t>total cost</t>
  </si>
  <si>
    <t>min %</t>
  </si>
  <si>
    <t>min percent</t>
  </si>
  <si>
    <t xml:space="preserve">DECISION VARIABLE </t>
  </si>
  <si>
    <t>Government Agencies</t>
  </si>
  <si>
    <t>offices</t>
  </si>
  <si>
    <t>Total</t>
  </si>
  <si>
    <t>Number sold - SUMMED</t>
  </si>
  <si>
    <t>Individual owners</t>
  </si>
  <si>
    <t>Government agencies</t>
  </si>
  <si>
    <t>Corporate offices</t>
  </si>
  <si>
    <t>TOTAL</t>
  </si>
  <si>
    <t>MIN TABLE</t>
  </si>
  <si>
    <t>MAX TABLE</t>
  </si>
  <si>
    <t>size</t>
  </si>
  <si>
    <t>Min percent of total</t>
  </si>
  <si>
    <t>medium</t>
  </si>
  <si>
    <t>large</t>
  </si>
  <si>
    <t>&gt;=</t>
  </si>
  <si>
    <t>minimum</t>
  </si>
  <si>
    <t>total SQ-foot</t>
  </si>
  <si>
    <t>&lt;=</t>
  </si>
  <si>
    <t>Max budget</t>
  </si>
  <si>
    <t>total revenue</t>
  </si>
  <si>
    <t>Objective: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</si>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</sst>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INR]\ 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2"/>
      <color theme="1"/>
      <name val="Calibri (Body)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1" xfId="0" applyFont="1" applyBorder="1"/>
    <xf numFmtId="0" fontId="3" fillId="3" borderId="1" xfId="0" applyFont="1" applyFill="1" applyBorder="1"/>
    <xf numFmtId="0" fontId="4" fillId="0" borderId="0" xfId="0" applyFont="1"/>
    <xf numFmtId="0" fontId="3" fillId="0" borderId="1" xfId="0" applyFont="1" applyBorder="1"/>
    <xf numFmtId="10" fontId="3" fillId="3" borderId="1" xfId="0" applyNumberFormat="1" applyFont="1" applyFill="1" applyBorder="1"/>
    <xf numFmtId="10" fontId="3" fillId="0" borderId="0" xfId="0" applyNumberFormat="1" applyFont="1"/>
    <xf numFmtId="0" fontId="3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4" borderId="1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3" fillId="0" borderId="12" xfId="0" applyFont="1" applyBorder="1"/>
    <xf numFmtId="0" fontId="3" fillId="6" borderId="13" xfId="0" applyFont="1" applyFill="1" applyBorder="1"/>
    <xf numFmtId="0" fontId="4" fillId="0" borderId="14" xfId="0" applyFont="1" applyBorder="1"/>
    <xf numFmtId="0" fontId="3" fillId="5" borderId="15" xfId="0" applyFont="1" applyFill="1" applyBorder="1"/>
    <xf numFmtId="0" fontId="3" fillId="5" borderId="16" xfId="0" applyFont="1" applyFill="1" applyBorder="1"/>
    <xf numFmtId="0" fontId="3" fillId="0" borderId="17" xfId="0" applyFont="1" applyBorder="1"/>
    <xf numFmtId="0" fontId="3" fillId="6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4" fillId="7" borderId="1" xfId="0" applyFont="1" applyFill="1" applyBorder="1"/>
    <xf numFmtId="0" fontId="3" fillId="0" borderId="9" xfId="0" applyFont="1" applyBorder="1"/>
    <xf numFmtId="0" fontId="3" fillId="6" borderId="1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5" fillId="0" borderId="1" xfId="0" applyFont="1" applyBorder="1"/>
    <xf numFmtId="164" fontId="6" fillId="0" borderId="1" xfId="1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64" fontId="6" fillId="6" borderId="1" xfId="0" applyNumberFormat="1" applyFont="1" applyFill="1" applyBorder="1"/>
    <xf numFmtId="0" fontId="5" fillId="0" borderId="0" xfId="0" applyFont="1"/>
    <xf numFmtId="164" fontId="6" fillId="0" borderId="0" xfId="1" applyNumberFormat="1" applyFont="1" applyBorder="1"/>
    <xf numFmtId="164" fontId="6" fillId="0" borderId="0" xfId="0" applyNumberFormat="1" applyFont="1"/>
    <xf numFmtId="164" fontId="5" fillId="8" borderId="1" xfId="1" applyNumberFormat="1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B5A5-23B5-5A41-B4EB-A671933ED98A}">
  <dimension ref="A1:R67"/>
  <sheetViews>
    <sheetView tabSelected="1" zoomScale="50" workbookViewId="0">
      <selection activeCell="H60" sqref="H60"/>
    </sheetView>
  </sheetViews>
  <sheetFormatPr baseColWidth="10" defaultColWidth="25.83203125" defaultRowHeight="30" customHeight="1" x14ac:dyDescent="0.3"/>
  <cols>
    <col min="1" max="1" width="31.1640625" style="1" customWidth="1"/>
    <col min="2" max="2" width="30.83203125" style="1" bestFit="1" customWidth="1"/>
    <col min="3" max="3" width="25.83203125" style="1"/>
    <col min="4" max="4" width="26.6640625" style="1" customWidth="1"/>
    <col min="5" max="5" width="30.83203125" style="1" bestFit="1" customWidth="1"/>
    <col min="6" max="7" width="25.83203125" style="1"/>
    <col min="8" max="8" width="26.33203125" style="1" customWidth="1"/>
    <col min="9" max="13" width="25.83203125" style="1"/>
    <col min="14" max="14" width="27.1640625" style="1" customWidth="1"/>
    <col min="15" max="16384" width="25.83203125" style="1"/>
  </cols>
  <sheetData>
    <row r="1" spans="1:13" ht="30" customHeight="1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30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30" customHeight="1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5" spans="1:13" ht="30" customHeight="1" x14ac:dyDescent="0.3">
      <c r="A5" s="2" t="s">
        <v>1</v>
      </c>
      <c r="B5" s="2" t="s">
        <v>2</v>
      </c>
      <c r="C5" s="2" t="s">
        <v>3</v>
      </c>
      <c r="D5" s="2" t="s">
        <v>4</v>
      </c>
    </row>
    <row r="6" spans="1:13" ht="30" customHeight="1" x14ac:dyDescent="0.3">
      <c r="A6" s="2" t="s">
        <v>5</v>
      </c>
      <c r="B6" s="3">
        <v>900</v>
      </c>
      <c r="C6" s="3">
        <v>1400</v>
      </c>
      <c r="D6" s="3">
        <v>2100</v>
      </c>
      <c r="I6"/>
    </row>
    <row r="7" spans="1:13" ht="30" customHeight="1" x14ac:dyDescent="0.3">
      <c r="A7" s="2" t="s">
        <v>6</v>
      </c>
      <c r="B7" s="3">
        <v>1200</v>
      </c>
      <c r="C7" s="3">
        <v>1700</v>
      </c>
      <c r="D7" s="3">
        <v>2700</v>
      </c>
    </row>
    <row r="8" spans="1:13" ht="30" customHeight="1" x14ac:dyDescent="0.3">
      <c r="A8" s="2" t="s">
        <v>7</v>
      </c>
      <c r="B8" s="3">
        <v>2500</v>
      </c>
      <c r="C8" s="3">
        <v>3500</v>
      </c>
      <c r="D8" s="3">
        <v>5000</v>
      </c>
    </row>
    <row r="11" spans="1:13" ht="30" customHeight="1" x14ac:dyDescent="0.3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</row>
    <row r="12" spans="1:13" ht="30" customHeight="1" x14ac:dyDescent="0.3">
      <c r="A12" s="2" t="s">
        <v>5</v>
      </c>
      <c r="B12" s="3">
        <v>6000</v>
      </c>
      <c r="C12" s="3">
        <v>6200</v>
      </c>
      <c r="D12" s="3">
        <v>0</v>
      </c>
      <c r="E12" s="3">
        <v>0</v>
      </c>
    </row>
    <row r="13" spans="1:13" ht="30" customHeight="1" x14ac:dyDescent="0.3">
      <c r="A13" s="2" t="s">
        <v>13</v>
      </c>
      <c r="B13" s="3">
        <v>6900</v>
      </c>
      <c r="C13" s="3">
        <v>7200</v>
      </c>
      <c r="D13" s="3">
        <v>0</v>
      </c>
      <c r="E13" s="3">
        <v>0</v>
      </c>
    </row>
    <row r="14" spans="1:13" ht="30" customHeight="1" x14ac:dyDescent="0.3">
      <c r="A14" s="2" t="s">
        <v>7</v>
      </c>
      <c r="B14" s="3">
        <v>7800</v>
      </c>
      <c r="C14" s="3">
        <v>8400</v>
      </c>
      <c r="D14" s="3">
        <v>7200</v>
      </c>
      <c r="E14" s="3">
        <v>8400</v>
      </c>
    </row>
    <row r="15" spans="1:13" ht="30" customHeight="1" x14ac:dyDescent="0.3">
      <c r="A15" s="4"/>
    </row>
    <row r="17" spans="1:10" ht="30" customHeight="1" x14ac:dyDescent="0.3">
      <c r="A17" s="2" t="s">
        <v>14</v>
      </c>
      <c r="B17" s="5"/>
      <c r="J17"/>
    </row>
    <row r="18" spans="1:10" ht="30" customHeight="1" x14ac:dyDescent="0.3">
      <c r="A18" s="2" t="s">
        <v>15</v>
      </c>
      <c r="B18" s="3">
        <v>800</v>
      </c>
    </row>
    <row r="19" spans="1:10" ht="30" customHeight="1" x14ac:dyDescent="0.3">
      <c r="A19" s="2" t="s">
        <v>16</v>
      </c>
      <c r="B19" s="3">
        <v>950</v>
      </c>
    </row>
    <row r="20" spans="1:10" ht="30" customHeight="1" x14ac:dyDescent="0.3">
      <c r="A20" s="2" t="s">
        <v>17</v>
      </c>
      <c r="B20" s="3">
        <v>500</v>
      </c>
    </row>
    <row r="21" spans="1:10" ht="30" customHeight="1" x14ac:dyDescent="0.3">
      <c r="A21" s="2" t="s">
        <v>18</v>
      </c>
      <c r="B21" s="3">
        <v>3000</v>
      </c>
    </row>
    <row r="22" spans="1:10" ht="30" customHeight="1" x14ac:dyDescent="0.3">
      <c r="A22" s="2" t="s">
        <v>19</v>
      </c>
      <c r="B22" s="3">
        <f>SUM(B18:B21)</f>
        <v>5250</v>
      </c>
    </row>
    <row r="25" spans="1:10" ht="30" customHeight="1" x14ac:dyDescent="0.3">
      <c r="A25" s="2" t="s">
        <v>20</v>
      </c>
      <c r="B25" s="2" t="s">
        <v>21</v>
      </c>
    </row>
    <row r="26" spans="1:10" ht="30" customHeight="1" x14ac:dyDescent="0.3">
      <c r="A26" s="2" t="s">
        <v>5</v>
      </c>
      <c r="B26" s="6">
        <v>0.2</v>
      </c>
    </row>
    <row r="27" spans="1:10" ht="30" customHeight="1" x14ac:dyDescent="0.3">
      <c r="A27" s="2" t="s">
        <v>6</v>
      </c>
      <c r="B27" s="6">
        <v>0.15</v>
      </c>
    </row>
    <row r="28" spans="1:10" ht="30" customHeight="1" x14ac:dyDescent="0.3">
      <c r="A28" s="2" t="s">
        <v>7</v>
      </c>
      <c r="B28" s="6">
        <v>0.25</v>
      </c>
    </row>
    <row r="29" spans="1:10" ht="30" customHeight="1" x14ac:dyDescent="0.3">
      <c r="A29" s="4"/>
      <c r="B29" s="7"/>
    </row>
    <row r="30" spans="1:10" ht="30" customHeight="1" x14ac:dyDescent="0.3">
      <c r="A30" s="4"/>
      <c r="B30" s="7"/>
    </row>
    <row r="31" spans="1:10" ht="30" customHeight="1" x14ac:dyDescent="0.3">
      <c r="A31" s="4"/>
      <c r="B31" s="7"/>
    </row>
    <row r="32" spans="1:10" ht="30" customHeight="1" x14ac:dyDescent="0.3">
      <c r="A32" s="4"/>
      <c r="B32" s="7"/>
    </row>
    <row r="33" spans="1:18" ht="30" customHeight="1" thickBot="1" x14ac:dyDescent="0.35">
      <c r="A33" s="4"/>
      <c r="B33" s="7"/>
    </row>
    <row r="34" spans="1:18" ht="30" customHeight="1" thickBot="1" x14ac:dyDescent="0.35">
      <c r="A34" s="8" t="s">
        <v>22</v>
      </c>
    </row>
    <row r="35" spans="1:18" ht="30" customHeight="1" x14ac:dyDescent="0.3">
      <c r="A35" s="9" t="s">
        <v>1</v>
      </c>
      <c r="B35" s="42" t="s">
        <v>9</v>
      </c>
      <c r="C35" s="43"/>
      <c r="D35" s="44"/>
      <c r="E35" s="42" t="s">
        <v>10</v>
      </c>
      <c r="F35" s="43"/>
      <c r="G35" s="44"/>
      <c r="H35" s="42" t="s">
        <v>23</v>
      </c>
      <c r="I35" s="43"/>
      <c r="J35" s="44"/>
      <c r="K35" s="42" t="s">
        <v>24</v>
      </c>
      <c r="L35" s="43"/>
      <c r="M35" s="45"/>
    </row>
    <row r="36" spans="1:18" ht="30" customHeight="1" x14ac:dyDescent="0.3">
      <c r="A36" s="10"/>
      <c r="B36" s="2" t="s">
        <v>2</v>
      </c>
      <c r="C36" s="2" t="s">
        <v>3</v>
      </c>
      <c r="D36" s="2" t="s">
        <v>4</v>
      </c>
      <c r="E36" s="2" t="s">
        <v>2</v>
      </c>
      <c r="F36" s="2" t="s">
        <v>3</v>
      </c>
      <c r="G36" s="2" t="s">
        <v>4</v>
      </c>
      <c r="H36" s="2" t="s">
        <v>2</v>
      </c>
      <c r="I36" s="2" t="s">
        <v>3</v>
      </c>
      <c r="J36" s="2" t="s">
        <v>4</v>
      </c>
      <c r="K36" s="2" t="s">
        <v>2</v>
      </c>
      <c r="L36" s="2" t="s">
        <v>3</v>
      </c>
      <c r="M36" s="11" t="s">
        <v>4</v>
      </c>
      <c r="N36" s="12" t="s">
        <v>25</v>
      </c>
      <c r="P36" s="13" t="s">
        <v>21</v>
      </c>
    </row>
    <row r="37" spans="1:18" ht="30" customHeight="1" x14ac:dyDescent="0.3">
      <c r="A37" s="10" t="s">
        <v>5</v>
      </c>
      <c r="B37" s="14">
        <v>10</v>
      </c>
      <c r="C37" s="14">
        <v>0</v>
      </c>
      <c r="D37" s="14">
        <v>0</v>
      </c>
      <c r="E37" s="14">
        <v>10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5">
        <v>0</v>
      </c>
      <c r="N37" s="16">
        <f>SUM(B37:M37)</f>
        <v>20</v>
      </c>
      <c r="P37" s="17">
        <f>B26*N37</f>
        <v>4</v>
      </c>
    </row>
    <row r="38" spans="1:18" ht="30" customHeight="1" x14ac:dyDescent="0.3">
      <c r="A38" s="10" t="s">
        <v>13</v>
      </c>
      <c r="B38" s="14">
        <v>5</v>
      </c>
      <c r="C38" s="14">
        <v>0</v>
      </c>
      <c r="D38" s="14">
        <v>0</v>
      </c>
      <c r="E38" s="14">
        <v>0</v>
      </c>
      <c r="F38" s="14">
        <v>27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16">
        <f t="shared" ref="N38:N39" si="0">SUM(B38:M38)</f>
        <v>32</v>
      </c>
      <c r="P38" s="17">
        <f>B27*N38</f>
        <v>4.8</v>
      </c>
    </row>
    <row r="39" spans="1:18" ht="30" customHeight="1" thickBot="1" x14ac:dyDescent="0.35">
      <c r="A39" s="18" t="s">
        <v>7</v>
      </c>
      <c r="B39" s="19">
        <v>0</v>
      </c>
      <c r="C39" s="19">
        <v>36</v>
      </c>
      <c r="D39" s="19">
        <v>4</v>
      </c>
      <c r="E39" s="19">
        <v>1</v>
      </c>
      <c r="F39" s="19">
        <v>0</v>
      </c>
      <c r="G39" s="19">
        <v>39</v>
      </c>
      <c r="H39" s="19">
        <v>3</v>
      </c>
      <c r="I39" s="19">
        <v>13</v>
      </c>
      <c r="J39" s="19">
        <v>0</v>
      </c>
      <c r="K39" s="19">
        <v>0</v>
      </c>
      <c r="L39" s="19">
        <v>0</v>
      </c>
      <c r="M39" s="20">
        <v>40</v>
      </c>
      <c r="N39" s="21">
        <f t="shared" si="0"/>
        <v>136</v>
      </c>
      <c r="P39" s="22">
        <f>B28*N39</f>
        <v>34</v>
      </c>
    </row>
    <row r="40" spans="1:18" ht="30" customHeight="1" x14ac:dyDescent="0.3">
      <c r="N40" s="1">
        <f>SUM(B37:M39)</f>
        <v>188</v>
      </c>
    </row>
    <row r="41" spans="1:18" ht="30" customHeight="1" thickBot="1" x14ac:dyDescent="0.35"/>
    <row r="42" spans="1:18" ht="30" customHeight="1" x14ac:dyDescent="0.3">
      <c r="A42" s="9" t="s">
        <v>26</v>
      </c>
      <c r="B42" s="23" t="s">
        <v>9</v>
      </c>
      <c r="C42" s="23" t="s">
        <v>27</v>
      </c>
      <c r="D42" s="23" t="s">
        <v>28</v>
      </c>
      <c r="E42" s="24" t="s">
        <v>29</v>
      </c>
      <c r="F42" s="1" t="s">
        <v>30</v>
      </c>
      <c r="H42" s="25" t="s">
        <v>31</v>
      </c>
      <c r="I42" s="25" t="s">
        <v>9</v>
      </c>
      <c r="J42" s="25" t="s">
        <v>10</v>
      </c>
      <c r="K42" s="25" t="s">
        <v>11</v>
      </c>
      <c r="L42" s="25" t="s">
        <v>12</v>
      </c>
      <c r="N42" s="25" t="s">
        <v>32</v>
      </c>
      <c r="O42" s="25" t="s">
        <v>9</v>
      </c>
      <c r="P42" s="25" t="s">
        <v>10</v>
      </c>
      <c r="Q42" s="25" t="s">
        <v>11</v>
      </c>
      <c r="R42" s="25" t="s">
        <v>12</v>
      </c>
    </row>
    <row r="43" spans="1:18" ht="30" customHeight="1" x14ac:dyDescent="0.3">
      <c r="A43" s="10" t="s">
        <v>5</v>
      </c>
      <c r="B43" s="5">
        <f>SUM(B37:D37)</f>
        <v>10</v>
      </c>
      <c r="C43" s="5">
        <f>SUM(E37:G37)</f>
        <v>10</v>
      </c>
      <c r="D43" s="5">
        <f>SUM(H37:J37)</f>
        <v>0</v>
      </c>
      <c r="E43" s="26">
        <f>SUM(K37:M37)</f>
        <v>0</v>
      </c>
      <c r="F43" s="1">
        <f>SUM(B43:E43)</f>
        <v>20</v>
      </c>
      <c r="H43" s="25" t="s">
        <v>5</v>
      </c>
      <c r="I43" s="27">
        <v>10</v>
      </c>
      <c r="J43" s="27">
        <v>10</v>
      </c>
      <c r="K43" s="27">
        <v>0</v>
      </c>
      <c r="L43" s="27">
        <v>0</v>
      </c>
      <c r="N43" s="25" t="s">
        <v>5</v>
      </c>
      <c r="O43" s="27">
        <v>50</v>
      </c>
      <c r="P43" s="27">
        <v>50</v>
      </c>
      <c r="Q43" s="27">
        <v>0</v>
      </c>
      <c r="R43" s="27">
        <v>0</v>
      </c>
    </row>
    <row r="44" spans="1:18" ht="30" customHeight="1" x14ac:dyDescent="0.3">
      <c r="A44" s="10" t="s">
        <v>13</v>
      </c>
      <c r="B44" s="5">
        <f>SUM(B38:D38)</f>
        <v>5</v>
      </c>
      <c r="C44" s="5">
        <f t="shared" ref="C44:C45" si="1">SUM(E38:G38)</f>
        <v>27</v>
      </c>
      <c r="D44" s="5">
        <f t="shared" ref="D44:D45" si="2">SUM(H38:J38)</f>
        <v>0</v>
      </c>
      <c r="E44" s="26">
        <f t="shared" ref="E44:E45" si="3">SUM(K38:M38)</f>
        <v>0</v>
      </c>
      <c r="F44" s="1">
        <f t="shared" ref="F44:F45" si="4">SUM(B44:E44)</f>
        <v>32</v>
      </c>
      <c r="H44" s="25" t="s">
        <v>13</v>
      </c>
      <c r="I44" s="27">
        <v>5</v>
      </c>
      <c r="J44" s="27">
        <v>5</v>
      </c>
      <c r="K44" s="27">
        <v>0</v>
      </c>
      <c r="L44" s="27">
        <v>0</v>
      </c>
      <c r="N44" s="25" t="s">
        <v>13</v>
      </c>
      <c r="O44" s="27">
        <v>40</v>
      </c>
      <c r="P44" s="27">
        <v>40</v>
      </c>
      <c r="Q44" s="27">
        <v>0</v>
      </c>
      <c r="R44" s="27">
        <v>0</v>
      </c>
    </row>
    <row r="45" spans="1:18" ht="30" customHeight="1" thickBot="1" x14ac:dyDescent="0.35">
      <c r="A45" s="18" t="s">
        <v>7</v>
      </c>
      <c r="B45" s="28">
        <f>SUM(B39:D39)</f>
        <v>40</v>
      </c>
      <c r="C45" s="28">
        <f t="shared" si="1"/>
        <v>40</v>
      </c>
      <c r="D45" s="28">
        <f t="shared" si="2"/>
        <v>16</v>
      </c>
      <c r="E45" s="29">
        <f t="shared" si="3"/>
        <v>40</v>
      </c>
      <c r="F45" s="1">
        <f t="shared" si="4"/>
        <v>136</v>
      </c>
      <c r="H45" s="25" t="s">
        <v>7</v>
      </c>
      <c r="I45" s="27">
        <v>15</v>
      </c>
      <c r="J45" s="27">
        <v>15</v>
      </c>
      <c r="K45" s="27">
        <v>15</v>
      </c>
      <c r="L45" s="27">
        <v>15</v>
      </c>
      <c r="N45" s="25" t="s">
        <v>7</v>
      </c>
      <c r="O45" s="27">
        <v>40</v>
      </c>
      <c r="P45" s="27">
        <v>40</v>
      </c>
      <c r="Q45" s="27">
        <v>40</v>
      </c>
      <c r="R45" s="27">
        <v>40</v>
      </c>
    </row>
    <row r="46" spans="1:18" ht="30" customHeight="1" thickBot="1" x14ac:dyDescent="0.35"/>
    <row r="47" spans="1:18" ht="30" customHeight="1" x14ac:dyDescent="0.3">
      <c r="A47" s="9" t="s">
        <v>1</v>
      </c>
      <c r="B47" s="23" t="s">
        <v>2</v>
      </c>
      <c r="C47" s="23" t="s">
        <v>3</v>
      </c>
      <c r="D47" s="24" t="s">
        <v>4</v>
      </c>
      <c r="E47" s="1" t="s">
        <v>30</v>
      </c>
      <c r="G47" s="46"/>
      <c r="I47" s="2" t="s">
        <v>33</v>
      </c>
      <c r="J47" s="2" t="s">
        <v>34</v>
      </c>
    </row>
    <row r="48" spans="1:18" ht="30" customHeight="1" x14ac:dyDescent="0.3">
      <c r="A48" s="10" t="s">
        <v>5</v>
      </c>
      <c r="B48" s="5">
        <f>SUM(B37,E37,H37,K37)</f>
        <v>20</v>
      </c>
      <c r="C48" s="5">
        <f t="shared" ref="C48:D50" si="5">SUM(C37,F37,I37,L37)</f>
        <v>0</v>
      </c>
      <c r="D48" s="26">
        <f t="shared" si="5"/>
        <v>0</v>
      </c>
      <c r="E48" s="1">
        <f>SUM(B48:D48)</f>
        <v>20</v>
      </c>
      <c r="G48" s="46"/>
      <c r="I48" s="2" t="s">
        <v>2</v>
      </c>
      <c r="J48" s="3">
        <v>15</v>
      </c>
    </row>
    <row r="49" spans="1:10" ht="30" customHeight="1" x14ac:dyDescent="0.3">
      <c r="A49" s="10" t="s">
        <v>13</v>
      </c>
      <c r="B49" s="5">
        <f t="shared" ref="B49:B50" si="6">SUM(B38,E38,H38,K38)</f>
        <v>5</v>
      </c>
      <c r="C49" s="5">
        <f t="shared" si="5"/>
        <v>27</v>
      </c>
      <c r="D49" s="26">
        <f t="shared" si="5"/>
        <v>0</v>
      </c>
      <c r="E49" s="1">
        <f t="shared" ref="E49:E50" si="7">SUM(B49:D49)</f>
        <v>32</v>
      </c>
      <c r="G49" s="46"/>
      <c r="I49" s="2" t="s">
        <v>35</v>
      </c>
      <c r="J49" s="3">
        <v>40</v>
      </c>
    </row>
    <row r="50" spans="1:10" ht="30" customHeight="1" thickBot="1" x14ac:dyDescent="0.35">
      <c r="A50" s="18" t="s">
        <v>7</v>
      </c>
      <c r="B50" s="28">
        <f t="shared" si="6"/>
        <v>4</v>
      </c>
      <c r="C50" s="28">
        <f t="shared" si="5"/>
        <v>49</v>
      </c>
      <c r="D50" s="29">
        <f t="shared" si="5"/>
        <v>83</v>
      </c>
      <c r="E50" s="1">
        <f t="shared" si="7"/>
        <v>136</v>
      </c>
      <c r="G50" s="46"/>
      <c r="I50" s="2" t="s">
        <v>36</v>
      </c>
      <c r="J50" s="3">
        <v>25</v>
      </c>
    </row>
    <row r="51" spans="1:10" ht="30" customHeight="1" x14ac:dyDescent="0.3">
      <c r="A51" s="1" t="s">
        <v>25</v>
      </c>
      <c r="B51" s="1">
        <f>SUM(B48:B50)</f>
        <v>29</v>
      </c>
      <c r="C51" s="1">
        <f t="shared" ref="C51:D51" si="8">SUM(C48:C50)</f>
        <v>76</v>
      </c>
      <c r="D51" s="1">
        <f t="shared" si="8"/>
        <v>83</v>
      </c>
      <c r="E51" s="1">
        <f>SUM(E48:E50)</f>
        <v>188</v>
      </c>
    </row>
    <row r="52" spans="1:10" ht="30" customHeight="1" x14ac:dyDescent="0.3">
      <c r="B52" s="1" t="s">
        <v>37</v>
      </c>
      <c r="C52" s="1" t="s">
        <v>37</v>
      </c>
      <c r="D52" s="1" t="s">
        <v>37</v>
      </c>
    </row>
    <row r="53" spans="1:10" ht="30" customHeight="1" x14ac:dyDescent="0.3">
      <c r="A53" s="1" t="s">
        <v>38</v>
      </c>
      <c r="B53" s="1">
        <f>J48*E51/100</f>
        <v>28.2</v>
      </c>
      <c r="C53" s="30">
        <f>J49*E51/100</f>
        <v>75.2</v>
      </c>
      <c r="D53" s="1">
        <f>J50*E51/100</f>
        <v>47</v>
      </c>
    </row>
    <row r="54" spans="1:10" ht="30" customHeight="1" thickBot="1" x14ac:dyDescent="0.35">
      <c r="A54" s="4" t="s">
        <v>39</v>
      </c>
    </row>
    <row r="55" spans="1:10" ht="30" customHeight="1" x14ac:dyDescent="0.3">
      <c r="A55" s="9"/>
      <c r="B55" s="23" t="s">
        <v>9</v>
      </c>
      <c r="C55" s="23" t="s">
        <v>10</v>
      </c>
      <c r="D55" s="23" t="s">
        <v>11</v>
      </c>
      <c r="E55" s="24" t="s">
        <v>12</v>
      </c>
    </row>
    <row r="56" spans="1:10" ht="30" customHeight="1" x14ac:dyDescent="0.3">
      <c r="A56" s="10" t="s">
        <v>5</v>
      </c>
      <c r="B56" s="5">
        <f>SUMPRODUCT(B37:D37,B6:D6)</f>
        <v>9000</v>
      </c>
      <c r="C56" s="5">
        <f>SUMPRODUCT(E37:G37,B6:D6)</f>
        <v>9000</v>
      </c>
      <c r="D56" s="5">
        <f>SUMPRODUCT(H37:J37,B6:D6)</f>
        <v>0</v>
      </c>
      <c r="E56" s="26">
        <f>SUMPRODUCT(K37:M37,B6:D6)</f>
        <v>0</v>
      </c>
    </row>
    <row r="57" spans="1:10" ht="30" customHeight="1" x14ac:dyDescent="0.3">
      <c r="A57" s="10" t="s">
        <v>13</v>
      </c>
      <c r="B57" s="5">
        <f>SUMPRODUCT(B38:D38,B7:D7)</f>
        <v>6000</v>
      </c>
      <c r="C57" s="5">
        <f>SUMPRODUCT(E38:G38,B7:D7)</f>
        <v>45900</v>
      </c>
      <c r="D57" s="5">
        <f>SUMPRODUCT(H38:J38,B7:D7)</f>
        <v>0</v>
      </c>
      <c r="E57" s="26">
        <f>SUMPRODUCT(K38:M38,B7:D7)</f>
        <v>0</v>
      </c>
    </row>
    <row r="58" spans="1:10" ht="30" customHeight="1" thickBot="1" x14ac:dyDescent="0.35">
      <c r="A58" s="18" t="s">
        <v>7</v>
      </c>
      <c r="B58" s="28">
        <f>SUMPRODUCT(B39:D39,B8:D8)</f>
        <v>146000</v>
      </c>
      <c r="C58" s="28">
        <f>SUMPRODUCT(E39:G39,B8:D8)</f>
        <v>197500</v>
      </c>
      <c r="D58" s="28">
        <f>SUMPRODUCT(H39:J39,B8:D8)</f>
        <v>53000</v>
      </c>
      <c r="E58" s="29">
        <f>SUMPRODUCT(K39:M39,B8:D8)</f>
        <v>200000</v>
      </c>
    </row>
    <row r="63" spans="1:10" ht="30" customHeight="1" x14ac:dyDescent="0.3">
      <c r="A63" s="31" t="s">
        <v>19</v>
      </c>
      <c r="B63" s="32">
        <f>SUMPRODUCT(B48:D50,B6:D8)*B22</f>
        <v>3498600000</v>
      </c>
      <c r="C63" s="33" t="s">
        <v>40</v>
      </c>
      <c r="D63" s="34" t="s">
        <v>41</v>
      </c>
      <c r="E63" s="35">
        <v>3500000000</v>
      </c>
    </row>
    <row r="64" spans="1:10" ht="30" customHeight="1" x14ac:dyDescent="0.3">
      <c r="A64" s="31" t="s">
        <v>42</v>
      </c>
      <c r="B64" s="32">
        <f>SUMPRODUCT(B56:E58,B12:E14)</f>
        <v>5341080000</v>
      </c>
      <c r="C64" s="34"/>
      <c r="D64" s="34"/>
      <c r="E64" s="34"/>
    </row>
    <row r="65" spans="1:5" ht="30" customHeight="1" x14ac:dyDescent="0.3">
      <c r="A65" s="36"/>
      <c r="B65" s="37"/>
      <c r="C65" s="34"/>
      <c r="D65" s="34"/>
      <c r="E65" s="34"/>
    </row>
    <row r="66" spans="1:5" ht="30" customHeight="1" x14ac:dyDescent="0.3">
      <c r="A66" s="36" t="s">
        <v>43</v>
      </c>
      <c r="B66" s="38"/>
      <c r="C66" s="34"/>
      <c r="D66" s="34"/>
      <c r="E66" s="34"/>
    </row>
    <row r="67" spans="1:5" ht="30" customHeight="1" x14ac:dyDescent="0.3">
      <c r="A67" s="36" t="s">
        <v>44</v>
      </c>
      <c r="B67" s="39">
        <f>B64-B63</f>
        <v>1842480000</v>
      </c>
      <c r="C67" s="34"/>
      <c r="D67" s="34"/>
      <c r="E67" s="34"/>
    </row>
  </sheetData>
  <mergeCells count="5">
    <mergeCell ref="A1:M3"/>
    <mergeCell ref="B35:D35"/>
    <mergeCell ref="E35:G35"/>
    <mergeCell ref="H35:J35"/>
    <mergeCell ref="K35:M3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Priya</dc:creator>
  <cp:lastModifiedBy>Chetana Priya</cp:lastModifiedBy>
  <dcterms:created xsi:type="dcterms:W3CDTF">2023-12-07T14:30:13Z</dcterms:created>
  <dcterms:modified xsi:type="dcterms:W3CDTF">2023-12-12T16:20:58Z</dcterms:modified>
</cp:coreProperties>
</file>