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Advance Excel\"/>
    </mc:Choice>
  </mc:AlternateContent>
  <xr:revisionPtr revIDLastSave="0" documentId="13_ncr:1_{51ECE77B-1DA1-4A9C-8676-8ECA0ACA81F6}" xr6:coauthVersionLast="36" xr6:coauthVersionMax="36" xr10:uidLastSave="{00000000-0000-0000-0000-000000000000}"/>
  <bookViews>
    <workbookView xWindow="0" yWindow="0" windowWidth="23040" windowHeight="8940" xr2:uid="{0C4C5AA6-E81E-4A8C-9AF9-B2BFB7F13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" i="1" l="1"/>
  <c r="F3" i="1"/>
  <c r="L2" i="1"/>
  <c r="F2" i="1" l="1"/>
  <c r="M2" i="1" s="1"/>
  <c r="H2" i="1"/>
  <c r="H3" i="1"/>
  <c r="L3" i="1"/>
  <c r="M3" i="1"/>
  <c r="P3" i="1" s="1"/>
  <c r="N3" i="1"/>
  <c r="O3" i="1"/>
  <c r="F4" i="1"/>
  <c r="H4" i="1"/>
  <c r="L4" i="1"/>
  <c r="M4" i="1"/>
  <c r="N4" i="1"/>
  <c r="O4" i="1"/>
  <c r="P4" i="1"/>
  <c r="F5" i="1"/>
  <c r="H5" i="1"/>
  <c r="L5" i="1"/>
  <c r="M5" i="1"/>
  <c r="N5" i="1"/>
  <c r="O5" i="1"/>
  <c r="P5" i="1"/>
  <c r="F6" i="1"/>
  <c r="H6" i="1"/>
  <c r="L6" i="1"/>
  <c r="M6" i="1"/>
  <c r="N6" i="1"/>
  <c r="O6" i="1"/>
  <c r="P6" i="1"/>
  <c r="F7" i="1"/>
  <c r="H7" i="1"/>
  <c r="L7" i="1"/>
  <c r="M7" i="1"/>
  <c r="N7" i="1"/>
  <c r="O7" i="1"/>
  <c r="P7" i="1"/>
  <c r="F8" i="1"/>
  <c r="H8" i="1"/>
  <c r="L8" i="1"/>
  <c r="M8" i="1"/>
  <c r="N8" i="1"/>
  <c r="O8" i="1"/>
  <c r="P8" i="1"/>
  <c r="F9" i="1"/>
  <c r="H9" i="1"/>
  <c r="L9" i="1"/>
  <c r="M9" i="1"/>
  <c r="N9" i="1"/>
  <c r="O9" i="1"/>
  <c r="P9" i="1"/>
  <c r="F10" i="1"/>
  <c r="H10" i="1"/>
  <c r="L10" i="1"/>
  <c r="M10" i="1"/>
  <c r="N10" i="1"/>
  <c r="O10" i="1"/>
  <c r="P10" i="1"/>
  <c r="F11" i="1"/>
  <c r="H11" i="1"/>
  <c r="L11" i="1"/>
  <c r="M11" i="1"/>
  <c r="N11" i="1"/>
  <c r="O11" i="1"/>
  <c r="P11" i="1"/>
  <c r="N2" i="1" l="1"/>
  <c r="P2" i="1" s="1"/>
  <c r="P12" i="1" s="1"/>
</calcChain>
</file>

<file path=xl/sharedStrings.xml><?xml version="1.0" encoding="utf-8"?>
<sst xmlns="http://schemas.openxmlformats.org/spreadsheetml/2006/main" count="37" uniqueCount="32">
  <si>
    <t>Name</t>
  </si>
  <si>
    <t>Designation</t>
  </si>
  <si>
    <t>Basic salary</t>
  </si>
  <si>
    <t>Att.</t>
  </si>
  <si>
    <t>Salary</t>
  </si>
  <si>
    <t>H.R.A</t>
  </si>
  <si>
    <t>D.A</t>
  </si>
  <si>
    <t>C.A</t>
  </si>
  <si>
    <t>T.A</t>
  </si>
  <si>
    <t>O.T in Hrs.</t>
  </si>
  <si>
    <t>O.T Salary</t>
  </si>
  <si>
    <t>Gross Salary</t>
  </si>
  <si>
    <t>PF</t>
  </si>
  <si>
    <t>ESI</t>
  </si>
  <si>
    <t>Net Salary</t>
  </si>
  <si>
    <t>Emp.ID</t>
  </si>
  <si>
    <t>Raj</t>
  </si>
  <si>
    <t>Mohit</t>
  </si>
  <si>
    <t>Nishant</t>
  </si>
  <si>
    <t xml:space="preserve">Prany </t>
  </si>
  <si>
    <t>Dhuv</t>
  </si>
  <si>
    <t>Aman</t>
  </si>
  <si>
    <t>Parakh</t>
  </si>
  <si>
    <t>Mukesh</t>
  </si>
  <si>
    <t>Mahesh</t>
  </si>
  <si>
    <t>Shyam</t>
  </si>
  <si>
    <t>Manager</t>
  </si>
  <si>
    <t>Asst.Manager</t>
  </si>
  <si>
    <t>Supervisor</t>
  </si>
  <si>
    <t>Staff</t>
  </si>
  <si>
    <t>Helper</t>
  </si>
  <si>
    <t>Total Salary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</si>
</sst>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0.7999816888943144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/>
    </xf>
    <xf numFmtId="164" fontId="2" fillId="3" borderId="1" xfId="1" applyNumberFormat="1" applyFont="1" applyFill="1" applyBorder="1" applyAlignment="1">
      <alignment horizontal="center"/>
    </xf>
    <xf numFmtId="164" fontId="2" fillId="4" borderId="1" xfId="1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2" fillId="6" borderId="1" xfId="1" applyNumberFormat="1" applyFont="1" applyFill="1" applyBorder="1" applyAlignment="1">
      <alignment horizontal="center"/>
    </xf>
    <xf numFmtId="164" fontId="3" fillId="7" borderId="0" xfId="0" applyNumberFormat="1" applyFont="1" applyFill="1"/>
    <xf numFmtId="164" fontId="2" fillId="8" borderId="1" xfId="1" applyNumberFormat="1" applyFont="1" applyFill="1" applyBorder="1" applyAlignment="1">
      <alignment horizontal="center"/>
    </xf>
    <xf numFmtId="164" fontId="2" fillId="9" borderId="1" xfId="1" applyNumberFormat="1" applyFont="1" applyFill="1" applyBorder="1" applyAlignment="1">
      <alignment horizontal="center"/>
    </xf>
    <xf numFmtId="164" fontId="2" fillId="10" borderId="1" xfId="1" applyNumberFormat="1" applyFont="1" applyFill="1" applyBorder="1" applyAlignment="1">
      <alignment horizontal="center"/>
    </xf>
    <xf numFmtId="164" fontId="2" fillId="11" borderId="1" xfId="1" applyNumberFormat="1" applyFont="1" applyFill="1" applyBorder="1" applyAlignment="1">
      <alignment horizontal="center"/>
    </xf>
    <xf numFmtId="164" fontId="2" fillId="11" borderId="1" xfId="1" applyNumberFormat="1" applyFont="1" applyFill="1" applyBorder="1" applyAlignment="1"/>
    <xf numFmtId="0" fontId="5" fillId="1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E4B7-BCA9-4837-B792-C2133991BA78}">
  <dimension ref="A1:P12"/>
  <sheetViews>
    <sheetView tabSelected="1" zoomScale="130" zoomScaleNormal="130" workbookViewId="0">
      <selection activeCell="B21" sqref="B21"/>
    </sheetView>
  </sheetViews>
  <sheetFormatPr defaultRowHeight="14.4" x14ac:dyDescent="0.3"/>
  <cols>
    <col min="1" max="1" width="12.5546875" bestFit="1" customWidth="1"/>
    <col min="2" max="2" width="16.109375" bestFit="1" customWidth="1"/>
    <col min="3" max="3" width="13.77734375" bestFit="1" customWidth="1"/>
    <col min="4" max="4" width="13.33203125" bestFit="1" customWidth="1"/>
    <col min="5" max="5" width="5" bestFit="1" customWidth="1"/>
    <col min="6" max="6" width="7.44140625" bestFit="1" customWidth="1"/>
    <col min="7" max="7" width="4.88671875" bestFit="1" customWidth="1"/>
    <col min="8" max="8" width="7" bestFit="1" customWidth="1"/>
    <col min="9" max="10" width="6.33203125" bestFit="1" customWidth="1"/>
    <col min="11" max="11" width="12" bestFit="1" customWidth="1"/>
    <col min="12" max="12" width="11.6640625" bestFit="1" customWidth="1"/>
    <col min="13" max="13" width="14" bestFit="1" customWidth="1"/>
    <col min="14" max="14" width="6.33203125" bestFit="1" customWidth="1"/>
    <col min="15" max="15" width="4.88671875" bestFit="1" customWidth="1"/>
    <col min="16" max="16" width="13.5546875" bestFit="1" customWidth="1"/>
  </cols>
  <sheetData>
    <row r="1" spans="1:16" ht="15.6" x14ac:dyDescent="0.3">
      <c r="A1" s="12" t="s">
        <v>15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6</v>
      </c>
      <c r="H1" s="12" t="s">
        <v>5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</row>
    <row r="2" spans="1:16" x14ac:dyDescent="0.3">
      <c r="A2" s="1">
        <v>1011</v>
      </c>
      <c r="B2" s="1" t="s">
        <v>16</v>
      </c>
      <c r="C2" s="1" t="s">
        <v>26</v>
      </c>
      <c r="D2" s="3">
        <v>35000</v>
      </c>
      <c r="E2" s="4">
        <v>25</v>
      </c>
      <c r="F2" s="2">
        <f>D2/30*E2</f>
        <v>29166.666666666668</v>
      </c>
      <c r="G2" s="7">
        <v>500</v>
      </c>
      <c r="H2" s="7">
        <f>D2*18/100</f>
        <v>6300</v>
      </c>
      <c r="I2" s="7">
        <v>1000</v>
      </c>
      <c r="J2" s="7">
        <v>5000</v>
      </c>
      <c r="K2" s="8">
        <v>20</v>
      </c>
      <c r="L2" s="9">
        <f>D2/30/9*K2</f>
        <v>2592.5925925925931</v>
      </c>
      <c r="M2" s="10">
        <f>F2+G2+H2+I2+J2+L2</f>
        <v>44559.259259259263</v>
      </c>
      <c r="N2" s="2">
        <f>F2*12/100</f>
        <v>3500</v>
      </c>
      <c r="O2" s="2">
        <f>IF(D2&lt;=21000,(D2*0.75%),0)</f>
        <v>0</v>
      </c>
      <c r="P2" s="5">
        <f>M2-N2-O2</f>
        <v>41059.259259259263</v>
      </c>
    </row>
    <row r="3" spans="1:16" x14ac:dyDescent="0.3">
      <c r="A3" s="1">
        <v>1012</v>
      </c>
      <c r="B3" s="1" t="s">
        <v>17</v>
      </c>
      <c r="C3" s="1" t="s">
        <v>27</v>
      </c>
      <c r="D3" s="3">
        <v>30000</v>
      </c>
      <c r="E3" s="4">
        <v>29</v>
      </c>
      <c r="F3" s="2">
        <f t="shared" ref="F3:F11" si="0">D3/30*E3</f>
        <v>29000</v>
      </c>
      <c r="G3" s="7">
        <v>500</v>
      </c>
      <c r="H3" s="7">
        <f>D3*18%</f>
        <v>5400</v>
      </c>
      <c r="I3" s="7">
        <v>1000</v>
      </c>
      <c r="J3" s="7">
        <v>3000</v>
      </c>
      <c r="K3" s="8">
        <v>10</v>
      </c>
      <c r="L3" s="9">
        <f t="shared" ref="L3:L11" si="1">D3/30/9*K3</f>
        <v>1111.1111111111111</v>
      </c>
      <c r="M3" s="11">
        <f t="shared" ref="M3:M11" si="2">F3+G3+H3+I3+J3+L3</f>
        <v>40011.111111111109</v>
      </c>
      <c r="N3" s="2">
        <f t="shared" ref="N3:N11" si="3">F3*12/100</f>
        <v>3480</v>
      </c>
      <c r="O3" s="2">
        <f t="shared" ref="O3:O11" si="4">IF(D3&lt;=21000,(D3*0.75%),0)</f>
        <v>0</v>
      </c>
      <c r="P3" s="5">
        <f t="shared" ref="P3:P11" si="5">M3-N3-O3</f>
        <v>36531.111111111109</v>
      </c>
    </row>
    <row r="4" spans="1:16" x14ac:dyDescent="0.3">
      <c r="A4" s="1">
        <v>1013</v>
      </c>
      <c r="B4" s="1" t="s">
        <v>18</v>
      </c>
      <c r="C4" s="1" t="s">
        <v>28</v>
      </c>
      <c r="D4" s="3">
        <v>25000</v>
      </c>
      <c r="E4" s="4">
        <v>30</v>
      </c>
      <c r="F4" s="2">
        <f t="shared" si="0"/>
        <v>25000</v>
      </c>
      <c r="G4" s="7">
        <v>500</v>
      </c>
      <c r="H4" s="7">
        <f t="shared" ref="H4" si="6">D4*18/100</f>
        <v>4500</v>
      </c>
      <c r="I4" s="7">
        <v>1000</v>
      </c>
      <c r="J4" s="7">
        <v>3000</v>
      </c>
      <c r="K4" s="8">
        <v>5</v>
      </c>
      <c r="L4" s="9">
        <f t="shared" si="1"/>
        <v>462.96296296296299</v>
      </c>
      <c r="M4" s="11">
        <f t="shared" si="2"/>
        <v>34462.962962962964</v>
      </c>
      <c r="N4" s="2">
        <f t="shared" si="3"/>
        <v>3000</v>
      </c>
      <c r="O4" s="2">
        <f t="shared" si="4"/>
        <v>0</v>
      </c>
      <c r="P4" s="5">
        <f t="shared" si="5"/>
        <v>31462.962962962964</v>
      </c>
    </row>
    <row r="5" spans="1:16" x14ac:dyDescent="0.3">
      <c r="A5" s="1">
        <v>1014</v>
      </c>
      <c r="B5" s="1" t="s">
        <v>19</v>
      </c>
      <c r="C5" s="1" t="s">
        <v>29</v>
      </c>
      <c r="D5" s="3">
        <v>20000</v>
      </c>
      <c r="E5" s="4">
        <v>30</v>
      </c>
      <c r="F5" s="2">
        <f t="shared" si="0"/>
        <v>20000</v>
      </c>
      <c r="G5" s="7">
        <v>500</v>
      </c>
      <c r="H5" s="7">
        <f t="shared" ref="H5" si="7">D5*18%</f>
        <v>3600</v>
      </c>
      <c r="I5" s="7">
        <v>1000</v>
      </c>
      <c r="J5" s="7"/>
      <c r="K5" s="8">
        <v>4</v>
      </c>
      <c r="L5" s="9">
        <f t="shared" si="1"/>
        <v>296.2962962962963</v>
      </c>
      <c r="M5" s="11">
        <f t="shared" si="2"/>
        <v>25396.296296296296</v>
      </c>
      <c r="N5" s="2">
        <f t="shared" si="3"/>
        <v>2400</v>
      </c>
      <c r="O5" s="2">
        <f t="shared" si="4"/>
        <v>150</v>
      </c>
      <c r="P5" s="5">
        <f t="shared" si="5"/>
        <v>22846.296296296296</v>
      </c>
    </row>
    <row r="6" spans="1:16" x14ac:dyDescent="0.3">
      <c r="A6" s="1">
        <v>1015</v>
      </c>
      <c r="B6" s="1" t="s">
        <v>20</v>
      </c>
      <c r="C6" s="1" t="s">
        <v>29</v>
      </c>
      <c r="D6" s="3">
        <v>20000</v>
      </c>
      <c r="E6" s="4">
        <v>28</v>
      </c>
      <c r="F6" s="2">
        <f t="shared" si="0"/>
        <v>18666.666666666664</v>
      </c>
      <c r="G6" s="7">
        <v>500</v>
      </c>
      <c r="H6" s="7">
        <f t="shared" ref="H6" si="8">D6*18/100</f>
        <v>3600</v>
      </c>
      <c r="I6" s="7">
        <v>1000</v>
      </c>
      <c r="J6" s="7">
        <v>2000</v>
      </c>
      <c r="K6" s="8">
        <v>6</v>
      </c>
      <c r="L6" s="9">
        <f t="shared" si="1"/>
        <v>444.44444444444446</v>
      </c>
      <c r="M6" s="11">
        <f t="shared" si="2"/>
        <v>26211.111111111109</v>
      </c>
      <c r="N6" s="2">
        <f t="shared" si="3"/>
        <v>2239.9999999999995</v>
      </c>
      <c r="O6" s="2">
        <f t="shared" si="4"/>
        <v>150</v>
      </c>
      <c r="P6" s="5">
        <f t="shared" si="5"/>
        <v>23821.111111111109</v>
      </c>
    </row>
    <row r="7" spans="1:16" x14ac:dyDescent="0.3">
      <c r="A7" s="1">
        <v>1016</v>
      </c>
      <c r="B7" s="1" t="s">
        <v>22</v>
      </c>
      <c r="C7" s="1" t="s">
        <v>29</v>
      </c>
      <c r="D7" s="3">
        <v>20000</v>
      </c>
      <c r="E7" s="4">
        <v>29</v>
      </c>
      <c r="F7" s="2">
        <f t="shared" si="0"/>
        <v>19333.333333333332</v>
      </c>
      <c r="G7" s="7">
        <v>500</v>
      </c>
      <c r="H7" s="7">
        <f t="shared" ref="H7" si="9">D7*18%</f>
        <v>3600</v>
      </c>
      <c r="I7" s="7">
        <v>1000</v>
      </c>
      <c r="J7" s="7"/>
      <c r="K7" s="8">
        <v>10</v>
      </c>
      <c r="L7" s="9">
        <f t="shared" si="1"/>
        <v>740.74074074074076</v>
      </c>
      <c r="M7" s="11">
        <f t="shared" si="2"/>
        <v>25174.074074074073</v>
      </c>
      <c r="N7" s="2">
        <f t="shared" si="3"/>
        <v>2320</v>
      </c>
      <c r="O7" s="2">
        <f t="shared" si="4"/>
        <v>150</v>
      </c>
      <c r="P7" s="5">
        <f t="shared" si="5"/>
        <v>22704.074074074073</v>
      </c>
    </row>
    <row r="8" spans="1:16" x14ac:dyDescent="0.3">
      <c r="A8" s="1">
        <v>1017</v>
      </c>
      <c r="B8" s="1" t="s">
        <v>21</v>
      </c>
      <c r="C8" s="1" t="s">
        <v>29</v>
      </c>
      <c r="D8" s="3">
        <v>20000</v>
      </c>
      <c r="E8" s="4">
        <v>25</v>
      </c>
      <c r="F8" s="2">
        <f t="shared" si="0"/>
        <v>16666.666666666664</v>
      </c>
      <c r="G8" s="7">
        <v>500</v>
      </c>
      <c r="H8" s="7">
        <f t="shared" ref="H8" si="10">D8*18/100</f>
        <v>3600</v>
      </c>
      <c r="I8" s="7">
        <v>1000</v>
      </c>
      <c r="J8" s="7"/>
      <c r="K8" s="8">
        <v>20</v>
      </c>
      <c r="L8" s="9">
        <f t="shared" si="1"/>
        <v>1481.4814814814815</v>
      </c>
      <c r="M8" s="11">
        <f t="shared" si="2"/>
        <v>23248.148148148146</v>
      </c>
      <c r="N8" s="2">
        <f t="shared" si="3"/>
        <v>1999.9999999999998</v>
      </c>
      <c r="O8" s="2">
        <f t="shared" si="4"/>
        <v>150</v>
      </c>
      <c r="P8" s="5">
        <f t="shared" si="5"/>
        <v>21098.148148148146</v>
      </c>
    </row>
    <row r="9" spans="1:16" x14ac:dyDescent="0.3">
      <c r="A9" s="1">
        <v>1018</v>
      </c>
      <c r="B9" s="1" t="s">
        <v>23</v>
      </c>
      <c r="C9" s="1" t="s">
        <v>28</v>
      </c>
      <c r="D9" s="3">
        <v>25000</v>
      </c>
      <c r="E9" s="4">
        <v>28</v>
      </c>
      <c r="F9" s="2">
        <f t="shared" si="0"/>
        <v>23333.333333333336</v>
      </c>
      <c r="G9" s="7">
        <v>500</v>
      </c>
      <c r="H9" s="7">
        <f t="shared" ref="H9" si="11">D9*18%</f>
        <v>4500</v>
      </c>
      <c r="I9" s="7">
        <v>1000</v>
      </c>
      <c r="J9" s="7"/>
      <c r="K9" s="8"/>
      <c r="L9" s="9">
        <f t="shared" si="1"/>
        <v>0</v>
      </c>
      <c r="M9" s="11">
        <f t="shared" si="2"/>
        <v>29333.333333333336</v>
      </c>
      <c r="N9" s="2">
        <f t="shared" si="3"/>
        <v>2800</v>
      </c>
      <c r="O9" s="2">
        <f t="shared" si="4"/>
        <v>0</v>
      </c>
      <c r="P9" s="5">
        <f t="shared" si="5"/>
        <v>26533.333333333336</v>
      </c>
    </row>
    <row r="10" spans="1:16" x14ac:dyDescent="0.3">
      <c r="A10" s="1">
        <v>1019</v>
      </c>
      <c r="B10" s="1" t="s">
        <v>24</v>
      </c>
      <c r="C10" s="1" t="s">
        <v>30</v>
      </c>
      <c r="D10" s="3">
        <v>15000</v>
      </c>
      <c r="E10" s="4">
        <v>30</v>
      </c>
      <c r="F10" s="2">
        <f t="shared" si="0"/>
        <v>15000</v>
      </c>
      <c r="G10" s="7">
        <v>500</v>
      </c>
      <c r="H10" s="7">
        <f t="shared" ref="H10" si="12">D10*18/100</f>
        <v>2700</v>
      </c>
      <c r="I10" s="7">
        <v>1000</v>
      </c>
      <c r="J10" s="7">
        <v>2000</v>
      </c>
      <c r="K10" s="8"/>
      <c r="L10" s="9">
        <f t="shared" si="1"/>
        <v>0</v>
      </c>
      <c r="M10" s="11">
        <f t="shared" si="2"/>
        <v>21200</v>
      </c>
      <c r="N10" s="2">
        <f t="shared" si="3"/>
        <v>1800</v>
      </c>
      <c r="O10" s="2">
        <f t="shared" si="4"/>
        <v>112.5</v>
      </c>
      <c r="P10" s="5">
        <f t="shared" si="5"/>
        <v>19287.5</v>
      </c>
    </row>
    <row r="11" spans="1:16" x14ac:dyDescent="0.3">
      <c r="A11" s="1">
        <v>1020</v>
      </c>
      <c r="B11" s="1" t="s">
        <v>25</v>
      </c>
      <c r="C11" s="1" t="s">
        <v>30</v>
      </c>
      <c r="D11" s="3">
        <v>15000</v>
      </c>
      <c r="E11" s="4">
        <v>30</v>
      </c>
      <c r="F11" s="2">
        <f t="shared" si="0"/>
        <v>15000</v>
      </c>
      <c r="G11" s="7">
        <v>500</v>
      </c>
      <c r="H11" s="7">
        <f t="shared" ref="H11" si="13">D11*18%</f>
        <v>2700</v>
      </c>
      <c r="I11" s="7">
        <v>1000</v>
      </c>
      <c r="J11" s="7"/>
      <c r="K11" s="8">
        <v>20</v>
      </c>
      <c r="L11" s="9">
        <f t="shared" si="1"/>
        <v>1111.1111111111111</v>
      </c>
      <c r="M11" s="11">
        <f t="shared" si="2"/>
        <v>20311.111111111109</v>
      </c>
      <c r="N11" s="2">
        <f t="shared" si="3"/>
        <v>1800</v>
      </c>
      <c r="O11" s="2">
        <f t="shared" si="4"/>
        <v>112.5</v>
      </c>
      <c r="P11" s="5">
        <f t="shared" si="5"/>
        <v>18398.611111111109</v>
      </c>
    </row>
    <row r="12" spans="1:16" ht="21" x14ac:dyDescent="0.4">
      <c r="A12" s="13" t="s">
        <v>31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6">
        <f>SUM(P2:P11)</f>
        <v>263742.40740740742</v>
      </c>
    </row>
  </sheetData>
  <mergeCells count="1">
    <mergeCell ref="A12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Thakre</dc:creator>
  <cp:lastModifiedBy>Raja Thakre</cp:lastModifiedBy>
  <dcterms:created xsi:type="dcterms:W3CDTF">2023-09-22T17:20:59Z</dcterms:created>
  <dcterms:modified xsi:type="dcterms:W3CDTF">2023-12-04T17:51:53Z</dcterms:modified>
</cp:coreProperties>
</file>