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stern\Downloads\"/>
    </mc:Choice>
  </mc:AlternateContent>
  <xr:revisionPtr revIDLastSave="0" documentId="13_ncr:1_{07758C68-2558-41A1-8468-5D11D80C9428}" xr6:coauthVersionLast="45" xr6:coauthVersionMax="47" xr10:uidLastSave="{00000000-0000-0000-0000-000000000000}"/>
  <bookViews>
    <workbookView xWindow="-110" yWindow="-110" windowWidth="19420" windowHeight="10420" xr2:uid="{3C509785-4C13-4F5B-836F-7B6831C6EF0B}"/>
  </bookViews>
  <sheets>
    <sheet name="Proposed programs for tracking" sheetId="2" r:id="rId1"/>
    <sheet name="Project-based funding" sheetId="1" r:id="rId2"/>
  </sheets>
  <externalReferences>
    <externalReference r:id="rId3"/>
  </externalReferences>
  <definedNames>
    <definedName name="_xlnm._FilterDatabase" localSheetId="1" hidden="1">'Project-based funding'!$A$1:$O$20</definedName>
    <definedName name="_xlnm._FilterDatabase" localSheetId="0" hidden="1">'Proposed programs for tracking'!$A$1:$Q$1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10" i="2" l="1"/>
  <c r="H7" i="2" l="1"/>
  <c r="V9" i="2"/>
  <c r="R9" i="2"/>
  <c r="H4" i="2"/>
  <c r="R3" i="2"/>
  <c r="B3" i="1"/>
  <c r="B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Nikhita Airi</author>
  </authors>
  <commentList>
    <comment ref="H26" authorId="0" shapeId="0" xr:uid="{BAD8831A-94F8-4C94-B40C-00EA95474541}">
      <text>
        <r>
          <rPr>
            <b/>
            <sz val="9"/>
            <color indexed="81"/>
            <rFont val="Tahoma"/>
            <family val="2"/>
          </rPr>
          <t>Nikhita Airi:</t>
        </r>
        <r>
          <rPr>
            <sz val="9"/>
            <color indexed="81"/>
            <rFont val="Tahoma"/>
            <family val="2"/>
          </rPr>
          <t xml:space="preserve">
36 in appropriations, 7.5 in authorizations</t>
        </r>
      </text>
    </comment>
  </commentList>
</comments>
</file>

<file path=xl/sharedStrings.xml><?xml version="1.0" encoding="utf-8"?>
<sst xmlns="http://schemas.openxmlformats.org/spreadsheetml/2006/main" count="550" uniqueCount="246">
  <si>
    <t>Legislation section number/s or page number</t>
  </si>
  <si>
    <t>Category</t>
  </si>
  <si>
    <t>Program name</t>
  </si>
  <si>
    <t>CFDA</t>
  </si>
  <si>
    <t>Notes</t>
  </si>
  <si>
    <t xml:space="preserve">Agency </t>
  </si>
  <si>
    <t>Sub-agency</t>
  </si>
  <si>
    <t>5-yr Total Funding ($b)</t>
  </si>
  <si>
    <t>Expiration</t>
  </si>
  <si>
    <t>NOFA/Program Guidance?</t>
  </si>
  <si>
    <t>Recipient</t>
  </si>
  <si>
    <t>Funding type</t>
  </si>
  <si>
    <t>Description</t>
  </si>
  <si>
    <t>Summary of uses and restrictions</t>
  </si>
  <si>
    <t>Summary of reporting requirements</t>
  </si>
  <si>
    <t>Link to guidance</t>
  </si>
  <si>
    <t>Link to allocations data</t>
  </si>
  <si>
    <t>Illinois FY 2022</t>
  </si>
  <si>
    <t>Illinois FY 2023</t>
  </si>
  <si>
    <t>Cook County FY 2022</t>
  </si>
  <si>
    <t>Chicago FY 2022</t>
  </si>
  <si>
    <t>Funding notes</t>
  </si>
  <si>
    <t>Transit</t>
  </si>
  <si>
    <t>Urbanized Area Formula Grants (5307 + 5340)</t>
  </si>
  <si>
    <t>Department of Transportation</t>
  </si>
  <si>
    <t>FTA</t>
  </si>
  <si>
    <t>Permanent program</t>
  </si>
  <si>
    <t>Program fact sheets</t>
  </si>
  <si>
    <t>States for distribution to relevant localities</t>
  </si>
  <si>
    <t>Formula</t>
  </si>
  <si>
    <t>Makes federal resources available to urbanized areas and to governors for transit capital and operating assistance in urbanized areas and for transportation-related planning.</t>
  </si>
  <si>
    <t>As of May 2022</t>
  </si>
  <si>
    <t>Chicago Transit Authority</t>
  </si>
  <si>
    <t>RTA: Pace &amp; Metra</t>
  </si>
  <si>
    <t>Metropolitan Transportation Planning</t>
  </si>
  <si>
    <t>Available to carry out the metropolitan transportation planning process and meet the transportation planning requirements of the joint Federal Transit Administration and Federal Highway Administration planning regulations.</t>
  </si>
  <si>
    <t>Funding by Urbanized Area for state to apportion among jurisdictions accordingly. None of the funded projects in 2022 pertain to Chicago area</t>
  </si>
  <si>
    <t>5309 Fixed Guideway Capital Investment Grants</t>
  </si>
  <si>
    <t>Competitive</t>
  </si>
  <si>
    <t xml:space="preserve">Funds fixed guideway investments including new and expanded rapid rail, commuter rail, light rail, streetcars, bus rapid transit, and ferries, as well as corridor-based bus rapid transit investments that emulate the features of rail. </t>
  </si>
  <si>
    <t>Data dashboard</t>
  </si>
  <si>
    <t>5310 Enhanced Mobility of Seniors &amp; Individuals with Disabilities</t>
  </si>
  <si>
    <t>Assisting private nonprofit groups in meeting the transportation needs of older adults and people with disabilities when the transportation service provided is unavailable, insufficient, or inappropriate to meeting these needs.</t>
  </si>
  <si>
    <t>Funding by Urbanized Area for state to apportion among jurisdictions accordingly. RTA apportions in the Chicago area: none reported for City, County, or CTA yet for 2022: https://rtams.org/planning?program=505</t>
  </si>
  <si>
    <t>5337 State of Good Repair</t>
  </si>
  <si>
    <t>The State of Good Repair Grants Program (49 U.S.C. 5337) provides capital assistance for maintenance, replacement, and rehabilitation projects of high-intensity fixed guideway and bus systems to help transit agencies maintain assets in a state of good repair.</t>
  </si>
  <si>
    <t>5339 Bus and Bus Facilities</t>
  </si>
  <si>
    <t>To replace, rehabilitate, and purchase buses and related equipment and to construct bus-related facilities including technological changes or innovations to modify low- or no- emission vehicles or facilities.</t>
  </si>
  <si>
    <t>States of Illinois and Indiana have received a total of 14,623,090 for jurisdictions in the greater Chicago Urbanized Area. Of this total CTA received 12.6 million and PACE received $1,766,368. Doesn't quite add up but I'm not finding a third grant for some tiny Gary Indiana org.</t>
  </si>
  <si>
    <t>5329 Public Transportation Safety and Oversight</t>
  </si>
  <si>
    <t>The safety program includes a national public transportation safety plan, a safety certification training program, a public transportation agency safety plan, and a state safety oversight program.</t>
  </si>
  <si>
    <t>Transit Infrastructure Grants - Congresionally Directed Spending</t>
  </si>
  <si>
    <t>NA</t>
  </si>
  <si>
    <t>TBD</t>
  </si>
  <si>
    <t>Available until expended</t>
  </si>
  <si>
    <t>Selected recipients</t>
  </si>
  <si>
    <t>Earmarks</t>
  </si>
  <si>
    <t>Specific projects authorized through legislation</t>
  </si>
  <si>
    <t>Airports</t>
  </si>
  <si>
    <t>Airport Infrastructure Grants</t>
  </si>
  <si>
    <t>FAA</t>
  </si>
  <si>
    <t>5 years</t>
  </si>
  <si>
    <t>Airports (primary airports, certain cargo airports, and most general aviation/commercial service airports) and the public agencies that own these airports</t>
  </si>
  <si>
    <t>The money can be invested in runways, taxiways, safety and sustainability projects, as well as terminal, airport-transit connections and roadway projects.</t>
  </si>
  <si>
    <t>Same as Passenger Facility Charge eligibility except debt service is ineligible</t>
  </si>
  <si>
    <t>GSA Dashboard</t>
  </si>
  <si>
    <t>Chicago airports</t>
  </si>
  <si>
    <t>Roads, Bridges, and Major Projects</t>
  </si>
  <si>
    <t>RAISE - Local and Regional Project Assistance Grants</t>
  </si>
  <si>
    <t>Office of the Secretary</t>
  </si>
  <si>
    <t>4 year</t>
  </si>
  <si>
    <t>NOFO released Feb 4</t>
  </si>
  <si>
    <t>States, DC, Territories, Locals, special transportation districts or authorities, Amtrak partnerships, etc</t>
  </si>
  <si>
    <t>The RAISE program provides supplemental funding for grants to the State and local entities listed above on a competitive basis for projects that will have a significant local/regional impact.</t>
  </si>
  <si>
    <t>Highway, bridge, public transit, passenger or freight rail, port, surface transportation at airports, etc.</t>
  </si>
  <si>
    <t>National Highway Performance Program</t>
  </si>
  <si>
    <t>FHWA</t>
  </si>
  <si>
    <t>4 years</t>
  </si>
  <si>
    <t>New implementation guidance</t>
  </si>
  <si>
    <t>States/DC</t>
  </si>
  <si>
    <t>Supports the National Highway System (new facilities construction, maintenance, meeting performance targets as set by each state, and increasing climate resiliency)</t>
  </si>
  <si>
    <t>Highway and bridge projects, generally on the National Highway System, plus certain bridge projects on non-National Highway System federal-aid highways</t>
  </si>
  <si>
    <t>By year</t>
  </si>
  <si>
    <t>Surface Transportation Block Grant Program</t>
  </si>
  <si>
    <t>10% set-aside to Transportation Alternatives Program (TAP)</t>
  </si>
  <si>
    <t>Flexible state funding</t>
  </si>
  <si>
    <t>Available for use towards federal-aid highways, bridges on any public road, and transit capital projects.</t>
  </si>
  <si>
    <t>Highway Safety Improvement Program</t>
  </si>
  <si>
    <t>Flexible state funding; To achieve a significant reduction in traffic fatalities and serious injuries on all public roads, including non-State-owned public roads and roads on tribal land.</t>
  </si>
  <si>
    <t>Congestion Mitigation and Air Quality Improvement Program</t>
  </si>
  <si>
    <t>Flexible funding source to State and local governments for transportation projects and programs to help meet the requirements of the Clean Air Act.</t>
  </si>
  <si>
    <t>PROTECT (Promoting Resilient Operations for Transformative, Efficient, and Cost Saving Transportation) Formula Program</t>
  </si>
  <si>
    <t>Divided into planning, resilience improvement, evacuation routes, and coastal infrastructure grants</t>
  </si>
  <si>
    <t>To help make surface transportation more resilient to natural hazards, including climate change, sea level rise, flooding, extreme weather events, and other natural disasters through support of planning activities, resilience improvements, community resilience and evacuation routes, and at-risk costal infrastructure.</t>
  </si>
  <si>
    <t>National Highway Freight Program</t>
  </si>
  <si>
    <t>To improve the efficient movement of freight on the National Highway Freight Network (NHFN)</t>
  </si>
  <si>
    <t>Carbon Reduction (Section 175)</t>
  </si>
  <si>
    <t>Projects designed to reduce transportation emissions</t>
  </si>
  <si>
    <t>Metropolitan Planning (FAST Act - FHWA)</t>
  </si>
  <si>
    <t>Program to establish a cooperative, continuous, and comprehensive framework for making transportation investment decisions in metropolitan areas</t>
  </si>
  <si>
    <t>Railway-Highway Crossing Program</t>
  </si>
  <si>
    <t>Increased cap on state incentive payments to localities, and full federal cost share for projects eliminating at-grade crossings</t>
  </si>
  <si>
    <t>Funds for safety improvements to reduce the number of fatalities, injuries, and crashes at public railway-highway grade crossings.</t>
  </si>
  <si>
    <t>Bridge Investment Program Formula Grants</t>
  </si>
  <si>
    <t>Implementation guidance</t>
  </si>
  <si>
    <t>The BFP will provide funds to states by formula for bridge replacement, rehabilitation, preservation, protection, or construction projects on public roads. This program includes three set-asides: 15 percent for use on off-system bridges, 3 percent will be set-aside for use on Tribal Transportation Facility bridges, and 0.5 percent will be set-asidde for administrative expenses of the Federal Highway Administration.</t>
  </si>
  <si>
    <t>Replace, rehabilitate, preserve, protect, and construct bridges on public roads</t>
  </si>
  <si>
    <t>https://www.fhwa.dot.gov/bridge/20220114.cfm</t>
  </si>
  <si>
    <t>Electric Vehicles</t>
  </si>
  <si>
    <t>National Electric Vehicle Infrastructure Formula Program</t>
  </si>
  <si>
    <t>Released Feb 10 2022</t>
  </si>
  <si>
    <t>States/DC/PR</t>
  </si>
  <si>
    <t>Strategically deploy electric vehicle charging infrastructure and establish an interconnected network to facilitate data collection, access, and reliability. Sets aside 10 percent of funding for discretionary grants to State and local governments that require additional assistance to strategically deploy electric vehicle charging infrastructure</t>
  </si>
  <si>
    <t>Acquisition and installation of EV charging infrastructure</t>
  </si>
  <si>
    <t>Low or No Emission Bus Grants</t>
  </si>
  <si>
    <t>Year of allocation plus three years</t>
  </si>
  <si>
    <t>States/DC/Local governments</t>
  </si>
  <si>
    <t>American workers will build more than 1,800 new buses to support transit nationwide.</t>
  </si>
  <si>
    <t>Clean School Bus Program</t>
  </si>
  <si>
    <t>Environmental Protection Agency</t>
  </si>
  <si>
    <t>State and Tribal Assistance Grants</t>
  </si>
  <si>
    <t>FAQ</t>
  </si>
  <si>
    <t>School districts/bus providers</t>
  </si>
  <si>
    <t>Rebate lottery</t>
  </si>
  <si>
    <t>To replace existing school buses with clean and zero-emission (ZE) school buses.</t>
  </si>
  <si>
    <t>Water</t>
  </si>
  <si>
    <t>Clean Water State Revolving Fund - Emerging Contaminants</t>
  </si>
  <si>
    <t>Varies by state</t>
  </si>
  <si>
    <t>Municipalities, intermunicipal, interstate, or state agencies</t>
  </si>
  <si>
    <t>Revolving fund loans or grants</t>
  </si>
  <si>
    <t>Communities can use the CWSRF to address the water quality aspects of site assessment and cleanup of brownfields, Superfund sites, and sites of current or former aboveground or underground storage tanks.</t>
  </si>
  <si>
    <t>Rail</t>
  </si>
  <si>
    <t>Federal-State Partnership for Intercity Passenger Rail</t>
  </si>
  <si>
    <t>No FY 2022 Allocations yet but as Chicago Union Station is a major Amtrak uhb</t>
  </si>
  <si>
    <t>Federal Railroad Administration</t>
  </si>
  <si>
    <t>FY 2023</t>
  </si>
  <si>
    <t>States/DC/groups of states, interstate compacts, or state agencies/Locals/Amtrak/federally recognized Tribes</t>
  </si>
  <si>
    <t>To fund capital projects that reduce the state of good repair backlog, improve performance, or expand or establish new intercity passenger rail service, including privately operated intercity passenger rail service if an eligible applicant is involved.</t>
  </si>
  <si>
    <t>Projects to bring rail infrastructure assets into a state of good repair, improve rail service performance, expand or establish new rail services. Planning projects also eligible. Preference to projects for which Amtrak is not the sole applicant and which improve the performance/state of good repair of an Amtrak route, and are in a corridor inventory (per section 25101)</t>
  </si>
  <si>
    <t>Broadband</t>
  </si>
  <si>
    <t>Broadband Equity, Access and Deployment Program (Formula)</t>
  </si>
  <si>
    <t>Department of Commerce</t>
  </si>
  <si>
    <t>National Telecommunications and Information Administration</t>
  </si>
  <si>
    <t>States/DC/Territories</t>
  </si>
  <si>
    <t>The first priority for funding is for providing broadband to unserved areas (those below 25/3 Mbps), followed by underserved areas (those below 100/20 Mbps), and then serving community anchor institutions (1/1 Gbps).</t>
  </si>
  <si>
    <t>Recipients will use planning funding to submit a 5-year action plan informed by collaboration with local and regional entities. Beyond planning, eligible funding for infrastructure deployment (construction), adoption, providing affordable internet-connected devices, WiFi or reduced-cost internet access to multi-family housing units.</t>
  </si>
  <si>
    <t>Traffic safety</t>
  </si>
  <si>
    <t>Safe Streets and Roads for All</t>
  </si>
  <si>
    <t>NOFA</t>
  </si>
  <si>
    <t>MPO, States, Tribes, combinations</t>
  </si>
  <si>
    <t>To prevent roadway deaths and serious injuries.</t>
  </si>
  <si>
    <t>Include</t>
  </si>
  <si>
    <t>Matching program name</t>
  </si>
  <si>
    <t>Source</t>
  </si>
  <si>
    <t>ID</t>
  </si>
  <si>
    <t>PROGRAM NAME</t>
  </si>
  <si>
    <t>AGENCY NAME</t>
  </si>
  <si>
    <t>BUREAU NAME</t>
  </si>
  <si>
    <t>ANNOUNCED FUNDING</t>
  </si>
  <si>
    <t>CATEGORY</t>
  </si>
  <si>
    <t>SUBCATEGORY</t>
  </si>
  <si>
    <t>STATE NAME</t>
  </si>
  <si>
    <t>CITY</t>
  </si>
  <si>
    <t>COUNTY</t>
  </si>
  <si>
    <t>OTHER</t>
  </si>
  <si>
    <t>PROJECT NAME</t>
  </si>
  <si>
    <t>Year</t>
  </si>
  <si>
    <t>Yes</t>
  </si>
  <si>
    <t>D2D GSA</t>
  </si>
  <si>
    <t>P-195</t>
  </si>
  <si>
    <t>Federal Aviation Administration</t>
  </si>
  <si>
    <t>Transportation</t>
  </si>
  <si>
    <t>Airports and Federal Aviation Administration Facilities</t>
  </si>
  <si>
    <t>Illinois</t>
  </si>
  <si>
    <t>Chicago</t>
  </si>
  <si>
    <t>Chicago O'Hare International - ORD</t>
  </si>
  <si>
    <t>P-196</t>
  </si>
  <si>
    <t>Chicago Midway International - MDW</t>
  </si>
  <si>
    <t>P-197</t>
  </si>
  <si>
    <t>Lansing Municipal - IGQ</t>
  </si>
  <si>
    <t>No, direct federal spend</t>
  </si>
  <si>
    <t>P-3167</t>
  </si>
  <si>
    <t>Water-Related Environmental Infrastructure Assistance</t>
  </si>
  <si>
    <t>Corps of Engineers - Civil Works</t>
  </si>
  <si>
    <t>Corps of Engineers – Civil Works</t>
  </si>
  <si>
    <t>Climate, Energy, and the Environment</t>
  </si>
  <si>
    <t>Resilience</t>
  </si>
  <si>
    <t>Tj O'Brien Lock And Dam, Illinois Waterway (Major
 Rehabilitation), Il</t>
  </si>
  <si>
    <t>P-3395</t>
  </si>
  <si>
    <t>Corps of Engineers Operation and Maintenance</t>
  </si>
  <si>
    <t>Ports and Waterways</t>
  </si>
  <si>
    <t>Chicago Sanitary And Ship Canal Dispersal Barrier, Il</t>
  </si>
  <si>
    <t>No, old spend</t>
  </si>
  <si>
    <t>P-3701</t>
  </si>
  <si>
    <t>To Complete Or Initiate And Complete Studies That Were Authorized Prior To The Date Of This Act</t>
  </si>
  <si>
    <t>Chicago Shoreline, Il (General Reevaluation Report)</t>
  </si>
  <si>
    <t>P-3945</t>
  </si>
  <si>
    <t>Coastal Storm Risk Management, Hurricane, And Storm Damage Reduction Projects</t>
  </si>
  <si>
    <t>CHICAGO HARBOR, IL</t>
  </si>
  <si>
    <t>P-4932</t>
  </si>
  <si>
    <t>Local and Regional Project Assistance Grants (RAISE)</t>
  </si>
  <si>
    <t>DOT Office of the Secretary</t>
  </si>
  <si>
    <t>Roads, Bridges and Major Projects</t>
  </si>
  <si>
    <t>City of Chicago</t>
  </si>
  <si>
    <t>Englewood Line Trail</t>
  </si>
  <si>
    <t>P-5463</t>
  </si>
  <si>
    <t>Flood Control and Coastal Emergencies</t>
  </si>
  <si>
    <t>CHICAGO SHORELINE, IL</t>
  </si>
  <si>
    <t>P-5481</t>
  </si>
  <si>
    <t>Nationally Significant Freight and Highway Projects (INFRA)</t>
  </si>
  <si>
    <t>CREATE WA-1 Segment: Ogden Junction</t>
  </si>
  <si>
    <t>P-3166</t>
  </si>
  <si>
    <t>Richton Park</t>
  </si>
  <si>
    <t>Cook</t>
  </si>
  <si>
    <t>Cook County Infrastructure, Il</t>
  </si>
  <si>
    <t>P-3868</t>
  </si>
  <si>
    <t>Richton, Dixmoor</t>
  </si>
  <si>
    <t>COOK COUNTY INFRASTRUCTURE, IL</t>
  </si>
  <si>
    <t>No, rural focus</t>
  </si>
  <si>
    <t>P-4202</t>
  </si>
  <si>
    <t>Watershed And Flood Prevention Operations</t>
  </si>
  <si>
    <t>Department of Agriculture</t>
  </si>
  <si>
    <t>Natural Resources Conservation Service</t>
  </si>
  <si>
    <t>PIFR - Pond Creek - Little Wabash Watershed</t>
  </si>
  <si>
    <t>P-5749</t>
  </si>
  <si>
    <t>Distance Learning, Telemedicine, And Broadband Program: Reconnect Program</t>
  </si>
  <si>
    <t>Rural Utilities Service</t>
  </si>
  <si>
    <t>Hamilton County Telephone Co-Op</t>
  </si>
  <si>
    <t>P-5761</t>
  </si>
  <si>
    <t>Shelby Electric Cooperative, Inc</t>
  </si>
  <si>
    <t>Fixed Guideway Capital Investment Grants</t>
  </si>
  <si>
    <t>D2022-CCAD-001</t>
  </si>
  <si>
    <t>Fixed Guideway Capital Investment Grants and Fast Act Section 3005(B) Expedited Project Delivery Pilot Program Allocations</t>
  </si>
  <si>
    <t>Federal Transit Administration</t>
  </si>
  <si>
    <t>Chicago, Red and Purple Line Modernization Project Phase 1</t>
  </si>
  <si>
    <t>2022-CMPJ-037</t>
  </si>
  <si>
    <t>Transit Infrastructure Grants - Congressional Directed Spending</t>
  </si>
  <si>
    <t>Chicago Transit Authority Systemwide Elevator Modernization Program</t>
  </si>
  <si>
    <t>2022-CMPJ-038</t>
  </si>
  <si>
    <t>Chicago Transit Authority 103rd St. Garage Electric Bus Implementation Project</t>
  </si>
  <si>
    <t>2022-CMPJ-039</t>
  </si>
  <si>
    <t>Illinois Electric Bus and Charging Infrastructure Program</t>
  </si>
  <si>
    <t>Other special purpose 1 FY 2022</t>
  </si>
  <si>
    <t>Special purpose recipient type 1</t>
  </si>
  <si>
    <t>Other special purpose 2 FY 2022</t>
  </si>
  <si>
    <t>Special purpose recipient type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</si>
</sst>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
    <numFmt numFmtId="166" formatCode="0.0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b/>
      <sz val="9"/>
      <color indexed="81"/>
      <name val="Tahoma"/>
      <family val="2"/>
    </font>
    <font>
      <sz val="9"/>
      <color indexed="81"/>
      <name val="Tahoma"/>
      <family val="2"/>
    </font>
    <font>
      <sz val="11"/>
      <color theme="1"/>
      <name val="Calibri"/>
      <family val="2"/>
    </font>
    <font>
      <sz val="11"/>
      <color rgb="FF212529"/>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2" fillId="0" borderId="0" xfId="0" applyFont="1" applyAlignment="1">
      <alignment wrapText="1"/>
    </xf>
    <xf numFmtId="0" fontId="0" fillId="0" borderId="0" xfId="0" applyAlignment="1">
      <alignment vertical="center"/>
    </xf>
    <xf numFmtId="0" fontId="3" fillId="0" borderId="0" xfId="1" applyFill="1" applyAlignment="1">
      <alignment vertical="center"/>
    </xf>
    <xf numFmtId="164" fontId="0" fillId="0" borderId="0" xfId="0" applyNumberFormat="1" applyAlignment="1">
      <alignment vertical="center"/>
    </xf>
    <xf numFmtId="166" fontId="0" fillId="0" borderId="0" xfId="0" applyNumberFormat="1" applyAlignment="1">
      <alignment vertical="center"/>
    </xf>
    <xf numFmtId="0" fontId="5" fillId="0" borderId="0" xfId="0" applyFont="1" applyAlignment="1">
      <alignment vertical="center"/>
    </xf>
    <xf numFmtId="17" fontId="3" fillId="0" borderId="0" xfId="1" applyNumberFormat="1" applyFill="1" applyAlignment="1">
      <alignment vertical="center"/>
    </xf>
    <xf numFmtId="0" fontId="1" fillId="0" borderId="0" xfId="1" applyFont="1" applyFill="1" applyAlignment="1">
      <alignment vertical="center"/>
    </xf>
    <xf numFmtId="15" fontId="3" fillId="0" borderId="0" xfId="1" applyNumberFormat="1" applyFill="1" applyAlignment="1">
      <alignment vertical="center"/>
    </xf>
    <xf numFmtId="0" fontId="5" fillId="0" borderId="0" xfId="1" applyFont="1" applyFill="1" applyAlignment="1">
      <alignment vertical="center"/>
    </xf>
    <xf numFmtId="0" fontId="2" fillId="0" borderId="0" xfId="0" applyFont="1" applyAlignment="1"/>
    <xf numFmtId="0" fontId="8" fillId="0" borderId="0" xfId="0" applyFont="1"/>
    <xf numFmtId="0" fontId="0" fillId="0" borderId="0" xfId="0" applyFont="1" applyAlignment="1">
      <alignment wrapText="1"/>
    </xf>
    <xf numFmtId="0" fontId="0" fillId="0" borderId="0" xfId="0" applyFont="1" applyAlignment="1">
      <alignment vertical="center"/>
    </xf>
    <xf numFmtId="0" fontId="0" fillId="0" borderId="0" xfId="0" applyFont="1" applyAlignment="1"/>
    <xf numFmtId="165" fontId="0" fillId="0" borderId="0" xfId="0" applyNumberFormat="1" applyFont="1" applyAlignment="1">
      <alignment vertical="center"/>
    </xf>
    <xf numFmtId="165" fontId="4" fillId="0" borderId="0" xfId="0" applyNumberFormat="1" applyFont="1" applyAlignment="1">
      <alignment vertical="center"/>
    </xf>
    <xf numFmtId="0" fontId="0" fillId="0" borderId="0" xfId="0" applyAlignment="1"/>
    <xf numFmtId="0" fontId="3" fillId="0" borderId="0" xfId="1" applyAlignment="1">
      <alignment vertical="center"/>
    </xf>
    <xf numFmtId="0" fontId="0" fillId="0" borderId="0" xfId="0" applyBorder="1"/>
    <xf numFmtId="0" fontId="0" fillId="0" borderId="0" xfId="0" applyFont="1"/>
    <xf numFmtId="0" fontId="2" fillId="0" borderId="0" xfId="0" applyFont="1" applyBorder="1"/>
    <xf numFmtId="0" fontId="0" fillId="0" borderId="0" xfId="0" applyFont="1" applyBorder="1"/>
    <xf numFmtId="165" fontId="0" fillId="0" borderId="0" xfId="0" applyNumberFormat="1" applyFont="1" applyBorder="1"/>
    <xf numFmtId="0" fontId="0" fillId="0" borderId="0" xfId="0" applyFont="1" applyFill="1" applyBorder="1"/>
    <xf numFmtId="0" fontId="5" fillId="0" borderId="0" xfId="0" applyFont="1" applyBorder="1" applyAlignment="1">
      <alignment horizontal="center"/>
    </xf>
    <xf numFmtId="0" fontId="4" fillId="0" borderId="0" xfId="0" applyFont="1" applyBorder="1"/>
    <xf numFmtId="3" fontId="5" fillId="0" borderId="0" xfId="0" applyNumberFormat="1" applyFont="1" applyBorder="1" applyAlignment="1">
      <alignment horizontal="right"/>
    </xf>
    <xf numFmtId="0" fontId="4" fillId="0" borderId="0" xfId="0" applyFont="1" applyBorder="1" applyAlignment="1">
      <alignment horizontal="center" vertical="center"/>
    </xf>
    <xf numFmtId="6" fontId="4" fillId="0" borderId="0" xfId="0" applyNumberFormat="1" applyFont="1" applyBorder="1" applyAlignment="1">
      <alignment horizontal="right" vertical="center"/>
    </xf>
    <xf numFmtId="0" fontId="5" fillId="0" borderId="0" xfId="0" applyFont="1" applyBorder="1" applyAlignment="1">
      <alignment horizontal="left" vertical="center" wrapText="1"/>
    </xf>
    <xf numFmtId="0" fontId="2" fillId="0" borderId="0" xfId="0" applyFont="1"/>
    <xf numFmtId="0" fontId="0" fillId="0" borderId="0" xfId="0" applyAlignment="1">
      <alignment vertical="center" wrapText="1"/>
    </xf>
    <xf numFmtId="0" fontId="0" fillId="0" borderId="0" xfId="0" applyFont="1" applyAlignment="1">
      <alignment vertical="center" wrapText="1"/>
    </xf>
    <xf numFmtId="0" fontId="0" fillId="0" borderId="0" xfId="0" applyAlignment="1">
      <alignment wrapText="1"/>
    </xf>
    <xf numFmtId="0" fontId="3" fillId="0" borderId="0" xfId="1" applyAlignment="1">
      <alignment vertical="center" wrapText="1"/>
    </xf>
    <xf numFmtId="0" fontId="3" fillId="0" borderId="0" xfId="1" applyFill="1" applyAlignment="1">
      <alignment vertical="center" wrapText="1"/>
    </xf>
    <xf numFmtId="17" fontId="3" fillId="0" borderId="0" xfId="1" applyNumberFormat="1" applyFill="1" applyAlignment="1">
      <alignment vertical="center" wrapText="1"/>
    </xf>
    <xf numFmtId="166" fontId="0" fillId="0" borderId="0" xfId="0" applyNumberFormat="1" applyFont="1" applyAlignment="1">
      <alignment vertical="center"/>
    </xf>
    <xf numFmtId="0" fontId="0" fillId="2" borderId="0" xfId="0" applyFill="1" applyAlignment="1">
      <alignment vertical="center"/>
    </xf>
    <xf numFmtId="6" fontId="9" fillId="0" borderId="0" xfId="0" applyNumberFormat="1" applyFont="1" applyAlignment="1">
      <alignment vertical="center"/>
    </xf>
    <xf numFmtId="165" fontId="3" fillId="0" borderId="0" xfId="1" applyNumberFormat="1" applyAlignment="1">
      <alignment vertical="center"/>
    </xf>
    <xf numFmtId="165" fontId="3" fillId="0" borderId="0" xfId="1" applyNumberFormat="1" applyFill="1" applyAlignment="1">
      <alignment horizontal="right" vertical="center"/>
    </xf>
    <xf numFmtId="0" fontId="5" fillId="0" borderId="0" xfId="1" applyFont="1" applyFill="1" applyAlignment="1">
      <alignment vertical="center" wrapText="1"/>
    </xf>
    <xf numFmtId="14" fontId="3" fillId="0" borderId="0" xfId="1" applyNumberFormat="1" applyFill="1" applyAlignment="1">
      <alignment vertical="center" wrapText="1"/>
    </xf>
    <xf numFmtId="6" fontId="3" fillId="0" borderId="0" xfId="1" applyNumberFormat="1" applyAlignment="1">
      <alignment vertical="center"/>
    </xf>
    <xf numFmtId="0" fontId="2" fillId="0" borderId="0" xfId="0" applyFont="1" applyFill="1" applyBorder="1"/>
    <xf numFmtId="6" fontId="9" fillId="3" borderId="0" xfId="0" applyNumberFormat="1" applyFont="1" applyFill="1" applyAlignment="1">
      <alignment vertical="center"/>
    </xf>
  </cellXfs>
  <cellStyles count="2">
    <cellStyle name="Hyperlink" xfId="1" builtinId="8"/>
    <cellStyle name="Normal" xfId="0" builtinId="0"/>
  </cellStyles>
  <dxfs count="66">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
      <fill>
        <patternFill>
          <bgColor rgb="FFF4C7AB"/>
        </patternFill>
      </fill>
    </dxf>
    <dxf>
      <fill>
        <patternFill>
          <bgColor rgb="FFDEEDF0"/>
        </patternFill>
      </fill>
    </dxf>
    <dxf>
      <fill>
        <patternFill>
          <bgColor rgb="FFB2B8A3"/>
        </patternFill>
      </fill>
    </dxf>
    <dxf>
      <fill>
        <patternFill>
          <bgColor rgb="FFFFF2CC"/>
        </patternFill>
      </fill>
    </dxf>
    <dxf>
      <fill>
        <patternFill>
          <bgColor rgb="FFFCE4D6"/>
        </patternFill>
      </fill>
    </dxf>
    <dxf>
      <fill>
        <patternFill>
          <bgColor rgb="FFE2EFDA"/>
        </patternFill>
      </fill>
    </dxf>
    <dxf>
      <fill>
        <patternFill>
          <bgColor rgb="FFDDEBF7"/>
        </patternFill>
      </fill>
    </dxf>
    <dxf>
      <fill>
        <patternFill>
          <bgColor rgb="FFEDEDED"/>
        </patternFill>
      </fill>
    </dxf>
    <dxf>
      <fill>
        <patternFill>
          <bgColor rgb="FFBDD7EE"/>
        </patternFill>
      </fill>
    </dxf>
    <dxf>
      <fill>
        <patternFill>
          <bgColor rgb="FFE6FFB3"/>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iri/AppData/Local/Box/Box%20Edit/Documents/cA4wi73PqU2iIqHAAhVL0A==/Infrastructure%20Progra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ed programs for tracking"/>
      <sheetName val="Omitted programs"/>
      <sheetName val="Agency resources"/>
    </sheetNames>
    <sheetDataSet>
      <sheetData sheetId="0">
        <row r="28">
          <cell r="J28">
            <v>5.625</v>
          </cell>
        </row>
        <row r="29">
          <cell r="J29">
            <v>3.1619999999999999</v>
          </cell>
        </row>
        <row r="30">
          <cell r="J30">
            <v>1.968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transit.dot.gov/funding/grants/fy22-fta-bus-and-low-and-no-emission-grant-awards" TargetMode="External"/><Relationship Id="rId18" Type="http://schemas.openxmlformats.org/officeDocument/2006/relationships/hyperlink" Target="https://www.fhwa.dot.gov/bipartisan-infrastructure-law/stbg.cfm" TargetMode="External"/><Relationship Id="rId26" Type="http://schemas.openxmlformats.org/officeDocument/2006/relationships/hyperlink" Target="https://www.fhwa.dot.gov/legsregs/directives/notices/n4510870/n4510870_t1.cfm" TargetMode="External"/><Relationship Id="rId39" Type="http://schemas.openxmlformats.org/officeDocument/2006/relationships/printerSettings" Target="../printerSettings/printerSettings1.bin"/><Relationship Id="rId21" Type="http://schemas.openxmlformats.org/officeDocument/2006/relationships/hyperlink" Target="https://www.fhwa.dot.gov/bipartisan-infrastructure-law/hsip.cfm" TargetMode="External"/><Relationship Id="rId34" Type="http://schemas.openxmlformats.org/officeDocument/2006/relationships/hyperlink" Target="https://www.fhwa.dot.gov/bridge/bfp/20220114.cfm" TargetMode="External"/><Relationship Id="rId7" Type="http://schemas.openxmlformats.org/officeDocument/2006/relationships/hyperlink" Target="https://www.transit.dot.gov/funding/grants/fact-sheet-sgr-formula-and-rail-vehicle-replace-program" TargetMode="External"/><Relationship Id="rId2" Type="http://schemas.openxmlformats.org/officeDocument/2006/relationships/hyperlink" Target="https://www.whitehouse.gov/wp-content/uploads/2022/01/BUILDING-A-BETTER-AMERICA_FINAL.pdf" TargetMode="External"/><Relationship Id="rId16" Type="http://schemas.openxmlformats.org/officeDocument/2006/relationships/hyperlink" Target="https://www.fhwa.dot.gov/specialfunding/nhpp/bil_nhpp_implementation_guidance-05_25_22.pdf" TargetMode="External"/><Relationship Id="rId20" Type="http://schemas.openxmlformats.org/officeDocument/2006/relationships/hyperlink" Target="https://www.transit.dot.gov/lowno" TargetMode="External"/><Relationship Id="rId29" Type="http://schemas.openxmlformats.org/officeDocument/2006/relationships/hyperlink" Target="31,655,626" TargetMode="External"/><Relationship Id="rId41" Type="http://schemas.openxmlformats.org/officeDocument/2006/relationships/comments" Target="../comments1.xml"/><Relationship Id="rId1" Type="http://schemas.openxmlformats.org/officeDocument/2006/relationships/hyperlink" Target="https://www.whitehouse.gov/wp-content/uploads/2022/01/BUILDING-A-BETTER-AMERICA_FINAL.pdf" TargetMode="External"/><Relationship Id="rId6" Type="http://schemas.openxmlformats.org/officeDocument/2006/relationships/hyperlink" Target="https://www.transit.dot.gov/funding/grants/fact-sheet-enhanced-mobility-seniors-and-individuals-disabilities" TargetMode="External"/><Relationship Id="rId11" Type="http://schemas.openxmlformats.org/officeDocument/2006/relationships/hyperlink" Target="https://www.transit.dot.gov/BIL" TargetMode="External"/><Relationship Id="rId24" Type="http://schemas.openxmlformats.org/officeDocument/2006/relationships/hyperlink" Target="https://d2d.gsa.gov/report/bipartisan-infrastructure-law-bil-maps-dashboard" TargetMode="External"/><Relationship Id="rId32" Type="http://schemas.openxmlformats.org/officeDocument/2006/relationships/hyperlink" Target="https://www.fhwa.dot.gov/bipartisan-infrastructure-law/metro_planning.cfm" TargetMode="External"/><Relationship Id="rId37" Type="http://schemas.openxmlformats.org/officeDocument/2006/relationships/hyperlink" Target="http://https/www.usaspending.gov/award/ASST_NON_IL-2022-033_6955" TargetMode="External"/><Relationship Id="rId40" Type="http://schemas.openxmlformats.org/officeDocument/2006/relationships/vmlDrawing" Target="../drawings/vmlDrawing1.vml"/><Relationship Id="rId5" Type="http://schemas.openxmlformats.org/officeDocument/2006/relationships/hyperlink" Target="https://www.fhwa.dot.gov/environment/alternative_fuel_corridors/nominations/90d_nevi_formula_program_guidance.pdf" TargetMode="External"/><Relationship Id="rId15" Type="http://schemas.openxmlformats.org/officeDocument/2006/relationships/hyperlink" Target="https://www.transportation.gov/node/216771" TargetMode="External"/><Relationship Id="rId23" Type="http://schemas.openxmlformats.org/officeDocument/2006/relationships/hyperlink" Target="https://d2d.gsa.gov/report/bipartisan-infrastructure-law-bil-maps-dashboard" TargetMode="External"/><Relationship Id="rId28" Type="http://schemas.openxmlformats.org/officeDocument/2006/relationships/hyperlink" Target="https://www.fhwa.dot.gov/legsregs/directives/notices/n4510863.cfm" TargetMode="External"/><Relationship Id="rId36" Type="http://schemas.openxmlformats.org/officeDocument/2006/relationships/hyperlink" Target="https://www.transit.dot.gov/funding/apportionments/current-apportionments" TargetMode="External"/><Relationship Id="rId10" Type="http://schemas.openxmlformats.org/officeDocument/2006/relationships/hyperlink" Target="https://www.transportation.gov/briefing-room/biden-harris-administration-usdot-make-available-one-largest-investments-50-years" TargetMode="External"/><Relationship Id="rId19" Type="http://schemas.openxmlformats.org/officeDocument/2006/relationships/hyperlink" Target="https://www.epa.gov/system/files/documents/2022-08/fy22-clean-school-bus-rebate-q-and-a-2022-08-16.pdf" TargetMode="External"/><Relationship Id="rId31" Type="http://schemas.openxmlformats.org/officeDocument/2006/relationships/hyperlink" Target="https://www.fhwa.dot.gov/bipartisan-infrastructure-law/crp_fact_sheet.cfm" TargetMode="External"/><Relationship Id="rId4" Type="http://schemas.openxmlformats.org/officeDocument/2006/relationships/hyperlink" Target="https://www.fhwa.dot.gov/bridge/20220114.cfm" TargetMode="External"/><Relationship Id="rId9" Type="http://schemas.openxmlformats.org/officeDocument/2006/relationships/hyperlink" Target="https://www.transit.dot.gov/sites/fta.dot.gov/files/docs/5329_Safety_Program_Fact_Sheet.pdf" TargetMode="External"/><Relationship Id="rId14" Type="http://schemas.openxmlformats.org/officeDocument/2006/relationships/hyperlink" Target="https://www.epa.gov/cleanschoolbus/awarded-clean-school-bus-program-rebates" TargetMode="External"/><Relationship Id="rId22" Type="http://schemas.openxmlformats.org/officeDocument/2006/relationships/hyperlink" Target="https://www.fhwa.dot.gov/bipartisan-infrastructure-law/cmaq.cfm" TargetMode="External"/><Relationship Id="rId27" Type="http://schemas.openxmlformats.org/officeDocument/2006/relationships/hyperlink" Target="https://www.fhwa.dot.gov/legsregs/directives/notices/n4510872.cfm" TargetMode="External"/><Relationship Id="rId30" Type="http://schemas.openxmlformats.org/officeDocument/2006/relationships/hyperlink" Target="https://www.fhwa.dot.gov/bipartisan-infrastructure-law/nhfp.cfm" TargetMode="External"/><Relationship Id="rId35" Type="http://schemas.openxmlformats.org/officeDocument/2006/relationships/hyperlink" Target="https://broadbandusa.ntia.doc.gov/resources/grant-programs" TargetMode="External"/><Relationship Id="rId8" Type="http://schemas.openxmlformats.org/officeDocument/2006/relationships/hyperlink" Target="https://www.transit.dot.gov/funding/grants/fact-sheet-buses-and-bus-facilities-program" TargetMode="External"/><Relationship Id="rId3" Type="http://schemas.openxmlformats.org/officeDocument/2006/relationships/hyperlink" Target="https://www.transportation.gov/sites/dot.gov/files/2022-02/FINAL-2022-RAISE-NOFO.pdf" TargetMode="External"/><Relationship Id="rId12" Type="http://schemas.openxmlformats.org/officeDocument/2006/relationships/hyperlink" Target="https://www.faa.gov/bil/airport-infrastructure" TargetMode="External"/><Relationship Id="rId17" Type="http://schemas.openxmlformats.org/officeDocument/2006/relationships/hyperlink" Target="https://www.transit.dot.gov/BIL" TargetMode="External"/><Relationship Id="rId25" Type="http://schemas.openxmlformats.org/officeDocument/2006/relationships/hyperlink" Target="https://www.fhwa.dot.gov/bipartisan-infrastructure-law/protect_fact_sheet.cfm" TargetMode="External"/><Relationship Id="rId33" Type="http://schemas.openxmlformats.org/officeDocument/2006/relationships/hyperlink" Target="https://www.fhwa.dot.gov/bipartisan-infrastructure-law/rhcp.cfm" TargetMode="External"/><Relationship Id="rId38" Type="http://schemas.openxmlformats.org/officeDocument/2006/relationships/hyperlink" Target="https://www.usaspending.gov/award/ASST_NON_IL-2022-033_695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F5619-AD28-478A-B567-09DF0E1A7220}">
  <dimension ref="A1:Z28"/>
  <sheetViews>
    <sheetView tabSelected="1" zoomScale="85" zoomScaleNormal="85" workbookViewId="0">
      <pane xSplit="4" ySplit="1" topLeftCell="U2" activePane="bottomRight" state="frozen"/>
      <selection pane="topRight" activeCell="E1" sqref="E1"/>
      <selection pane="bottomLeft" activeCell="B2" sqref="B2"/>
      <selection pane="bottomRight" activeCell="Y4" sqref="Y4"/>
    </sheetView>
  </sheetViews>
  <sheetFormatPr defaultColWidth="8.81640625" defaultRowHeight="15" customHeight="1" x14ac:dyDescent="0.35"/>
  <cols>
    <col min="1" max="1" width="9.54296875" hidden="1" customWidth="1"/>
    <col min="2" max="2" width="32.81640625" customWidth="1"/>
    <col min="3" max="3" width="63.26953125" style="18" customWidth="1"/>
    <col min="4" max="4" width="9.7265625" customWidth="1"/>
    <col min="5" max="5" width="15.1796875" customWidth="1"/>
    <col min="6" max="6" width="31.7265625" customWidth="1"/>
    <col min="7" max="7" width="10.54296875" customWidth="1"/>
    <col min="8" max="8" width="17.453125" customWidth="1"/>
    <col min="9" max="9" width="31.81640625" customWidth="1"/>
    <col min="10" max="10" width="28" customWidth="1"/>
    <col min="11" max="11" width="35.54296875" customWidth="1"/>
    <col min="12" max="12" width="15.26953125" customWidth="1"/>
    <col min="13" max="13" width="69.81640625" customWidth="1"/>
    <col min="14" max="14" width="18" style="35" hidden="1" customWidth="1"/>
    <col min="15" max="15" width="18" hidden="1" customWidth="1"/>
    <col min="16" max="16" width="11.81640625" hidden="1" customWidth="1"/>
    <col min="17" max="17" width="14.81640625" style="35" customWidth="1"/>
    <col min="18" max="21" width="13.81640625" customWidth="1"/>
    <col min="22" max="22" width="15" bestFit="1" customWidth="1"/>
    <col min="23" max="25" width="15" customWidth="1"/>
    <col min="26" max="26" width="74.81640625" customWidth="1"/>
  </cols>
  <sheetData>
    <row r="1" spans="1:26" s="1" customFormat="1" ht="43.5" x14ac:dyDescent="0.35">
      <c r="A1" s="11" t="s">
        <v>0</v>
      </c>
      <c r="B1" s="11" t="s">
        <v>1</v>
      </c>
      <c r="C1" s="11" t="s">
        <v>2</v>
      </c>
      <c r="D1" s="11" t="s">
        <v>3</v>
      </c>
      <c r="E1" s="11" t="s">
        <v>4</v>
      </c>
      <c r="F1" s="11" t="s">
        <v>5</v>
      </c>
      <c r="G1" s="11" t="s">
        <v>6</v>
      </c>
      <c r="H1" s="11" t="s">
        <v>7</v>
      </c>
      <c r="I1" s="11" t="s">
        <v>8</v>
      </c>
      <c r="J1" s="11" t="s">
        <v>9</v>
      </c>
      <c r="K1" s="11" t="s">
        <v>10</v>
      </c>
      <c r="L1" s="11" t="s">
        <v>11</v>
      </c>
      <c r="M1" s="11" t="s">
        <v>12</v>
      </c>
      <c r="N1" s="1" t="s">
        <v>13</v>
      </c>
      <c r="O1" s="11" t="s">
        <v>14</v>
      </c>
      <c r="P1" s="11" t="s">
        <v>15</v>
      </c>
      <c r="Q1" s="1" t="s">
        <v>16</v>
      </c>
      <c r="R1" s="1" t="s">
        <v>17</v>
      </c>
      <c r="S1" s="1" t="s">
        <v>18</v>
      </c>
      <c r="T1" s="1" t="s">
        <v>19</v>
      </c>
      <c r="U1" s="1" t="s">
        <v>20</v>
      </c>
      <c r="V1" s="1" t="s">
        <v>242</v>
      </c>
      <c r="W1" s="1" t="s">
        <v>243</v>
      </c>
      <c r="X1" s="1" t="s">
        <v>244</v>
      </c>
      <c r="Y1" s="1" t="s">
        <v>245</v>
      </c>
      <c r="Z1" s="11" t="s">
        <v>21</v>
      </c>
    </row>
    <row r="2" spans="1:26" s="13" customFormat="1" ht="49.5" customHeight="1" x14ac:dyDescent="0.35">
      <c r="A2" s="15"/>
      <c r="B2" s="14" t="s">
        <v>22</v>
      </c>
      <c r="C2" s="14" t="s">
        <v>23</v>
      </c>
      <c r="D2" s="14">
        <v>20.507000000000001</v>
      </c>
      <c r="E2" s="14"/>
      <c r="F2" s="14" t="s">
        <v>24</v>
      </c>
      <c r="G2" s="14" t="s">
        <v>25</v>
      </c>
      <c r="H2" s="14">
        <v>33.139000000000003</v>
      </c>
      <c r="I2" s="14" t="s">
        <v>26</v>
      </c>
      <c r="J2" s="19" t="s">
        <v>27</v>
      </c>
      <c r="K2" s="14" t="s">
        <v>28</v>
      </c>
      <c r="L2" s="34" t="s">
        <v>29</v>
      </c>
      <c r="M2" s="34" t="s">
        <v>30</v>
      </c>
      <c r="N2" s="34"/>
      <c r="O2" s="14"/>
      <c r="P2" s="14"/>
      <c r="Q2" s="36" t="s">
        <v>31</v>
      </c>
      <c r="R2" s="16"/>
      <c r="S2" s="16"/>
      <c r="T2" s="16"/>
      <c r="U2" s="16"/>
      <c r="V2" s="16">
        <v>315230739</v>
      </c>
      <c r="W2" s="16" t="s">
        <v>32</v>
      </c>
      <c r="X2" s="42">
        <v>40929344</v>
      </c>
      <c r="Y2" s="16" t="s">
        <v>33</v>
      </c>
      <c r="Z2" s="14"/>
    </row>
    <row r="3" spans="1:26" s="13" customFormat="1" ht="45.75" customHeight="1" x14ac:dyDescent="0.35">
      <c r="A3" s="15"/>
      <c r="B3" s="14" t="s">
        <v>22</v>
      </c>
      <c r="C3" s="14" t="s">
        <v>34</v>
      </c>
      <c r="D3" s="14">
        <v>20.504999999999999</v>
      </c>
      <c r="E3" s="14"/>
      <c r="F3" s="14" t="s">
        <v>24</v>
      </c>
      <c r="G3" s="14" t="s">
        <v>25</v>
      </c>
      <c r="H3" s="14">
        <v>0.79900000000000004</v>
      </c>
      <c r="I3" s="14" t="s">
        <v>26</v>
      </c>
      <c r="J3" s="19" t="s">
        <v>27</v>
      </c>
      <c r="K3" s="14" t="s">
        <v>28</v>
      </c>
      <c r="L3" s="34" t="s">
        <v>29</v>
      </c>
      <c r="M3" s="34" t="s">
        <v>35</v>
      </c>
      <c r="N3" s="34"/>
      <c r="O3" s="14"/>
      <c r="P3" s="14"/>
      <c r="Q3" s="36" t="s">
        <v>31</v>
      </c>
      <c r="R3" s="16">
        <f>7254359+1406325</f>
        <v>8660684</v>
      </c>
      <c r="S3" s="16"/>
      <c r="T3" s="16"/>
      <c r="U3" s="16"/>
      <c r="V3" s="16"/>
      <c r="W3" s="16"/>
      <c r="X3" s="16"/>
      <c r="Y3" s="16"/>
      <c r="Z3" s="14" t="s">
        <v>36</v>
      </c>
    </row>
    <row r="4" spans="1:26" s="13" customFormat="1" ht="69" customHeight="1" x14ac:dyDescent="0.35">
      <c r="A4" s="15"/>
      <c r="B4" s="14" t="s">
        <v>22</v>
      </c>
      <c r="C4" s="14" t="s">
        <v>37</v>
      </c>
      <c r="D4" s="39">
        <v>20.5</v>
      </c>
      <c r="E4" s="14"/>
      <c r="F4" s="14" t="s">
        <v>24</v>
      </c>
      <c r="G4" s="14" t="s">
        <v>25</v>
      </c>
      <c r="H4" s="14">
        <f>15+8</f>
        <v>23</v>
      </c>
      <c r="I4" s="14" t="s">
        <v>26</v>
      </c>
      <c r="J4" s="19" t="s">
        <v>27</v>
      </c>
      <c r="K4" s="14" t="s">
        <v>28</v>
      </c>
      <c r="L4" s="34" t="s">
        <v>38</v>
      </c>
      <c r="M4" s="34" t="s">
        <v>39</v>
      </c>
      <c r="N4" s="34"/>
      <c r="O4" s="14"/>
      <c r="P4" s="14"/>
      <c r="Q4" s="36" t="s">
        <v>40</v>
      </c>
      <c r="R4" s="16"/>
      <c r="S4" s="16"/>
      <c r="T4" s="16"/>
      <c r="U4" s="16"/>
      <c r="V4" s="16">
        <v>265476132</v>
      </c>
      <c r="W4" s="16" t="s">
        <v>32</v>
      </c>
      <c r="X4" s="16"/>
      <c r="Y4" s="16"/>
      <c r="Z4" s="14"/>
    </row>
    <row r="5" spans="1:26" s="13" customFormat="1" ht="66.75" customHeight="1" x14ac:dyDescent="0.35">
      <c r="A5" s="15"/>
      <c r="B5" s="14" t="s">
        <v>22</v>
      </c>
      <c r="C5" s="3" t="s">
        <v>41</v>
      </c>
      <c r="D5" s="14">
        <v>20.513000000000002</v>
      </c>
      <c r="E5" s="14"/>
      <c r="F5" s="14" t="s">
        <v>24</v>
      </c>
      <c r="G5" s="14" t="s">
        <v>25</v>
      </c>
      <c r="H5" s="14">
        <v>2.1930000000000001</v>
      </c>
      <c r="I5" s="14" t="s">
        <v>26</v>
      </c>
      <c r="J5" s="19" t="s">
        <v>27</v>
      </c>
      <c r="K5" s="14" t="s">
        <v>28</v>
      </c>
      <c r="L5" s="34" t="s">
        <v>29</v>
      </c>
      <c r="M5" s="34" t="s">
        <v>42</v>
      </c>
      <c r="N5" s="34"/>
      <c r="O5" s="14"/>
      <c r="P5" s="14"/>
      <c r="Q5" s="36" t="s">
        <v>31</v>
      </c>
      <c r="R5" s="16">
        <v>9991503</v>
      </c>
      <c r="S5" s="16"/>
      <c r="T5" s="16"/>
      <c r="U5" s="16"/>
      <c r="V5" s="16"/>
      <c r="W5" s="16"/>
      <c r="X5" s="16"/>
      <c r="Y5" s="16"/>
      <c r="Z5" s="34" t="s">
        <v>43</v>
      </c>
    </row>
    <row r="6" spans="1:26" s="13" customFormat="1" ht="67.5" customHeight="1" x14ac:dyDescent="0.35">
      <c r="A6" s="15"/>
      <c r="B6" s="14" t="s">
        <v>22</v>
      </c>
      <c r="C6" s="3" t="s">
        <v>44</v>
      </c>
      <c r="D6" s="14">
        <v>20.524999999999999</v>
      </c>
      <c r="E6" s="14"/>
      <c r="F6" s="14" t="s">
        <v>24</v>
      </c>
      <c r="G6" s="14" t="s">
        <v>25</v>
      </c>
      <c r="H6" s="14">
        <v>21.64</v>
      </c>
      <c r="I6" s="14" t="s">
        <v>26</v>
      </c>
      <c r="J6" s="19" t="s">
        <v>27</v>
      </c>
      <c r="K6" s="14" t="s">
        <v>28</v>
      </c>
      <c r="L6" s="34" t="s">
        <v>29</v>
      </c>
      <c r="M6" s="34" t="s">
        <v>45</v>
      </c>
      <c r="N6" s="34"/>
      <c r="O6" s="14"/>
      <c r="P6" s="14"/>
      <c r="Q6" s="36" t="s">
        <v>31</v>
      </c>
      <c r="R6" s="16"/>
      <c r="S6" s="16"/>
      <c r="T6" s="16"/>
      <c r="U6" s="16"/>
      <c r="V6" s="16">
        <v>400095098</v>
      </c>
      <c r="W6" s="16" t="s">
        <v>32</v>
      </c>
      <c r="X6" s="16"/>
      <c r="Y6" s="16"/>
      <c r="Z6" s="14"/>
    </row>
    <row r="7" spans="1:26" s="15" customFormat="1" ht="51" customHeight="1" x14ac:dyDescent="0.35">
      <c r="B7" s="14" t="s">
        <v>22</v>
      </c>
      <c r="C7" s="19" t="s">
        <v>46</v>
      </c>
      <c r="D7" s="14">
        <v>20.526</v>
      </c>
      <c r="E7" s="14"/>
      <c r="F7" s="14" t="s">
        <v>24</v>
      </c>
      <c r="G7" s="14" t="s">
        <v>25</v>
      </c>
      <c r="H7" s="14">
        <f>SUM('[1]Proposed programs for tracking'!$J$28:$J$30)</f>
        <v>10.754999999999999</v>
      </c>
      <c r="I7" s="14" t="s">
        <v>26</v>
      </c>
      <c r="J7" s="19" t="s">
        <v>27</v>
      </c>
      <c r="K7" s="14" t="s">
        <v>28</v>
      </c>
      <c r="L7" s="34" t="s">
        <v>29</v>
      </c>
      <c r="M7" s="34" t="s">
        <v>47</v>
      </c>
      <c r="N7" s="34"/>
      <c r="O7" s="14"/>
      <c r="P7" s="14"/>
      <c r="Q7" s="36" t="s">
        <v>31</v>
      </c>
      <c r="R7" s="16"/>
      <c r="S7" s="16"/>
      <c r="T7" s="16"/>
      <c r="U7" s="16"/>
      <c r="V7" s="16">
        <v>12661857</v>
      </c>
      <c r="W7" s="16" t="s">
        <v>32</v>
      </c>
      <c r="X7" s="42">
        <v>1766368</v>
      </c>
      <c r="Y7" s="16" t="s">
        <v>33</v>
      </c>
      <c r="Z7" s="34" t="s">
        <v>48</v>
      </c>
    </row>
    <row r="8" spans="1:26" s="13" customFormat="1" ht="48" customHeight="1" x14ac:dyDescent="0.35">
      <c r="A8" s="15"/>
      <c r="B8" s="14" t="s">
        <v>22</v>
      </c>
      <c r="C8" s="19" t="s">
        <v>49</v>
      </c>
      <c r="D8" s="14">
        <v>20.527999999999999</v>
      </c>
      <c r="E8" s="14"/>
      <c r="F8" s="14" t="s">
        <v>24</v>
      </c>
      <c r="G8" s="14" t="s">
        <v>25</v>
      </c>
      <c r="H8" s="14">
        <v>1.7500000000000002E-2</v>
      </c>
      <c r="I8" s="14" t="s">
        <v>26</v>
      </c>
      <c r="J8" s="19" t="s">
        <v>27</v>
      </c>
      <c r="K8" s="14" t="s">
        <v>28</v>
      </c>
      <c r="L8" s="34" t="s">
        <v>29</v>
      </c>
      <c r="M8" s="34" t="s">
        <v>50</v>
      </c>
      <c r="N8" s="34"/>
      <c r="O8" s="14"/>
      <c r="P8" s="14"/>
      <c r="Q8" s="36" t="s">
        <v>31</v>
      </c>
      <c r="R8" s="16">
        <v>3609952</v>
      </c>
      <c r="S8" s="16"/>
      <c r="T8" s="16"/>
      <c r="U8" s="16"/>
      <c r="V8" s="16"/>
      <c r="W8" s="16"/>
      <c r="X8" s="16"/>
      <c r="Y8" s="16"/>
      <c r="Z8" s="14"/>
    </row>
    <row r="9" spans="1:26" s="13" customFormat="1" ht="32.25" customHeight="1" x14ac:dyDescent="0.35">
      <c r="A9" s="15"/>
      <c r="B9" s="14" t="s">
        <v>22</v>
      </c>
      <c r="C9" s="14" t="s">
        <v>51</v>
      </c>
      <c r="D9" s="14" t="s">
        <v>52</v>
      </c>
      <c r="E9" s="14"/>
      <c r="F9" s="14" t="s">
        <v>24</v>
      </c>
      <c r="G9" s="14" t="s">
        <v>25</v>
      </c>
      <c r="H9" s="14" t="s">
        <v>53</v>
      </c>
      <c r="I9" s="14" t="s">
        <v>54</v>
      </c>
      <c r="J9" s="19" t="s">
        <v>27</v>
      </c>
      <c r="K9" s="14" t="s">
        <v>55</v>
      </c>
      <c r="L9" s="34" t="s">
        <v>56</v>
      </c>
      <c r="M9" s="14" t="s">
        <v>57</v>
      </c>
      <c r="N9" s="34"/>
      <c r="O9" s="14"/>
      <c r="P9" s="14"/>
      <c r="Q9" s="36" t="s">
        <v>31</v>
      </c>
      <c r="R9" s="16">
        <f>SUM('Project-based funding'!H20)</f>
        <v>8250000</v>
      </c>
      <c r="S9" s="16"/>
      <c r="T9" s="16"/>
      <c r="U9" s="16"/>
      <c r="V9" s="16">
        <f>SUM('Project-based funding'!H18:H19)</f>
        <v>4100000</v>
      </c>
      <c r="W9" s="16" t="s">
        <v>32</v>
      </c>
      <c r="X9" s="16"/>
      <c r="Y9" s="16"/>
      <c r="Z9" s="14"/>
    </row>
    <row r="10" spans="1:26" s="2" customFormat="1" ht="45" customHeight="1" x14ac:dyDescent="0.35">
      <c r="B10" s="2" t="s">
        <v>58</v>
      </c>
      <c r="C10" s="3" t="s">
        <v>59</v>
      </c>
      <c r="D10" s="2">
        <v>20.106000000000002</v>
      </c>
      <c r="F10" s="2" t="s">
        <v>24</v>
      </c>
      <c r="G10" s="2" t="s">
        <v>60</v>
      </c>
      <c r="H10" s="4">
        <v>15</v>
      </c>
      <c r="I10" s="2" t="s">
        <v>61</v>
      </c>
      <c r="J10" s="19" t="s">
        <v>27</v>
      </c>
      <c r="K10" s="2" t="s">
        <v>62</v>
      </c>
      <c r="L10" s="33" t="s">
        <v>29</v>
      </c>
      <c r="M10" s="33" t="s">
        <v>63</v>
      </c>
      <c r="N10" s="33" t="s">
        <v>64</v>
      </c>
      <c r="Q10" s="37" t="s">
        <v>65</v>
      </c>
      <c r="R10" s="16"/>
      <c r="S10" s="16"/>
      <c r="T10" s="16"/>
      <c r="U10" s="16"/>
      <c r="V10" s="16">
        <f>SUM('Project-based funding'!H2:H4)</f>
        <v>94076851</v>
      </c>
      <c r="W10" s="16" t="s">
        <v>66</v>
      </c>
      <c r="X10" s="16"/>
      <c r="Y10" s="16"/>
    </row>
    <row r="11" spans="1:26" ht="50.25" customHeight="1" x14ac:dyDescent="0.35">
      <c r="A11" s="18"/>
      <c r="B11" s="2" t="s">
        <v>67</v>
      </c>
      <c r="C11" s="2" t="s">
        <v>68</v>
      </c>
      <c r="D11" s="8">
        <v>20.933</v>
      </c>
      <c r="E11" s="18"/>
      <c r="F11" s="2" t="s">
        <v>24</v>
      </c>
      <c r="G11" s="6" t="s">
        <v>69</v>
      </c>
      <c r="H11" s="4">
        <v>7.5</v>
      </c>
      <c r="I11" s="2" t="s">
        <v>70</v>
      </c>
      <c r="J11" s="9" t="s">
        <v>71</v>
      </c>
      <c r="K11" s="2" t="s">
        <v>72</v>
      </c>
      <c r="L11" s="33" t="s">
        <v>38</v>
      </c>
      <c r="M11" s="33" t="s">
        <v>73</v>
      </c>
      <c r="N11" s="33" t="s">
        <v>74</v>
      </c>
      <c r="O11" s="18"/>
      <c r="P11" s="18"/>
      <c r="Q11" s="37" t="s">
        <v>65</v>
      </c>
      <c r="R11" s="16"/>
      <c r="S11" s="16"/>
      <c r="T11" s="16"/>
      <c r="U11" s="16"/>
      <c r="V11" s="16"/>
      <c r="W11" s="16"/>
      <c r="X11" s="16"/>
      <c r="Y11" s="16"/>
      <c r="Z11" s="18"/>
    </row>
    <row r="12" spans="1:26" ht="52.5" customHeight="1" x14ac:dyDescent="0.35">
      <c r="A12" s="18"/>
      <c r="B12" s="2" t="s">
        <v>67</v>
      </c>
      <c r="C12" s="2" t="s">
        <v>75</v>
      </c>
      <c r="D12" s="8">
        <v>20.204999999999998</v>
      </c>
      <c r="E12" s="18"/>
      <c r="F12" s="2" t="s">
        <v>24</v>
      </c>
      <c r="G12" s="2" t="s">
        <v>76</v>
      </c>
      <c r="H12" s="4">
        <v>148</v>
      </c>
      <c r="I12" s="2" t="s">
        <v>77</v>
      </c>
      <c r="J12" s="19" t="s">
        <v>78</v>
      </c>
      <c r="K12" s="2" t="s">
        <v>79</v>
      </c>
      <c r="L12" s="33" t="s">
        <v>29</v>
      </c>
      <c r="M12" s="33" t="s">
        <v>80</v>
      </c>
      <c r="N12" s="33" t="s">
        <v>81</v>
      </c>
      <c r="O12" s="18"/>
      <c r="P12" s="18"/>
      <c r="Q12" s="44" t="s">
        <v>82</v>
      </c>
      <c r="R12" s="42">
        <v>999514444</v>
      </c>
      <c r="S12" s="42">
        <v>1019504733</v>
      </c>
      <c r="T12" s="16"/>
      <c r="U12" s="16"/>
      <c r="V12" s="16"/>
      <c r="W12" s="16"/>
      <c r="X12" s="16"/>
      <c r="Y12" s="16"/>
      <c r="Z12" s="18"/>
    </row>
    <row r="13" spans="1:26" ht="25.5" customHeight="1" x14ac:dyDescent="0.35">
      <c r="A13" s="18"/>
      <c r="B13" s="2" t="s">
        <v>67</v>
      </c>
      <c r="C13" s="2" t="s">
        <v>83</v>
      </c>
      <c r="D13" s="8">
        <v>20.204999999999998</v>
      </c>
      <c r="E13" s="2" t="s">
        <v>84</v>
      </c>
      <c r="F13" s="2" t="s">
        <v>24</v>
      </c>
      <c r="G13" s="2" t="s">
        <v>76</v>
      </c>
      <c r="H13" s="4">
        <v>72</v>
      </c>
      <c r="I13" s="2" t="s">
        <v>77</v>
      </c>
      <c r="J13" s="19" t="s">
        <v>27</v>
      </c>
      <c r="K13" s="2" t="s">
        <v>79</v>
      </c>
      <c r="L13" s="33" t="s">
        <v>29</v>
      </c>
      <c r="M13" s="33" t="s">
        <v>85</v>
      </c>
      <c r="N13" s="33" t="s">
        <v>86</v>
      </c>
      <c r="O13" s="18"/>
      <c r="P13" s="18"/>
      <c r="Q13" s="44" t="s">
        <v>82</v>
      </c>
      <c r="R13" s="42">
        <v>486250270</v>
      </c>
      <c r="S13" s="42">
        <v>495975275</v>
      </c>
      <c r="T13" s="16"/>
      <c r="U13" s="16"/>
      <c r="V13" s="16"/>
      <c r="W13" s="16"/>
      <c r="X13" s="16"/>
      <c r="Y13" s="16"/>
      <c r="Z13" s="18"/>
    </row>
    <row r="14" spans="1:26" ht="47.25" customHeight="1" x14ac:dyDescent="0.35">
      <c r="A14" s="18"/>
      <c r="B14" s="2" t="s">
        <v>67</v>
      </c>
      <c r="C14" s="2" t="s">
        <v>87</v>
      </c>
      <c r="D14" s="8">
        <v>20.204999999999998</v>
      </c>
      <c r="E14" s="18"/>
      <c r="F14" s="2" t="s">
        <v>24</v>
      </c>
      <c r="G14" s="2" t="s">
        <v>76</v>
      </c>
      <c r="H14" s="4">
        <v>15.56</v>
      </c>
      <c r="I14" s="2"/>
      <c r="J14" s="19" t="s">
        <v>27</v>
      </c>
      <c r="K14" s="2" t="s">
        <v>79</v>
      </c>
      <c r="L14" s="33" t="s">
        <v>29</v>
      </c>
      <c r="M14" s="33" t="s">
        <v>88</v>
      </c>
      <c r="N14" s="33"/>
      <c r="O14" s="18"/>
      <c r="P14" s="18"/>
      <c r="Q14" s="44" t="s">
        <v>82</v>
      </c>
      <c r="R14" s="42">
        <v>102028534</v>
      </c>
      <c r="S14" s="42">
        <v>104245906</v>
      </c>
      <c r="T14" s="16"/>
      <c r="U14" s="16"/>
      <c r="V14" s="16"/>
      <c r="W14" s="16"/>
      <c r="X14" s="16"/>
      <c r="Y14" s="16"/>
      <c r="Z14" s="18"/>
    </row>
    <row r="15" spans="1:26" ht="39.75" customHeight="1" x14ac:dyDescent="0.35">
      <c r="A15" s="18"/>
      <c r="B15" s="2" t="s">
        <v>67</v>
      </c>
      <c r="C15" s="2" t="s">
        <v>89</v>
      </c>
      <c r="D15" s="8">
        <v>20.204999999999998</v>
      </c>
      <c r="E15" s="18"/>
      <c r="F15" s="2" t="s">
        <v>24</v>
      </c>
      <c r="G15" s="2" t="s">
        <v>76</v>
      </c>
      <c r="H15" s="4">
        <v>13.2</v>
      </c>
      <c r="I15" s="2" t="s">
        <v>77</v>
      </c>
      <c r="J15" s="19" t="s">
        <v>27</v>
      </c>
      <c r="K15" s="2" t="s">
        <v>79</v>
      </c>
      <c r="L15" s="33" t="s">
        <v>29</v>
      </c>
      <c r="M15" s="33" t="s">
        <v>90</v>
      </c>
      <c r="N15" s="33"/>
      <c r="O15" s="18"/>
      <c r="P15" s="18"/>
      <c r="Q15" s="44" t="s">
        <v>82</v>
      </c>
      <c r="R15" s="42">
        <v>119957587</v>
      </c>
      <c r="S15" s="42">
        <v>122356739</v>
      </c>
      <c r="T15" s="16"/>
      <c r="U15" s="16"/>
      <c r="V15" s="16"/>
      <c r="W15" s="16"/>
      <c r="X15" s="16"/>
      <c r="Y15" s="16"/>
      <c r="Z15" s="18"/>
    </row>
    <row r="16" spans="1:26" ht="82.5" customHeight="1" x14ac:dyDescent="0.35">
      <c r="A16" s="18"/>
      <c r="B16" s="2" t="s">
        <v>67</v>
      </c>
      <c r="C16" s="33" t="s">
        <v>91</v>
      </c>
      <c r="D16" s="8">
        <v>20.204999999999998</v>
      </c>
      <c r="E16" s="2" t="s">
        <v>92</v>
      </c>
      <c r="F16" s="2" t="s">
        <v>24</v>
      </c>
      <c r="G16" s="2" t="s">
        <v>76</v>
      </c>
      <c r="H16" s="4">
        <v>7.3</v>
      </c>
      <c r="I16" s="2" t="s">
        <v>61</v>
      </c>
      <c r="J16" s="19" t="s">
        <v>27</v>
      </c>
      <c r="K16" s="2" t="s">
        <v>79</v>
      </c>
      <c r="L16" s="33" t="s">
        <v>29</v>
      </c>
      <c r="M16" s="33" t="s">
        <v>93</v>
      </c>
      <c r="N16" s="33"/>
      <c r="O16" s="18"/>
      <c r="P16" s="18"/>
      <c r="Q16" s="44" t="s">
        <v>82</v>
      </c>
      <c r="R16" s="42">
        <v>49300375</v>
      </c>
      <c r="S16" s="42">
        <v>50286382</v>
      </c>
      <c r="T16" s="16"/>
      <c r="U16" s="16"/>
      <c r="V16" s="16"/>
      <c r="W16" s="16"/>
      <c r="X16" s="16"/>
      <c r="Y16" s="16"/>
      <c r="Z16" s="18"/>
    </row>
    <row r="17" spans="1:26" ht="31.5" customHeight="1" x14ac:dyDescent="0.35">
      <c r="A17" s="18"/>
      <c r="B17" s="2" t="s">
        <v>67</v>
      </c>
      <c r="C17" s="2" t="s">
        <v>94</v>
      </c>
      <c r="D17" s="8">
        <v>20.204999999999998</v>
      </c>
      <c r="E17" s="18"/>
      <c r="F17" s="2" t="s">
        <v>24</v>
      </c>
      <c r="G17" s="2" t="s">
        <v>76</v>
      </c>
      <c r="H17" s="4">
        <v>7.15</v>
      </c>
      <c r="I17" s="2" t="s">
        <v>26</v>
      </c>
      <c r="J17" s="19" t="s">
        <v>27</v>
      </c>
      <c r="K17" s="2" t="s">
        <v>79</v>
      </c>
      <c r="L17" s="33" t="s">
        <v>29</v>
      </c>
      <c r="M17" s="33" t="s">
        <v>95</v>
      </c>
      <c r="O17" s="18"/>
      <c r="P17" s="2"/>
      <c r="Q17" s="44" t="s">
        <v>82</v>
      </c>
      <c r="R17" s="43">
        <v>49306725</v>
      </c>
      <c r="S17" s="43">
        <v>50292860</v>
      </c>
      <c r="T17" s="16"/>
      <c r="U17" s="16"/>
      <c r="V17" s="16"/>
      <c r="W17" s="16"/>
      <c r="X17" s="16"/>
      <c r="Y17" s="16"/>
      <c r="Z17" s="18"/>
    </row>
    <row r="18" spans="1:26" ht="25.5" customHeight="1" x14ac:dyDescent="0.35">
      <c r="A18" s="18"/>
      <c r="B18" s="2" t="s">
        <v>67</v>
      </c>
      <c r="C18" s="2" t="s">
        <v>96</v>
      </c>
      <c r="D18" s="8">
        <v>20.204999999999998</v>
      </c>
      <c r="E18" s="18"/>
      <c r="F18" s="2" t="s">
        <v>24</v>
      </c>
      <c r="G18" s="2" t="s">
        <v>76</v>
      </c>
      <c r="H18" s="4">
        <v>6.41</v>
      </c>
      <c r="I18" s="2" t="s">
        <v>26</v>
      </c>
      <c r="J18" s="46" t="s">
        <v>27</v>
      </c>
      <c r="K18" s="2" t="s">
        <v>79</v>
      </c>
      <c r="L18" s="33" t="s">
        <v>29</v>
      </c>
      <c r="M18" s="33" t="s">
        <v>97</v>
      </c>
      <c r="O18" s="18"/>
      <c r="P18" s="2"/>
      <c r="Q18" s="44" t="s">
        <v>82</v>
      </c>
      <c r="R18" s="42">
        <v>43357316</v>
      </c>
      <c r="S18" s="42">
        <v>44224462</v>
      </c>
      <c r="T18" s="16"/>
      <c r="U18" s="16"/>
      <c r="V18" s="16"/>
      <c r="W18" s="16"/>
      <c r="X18" s="16"/>
      <c r="Y18" s="16"/>
      <c r="Z18" s="18"/>
    </row>
    <row r="19" spans="1:26" ht="48" customHeight="1" x14ac:dyDescent="0.35">
      <c r="A19" s="18"/>
      <c r="B19" s="2" t="s">
        <v>67</v>
      </c>
      <c r="C19" s="2" t="s">
        <v>98</v>
      </c>
      <c r="D19" s="8">
        <v>20.204999999999998</v>
      </c>
      <c r="E19" s="18"/>
      <c r="F19" s="2" t="s">
        <v>24</v>
      </c>
      <c r="G19" s="2" t="s">
        <v>76</v>
      </c>
      <c r="H19" s="4">
        <v>2.2799999999999998</v>
      </c>
      <c r="I19" s="2" t="s">
        <v>26</v>
      </c>
      <c r="J19" s="19" t="s">
        <v>27</v>
      </c>
      <c r="K19" s="2" t="s">
        <v>79</v>
      </c>
      <c r="L19" s="33" t="s">
        <v>29</v>
      </c>
      <c r="M19" s="33" t="s">
        <v>99</v>
      </c>
      <c r="O19" s="18"/>
      <c r="P19" s="2"/>
      <c r="Q19" s="44" t="s">
        <v>82</v>
      </c>
      <c r="R19" s="42">
        <v>22509719</v>
      </c>
      <c r="S19" s="42">
        <v>22959914</v>
      </c>
      <c r="T19" s="16"/>
      <c r="U19" s="16"/>
      <c r="V19" s="16"/>
      <c r="W19" s="16"/>
      <c r="X19" s="16"/>
      <c r="Y19" s="16"/>
      <c r="Z19" s="18"/>
    </row>
    <row r="20" spans="1:26" ht="44.25" customHeight="1" x14ac:dyDescent="0.35">
      <c r="A20" s="18"/>
      <c r="B20" s="2" t="s">
        <v>67</v>
      </c>
      <c r="C20" s="2" t="s">
        <v>100</v>
      </c>
      <c r="D20" s="8">
        <v>20.204999999999998</v>
      </c>
      <c r="E20" s="2" t="s">
        <v>101</v>
      </c>
      <c r="F20" s="2" t="s">
        <v>24</v>
      </c>
      <c r="G20" s="2" t="s">
        <v>76</v>
      </c>
      <c r="H20" s="4">
        <v>1.23</v>
      </c>
      <c r="I20" s="2" t="s">
        <v>26</v>
      </c>
      <c r="J20" s="19" t="s">
        <v>27</v>
      </c>
      <c r="K20" s="2" t="s">
        <v>79</v>
      </c>
      <c r="L20" s="33" t="s">
        <v>29</v>
      </c>
      <c r="M20" s="33" t="s">
        <v>102</v>
      </c>
      <c r="O20" s="18"/>
      <c r="P20" s="2"/>
      <c r="Q20" s="44" t="s">
        <v>82</v>
      </c>
      <c r="R20" s="42">
        <v>11306853</v>
      </c>
      <c r="S20" s="42">
        <v>11358649</v>
      </c>
      <c r="T20" s="16"/>
      <c r="U20" s="16"/>
      <c r="V20" s="16"/>
      <c r="W20" s="16"/>
      <c r="X20" s="16"/>
      <c r="Y20" s="16"/>
      <c r="Z20" s="18"/>
    </row>
    <row r="21" spans="1:26" ht="97.5" customHeight="1" x14ac:dyDescent="0.35">
      <c r="A21" s="18"/>
      <c r="B21" s="14" t="s">
        <v>67</v>
      </c>
      <c r="C21" s="2" t="s">
        <v>103</v>
      </c>
      <c r="D21" s="5">
        <v>20.204999999999998</v>
      </c>
      <c r="E21" s="18"/>
      <c r="F21" s="2" t="s">
        <v>24</v>
      </c>
      <c r="G21" s="6" t="s">
        <v>76</v>
      </c>
      <c r="H21" s="4">
        <v>5.5</v>
      </c>
      <c r="I21" s="2" t="s">
        <v>77</v>
      </c>
      <c r="J21" s="19" t="s">
        <v>104</v>
      </c>
      <c r="K21" s="2" t="s">
        <v>79</v>
      </c>
      <c r="L21" s="33" t="s">
        <v>29</v>
      </c>
      <c r="M21" s="33" t="s">
        <v>105</v>
      </c>
      <c r="N21" s="33" t="s">
        <v>106</v>
      </c>
      <c r="O21" s="18"/>
      <c r="P21" s="3" t="s">
        <v>107</v>
      </c>
      <c r="Q21" s="44" t="s">
        <v>82</v>
      </c>
      <c r="R21" s="42">
        <v>297268565</v>
      </c>
      <c r="S21" s="42">
        <v>297268565</v>
      </c>
      <c r="T21" s="16"/>
      <c r="U21" s="16"/>
      <c r="V21" s="16"/>
      <c r="W21" s="16"/>
      <c r="X21" s="16"/>
      <c r="Y21" s="16"/>
      <c r="Z21" s="18"/>
    </row>
    <row r="22" spans="1:26" ht="43.5" customHeight="1" x14ac:dyDescent="0.35">
      <c r="A22" s="18"/>
      <c r="B22" s="2" t="s">
        <v>108</v>
      </c>
      <c r="C22" s="10" t="s">
        <v>109</v>
      </c>
      <c r="D22" s="8">
        <v>20.204999999999998</v>
      </c>
      <c r="E22" s="18"/>
      <c r="F22" s="2" t="s">
        <v>24</v>
      </c>
      <c r="G22" s="2" t="s">
        <v>76</v>
      </c>
      <c r="H22" s="4">
        <v>5</v>
      </c>
      <c r="I22" s="2" t="s">
        <v>54</v>
      </c>
      <c r="J22" s="7" t="s">
        <v>110</v>
      </c>
      <c r="K22" s="2" t="s">
        <v>111</v>
      </c>
      <c r="L22" s="33" t="s">
        <v>29</v>
      </c>
      <c r="M22" s="33" t="s">
        <v>112</v>
      </c>
      <c r="N22" s="33" t="s">
        <v>113</v>
      </c>
      <c r="O22" s="18"/>
      <c r="P22" s="18"/>
      <c r="Q22" s="45">
        <v>44602</v>
      </c>
      <c r="R22" s="16">
        <v>21998178</v>
      </c>
      <c r="S22" s="42">
        <v>31655626</v>
      </c>
      <c r="T22" s="16"/>
      <c r="U22" s="16"/>
      <c r="V22" s="16"/>
      <c r="W22" s="16"/>
      <c r="X22" s="16"/>
      <c r="Y22" s="16"/>
      <c r="Z22" s="18"/>
    </row>
    <row r="23" spans="1:26" ht="51.75" customHeight="1" x14ac:dyDescent="0.35">
      <c r="A23" s="18"/>
      <c r="B23" s="2" t="s">
        <v>108</v>
      </c>
      <c r="C23" s="2" t="s">
        <v>114</v>
      </c>
      <c r="D23" s="8">
        <v>20.526</v>
      </c>
      <c r="E23" s="18"/>
      <c r="F23" s="2" t="s">
        <v>24</v>
      </c>
      <c r="G23" s="2" t="s">
        <v>25</v>
      </c>
      <c r="H23" s="4">
        <v>5.6239999999999997</v>
      </c>
      <c r="I23" s="2" t="s">
        <v>115</v>
      </c>
      <c r="J23" s="7" t="s">
        <v>27</v>
      </c>
      <c r="K23" s="2" t="s">
        <v>116</v>
      </c>
      <c r="L23" s="33" t="s">
        <v>38</v>
      </c>
      <c r="M23" s="33" t="s">
        <v>117</v>
      </c>
      <c r="N23" s="33"/>
      <c r="O23" s="18"/>
      <c r="P23" s="18"/>
      <c r="Q23" s="37" t="s">
        <v>31</v>
      </c>
      <c r="R23" s="16"/>
      <c r="S23" s="16"/>
      <c r="T23" s="16"/>
      <c r="U23" s="16"/>
      <c r="V23" s="41">
        <v>28836080</v>
      </c>
      <c r="W23" s="48" t="s">
        <v>32</v>
      </c>
      <c r="X23" s="48"/>
      <c r="Y23" s="48"/>
      <c r="Z23" s="18"/>
    </row>
    <row r="24" spans="1:26" ht="32.25" customHeight="1" x14ac:dyDescent="0.35">
      <c r="A24" s="18"/>
      <c r="B24" s="2" t="s">
        <v>108</v>
      </c>
      <c r="C24" s="2" t="s">
        <v>118</v>
      </c>
      <c r="D24" s="18" t="s">
        <v>52</v>
      </c>
      <c r="E24" s="18"/>
      <c r="F24" s="2" t="s">
        <v>119</v>
      </c>
      <c r="G24" s="2" t="s">
        <v>120</v>
      </c>
      <c r="H24" s="4">
        <v>5</v>
      </c>
      <c r="I24" s="2" t="s">
        <v>54</v>
      </c>
      <c r="J24" s="7" t="s">
        <v>121</v>
      </c>
      <c r="K24" s="2" t="s">
        <v>122</v>
      </c>
      <c r="L24" s="33" t="s">
        <v>123</v>
      </c>
      <c r="M24" s="33" t="s">
        <v>124</v>
      </c>
      <c r="N24" s="33"/>
      <c r="O24" s="18"/>
      <c r="P24" s="18"/>
      <c r="Q24" s="38">
        <v>44835</v>
      </c>
      <c r="R24" s="16"/>
      <c r="S24" s="16"/>
      <c r="T24" s="16"/>
      <c r="U24" s="16">
        <v>0</v>
      </c>
      <c r="V24" s="16">
        <v>0</v>
      </c>
      <c r="W24" s="16"/>
      <c r="X24" s="16"/>
      <c r="Y24" s="16"/>
      <c r="Z24" s="18"/>
    </row>
    <row r="25" spans="1:26" ht="52.5" customHeight="1" x14ac:dyDescent="0.35">
      <c r="A25" s="18"/>
      <c r="B25" s="2" t="s">
        <v>125</v>
      </c>
      <c r="C25" s="2" t="s">
        <v>126</v>
      </c>
      <c r="D25" s="18"/>
      <c r="E25" s="18"/>
      <c r="F25" s="2" t="s">
        <v>119</v>
      </c>
      <c r="G25" s="2" t="s">
        <v>120</v>
      </c>
      <c r="H25" s="4">
        <v>11.712999999999999</v>
      </c>
      <c r="I25" s="2" t="s">
        <v>54</v>
      </c>
      <c r="J25" s="2" t="s">
        <v>127</v>
      </c>
      <c r="K25" s="2" t="s">
        <v>128</v>
      </c>
      <c r="L25" s="33" t="s">
        <v>129</v>
      </c>
      <c r="M25" s="33" t="s">
        <v>130</v>
      </c>
      <c r="P25" s="18"/>
      <c r="R25" s="17">
        <v>119957587</v>
      </c>
      <c r="S25" s="17"/>
      <c r="T25" s="16"/>
      <c r="U25" s="16"/>
      <c r="V25" s="16"/>
      <c r="W25" s="16"/>
      <c r="X25" s="16"/>
      <c r="Y25" s="16"/>
      <c r="Z25" s="18"/>
    </row>
    <row r="26" spans="1:26" ht="66" customHeight="1" x14ac:dyDescent="0.35">
      <c r="A26" s="18"/>
      <c r="B26" s="40" t="s">
        <v>131</v>
      </c>
      <c r="C26" s="2" t="s">
        <v>132</v>
      </c>
      <c r="D26" s="18"/>
      <c r="E26" s="18" t="s">
        <v>133</v>
      </c>
      <c r="F26" s="2" t="s">
        <v>24</v>
      </c>
      <c r="G26" s="2" t="s">
        <v>134</v>
      </c>
      <c r="H26" s="4">
        <v>36</v>
      </c>
      <c r="I26" s="2" t="s">
        <v>54</v>
      </c>
      <c r="J26" s="3" t="s">
        <v>135</v>
      </c>
      <c r="K26" s="2" t="s">
        <v>136</v>
      </c>
      <c r="L26" s="33" t="s">
        <v>38</v>
      </c>
      <c r="M26" s="33" t="s">
        <v>137</v>
      </c>
      <c r="N26" s="33" t="s">
        <v>138</v>
      </c>
      <c r="O26" s="18"/>
      <c r="P26" s="18"/>
      <c r="R26" s="2"/>
      <c r="S26" s="2"/>
      <c r="T26" s="2"/>
      <c r="U26" s="2"/>
      <c r="V26" s="2"/>
      <c r="W26" s="2"/>
      <c r="X26" s="2"/>
      <c r="Y26" s="2"/>
      <c r="Z26" s="18"/>
    </row>
    <row r="27" spans="1:26" ht="45" customHeight="1" x14ac:dyDescent="0.35">
      <c r="B27" s="2" t="s">
        <v>139</v>
      </c>
      <c r="C27" s="2" t="s">
        <v>140</v>
      </c>
      <c r="F27" s="2" t="s">
        <v>141</v>
      </c>
      <c r="G27" s="2" t="s">
        <v>142</v>
      </c>
      <c r="H27" s="4">
        <v>42.45</v>
      </c>
      <c r="I27" s="2" t="s">
        <v>54</v>
      </c>
      <c r="J27" s="19" t="s">
        <v>27</v>
      </c>
      <c r="K27" s="2" t="s">
        <v>143</v>
      </c>
      <c r="L27" s="33" t="s">
        <v>29</v>
      </c>
      <c r="M27" s="2" t="s">
        <v>144</v>
      </c>
      <c r="N27" s="33" t="s">
        <v>145</v>
      </c>
      <c r="R27" s="2"/>
      <c r="S27" s="2"/>
      <c r="T27" s="2"/>
      <c r="U27" s="2"/>
      <c r="V27" s="2"/>
      <c r="W27" s="2"/>
      <c r="X27" s="2"/>
      <c r="Y27" s="2"/>
    </row>
    <row r="28" spans="1:26" ht="32.25" customHeight="1" x14ac:dyDescent="0.35">
      <c r="B28" s="2" t="s">
        <v>146</v>
      </c>
      <c r="C28" s="2" t="s">
        <v>147</v>
      </c>
      <c r="F28" s="2" t="s">
        <v>24</v>
      </c>
      <c r="G28" s="2" t="s">
        <v>69</v>
      </c>
      <c r="H28" s="4">
        <v>5</v>
      </c>
      <c r="I28" s="2" t="s">
        <v>54</v>
      </c>
      <c r="J28" s="19" t="s">
        <v>148</v>
      </c>
      <c r="K28" s="2" t="s">
        <v>149</v>
      </c>
      <c r="L28" s="33" t="s">
        <v>38</v>
      </c>
      <c r="M28" s="33" t="s">
        <v>150</v>
      </c>
      <c r="R28" s="2"/>
      <c r="S28" s="2"/>
      <c r="T28" s="2"/>
      <c r="U28" s="2"/>
      <c r="V28" s="2"/>
      <c r="W28" s="2"/>
      <c r="X28" s="2"/>
      <c r="Y28" s="2"/>
    </row>
  </sheetData>
  <autoFilter ref="A1:Q1" xr:uid="{54B9E44B-E66A-4E2B-9180-CB8727D5A549}"/>
  <conditionalFormatting sqref="B2:B10 B27:B28">
    <cfRule type="containsText" dxfId="65" priority="111" operator="containsText" text="Safety">
      <formula>NOT(ISERROR(SEARCH("Safety",B2)))</formula>
    </cfRule>
    <cfRule type="containsText" dxfId="64" priority="112" operator="containsText" text="Broadband">
      <formula>NOT(ISERROR(SEARCH("Broadband",B2)))</formula>
    </cfRule>
    <cfRule type="containsText" dxfId="63" priority="113" operator="containsText" text="Environmental Remediation">
      <formula>NOT(ISERROR(SEARCH("Environmental Remediation",B2)))</formula>
    </cfRule>
    <cfRule type="containsText" dxfId="62" priority="114" operator="containsText" text="Resilience">
      <formula>NOT(ISERROR(SEARCH("Resilience",B2)))</formula>
    </cfRule>
    <cfRule type="containsText" dxfId="61" priority="115" operator="containsText" text="Water">
      <formula>NOT(ISERROR(SEARCH("Water",B2)))</formula>
    </cfRule>
    <cfRule type="containsText" dxfId="60" priority="116" operator="containsText" text="Clean Energy">
      <formula>NOT(ISERROR(SEARCH("Clean Energy",B2)))</formula>
    </cfRule>
    <cfRule type="containsText" dxfId="59" priority="117" operator="containsText" text="EVs">
      <formula>NOT(ISERROR(SEARCH("EVs",B2)))</formula>
    </cfRule>
    <cfRule type="containsText" dxfId="58" priority="118" operator="containsText" text="Airports">
      <formula>NOT(ISERROR(SEARCH("Airports",B2)))</formula>
    </cfRule>
    <cfRule type="containsText" dxfId="57" priority="119" operator="containsText" text="Transit">
      <formula>NOT(ISERROR(SEARCH("Transit",B2)))</formula>
    </cfRule>
    <cfRule type="containsText" dxfId="56" priority="120" operator="containsText" text="Rail">
      <formula>NOT(ISERROR(SEARCH("Rail",B2)))</formula>
    </cfRule>
    <cfRule type="containsText" dxfId="55" priority="121" operator="containsText" text="Roads, Bridges, and Major Projects">
      <formula>NOT(ISERROR(SEARCH("Roads, Bridges, and Major Projects",B2)))</formula>
    </cfRule>
  </conditionalFormatting>
  <conditionalFormatting sqref="B17:B21">
    <cfRule type="containsText" dxfId="54" priority="100" operator="containsText" text="Safety">
      <formula>NOT(ISERROR(SEARCH("Safety",B17)))</formula>
    </cfRule>
    <cfRule type="containsText" dxfId="53" priority="101" operator="containsText" text="Broadband">
      <formula>NOT(ISERROR(SEARCH("Broadband",B17)))</formula>
    </cfRule>
    <cfRule type="containsText" dxfId="52" priority="102" operator="containsText" text="Environmental Remediation">
      <formula>NOT(ISERROR(SEARCH("Environmental Remediation",B17)))</formula>
    </cfRule>
    <cfRule type="containsText" dxfId="51" priority="103" operator="containsText" text="Resilience">
      <formula>NOT(ISERROR(SEARCH("Resilience",B17)))</formula>
    </cfRule>
    <cfRule type="containsText" dxfId="50" priority="104" operator="containsText" text="Water">
      <formula>NOT(ISERROR(SEARCH("Water",B17)))</formula>
    </cfRule>
    <cfRule type="containsText" dxfId="49" priority="105" operator="containsText" text="Clean Energy">
      <formula>NOT(ISERROR(SEARCH("Clean Energy",B17)))</formula>
    </cfRule>
    <cfRule type="containsText" dxfId="48" priority="106" operator="containsText" text="EVs">
      <formula>NOT(ISERROR(SEARCH("EVs",B17)))</formula>
    </cfRule>
    <cfRule type="containsText" dxfId="47" priority="107" operator="containsText" text="Airports">
      <formula>NOT(ISERROR(SEARCH("Airports",B17)))</formula>
    </cfRule>
    <cfRule type="containsText" dxfId="46" priority="108" operator="containsText" text="Transit">
      <formula>NOT(ISERROR(SEARCH("Transit",B17)))</formula>
    </cfRule>
    <cfRule type="containsText" dxfId="45" priority="109" operator="containsText" text="Rail">
      <formula>NOT(ISERROR(SEARCH("Rail",B17)))</formula>
    </cfRule>
    <cfRule type="containsText" dxfId="44" priority="110" operator="containsText" text="Roads, Bridges, and Major Projects">
      <formula>NOT(ISERROR(SEARCH("Roads, Bridges, and Major Projects",B17)))</formula>
    </cfRule>
  </conditionalFormatting>
  <conditionalFormatting sqref="B11">
    <cfRule type="containsText" dxfId="43" priority="89" operator="containsText" text="Safety">
      <formula>NOT(ISERROR(SEARCH("Safety",B11)))</formula>
    </cfRule>
    <cfRule type="containsText" dxfId="42" priority="90" operator="containsText" text="Broadband">
      <formula>NOT(ISERROR(SEARCH("Broadband",B11)))</formula>
    </cfRule>
    <cfRule type="containsText" dxfId="41" priority="91" operator="containsText" text="Environmental Remediation">
      <formula>NOT(ISERROR(SEARCH("Environmental Remediation",B11)))</formula>
    </cfRule>
    <cfRule type="containsText" dxfId="40" priority="92" operator="containsText" text="Resilience">
      <formula>NOT(ISERROR(SEARCH("Resilience",B11)))</formula>
    </cfRule>
    <cfRule type="containsText" dxfId="39" priority="93" operator="containsText" text="Water">
      <formula>NOT(ISERROR(SEARCH("Water",B11)))</formula>
    </cfRule>
    <cfRule type="containsText" dxfId="38" priority="94" operator="containsText" text="Clean Energy">
      <formula>NOT(ISERROR(SEARCH("Clean Energy",B11)))</formula>
    </cfRule>
    <cfRule type="containsText" dxfId="37" priority="95" operator="containsText" text="EVs">
      <formula>NOT(ISERROR(SEARCH("EVs",B11)))</formula>
    </cfRule>
    <cfRule type="containsText" dxfId="36" priority="96" operator="containsText" text="Airports">
      <formula>NOT(ISERROR(SEARCH("Airports",B11)))</formula>
    </cfRule>
    <cfRule type="containsText" dxfId="35" priority="97" operator="containsText" text="Transit">
      <formula>NOT(ISERROR(SEARCH("Transit",B11)))</formula>
    </cfRule>
    <cfRule type="containsText" dxfId="34" priority="98" operator="containsText" text="Rail">
      <formula>NOT(ISERROR(SEARCH("Rail",B11)))</formula>
    </cfRule>
    <cfRule type="containsText" dxfId="33" priority="99" operator="containsText" text="Roads, Bridges, and Major Projects">
      <formula>NOT(ISERROR(SEARCH("Roads, Bridges, and Major Projects",B11)))</formula>
    </cfRule>
  </conditionalFormatting>
  <conditionalFormatting sqref="B22:B24">
    <cfRule type="containsText" dxfId="32" priority="78" operator="containsText" text="Safety">
      <formula>NOT(ISERROR(SEARCH("Safety",B22)))</formula>
    </cfRule>
    <cfRule type="containsText" dxfId="31" priority="79" operator="containsText" text="Broadband">
      <formula>NOT(ISERROR(SEARCH("Broadband",B22)))</formula>
    </cfRule>
    <cfRule type="containsText" dxfId="30" priority="80" operator="containsText" text="Environmental Remediation">
      <formula>NOT(ISERROR(SEARCH("Environmental Remediation",B22)))</formula>
    </cfRule>
    <cfRule type="containsText" dxfId="29" priority="81" operator="containsText" text="Resilience">
      <formula>NOT(ISERROR(SEARCH("Resilience",B22)))</formula>
    </cfRule>
    <cfRule type="containsText" dxfId="28" priority="82" operator="containsText" text="Water">
      <formula>NOT(ISERROR(SEARCH("Water",B22)))</formula>
    </cfRule>
    <cfRule type="containsText" dxfId="27" priority="83" operator="containsText" text="Clean Energy">
      <formula>NOT(ISERROR(SEARCH("Clean Energy",B22)))</formula>
    </cfRule>
    <cfRule type="containsText" dxfId="26" priority="84" operator="containsText" text="EVs">
      <formula>NOT(ISERROR(SEARCH("EVs",B22)))</formula>
    </cfRule>
    <cfRule type="containsText" dxfId="25" priority="85" operator="containsText" text="Airports">
      <formula>NOT(ISERROR(SEARCH("Airports",B22)))</formula>
    </cfRule>
    <cfRule type="containsText" dxfId="24" priority="86" operator="containsText" text="Transit">
      <formula>NOT(ISERROR(SEARCH("Transit",B22)))</formula>
    </cfRule>
    <cfRule type="containsText" dxfId="23" priority="87" operator="containsText" text="Rail">
      <formula>NOT(ISERROR(SEARCH("Rail",B22)))</formula>
    </cfRule>
    <cfRule type="containsText" dxfId="22" priority="88" operator="containsText" text="Roads, Bridges, and Major Projects">
      <formula>NOT(ISERROR(SEARCH("Roads, Bridges, and Major Projects",B22)))</formula>
    </cfRule>
  </conditionalFormatting>
  <conditionalFormatting sqref="B25">
    <cfRule type="containsText" dxfId="21" priority="67" operator="containsText" text="Safety">
      <formula>NOT(ISERROR(SEARCH("Safety",B25)))</formula>
    </cfRule>
    <cfRule type="containsText" dxfId="20" priority="68" operator="containsText" text="Broadband">
      <formula>NOT(ISERROR(SEARCH("Broadband",B25)))</formula>
    </cfRule>
    <cfRule type="containsText" dxfId="19" priority="69" operator="containsText" text="Environmental Remediation">
      <formula>NOT(ISERROR(SEARCH("Environmental Remediation",B25)))</formula>
    </cfRule>
    <cfRule type="containsText" dxfId="18" priority="70" operator="containsText" text="Resilience">
      <formula>NOT(ISERROR(SEARCH("Resilience",B25)))</formula>
    </cfRule>
    <cfRule type="containsText" dxfId="17" priority="71" operator="containsText" text="Water">
      <formula>NOT(ISERROR(SEARCH("Water",B25)))</formula>
    </cfRule>
    <cfRule type="containsText" dxfId="16" priority="72" operator="containsText" text="Clean Energy">
      <formula>NOT(ISERROR(SEARCH("Clean Energy",B25)))</formula>
    </cfRule>
    <cfRule type="containsText" dxfId="15" priority="73" operator="containsText" text="EVs">
      <formula>NOT(ISERROR(SEARCH("EVs",B25)))</formula>
    </cfRule>
    <cfRule type="containsText" dxfId="14" priority="74" operator="containsText" text="Airports">
      <formula>NOT(ISERROR(SEARCH("Airports",B25)))</formula>
    </cfRule>
    <cfRule type="containsText" dxfId="13" priority="75" operator="containsText" text="Transit">
      <formula>NOT(ISERROR(SEARCH("Transit",B25)))</formula>
    </cfRule>
    <cfRule type="containsText" dxfId="12" priority="76" operator="containsText" text="Rail">
      <formula>NOT(ISERROR(SEARCH("Rail",B25)))</formula>
    </cfRule>
    <cfRule type="containsText" dxfId="11" priority="77" operator="containsText" text="Roads, Bridges, and Major Projects">
      <formula>NOT(ISERROR(SEARCH("Roads, Bridges, and Major Projects",B25)))</formula>
    </cfRule>
  </conditionalFormatting>
  <conditionalFormatting sqref="B12:B16">
    <cfRule type="containsText" dxfId="10" priority="56" operator="containsText" text="Safety">
      <formula>NOT(ISERROR(SEARCH("Safety",B12)))</formula>
    </cfRule>
    <cfRule type="containsText" dxfId="9" priority="57" operator="containsText" text="Broadband">
      <formula>NOT(ISERROR(SEARCH("Broadband",B12)))</formula>
    </cfRule>
    <cfRule type="containsText" dxfId="8" priority="58" operator="containsText" text="Environmental Remediation">
      <formula>NOT(ISERROR(SEARCH("Environmental Remediation",B12)))</formula>
    </cfRule>
    <cfRule type="containsText" dxfId="7" priority="59" operator="containsText" text="Resilience">
      <formula>NOT(ISERROR(SEARCH("Resilience",B12)))</formula>
    </cfRule>
    <cfRule type="containsText" dxfId="6" priority="60" operator="containsText" text="Water">
      <formula>NOT(ISERROR(SEARCH("Water",B12)))</formula>
    </cfRule>
    <cfRule type="containsText" dxfId="5" priority="61" operator="containsText" text="Clean Energy">
      <formula>NOT(ISERROR(SEARCH("Clean Energy",B12)))</formula>
    </cfRule>
    <cfRule type="containsText" dxfId="4" priority="62" operator="containsText" text="EVs">
      <formula>NOT(ISERROR(SEARCH("EVs",B12)))</formula>
    </cfRule>
    <cfRule type="containsText" dxfId="3" priority="63" operator="containsText" text="Airports">
      <formula>NOT(ISERROR(SEARCH("Airports",B12)))</formula>
    </cfRule>
    <cfRule type="containsText" dxfId="2" priority="64" operator="containsText" text="Transit">
      <formula>NOT(ISERROR(SEARCH("Transit",B12)))</formula>
    </cfRule>
    <cfRule type="containsText" dxfId="1" priority="65" operator="containsText" text="Rail">
      <formula>NOT(ISERROR(SEARCH("Rail",B12)))</formula>
    </cfRule>
    <cfRule type="containsText" dxfId="0" priority="66" operator="containsText" text="Roads, Bridges, and Major Projects">
      <formula>NOT(ISERROR(SEARCH("Roads, Bridges, and Major Projects",B12)))</formula>
    </cfRule>
  </conditionalFormatting>
  <hyperlinks>
    <hyperlink ref="C10" r:id="rId1" location="page=98" display="Airport improvement grants" xr:uid="{76261EAF-0756-4CD7-8C55-4C395D34AB4B}"/>
    <hyperlink ref="C10" r:id="rId2" location="page=98" display="Airport improvement grants" xr:uid="{98841347-CB6D-4CB5-8E22-411D05865C47}"/>
    <hyperlink ref="J11" r:id="rId3" display="https://www.transportation.gov/sites/dot.gov/files/2022-02/FINAL-2022-RAISE-NOFO.pdf" xr:uid="{B4782814-FFD5-4860-AEFD-9314B0A9A137}"/>
    <hyperlink ref="P21" r:id="rId4" xr:uid="{AD28C302-E623-41C5-A844-583DC6F729C7}"/>
    <hyperlink ref="J22" r:id="rId5" xr:uid="{A3D44828-CF1E-4068-92F4-F2C9175867B9}"/>
    <hyperlink ref="C5" r:id="rId6" xr:uid="{79F4EB81-2FF8-48B5-BB75-5CBE4CDAD758}"/>
    <hyperlink ref="C6" r:id="rId7" display="5337 SOGR: High Intensity Fixed Guideway Tier" xr:uid="{2D9AD822-FCBF-4C47-9C37-BA1147A84A33}"/>
    <hyperlink ref="C7" r:id="rId8" xr:uid="{37CCF6A7-2F5C-484A-B9E7-A0FA430E4FDD}"/>
    <hyperlink ref="C8" r:id="rId9" display="5329 Safety" xr:uid="{9A6BC594-C174-4E18-A7D7-4C9231944B81}"/>
    <hyperlink ref="J26" r:id="rId10" xr:uid="{0C112BFA-805D-4CFF-95EC-946851BFD17C}"/>
    <hyperlink ref="J2" r:id="rId11" display="https://www.transit.dot.gov/BIL" xr:uid="{9C24D8E9-E1B3-4B43-A667-7D52FEA253FC}"/>
    <hyperlink ref="J10" r:id="rId12" display="https://www.faa.gov/bil/airport-infrastructure" xr:uid="{0DCFFBD1-0816-4064-97F0-D77DBF79B2D3}"/>
    <hyperlink ref="Q23" r:id="rId13" display="https://www.transit.dot.gov/funding/grants/fy22-fta-bus-and-low-and-no-emission-grant-awards " xr:uid="{A4486F09-0715-43CF-95A4-6560CE956EB0}"/>
    <hyperlink ref="Q24" r:id="rId14" display="https://www.epa.gov/cleanschoolbus/awarded-clean-school-bus-program-rebates" xr:uid="{0D2ACA42-DA78-4A05-B5F3-F7A78DB30689}"/>
    <hyperlink ref="J28" r:id="rId15" display="https://www.transportation.gov/node/216771" xr:uid="{E04C2B58-FE76-441F-ADF2-6C238B5CFAE9}"/>
    <hyperlink ref="J12" r:id="rId16" display="New imlementation guidance" xr:uid="{A35F3685-895D-492A-BE27-6DF4BA65EA19}"/>
    <hyperlink ref="J3:J9" r:id="rId17" display="https://www.transit.dot.gov/BIL" xr:uid="{9283AF94-A378-4C54-B432-5238DBB14418}"/>
    <hyperlink ref="J13" r:id="rId18" xr:uid="{3605F0CB-3FBB-4ED1-A8D2-6B63BCE72385}"/>
    <hyperlink ref="J24" r:id="rId19" xr:uid="{6E5AACD7-432C-4BD9-95AF-4BAAFF618307}"/>
    <hyperlink ref="J23" r:id="rId20" xr:uid="{A77C6732-DE26-449A-B707-7C4FC28E911B}"/>
    <hyperlink ref="J14" r:id="rId21" xr:uid="{7C470C30-E197-4FD2-947F-1B3B60895ECD}"/>
    <hyperlink ref="J15" r:id="rId22" xr:uid="{BB066D4F-C868-408C-9073-8912012BFF9F}"/>
    <hyperlink ref="Q10" r:id="rId23" xr:uid="{1FBBBF36-9F59-45BA-B1AD-1D52DA458FD2}"/>
    <hyperlink ref="Q11" r:id="rId24" xr:uid="{16585D7E-7D5F-46BE-B5DC-5CCC1A408147}"/>
    <hyperlink ref="J16" r:id="rId25" xr:uid="{BB4E6E9F-B374-4DEA-86B9-8852228B3ACF}"/>
    <hyperlink ref="S12:S20" r:id="rId26" display="https://www.fhwa.dot.gov/legsregs/directives/notices/n4510870/n4510870_t1.cfm" xr:uid="{BD297573-32D3-42A8-A420-9638CBAF8A6A}"/>
    <hyperlink ref="S21" r:id="rId27" display="https://www.fhwa.dot.gov/legsregs/directives/notices/n4510872.cfm" xr:uid="{C2B14140-74F7-4900-932B-DB5EFE138530}"/>
    <hyperlink ref="Q22" r:id="rId28" display="https://www.fhwa.dot.gov/legsregs/directives/notices/n4510863.cfm" xr:uid="{AD0A1B2D-2122-410D-8DBA-4F6E007C8C10}"/>
    <hyperlink ref="S22" r:id="rId29" display="31,655,626" xr:uid="{30AAC43B-BF04-4FE6-A5C1-05BB749DB00C}"/>
    <hyperlink ref="J17" r:id="rId30" xr:uid="{EB263FDA-C0C5-4492-9C21-8A4213F28AFD}"/>
    <hyperlink ref="J18" r:id="rId31" xr:uid="{65EA6ECA-B814-4528-83AA-341AE6D4277A}"/>
    <hyperlink ref="J19" r:id="rId32" xr:uid="{97F313F7-5CB3-43A3-92C0-D6843921F935}"/>
    <hyperlink ref="J20" r:id="rId33" xr:uid="{42A0FBDD-6879-4D3C-9E01-9DA334C6C8CC}"/>
    <hyperlink ref="J21" r:id="rId34" xr:uid="{9A62978F-78D6-45E3-BC04-FFCDD71E354F}"/>
    <hyperlink ref="J27" r:id="rId35" xr:uid="{0C6A0559-30B6-4D70-B279-090B88E5CC71}"/>
    <hyperlink ref="Q2:Q8" r:id="rId36" display="As of May 2022" xr:uid="{2BA030B2-5359-4E70-A60F-D5483A9227D1}"/>
    <hyperlink ref="X2" r:id="rId37" display="$40,929,344" xr:uid="{3E426654-4871-4212-8B5E-1F54E01A12D9}"/>
    <hyperlink ref="X7" r:id="rId38" display="$1,766,368" xr:uid="{832CFF66-D987-47B5-90A6-BFE371A5F173}"/>
  </hyperlinks>
  <pageMargins left="0.7" right="0.7" top="0.75" bottom="0.75" header="0.3" footer="0.3"/>
  <pageSetup orientation="portrait" r:id="rId39"/>
  <ignoredErrors>
    <ignoredError sqref="V9" formulaRange="1"/>
  </ignoredErrors>
  <legacyDrawing r:id="rId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09BF3-0DF1-4FF5-9C0D-F78B753C4812}">
  <dimension ref="A1:AD25"/>
  <sheetViews>
    <sheetView workbookViewId="0">
      <selection activeCell="H24" sqref="H24"/>
    </sheetView>
  </sheetViews>
  <sheetFormatPr defaultRowHeight="14.5" x14ac:dyDescent="0.35"/>
  <cols>
    <col min="1" max="1" width="28" customWidth="1"/>
    <col min="2" max="2" width="44.1796875" customWidth="1"/>
    <col min="3" max="3" width="11.1796875" customWidth="1"/>
    <col min="5" max="5" width="93.54296875" customWidth="1"/>
    <col min="6" max="6" width="15.1796875" customWidth="1"/>
    <col min="7" max="7" width="17.81640625" customWidth="1"/>
    <col min="8" max="8" width="16" customWidth="1"/>
    <col min="9" max="9" width="17.81640625" customWidth="1"/>
    <col min="10" max="10" width="18.54296875" customWidth="1"/>
    <col min="11" max="11" width="14.54296875" customWidth="1"/>
    <col min="12" max="12" width="16.26953125" customWidth="1"/>
    <col min="13" max="13" width="12.7265625" customWidth="1"/>
    <col min="14" max="14" width="23.81640625" customWidth="1"/>
    <col min="15" max="15" width="74.1796875" customWidth="1"/>
  </cols>
  <sheetData>
    <row r="1" spans="1:30" ht="15" customHeight="1" x14ac:dyDescent="0.35">
      <c r="A1" s="32" t="s">
        <v>151</v>
      </c>
      <c r="B1" s="32" t="s">
        <v>152</v>
      </c>
      <c r="C1" s="32" t="s">
        <v>153</v>
      </c>
      <c r="D1" s="22" t="s">
        <v>154</v>
      </c>
      <c r="E1" s="22" t="s">
        <v>155</v>
      </c>
      <c r="F1" s="22" t="s">
        <v>156</v>
      </c>
      <c r="G1" s="22" t="s">
        <v>157</v>
      </c>
      <c r="H1" s="22" t="s">
        <v>158</v>
      </c>
      <c r="I1" s="22" t="s">
        <v>159</v>
      </c>
      <c r="J1" s="22" t="s">
        <v>160</v>
      </c>
      <c r="K1" s="22" t="s">
        <v>161</v>
      </c>
      <c r="L1" s="22" t="s">
        <v>162</v>
      </c>
      <c r="M1" s="22" t="s">
        <v>163</v>
      </c>
      <c r="N1" s="22" t="s">
        <v>164</v>
      </c>
      <c r="O1" s="22" t="s">
        <v>165</v>
      </c>
      <c r="P1" s="47" t="s">
        <v>166</v>
      </c>
      <c r="Q1" s="12"/>
      <c r="R1" s="12"/>
      <c r="S1" s="12"/>
      <c r="T1" s="12"/>
      <c r="U1" s="12"/>
      <c r="V1" s="12"/>
      <c r="W1" s="12"/>
      <c r="X1" s="12"/>
      <c r="Y1" s="12"/>
      <c r="Z1" s="12"/>
      <c r="AA1" s="12"/>
      <c r="AB1" s="12"/>
      <c r="AC1" s="12"/>
      <c r="AD1" s="12"/>
    </row>
    <row r="2" spans="1:30" x14ac:dyDescent="0.35">
      <c r="A2" s="21" t="s">
        <v>167</v>
      </c>
      <c r="B2" s="21" t="s">
        <v>59</v>
      </c>
      <c r="C2" s="21" t="s">
        <v>168</v>
      </c>
      <c r="D2" s="23" t="s">
        <v>169</v>
      </c>
      <c r="E2" s="23" t="s">
        <v>59</v>
      </c>
      <c r="F2" s="23" t="s">
        <v>24</v>
      </c>
      <c r="G2" s="23" t="s">
        <v>170</v>
      </c>
      <c r="H2" s="24">
        <v>73672455</v>
      </c>
      <c r="I2" s="23" t="s">
        <v>171</v>
      </c>
      <c r="J2" s="23" t="s">
        <v>172</v>
      </c>
      <c r="K2" s="23" t="s">
        <v>173</v>
      </c>
      <c r="L2" s="23" t="s">
        <v>174</v>
      </c>
      <c r="M2" s="23"/>
      <c r="N2" s="25" t="s">
        <v>66</v>
      </c>
      <c r="O2" s="23" t="s">
        <v>175</v>
      </c>
      <c r="P2" s="12">
        <v>2022</v>
      </c>
      <c r="Q2" s="12"/>
      <c r="R2" s="12"/>
      <c r="S2" s="12"/>
      <c r="T2" s="12"/>
      <c r="U2" s="12"/>
      <c r="V2" s="12"/>
      <c r="W2" s="12"/>
      <c r="X2" s="12"/>
      <c r="Y2" s="12"/>
      <c r="Z2" s="12"/>
      <c r="AA2" s="12"/>
      <c r="AB2" s="12"/>
      <c r="AC2" s="12"/>
      <c r="AD2" s="12"/>
    </row>
    <row r="3" spans="1:30" x14ac:dyDescent="0.35">
      <c r="A3" s="21" t="s">
        <v>167</v>
      </c>
      <c r="B3" s="21" t="str">
        <f>E3</f>
        <v>Airport Infrastructure Grants</v>
      </c>
      <c r="C3" s="21" t="s">
        <v>168</v>
      </c>
      <c r="D3" s="23" t="s">
        <v>176</v>
      </c>
      <c r="E3" s="23" t="s">
        <v>59</v>
      </c>
      <c r="F3" s="23" t="s">
        <v>24</v>
      </c>
      <c r="G3" s="23" t="s">
        <v>170</v>
      </c>
      <c r="H3" s="24">
        <v>20245396</v>
      </c>
      <c r="I3" s="23" t="s">
        <v>171</v>
      </c>
      <c r="J3" s="23" t="s">
        <v>172</v>
      </c>
      <c r="K3" s="23" t="s">
        <v>173</v>
      </c>
      <c r="L3" s="23" t="s">
        <v>174</v>
      </c>
      <c r="M3" s="23"/>
      <c r="N3" s="25" t="s">
        <v>66</v>
      </c>
      <c r="O3" s="23" t="s">
        <v>177</v>
      </c>
      <c r="P3" s="12">
        <v>2022</v>
      </c>
      <c r="Q3" s="12"/>
      <c r="R3" s="12"/>
      <c r="S3" s="12"/>
      <c r="T3" s="12"/>
      <c r="U3" s="12"/>
      <c r="V3" s="12"/>
      <c r="W3" s="12"/>
      <c r="X3" s="12"/>
      <c r="Y3" s="12"/>
      <c r="Z3" s="12"/>
      <c r="AA3" s="12"/>
      <c r="AB3" s="12"/>
      <c r="AC3" s="12"/>
      <c r="AD3" s="12"/>
    </row>
    <row r="4" spans="1:30" x14ac:dyDescent="0.35">
      <c r="A4" s="21" t="s">
        <v>167</v>
      </c>
      <c r="B4" s="21" t="str">
        <f>E4</f>
        <v>Airport Infrastructure Grants</v>
      </c>
      <c r="C4" s="21" t="s">
        <v>168</v>
      </c>
      <c r="D4" s="23" t="s">
        <v>178</v>
      </c>
      <c r="E4" s="23" t="s">
        <v>59</v>
      </c>
      <c r="F4" s="23" t="s">
        <v>24</v>
      </c>
      <c r="G4" s="23" t="s">
        <v>170</v>
      </c>
      <c r="H4" s="24">
        <v>159000</v>
      </c>
      <c r="I4" s="23" t="s">
        <v>171</v>
      </c>
      <c r="J4" s="23" t="s">
        <v>172</v>
      </c>
      <c r="K4" s="23" t="s">
        <v>173</v>
      </c>
      <c r="L4" s="23" t="s">
        <v>174</v>
      </c>
      <c r="M4" s="23"/>
      <c r="N4" s="25" t="s">
        <v>66</v>
      </c>
      <c r="O4" s="23" t="s">
        <v>179</v>
      </c>
      <c r="P4" s="12">
        <v>2022</v>
      </c>
      <c r="Q4" s="12"/>
      <c r="R4" s="12"/>
      <c r="S4" s="12"/>
      <c r="T4" s="12"/>
      <c r="U4" s="12"/>
      <c r="V4" s="12"/>
      <c r="W4" s="12"/>
      <c r="X4" s="12"/>
      <c r="Y4" s="12"/>
      <c r="Z4" s="12"/>
      <c r="AA4" s="12"/>
      <c r="AB4" s="12"/>
      <c r="AC4" s="12"/>
      <c r="AD4" s="12"/>
    </row>
    <row r="5" spans="1:30" x14ac:dyDescent="0.35">
      <c r="A5" s="21" t="s">
        <v>180</v>
      </c>
      <c r="B5" s="21"/>
      <c r="C5" s="21" t="s">
        <v>168</v>
      </c>
      <c r="D5" s="23" t="s">
        <v>181</v>
      </c>
      <c r="E5" s="23" t="s">
        <v>182</v>
      </c>
      <c r="F5" s="23" t="s">
        <v>183</v>
      </c>
      <c r="G5" s="23" t="s">
        <v>184</v>
      </c>
      <c r="H5" s="24">
        <v>52516000</v>
      </c>
      <c r="I5" s="23" t="s">
        <v>185</v>
      </c>
      <c r="J5" s="23" t="s">
        <v>186</v>
      </c>
      <c r="K5" s="23" t="s">
        <v>173</v>
      </c>
      <c r="L5" s="23" t="s">
        <v>174</v>
      </c>
      <c r="M5" s="23"/>
      <c r="N5" s="23"/>
      <c r="O5" s="23" t="s">
        <v>187</v>
      </c>
      <c r="P5" s="12"/>
      <c r="Q5" s="12"/>
      <c r="R5" s="12"/>
      <c r="S5" s="12"/>
      <c r="T5" s="12"/>
      <c r="U5" s="12"/>
      <c r="V5" s="12"/>
      <c r="W5" s="12"/>
      <c r="X5" s="12"/>
      <c r="Y5" s="12"/>
      <c r="Z5" s="12"/>
      <c r="AA5" s="12"/>
      <c r="AB5" s="12"/>
      <c r="AC5" s="12"/>
      <c r="AD5" s="12"/>
    </row>
    <row r="6" spans="1:30" x14ac:dyDescent="0.35">
      <c r="A6" s="21" t="s">
        <v>180</v>
      </c>
      <c r="B6" s="21"/>
      <c r="C6" s="21" t="s">
        <v>168</v>
      </c>
      <c r="D6" s="23" t="s">
        <v>188</v>
      </c>
      <c r="E6" s="23" t="s">
        <v>189</v>
      </c>
      <c r="F6" s="23" t="s">
        <v>183</v>
      </c>
      <c r="G6" s="23" t="s">
        <v>184</v>
      </c>
      <c r="H6" s="24">
        <v>6750000</v>
      </c>
      <c r="I6" s="23" t="s">
        <v>171</v>
      </c>
      <c r="J6" s="23" t="s">
        <v>190</v>
      </c>
      <c r="K6" s="23" t="s">
        <v>173</v>
      </c>
      <c r="L6" s="23" t="s">
        <v>174</v>
      </c>
      <c r="M6" s="23"/>
      <c r="N6" s="23"/>
      <c r="O6" s="23" t="s">
        <v>191</v>
      </c>
      <c r="P6" s="12"/>
      <c r="Q6" s="12"/>
      <c r="R6" s="12"/>
      <c r="S6" s="12"/>
      <c r="T6" s="12"/>
      <c r="U6" s="12"/>
      <c r="V6" s="12"/>
      <c r="W6" s="12"/>
      <c r="X6" s="12"/>
      <c r="Y6" s="12"/>
      <c r="Z6" s="12"/>
      <c r="AA6" s="12"/>
      <c r="AB6" s="12"/>
      <c r="AC6" s="12"/>
      <c r="AD6" s="12"/>
    </row>
    <row r="7" spans="1:30" x14ac:dyDescent="0.35">
      <c r="A7" s="21" t="s">
        <v>192</v>
      </c>
      <c r="B7" s="21"/>
      <c r="C7" s="21" t="s">
        <v>168</v>
      </c>
      <c r="D7" s="23" t="s">
        <v>193</v>
      </c>
      <c r="E7" s="23" t="s">
        <v>194</v>
      </c>
      <c r="F7" s="23" t="s">
        <v>183</v>
      </c>
      <c r="G7" s="23" t="s">
        <v>184</v>
      </c>
      <c r="H7" s="24">
        <v>1000000</v>
      </c>
      <c r="I7" s="23" t="s">
        <v>185</v>
      </c>
      <c r="J7" s="23" t="s">
        <v>186</v>
      </c>
      <c r="K7" s="23" t="s">
        <v>173</v>
      </c>
      <c r="L7" s="23" t="s">
        <v>174</v>
      </c>
      <c r="M7" s="23"/>
      <c r="N7" s="23"/>
      <c r="O7" s="23" t="s">
        <v>195</v>
      </c>
      <c r="P7" s="12"/>
      <c r="Q7" s="12"/>
      <c r="R7" s="12"/>
      <c r="S7" s="12"/>
      <c r="T7" s="12"/>
      <c r="U7" s="12"/>
      <c r="V7" s="12"/>
      <c r="W7" s="12"/>
      <c r="X7" s="12"/>
      <c r="Y7" s="12"/>
      <c r="Z7" s="12"/>
      <c r="AA7" s="12"/>
      <c r="AB7" s="12"/>
      <c r="AC7" s="12"/>
      <c r="AD7" s="12"/>
    </row>
    <row r="8" spans="1:30" x14ac:dyDescent="0.35">
      <c r="A8" s="21" t="s">
        <v>180</v>
      </c>
      <c r="B8" s="21"/>
      <c r="C8" s="21" t="s">
        <v>168</v>
      </c>
      <c r="D8" s="23" t="s">
        <v>196</v>
      </c>
      <c r="E8" s="23" t="s">
        <v>197</v>
      </c>
      <c r="F8" s="23" t="s">
        <v>183</v>
      </c>
      <c r="G8" s="23" t="s">
        <v>184</v>
      </c>
      <c r="H8" s="24">
        <v>14900000</v>
      </c>
      <c r="I8" s="23" t="s">
        <v>185</v>
      </c>
      <c r="J8" s="23" t="s">
        <v>186</v>
      </c>
      <c r="K8" s="23" t="s">
        <v>173</v>
      </c>
      <c r="L8" s="23" t="s">
        <v>174</v>
      </c>
      <c r="M8" s="23"/>
      <c r="N8" s="23"/>
      <c r="O8" s="23" t="s">
        <v>198</v>
      </c>
      <c r="P8" s="12"/>
      <c r="Q8" s="12"/>
      <c r="R8" s="12"/>
      <c r="S8" s="12"/>
      <c r="T8" s="12"/>
      <c r="U8" s="12"/>
      <c r="V8" s="12"/>
      <c r="W8" s="12"/>
      <c r="X8" s="12"/>
      <c r="Y8" s="12"/>
      <c r="Z8" s="12"/>
      <c r="AA8" s="12"/>
      <c r="AB8" s="12"/>
      <c r="AC8" s="12"/>
      <c r="AD8" s="12"/>
    </row>
    <row r="9" spans="1:30" x14ac:dyDescent="0.35">
      <c r="A9" s="21" t="s">
        <v>167</v>
      </c>
      <c r="B9" s="21" t="s">
        <v>68</v>
      </c>
      <c r="C9" s="21" t="s">
        <v>168</v>
      </c>
      <c r="D9" s="23" t="s">
        <v>199</v>
      </c>
      <c r="E9" s="23" t="s">
        <v>200</v>
      </c>
      <c r="F9" s="23" t="s">
        <v>24</v>
      </c>
      <c r="G9" s="23" t="s">
        <v>201</v>
      </c>
      <c r="H9" s="24">
        <v>20000000</v>
      </c>
      <c r="I9" s="23" t="s">
        <v>171</v>
      </c>
      <c r="J9" s="23" t="s">
        <v>202</v>
      </c>
      <c r="K9" s="23" t="s">
        <v>173</v>
      </c>
      <c r="L9" s="23" t="s">
        <v>203</v>
      </c>
      <c r="M9" s="23"/>
      <c r="N9" s="23"/>
      <c r="O9" s="23" t="s">
        <v>204</v>
      </c>
      <c r="P9" s="12">
        <v>2022</v>
      </c>
      <c r="Q9" s="12"/>
      <c r="R9" s="12"/>
      <c r="S9" s="12"/>
      <c r="T9" s="12"/>
      <c r="U9" s="12"/>
      <c r="V9" s="12"/>
      <c r="W9" s="12"/>
      <c r="X9" s="12"/>
      <c r="Y9" s="12"/>
      <c r="Z9" s="12"/>
      <c r="AA9" s="12"/>
      <c r="AB9" s="12"/>
      <c r="AC9" s="12"/>
      <c r="AD9" s="12"/>
    </row>
    <row r="10" spans="1:30" x14ac:dyDescent="0.35">
      <c r="A10" s="21" t="s">
        <v>180</v>
      </c>
      <c r="B10" s="21"/>
      <c r="C10" s="21" t="s">
        <v>168</v>
      </c>
      <c r="D10" s="23" t="s">
        <v>205</v>
      </c>
      <c r="E10" s="23" t="s">
        <v>206</v>
      </c>
      <c r="F10" s="23" t="s">
        <v>183</v>
      </c>
      <c r="G10" s="23" t="s">
        <v>184</v>
      </c>
      <c r="H10" s="24">
        <v>550000</v>
      </c>
      <c r="I10" s="23" t="s">
        <v>185</v>
      </c>
      <c r="J10" s="23" t="s">
        <v>186</v>
      </c>
      <c r="K10" s="23" t="s">
        <v>173</v>
      </c>
      <c r="L10" s="23" t="s">
        <v>174</v>
      </c>
      <c r="M10" s="23"/>
      <c r="N10" s="23"/>
      <c r="O10" s="23" t="s">
        <v>207</v>
      </c>
      <c r="P10" s="12"/>
      <c r="Q10" s="12"/>
      <c r="R10" s="12"/>
      <c r="S10" s="12"/>
      <c r="T10" s="12"/>
      <c r="U10" s="12"/>
      <c r="V10" s="12"/>
      <c r="W10" s="12"/>
      <c r="X10" s="12"/>
      <c r="Y10" s="12"/>
      <c r="Z10" s="12"/>
      <c r="AA10" s="12"/>
      <c r="AB10" s="12"/>
      <c r="AC10" s="12"/>
      <c r="AD10" s="12"/>
    </row>
    <row r="11" spans="1:30" x14ac:dyDescent="0.35">
      <c r="A11" s="21" t="s">
        <v>167</v>
      </c>
      <c r="B11" s="21" t="s">
        <v>94</v>
      </c>
      <c r="C11" s="21" t="s">
        <v>168</v>
      </c>
      <c r="D11" s="23" t="s">
        <v>208</v>
      </c>
      <c r="E11" s="23" t="s">
        <v>209</v>
      </c>
      <c r="F11" s="23" t="s">
        <v>24</v>
      </c>
      <c r="G11" s="23" t="s">
        <v>69</v>
      </c>
      <c r="H11" s="24">
        <v>70000000</v>
      </c>
      <c r="I11" s="23" t="s">
        <v>171</v>
      </c>
      <c r="J11" s="23" t="s">
        <v>202</v>
      </c>
      <c r="K11" s="23" t="s">
        <v>173</v>
      </c>
      <c r="L11" s="23" t="s">
        <v>174</v>
      </c>
      <c r="M11" s="23"/>
      <c r="N11" s="23"/>
      <c r="O11" s="23" t="s">
        <v>210</v>
      </c>
      <c r="P11" s="12">
        <v>2022</v>
      </c>
      <c r="Q11" s="12"/>
      <c r="R11" s="12"/>
      <c r="S11" s="12"/>
      <c r="T11" s="12"/>
      <c r="U11" s="12"/>
      <c r="V11" s="12"/>
      <c r="W11" s="12"/>
      <c r="X11" s="12"/>
      <c r="Y11" s="12"/>
      <c r="Z11" s="12"/>
      <c r="AA11" s="12"/>
      <c r="AB11" s="12"/>
      <c r="AC11" s="12"/>
      <c r="AD11" s="12"/>
    </row>
    <row r="12" spans="1:30" x14ac:dyDescent="0.35">
      <c r="A12" s="21" t="s">
        <v>180</v>
      </c>
      <c r="B12" s="21"/>
      <c r="C12" s="21" t="s">
        <v>168</v>
      </c>
      <c r="D12" s="23" t="s">
        <v>211</v>
      </c>
      <c r="E12" s="23" t="s">
        <v>182</v>
      </c>
      <c r="F12" s="23" t="s">
        <v>183</v>
      </c>
      <c r="G12" s="23" t="s">
        <v>184</v>
      </c>
      <c r="H12" s="24">
        <v>2000000</v>
      </c>
      <c r="I12" s="23" t="s">
        <v>185</v>
      </c>
      <c r="J12" s="23" t="s">
        <v>186</v>
      </c>
      <c r="K12" s="23" t="s">
        <v>173</v>
      </c>
      <c r="L12" s="23" t="s">
        <v>212</v>
      </c>
      <c r="M12" s="23" t="s">
        <v>213</v>
      </c>
      <c r="N12" s="23"/>
      <c r="O12" s="23" t="s">
        <v>214</v>
      </c>
    </row>
    <row r="13" spans="1:30" x14ac:dyDescent="0.35">
      <c r="A13" s="21" t="s">
        <v>180</v>
      </c>
      <c r="B13" s="21"/>
      <c r="C13" s="21" t="s">
        <v>168</v>
      </c>
      <c r="D13" s="23" t="s">
        <v>215</v>
      </c>
      <c r="E13" s="23" t="s">
        <v>182</v>
      </c>
      <c r="F13" s="23" t="s">
        <v>183</v>
      </c>
      <c r="G13" s="23" t="s">
        <v>184</v>
      </c>
      <c r="H13" s="24">
        <v>2000000</v>
      </c>
      <c r="I13" s="23" t="s">
        <v>185</v>
      </c>
      <c r="J13" s="23" t="s">
        <v>186</v>
      </c>
      <c r="K13" s="23" t="s">
        <v>173</v>
      </c>
      <c r="L13" s="23" t="s">
        <v>216</v>
      </c>
      <c r="M13" s="23" t="s">
        <v>213</v>
      </c>
      <c r="N13" s="23"/>
      <c r="O13" s="23" t="s">
        <v>217</v>
      </c>
    </row>
    <row r="14" spans="1:30" x14ac:dyDescent="0.35">
      <c r="A14" s="21" t="s">
        <v>218</v>
      </c>
      <c r="B14" s="21"/>
      <c r="C14" s="21" t="s">
        <v>168</v>
      </c>
      <c r="D14" s="23" t="s">
        <v>219</v>
      </c>
      <c r="E14" s="23" t="s">
        <v>220</v>
      </c>
      <c r="F14" s="23" t="s">
        <v>221</v>
      </c>
      <c r="G14" s="23" t="s">
        <v>222</v>
      </c>
      <c r="H14" s="24">
        <v>55000</v>
      </c>
      <c r="I14" s="23" t="s">
        <v>185</v>
      </c>
      <c r="J14" s="23" t="s">
        <v>186</v>
      </c>
      <c r="K14" s="23" t="s">
        <v>173</v>
      </c>
      <c r="L14" s="23"/>
      <c r="M14" s="23"/>
      <c r="N14" s="23"/>
      <c r="O14" s="23" t="s">
        <v>223</v>
      </c>
    </row>
    <row r="15" spans="1:30" x14ac:dyDescent="0.35">
      <c r="A15" s="21" t="s">
        <v>218</v>
      </c>
      <c r="B15" s="21"/>
      <c r="C15" s="21" t="s">
        <v>168</v>
      </c>
      <c r="D15" s="23" t="s">
        <v>224</v>
      </c>
      <c r="E15" s="23" t="s">
        <v>225</v>
      </c>
      <c r="F15" s="23" t="s">
        <v>221</v>
      </c>
      <c r="G15" s="23" t="s">
        <v>226</v>
      </c>
      <c r="H15" s="24">
        <v>24826724</v>
      </c>
      <c r="I15" s="23" t="s">
        <v>139</v>
      </c>
      <c r="J15" s="23" t="s">
        <v>139</v>
      </c>
      <c r="K15" s="23" t="s">
        <v>173</v>
      </c>
      <c r="L15" s="23"/>
      <c r="M15" s="23"/>
      <c r="N15" s="23"/>
      <c r="O15" s="23" t="s">
        <v>227</v>
      </c>
    </row>
    <row r="16" spans="1:30" x14ac:dyDescent="0.35">
      <c r="A16" s="21" t="s">
        <v>218</v>
      </c>
      <c r="B16" s="21"/>
      <c r="C16" s="21" t="s">
        <v>168</v>
      </c>
      <c r="D16" s="23" t="s">
        <v>228</v>
      </c>
      <c r="E16" s="23" t="s">
        <v>225</v>
      </c>
      <c r="F16" s="23" t="s">
        <v>221</v>
      </c>
      <c r="G16" s="23" t="s">
        <v>226</v>
      </c>
      <c r="H16" s="24">
        <v>23690245</v>
      </c>
      <c r="I16" s="23" t="s">
        <v>139</v>
      </c>
      <c r="J16" s="23" t="s">
        <v>139</v>
      </c>
      <c r="K16" s="23" t="s">
        <v>173</v>
      </c>
      <c r="L16" s="23"/>
      <c r="M16" s="23"/>
      <c r="N16" s="23"/>
      <c r="O16" s="23" t="s">
        <v>229</v>
      </c>
    </row>
    <row r="17" spans="1:16" x14ac:dyDescent="0.35">
      <c r="A17" s="21" t="s">
        <v>167</v>
      </c>
      <c r="B17" s="14" t="s">
        <v>230</v>
      </c>
      <c r="C17" s="21" t="s">
        <v>25</v>
      </c>
      <c r="D17" s="26" t="s">
        <v>231</v>
      </c>
      <c r="E17" s="27" t="s">
        <v>232</v>
      </c>
      <c r="F17" s="25" t="s">
        <v>24</v>
      </c>
      <c r="G17" s="25" t="s">
        <v>233</v>
      </c>
      <c r="H17" s="28">
        <v>265476132</v>
      </c>
      <c r="I17" s="25" t="s">
        <v>171</v>
      </c>
      <c r="J17" s="25" t="s">
        <v>22</v>
      </c>
      <c r="K17" s="25" t="s">
        <v>173</v>
      </c>
      <c r="L17" s="23"/>
      <c r="M17" s="23"/>
      <c r="N17" s="23" t="s">
        <v>32</v>
      </c>
      <c r="O17" s="27" t="s">
        <v>234</v>
      </c>
      <c r="P17" s="12">
        <v>2022</v>
      </c>
    </row>
    <row r="18" spans="1:16" x14ac:dyDescent="0.35">
      <c r="A18" s="21" t="s">
        <v>167</v>
      </c>
      <c r="B18" s="21" t="s">
        <v>51</v>
      </c>
      <c r="C18" s="21" t="s">
        <v>25</v>
      </c>
      <c r="D18" s="29" t="s">
        <v>235</v>
      </c>
      <c r="E18" s="25" t="s">
        <v>236</v>
      </c>
      <c r="F18" s="25" t="s">
        <v>24</v>
      </c>
      <c r="G18" s="25" t="s">
        <v>233</v>
      </c>
      <c r="H18" s="30">
        <v>2100000</v>
      </c>
      <c r="I18" s="25" t="s">
        <v>171</v>
      </c>
      <c r="J18" s="25" t="s">
        <v>22</v>
      </c>
      <c r="K18" s="25" t="s">
        <v>173</v>
      </c>
      <c r="L18" s="23"/>
      <c r="M18" s="23"/>
      <c r="N18" s="23" t="s">
        <v>32</v>
      </c>
      <c r="O18" s="31" t="s">
        <v>237</v>
      </c>
      <c r="P18" s="12">
        <v>2022</v>
      </c>
    </row>
    <row r="19" spans="1:16" x14ac:dyDescent="0.35">
      <c r="A19" s="21" t="s">
        <v>167</v>
      </c>
      <c r="B19" s="21" t="s">
        <v>51</v>
      </c>
      <c r="C19" s="21" t="s">
        <v>25</v>
      </c>
      <c r="D19" s="29" t="s">
        <v>238</v>
      </c>
      <c r="E19" s="25" t="s">
        <v>236</v>
      </c>
      <c r="F19" s="25" t="s">
        <v>24</v>
      </c>
      <c r="G19" s="25" t="s">
        <v>233</v>
      </c>
      <c r="H19" s="30">
        <v>2000000</v>
      </c>
      <c r="I19" s="25" t="s">
        <v>171</v>
      </c>
      <c r="J19" s="25" t="s">
        <v>22</v>
      </c>
      <c r="K19" s="25" t="s">
        <v>173</v>
      </c>
      <c r="L19" s="23"/>
      <c r="M19" s="23"/>
      <c r="N19" s="23" t="s">
        <v>32</v>
      </c>
      <c r="O19" s="31" t="s">
        <v>239</v>
      </c>
      <c r="P19" s="12">
        <v>2022</v>
      </c>
    </row>
    <row r="20" spans="1:16" x14ac:dyDescent="0.35">
      <c r="A20" s="21" t="s">
        <v>167</v>
      </c>
      <c r="B20" s="21" t="s">
        <v>51</v>
      </c>
      <c r="C20" s="21" t="s">
        <v>25</v>
      </c>
      <c r="D20" s="29" t="s">
        <v>240</v>
      </c>
      <c r="E20" s="25" t="s">
        <v>236</v>
      </c>
      <c r="F20" s="25" t="s">
        <v>24</v>
      </c>
      <c r="G20" s="25" t="s">
        <v>233</v>
      </c>
      <c r="H20" s="30">
        <v>8250000</v>
      </c>
      <c r="I20" s="25" t="s">
        <v>171</v>
      </c>
      <c r="J20" s="25" t="s">
        <v>22</v>
      </c>
      <c r="K20" s="25" t="s">
        <v>173</v>
      </c>
      <c r="L20" s="23"/>
      <c r="M20" s="23"/>
      <c r="N20" s="23"/>
      <c r="O20" s="31" t="s">
        <v>241</v>
      </c>
      <c r="P20" s="12">
        <v>2022</v>
      </c>
    </row>
    <row r="21" spans="1:16" x14ac:dyDescent="0.35">
      <c r="A21" s="21"/>
      <c r="B21" s="21"/>
      <c r="C21" s="21"/>
      <c r="D21" s="23"/>
      <c r="E21" s="23"/>
      <c r="F21" s="23"/>
      <c r="G21" s="23"/>
      <c r="H21" s="23"/>
      <c r="I21" s="23"/>
      <c r="J21" s="23"/>
      <c r="K21" s="23"/>
      <c r="L21" s="23"/>
      <c r="M21" s="23"/>
      <c r="N21" s="23"/>
      <c r="O21" s="23"/>
    </row>
    <row r="22" spans="1:16" x14ac:dyDescent="0.35">
      <c r="A22" s="21"/>
      <c r="B22" s="21"/>
      <c r="C22" s="21"/>
      <c r="D22" s="23"/>
      <c r="E22" s="23"/>
      <c r="F22" s="23"/>
      <c r="G22" s="23"/>
      <c r="H22" s="23"/>
      <c r="I22" s="23"/>
      <c r="J22" s="23"/>
      <c r="K22" s="23"/>
      <c r="L22" s="23"/>
      <c r="M22" s="23"/>
      <c r="N22" s="23"/>
      <c r="O22" s="23"/>
    </row>
    <row r="23" spans="1:16" x14ac:dyDescent="0.35">
      <c r="A23" s="21"/>
      <c r="B23" s="21"/>
      <c r="C23" s="21"/>
      <c r="D23" s="23"/>
      <c r="E23" s="23"/>
      <c r="F23" s="23"/>
      <c r="G23" s="23"/>
      <c r="H23" s="23"/>
      <c r="I23" s="23"/>
      <c r="J23" s="23"/>
      <c r="K23" s="23"/>
      <c r="L23" s="23"/>
      <c r="M23" s="23"/>
      <c r="N23" s="23"/>
      <c r="O23" s="23"/>
    </row>
    <row r="24" spans="1:16" x14ac:dyDescent="0.35">
      <c r="A24" s="21"/>
      <c r="B24" s="21"/>
      <c r="C24" s="21"/>
      <c r="D24" s="23"/>
      <c r="E24" s="23"/>
      <c r="F24" s="23"/>
      <c r="G24" s="23"/>
      <c r="H24" s="23"/>
      <c r="I24" s="23"/>
      <c r="J24" s="23"/>
      <c r="K24" s="23"/>
      <c r="L24" s="23"/>
      <c r="M24" s="23"/>
      <c r="N24" s="23"/>
      <c r="O24" s="23"/>
    </row>
    <row r="25" spans="1:16" x14ac:dyDescent="0.35">
      <c r="D25" s="20"/>
      <c r="E25" s="20"/>
      <c r="F25" s="20"/>
      <c r="G25" s="20"/>
      <c r="H25" s="20"/>
      <c r="I25" s="20"/>
      <c r="J25" s="20"/>
      <c r="K25" s="20"/>
      <c r="L25" s="20"/>
      <c r="M25" s="20"/>
      <c r="N25" s="20"/>
      <c r="O25" s="20"/>
    </row>
  </sheetData>
  <autoFilter ref="A1:O20" xr:uid="{00988473-449C-4EAE-9793-0D13DA1B6A6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87E88B8-0590-412C-8496-1E21DD3C5765}">
          <x14:formula1>
            <xm:f>'Proposed programs for tracking'!$C$2:$C$100</xm:f>
          </x14:formula1>
          <xm:sqref>B2:B471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Proposed programs for tracking</vt:lpstr>
      <vt:lpstr>Project-based 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Nikhita Airi</dc:creator>
  <cp:keywords/>
  <dc:description/>
  <cp:lastModifiedBy>Stern, Alena</cp:lastModifiedBy>
  <cp:revision/>
  <dcterms:created xsi:type="dcterms:W3CDTF">2022-12-12T13:08:27Z</dcterms:created>
  <dcterms:modified xsi:type="dcterms:W3CDTF">2023-02-02T14:30:31Z</dcterms:modified>
  <cp:category/>
  <cp:contentStatus/>
</cp:coreProperties>
</file>