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我的雲端硬碟\工作資料\授課資料\106-2_高等資料管理專題\高等資料管理專題第03週\資料集\"/>
    </mc:Choice>
  </mc:AlternateContent>
  <bookViews>
    <workbookView xWindow="0" yWindow="0" windowWidth="28800" windowHeight="12390" activeTab="8"/>
  </bookViews>
  <sheets>
    <sheet name="原始資料" sheetId="6" r:id="rId1"/>
    <sheet name="斷詞切字結果" sheetId="7" r:id="rId2"/>
    <sheet name="本體論結果" sheetId="8" r:id="rId3"/>
    <sheet name="字詞次數" sheetId="1" r:id="rId4"/>
    <sheet name="詞頻" sheetId="2" r:id="rId5"/>
    <sheet name="文章次數" sheetId="3" r:id="rId6"/>
    <sheet name="逆向文件頻率" sheetId="4" r:id="rId7"/>
    <sheet name="TFIDF" sheetId="5" r:id="rId8"/>
    <sheet name="資料分類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9" l="1"/>
  <c r="D19" i="9"/>
  <c r="E19" i="9"/>
  <c r="F19" i="9"/>
  <c r="C20" i="9"/>
  <c r="G20" i="9" s="1"/>
  <c r="D20" i="9"/>
  <c r="E20" i="9"/>
  <c r="F20" i="9"/>
  <c r="C21" i="9"/>
  <c r="G21" i="9" s="1"/>
  <c r="D21" i="9"/>
  <c r="E21" i="9"/>
  <c r="F21" i="9"/>
  <c r="C22" i="9"/>
  <c r="D22" i="9"/>
  <c r="E22" i="9"/>
  <c r="F22" i="9"/>
  <c r="C23" i="9"/>
  <c r="G23" i="9" s="1"/>
  <c r="D23" i="9"/>
  <c r="E23" i="9"/>
  <c r="F23" i="9"/>
  <c r="D18" i="9"/>
  <c r="E18" i="9"/>
  <c r="F18" i="9"/>
  <c r="C18" i="9"/>
  <c r="G18" i="9" s="1"/>
  <c r="C9" i="9"/>
  <c r="D9" i="9"/>
  <c r="E9" i="9"/>
  <c r="F9" i="9"/>
  <c r="C10" i="9"/>
  <c r="D10" i="9"/>
  <c r="E10" i="9"/>
  <c r="F10" i="9"/>
  <c r="C11" i="9"/>
  <c r="D11" i="9"/>
  <c r="E11" i="9"/>
  <c r="F11" i="9"/>
  <c r="C12" i="9"/>
  <c r="D12" i="9"/>
  <c r="E12" i="9"/>
  <c r="F12" i="9"/>
  <c r="C13" i="9"/>
  <c r="D13" i="9"/>
  <c r="E13" i="9"/>
  <c r="F13" i="9"/>
  <c r="D8" i="9"/>
  <c r="E8" i="9"/>
  <c r="F8" i="9"/>
  <c r="C8" i="9"/>
  <c r="G22" i="9" l="1"/>
  <c r="G19" i="9"/>
  <c r="H20" i="9" s="1"/>
  <c r="H23" i="9"/>
  <c r="H18" i="9"/>
  <c r="H22" i="9"/>
  <c r="H19" i="9"/>
  <c r="H21" i="9"/>
  <c r="C3" i="5"/>
  <c r="D3" i="5"/>
  <c r="E3" i="5"/>
  <c r="F3" i="5"/>
  <c r="C4" i="5"/>
  <c r="D4" i="5"/>
  <c r="E4" i="5"/>
  <c r="F4" i="5"/>
  <c r="C5" i="5"/>
  <c r="D5" i="5"/>
  <c r="E5" i="5"/>
  <c r="F5" i="5"/>
  <c r="C6" i="5"/>
  <c r="D6" i="5"/>
  <c r="E6" i="5"/>
  <c r="F6" i="5"/>
  <c r="C7" i="5"/>
  <c r="D7" i="5"/>
  <c r="E7" i="5"/>
  <c r="F7" i="5"/>
  <c r="D2" i="5"/>
  <c r="E2" i="5"/>
  <c r="F2" i="5"/>
  <c r="C2" i="5"/>
  <c r="C2" i="4"/>
  <c r="D2" i="4"/>
  <c r="E2" i="4"/>
  <c r="B2" i="4"/>
  <c r="D8" i="3"/>
  <c r="E8" i="3"/>
  <c r="F8" i="3"/>
  <c r="C8" i="3"/>
  <c r="D2" i="3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C3" i="3"/>
  <c r="C4" i="3"/>
  <c r="C5" i="3"/>
  <c r="C6" i="3"/>
  <c r="C7" i="3"/>
  <c r="C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D2" i="2"/>
  <c r="E2" i="2"/>
  <c r="F2" i="2"/>
  <c r="C2" i="2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<sst xmlns="http://schemas.openxmlformats.org/spreadsheetml/2006/main" count="131" uniqueCount="29">
  <si>
    <t>文章編號</t>
    <phoneticPr fontId="1" type="noConversion"/>
  </si>
  <si>
    <t>篇數</t>
    <phoneticPr fontId="1" type="noConversion"/>
  </si>
  <si>
    <t>IDF</t>
    <phoneticPr fontId="1" type="noConversion"/>
  </si>
  <si>
    <t>類別</t>
    <phoneticPr fontId="1" type="noConversion"/>
  </si>
  <si>
    <t>碳酸氫納泉</t>
  </si>
  <si>
    <t>硫化氫泉</t>
  </si>
  <si>
    <t>高血壓</t>
  </si>
  <si>
    <t>可治輕度的早期心血管系統疾病患者</t>
  </si>
  <si>
    <t>皮膚營養不良性疾病</t>
    <phoneticPr fontId="1" type="noConversion"/>
  </si>
  <si>
    <t>中樞和周圍神經系統疾病</t>
    <phoneticPr fontId="1" type="noConversion"/>
  </si>
  <si>
    <t>慢性骨關節疾病</t>
    <phoneticPr fontId="1" type="noConversion"/>
  </si>
  <si>
    <t>高血壓患者</t>
    <phoneticPr fontId="1" type="noConversion"/>
  </si>
  <si>
    <t>類別</t>
    <phoneticPr fontId="1" type="noConversion"/>
  </si>
  <si>
    <t>早期心血管系統疾病</t>
    <phoneticPr fontId="1" type="noConversion"/>
  </si>
  <si>
    <t>高血壓</t>
    <phoneticPr fontId="1" type="noConversion"/>
  </si>
  <si>
    <t>碳酸氫納泉</t>
    <phoneticPr fontId="1" type="noConversion"/>
  </si>
  <si>
    <t>硫化氫泉</t>
    <phoneticPr fontId="1" type="noConversion"/>
  </si>
  <si>
    <t>類別</t>
    <phoneticPr fontId="1" type="noConversion"/>
  </si>
  <si>
    <t>心臟與血管疾病</t>
    <phoneticPr fontId="1" type="noConversion"/>
  </si>
  <si>
    <t>皮膚科</t>
    <phoneticPr fontId="1" type="noConversion"/>
  </si>
  <si>
    <t>骨科</t>
    <phoneticPr fontId="1" type="noConversion"/>
  </si>
  <si>
    <t>神經系統疾病</t>
    <phoneticPr fontId="1" type="noConversion"/>
  </si>
  <si>
    <t>總和</t>
    <phoneticPr fontId="1" type="noConversion"/>
  </si>
  <si>
    <t>查詢資料</t>
    <phoneticPr fontId="1" type="noConversion"/>
  </si>
  <si>
    <t>腳扭傷</t>
    <phoneticPr fontId="1" type="noConversion"/>
  </si>
  <si>
    <t>距離</t>
    <phoneticPr fontId="1" type="noConversion"/>
  </si>
  <si>
    <t>排名</t>
    <phoneticPr fontId="1" type="noConversion"/>
  </si>
  <si>
    <t>輕度高血壓、腸胃不舒服</t>
    <phoneticPr fontId="1" type="noConversion"/>
  </si>
  <si>
    <t>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</si>
</sst>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RowHeight="16.5" x14ac:dyDescent="0.25"/>
  <cols>
    <col min="2" max="2" width="11.625" bestFit="1" customWidth="1"/>
  </cols>
  <sheetData>
    <row r="1" spans="1:8" x14ac:dyDescent="0.25">
      <c r="A1" t="s">
        <v>0</v>
      </c>
      <c r="B1" t="s">
        <v>3</v>
      </c>
      <c r="C1" t="s">
        <v>7</v>
      </c>
      <c r="D1" t="s">
        <v>6</v>
      </c>
      <c r="E1" t="s">
        <v>11</v>
      </c>
      <c r="F1" t="s">
        <v>9</v>
      </c>
      <c r="G1" t="s">
        <v>8</v>
      </c>
      <c r="H1" t="s">
        <v>10</v>
      </c>
    </row>
    <row r="2" spans="1:8" x14ac:dyDescent="0.25">
      <c r="A2">
        <v>1</v>
      </c>
      <c r="B2" t="s">
        <v>4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2</v>
      </c>
      <c r="B3" t="s">
        <v>5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</row>
    <row r="4" spans="1:8" x14ac:dyDescent="0.25">
      <c r="A4">
        <v>3</v>
      </c>
      <c r="B4" t="s">
        <v>4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</row>
    <row r="5" spans="1:8" x14ac:dyDescent="0.25">
      <c r="A5">
        <v>4</v>
      </c>
      <c r="B5" t="s">
        <v>5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</row>
    <row r="6" spans="1:8" x14ac:dyDescent="0.25">
      <c r="A6">
        <v>5</v>
      </c>
      <c r="B6" t="s">
        <v>4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6</v>
      </c>
      <c r="B7" t="s">
        <v>5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6.5" x14ac:dyDescent="0.25"/>
  <cols>
    <col min="2" max="2" width="11.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14</v>
      </c>
      <c r="E1" t="s">
        <v>9</v>
      </c>
      <c r="F1" t="s">
        <v>8</v>
      </c>
      <c r="G1" t="s">
        <v>10</v>
      </c>
    </row>
    <row r="2" spans="1:7" x14ac:dyDescent="0.25">
      <c r="A2">
        <v>1</v>
      </c>
      <c r="B2" t="s">
        <v>15</v>
      </c>
      <c r="C2">
        <v>1</v>
      </c>
      <c r="D2">
        <v>1</v>
      </c>
      <c r="E2">
        <v>0</v>
      </c>
      <c r="F2">
        <v>0</v>
      </c>
      <c r="G2">
        <v>0</v>
      </c>
    </row>
    <row r="3" spans="1:7" x14ac:dyDescent="0.25">
      <c r="A3">
        <v>2</v>
      </c>
      <c r="B3" t="s">
        <v>16</v>
      </c>
      <c r="C3">
        <v>0</v>
      </c>
      <c r="D3">
        <v>0</v>
      </c>
      <c r="E3">
        <v>1</v>
      </c>
      <c r="F3">
        <v>1</v>
      </c>
      <c r="G3">
        <v>1</v>
      </c>
    </row>
    <row r="4" spans="1:7" x14ac:dyDescent="0.25">
      <c r="A4">
        <v>3</v>
      </c>
      <c r="B4" t="s">
        <v>15</v>
      </c>
      <c r="C4">
        <v>0</v>
      </c>
      <c r="D4">
        <v>1</v>
      </c>
      <c r="E4">
        <v>0</v>
      </c>
      <c r="F4">
        <v>0</v>
      </c>
      <c r="G4">
        <v>0</v>
      </c>
    </row>
    <row r="5" spans="1:7" x14ac:dyDescent="0.25">
      <c r="A5">
        <v>4</v>
      </c>
      <c r="B5" t="s">
        <v>16</v>
      </c>
      <c r="C5">
        <v>0</v>
      </c>
      <c r="D5">
        <v>0</v>
      </c>
      <c r="E5">
        <v>1</v>
      </c>
      <c r="F5">
        <v>0</v>
      </c>
      <c r="G5">
        <v>1</v>
      </c>
    </row>
    <row r="6" spans="1:7" x14ac:dyDescent="0.25">
      <c r="A6">
        <v>5</v>
      </c>
      <c r="B6" t="s">
        <v>15</v>
      </c>
      <c r="C6">
        <v>0</v>
      </c>
      <c r="D6">
        <v>1</v>
      </c>
      <c r="E6">
        <v>0</v>
      </c>
      <c r="F6">
        <v>0</v>
      </c>
      <c r="G6">
        <v>0</v>
      </c>
    </row>
    <row r="7" spans="1:7" x14ac:dyDescent="0.25">
      <c r="A7">
        <v>6</v>
      </c>
      <c r="B7" t="s">
        <v>16</v>
      </c>
      <c r="C7">
        <v>0</v>
      </c>
      <c r="D7">
        <v>0</v>
      </c>
      <c r="E7">
        <v>0</v>
      </c>
      <c r="F7">
        <v>1</v>
      </c>
      <c r="G7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6.5" x14ac:dyDescent="0.25"/>
  <cols>
    <col min="2" max="2" width="11.625" bestFit="1" customWidth="1"/>
  </cols>
  <sheetData>
    <row r="1" spans="1:6" x14ac:dyDescent="0.25">
      <c r="A1" t="s">
        <v>0</v>
      </c>
      <c r="B1" t="s">
        <v>17</v>
      </c>
      <c r="C1" t="s">
        <v>18</v>
      </c>
      <c r="D1" t="s">
        <v>21</v>
      </c>
      <c r="E1" t="s">
        <v>19</v>
      </c>
      <c r="F1" t="s">
        <v>20</v>
      </c>
    </row>
    <row r="2" spans="1:6" x14ac:dyDescent="0.25">
      <c r="A2">
        <v>1</v>
      </c>
      <c r="B2" t="s">
        <v>4</v>
      </c>
      <c r="C2">
        <v>2</v>
      </c>
      <c r="D2">
        <v>0</v>
      </c>
      <c r="E2">
        <v>0</v>
      </c>
      <c r="F2">
        <v>0</v>
      </c>
    </row>
    <row r="3" spans="1:6" x14ac:dyDescent="0.25">
      <c r="A3">
        <v>2</v>
      </c>
      <c r="B3" t="s">
        <v>5</v>
      </c>
      <c r="C3">
        <v>0</v>
      </c>
      <c r="D3">
        <v>1</v>
      </c>
      <c r="E3">
        <v>1</v>
      </c>
      <c r="F3">
        <v>1</v>
      </c>
    </row>
    <row r="4" spans="1:6" x14ac:dyDescent="0.25">
      <c r="A4">
        <v>3</v>
      </c>
      <c r="B4" t="s">
        <v>4</v>
      </c>
      <c r="C4">
        <v>1</v>
      </c>
      <c r="D4">
        <v>0</v>
      </c>
      <c r="E4">
        <v>0</v>
      </c>
      <c r="F4">
        <v>0</v>
      </c>
    </row>
    <row r="5" spans="1:6" x14ac:dyDescent="0.25">
      <c r="A5">
        <v>4</v>
      </c>
      <c r="B5" t="s">
        <v>5</v>
      </c>
      <c r="C5">
        <v>0</v>
      </c>
      <c r="D5">
        <v>1</v>
      </c>
      <c r="E5">
        <v>0</v>
      </c>
      <c r="F5">
        <v>1</v>
      </c>
    </row>
    <row r="6" spans="1:6" x14ac:dyDescent="0.25">
      <c r="A6">
        <v>5</v>
      </c>
      <c r="B6" t="s">
        <v>4</v>
      </c>
      <c r="C6">
        <v>1</v>
      </c>
      <c r="D6">
        <v>0</v>
      </c>
      <c r="E6">
        <v>0</v>
      </c>
      <c r="F6">
        <v>0</v>
      </c>
    </row>
    <row r="7" spans="1:6" x14ac:dyDescent="0.25">
      <c r="A7">
        <v>6</v>
      </c>
      <c r="B7" t="s">
        <v>5</v>
      </c>
      <c r="C7">
        <v>0</v>
      </c>
      <c r="D7">
        <v>0</v>
      </c>
      <c r="E7">
        <v>1</v>
      </c>
      <c r="F7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6.5" x14ac:dyDescent="0.25"/>
  <cols>
    <col min="2" max="2" width="11.625" bestFit="1" customWidth="1"/>
  </cols>
  <sheetData>
    <row r="1" spans="1:7" x14ac:dyDescent="0.25">
      <c r="A1" t="s">
        <v>0</v>
      </c>
      <c r="B1" t="s">
        <v>17</v>
      </c>
      <c r="C1" t="s">
        <v>18</v>
      </c>
      <c r="D1" t="s">
        <v>21</v>
      </c>
      <c r="E1" t="s">
        <v>19</v>
      </c>
      <c r="F1" t="s">
        <v>20</v>
      </c>
      <c r="G1" t="s">
        <v>22</v>
      </c>
    </row>
    <row r="2" spans="1:7" x14ac:dyDescent="0.25">
      <c r="A2">
        <v>1</v>
      </c>
      <c r="B2" t="s">
        <v>4</v>
      </c>
      <c r="C2">
        <v>2</v>
      </c>
      <c r="D2">
        <v>0</v>
      </c>
      <c r="E2">
        <v>0</v>
      </c>
      <c r="F2">
        <v>0</v>
      </c>
      <c r="G2">
        <f>SUM(C2:F2)</f>
        <v>2</v>
      </c>
    </row>
    <row r="3" spans="1:7" x14ac:dyDescent="0.25">
      <c r="A3">
        <v>2</v>
      </c>
      <c r="B3" t="s">
        <v>5</v>
      </c>
      <c r="C3">
        <v>0</v>
      </c>
      <c r="D3">
        <v>1</v>
      </c>
      <c r="E3">
        <v>1</v>
      </c>
      <c r="F3">
        <v>1</v>
      </c>
      <c r="G3">
        <f t="shared" ref="G3:G7" si="0">SUM(C3:F3)</f>
        <v>3</v>
      </c>
    </row>
    <row r="4" spans="1:7" x14ac:dyDescent="0.25">
      <c r="A4">
        <v>3</v>
      </c>
      <c r="B4" t="s">
        <v>4</v>
      </c>
      <c r="C4">
        <v>1</v>
      </c>
      <c r="D4">
        <v>0</v>
      </c>
      <c r="E4">
        <v>0</v>
      </c>
      <c r="F4">
        <v>0</v>
      </c>
      <c r="G4">
        <f t="shared" si="0"/>
        <v>1</v>
      </c>
    </row>
    <row r="5" spans="1:7" x14ac:dyDescent="0.25">
      <c r="A5">
        <v>4</v>
      </c>
      <c r="B5" t="s">
        <v>5</v>
      </c>
      <c r="C5">
        <v>0</v>
      </c>
      <c r="D5">
        <v>1</v>
      </c>
      <c r="E5">
        <v>0</v>
      </c>
      <c r="F5">
        <v>1</v>
      </c>
      <c r="G5">
        <f t="shared" si="0"/>
        <v>2</v>
      </c>
    </row>
    <row r="6" spans="1:7" x14ac:dyDescent="0.25">
      <c r="A6">
        <v>5</v>
      </c>
      <c r="B6" t="s">
        <v>4</v>
      </c>
      <c r="C6">
        <v>1</v>
      </c>
      <c r="D6">
        <v>0</v>
      </c>
      <c r="E6">
        <v>0</v>
      </c>
      <c r="F6">
        <v>0</v>
      </c>
      <c r="G6">
        <f t="shared" si="0"/>
        <v>1</v>
      </c>
    </row>
    <row r="7" spans="1:7" x14ac:dyDescent="0.25">
      <c r="A7">
        <v>6</v>
      </c>
      <c r="B7" t="s">
        <v>5</v>
      </c>
      <c r="C7">
        <v>0</v>
      </c>
      <c r="D7">
        <v>0</v>
      </c>
      <c r="E7">
        <v>1</v>
      </c>
      <c r="F7">
        <v>1</v>
      </c>
      <c r="G7">
        <f t="shared" si="0"/>
        <v>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6.5" x14ac:dyDescent="0.25"/>
  <sheetData>
    <row r="1" spans="1:6" x14ac:dyDescent="0.25">
      <c r="A1" t="s">
        <v>0</v>
      </c>
      <c r="B1" t="s">
        <v>17</v>
      </c>
      <c r="C1" t="s">
        <v>18</v>
      </c>
      <c r="D1" t="s">
        <v>21</v>
      </c>
      <c r="E1" t="s">
        <v>19</v>
      </c>
      <c r="F1" t="s">
        <v>20</v>
      </c>
    </row>
    <row r="2" spans="1:6" x14ac:dyDescent="0.25">
      <c r="A2">
        <v>1</v>
      </c>
      <c r="B2" t="s">
        <v>4</v>
      </c>
      <c r="C2" s="1">
        <f>字詞次數!C2/字詞次數!$G2</f>
        <v>1</v>
      </c>
      <c r="D2" s="1">
        <f>字詞次數!D2/字詞次數!$G2</f>
        <v>0</v>
      </c>
      <c r="E2" s="1">
        <f>字詞次數!E2/字詞次數!$G2</f>
        <v>0</v>
      </c>
      <c r="F2" s="1">
        <f>字詞次數!F2/字詞次數!$G2</f>
        <v>0</v>
      </c>
    </row>
    <row r="3" spans="1:6" x14ac:dyDescent="0.25">
      <c r="A3">
        <v>2</v>
      </c>
      <c r="B3" t="s">
        <v>5</v>
      </c>
      <c r="C3" s="1">
        <f>字詞次數!C3/字詞次數!$G3</f>
        <v>0</v>
      </c>
      <c r="D3" s="1">
        <f>字詞次數!D3/字詞次數!$G3</f>
        <v>0.33333333333333331</v>
      </c>
      <c r="E3" s="1">
        <f>字詞次數!E3/字詞次數!$G3</f>
        <v>0.33333333333333331</v>
      </c>
      <c r="F3" s="1">
        <f>字詞次數!F3/字詞次數!$G3</f>
        <v>0.33333333333333331</v>
      </c>
    </row>
    <row r="4" spans="1:6" x14ac:dyDescent="0.25">
      <c r="A4">
        <v>3</v>
      </c>
      <c r="B4" t="s">
        <v>4</v>
      </c>
      <c r="C4" s="1">
        <f>字詞次數!C4/字詞次數!$G4</f>
        <v>1</v>
      </c>
      <c r="D4" s="1">
        <f>字詞次數!D4/字詞次數!$G4</f>
        <v>0</v>
      </c>
      <c r="E4" s="1">
        <f>字詞次數!E4/字詞次數!$G4</f>
        <v>0</v>
      </c>
      <c r="F4" s="1">
        <f>字詞次數!F4/字詞次數!$G4</f>
        <v>0</v>
      </c>
    </row>
    <row r="5" spans="1:6" x14ac:dyDescent="0.25">
      <c r="A5">
        <v>4</v>
      </c>
      <c r="B5" t="s">
        <v>5</v>
      </c>
      <c r="C5" s="1">
        <f>字詞次數!C5/字詞次數!$G5</f>
        <v>0</v>
      </c>
      <c r="D5" s="1">
        <f>字詞次數!D5/字詞次數!$G5</f>
        <v>0.5</v>
      </c>
      <c r="E5" s="1">
        <f>字詞次數!E5/字詞次數!$G5</f>
        <v>0</v>
      </c>
      <c r="F5" s="1">
        <f>字詞次數!F5/字詞次數!$G5</f>
        <v>0.5</v>
      </c>
    </row>
    <row r="6" spans="1:6" x14ac:dyDescent="0.25">
      <c r="A6">
        <v>5</v>
      </c>
      <c r="B6" t="s">
        <v>4</v>
      </c>
      <c r="C6" s="1">
        <f>字詞次數!C6/字詞次數!$G6</f>
        <v>1</v>
      </c>
      <c r="D6" s="1">
        <f>字詞次數!D6/字詞次數!$G6</f>
        <v>0</v>
      </c>
      <c r="E6" s="1">
        <f>字詞次數!E6/字詞次數!$G6</f>
        <v>0</v>
      </c>
      <c r="F6" s="1">
        <f>字詞次數!F6/字詞次數!$G6</f>
        <v>0</v>
      </c>
    </row>
    <row r="7" spans="1:6" x14ac:dyDescent="0.25">
      <c r="A7">
        <v>6</v>
      </c>
      <c r="B7" t="s">
        <v>5</v>
      </c>
      <c r="C7" s="1">
        <f>字詞次數!C7/字詞次數!$G7</f>
        <v>0</v>
      </c>
      <c r="D7" s="1">
        <f>字詞次數!D7/字詞次數!$G7</f>
        <v>0</v>
      </c>
      <c r="E7" s="1">
        <f>字詞次數!E7/字詞次數!$G7</f>
        <v>0.5</v>
      </c>
      <c r="F7" s="1">
        <f>字詞次數!F7/字詞次數!$G7</f>
        <v>0.5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6.5" x14ac:dyDescent="0.25"/>
  <sheetData>
    <row r="1" spans="1:6" x14ac:dyDescent="0.25">
      <c r="A1" t="s">
        <v>0</v>
      </c>
      <c r="B1" t="s">
        <v>17</v>
      </c>
      <c r="C1" t="s">
        <v>18</v>
      </c>
      <c r="D1" t="s">
        <v>21</v>
      </c>
      <c r="E1" t="s">
        <v>19</v>
      </c>
      <c r="F1" t="s">
        <v>20</v>
      </c>
    </row>
    <row r="2" spans="1:6" x14ac:dyDescent="0.25">
      <c r="A2">
        <v>1</v>
      </c>
      <c r="B2" t="s">
        <v>4</v>
      </c>
      <c r="C2" t="str">
        <f>IF(詞頻!C2&gt;0,"o","x")</f>
        <v>o</v>
      </c>
      <c r="D2" t="str">
        <f>IF(詞頻!D2&gt;0,"o","x")</f>
        <v>x</v>
      </c>
      <c r="E2" t="str">
        <f>IF(詞頻!E2&gt;0,"o","x")</f>
        <v>x</v>
      </c>
      <c r="F2" t="str">
        <f>IF(詞頻!F2&gt;0,"o","x")</f>
        <v>x</v>
      </c>
    </row>
    <row r="3" spans="1:6" x14ac:dyDescent="0.25">
      <c r="A3">
        <v>2</v>
      </c>
      <c r="B3" t="s">
        <v>5</v>
      </c>
      <c r="C3" t="str">
        <f>IF(詞頻!C3&gt;0,"o","x")</f>
        <v>x</v>
      </c>
      <c r="D3" t="str">
        <f>IF(詞頻!D3&gt;0,"o","x")</f>
        <v>o</v>
      </c>
      <c r="E3" t="str">
        <f>IF(詞頻!E3&gt;0,"o","x")</f>
        <v>o</v>
      </c>
      <c r="F3" t="str">
        <f>IF(詞頻!F3&gt;0,"o","x")</f>
        <v>o</v>
      </c>
    </row>
    <row r="4" spans="1:6" x14ac:dyDescent="0.25">
      <c r="A4">
        <v>3</v>
      </c>
      <c r="B4" t="s">
        <v>4</v>
      </c>
      <c r="C4" t="str">
        <f>IF(詞頻!C4&gt;0,"o","x")</f>
        <v>o</v>
      </c>
      <c r="D4" t="str">
        <f>IF(詞頻!D4&gt;0,"o","x")</f>
        <v>x</v>
      </c>
      <c r="E4" t="str">
        <f>IF(詞頻!E4&gt;0,"o","x")</f>
        <v>x</v>
      </c>
      <c r="F4" t="str">
        <f>IF(詞頻!F4&gt;0,"o","x")</f>
        <v>x</v>
      </c>
    </row>
    <row r="5" spans="1:6" x14ac:dyDescent="0.25">
      <c r="A5">
        <v>4</v>
      </c>
      <c r="B5" t="s">
        <v>5</v>
      </c>
      <c r="C5" t="str">
        <f>IF(詞頻!C5&gt;0,"o","x")</f>
        <v>x</v>
      </c>
      <c r="D5" t="str">
        <f>IF(詞頻!D5&gt;0,"o","x")</f>
        <v>o</v>
      </c>
      <c r="E5" t="str">
        <f>IF(詞頻!E5&gt;0,"o","x")</f>
        <v>x</v>
      </c>
      <c r="F5" t="str">
        <f>IF(詞頻!F5&gt;0,"o","x")</f>
        <v>o</v>
      </c>
    </row>
    <row r="6" spans="1:6" x14ac:dyDescent="0.25">
      <c r="A6">
        <v>5</v>
      </c>
      <c r="B6" t="s">
        <v>4</v>
      </c>
      <c r="C6" t="str">
        <f>IF(詞頻!C6&gt;0,"o","x")</f>
        <v>o</v>
      </c>
      <c r="D6" t="str">
        <f>IF(詞頻!D6&gt;0,"o","x")</f>
        <v>x</v>
      </c>
      <c r="E6" t="str">
        <f>IF(詞頻!E6&gt;0,"o","x")</f>
        <v>x</v>
      </c>
      <c r="F6" t="str">
        <f>IF(詞頻!F6&gt;0,"o","x")</f>
        <v>x</v>
      </c>
    </row>
    <row r="7" spans="1:6" x14ac:dyDescent="0.25">
      <c r="A7">
        <v>6</v>
      </c>
      <c r="B7" t="s">
        <v>5</v>
      </c>
      <c r="C7" t="str">
        <f>IF(詞頻!C7&gt;0,"o","x")</f>
        <v>x</v>
      </c>
      <c r="D7" t="str">
        <f>IF(詞頻!D7&gt;0,"o","x")</f>
        <v>x</v>
      </c>
      <c r="E7" t="str">
        <f>IF(詞頻!E7&gt;0,"o","x")</f>
        <v>o</v>
      </c>
      <c r="F7" t="str">
        <f>IF(詞頻!F7&gt;0,"o","x")</f>
        <v>o</v>
      </c>
    </row>
    <row r="8" spans="1:6" x14ac:dyDescent="0.25">
      <c r="A8" t="s">
        <v>1</v>
      </c>
      <c r="C8">
        <f>COUNTIF(C2:C7,"o")</f>
        <v>3</v>
      </c>
      <c r="D8">
        <f t="shared" ref="D8:F8" si="0">COUNTIF(D2:D7,"o")</f>
        <v>2</v>
      </c>
      <c r="E8">
        <f t="shared" si="0"/>
        <v>2</v>
      </c>
      <c r="F8">
        <f t="shared" si="0"/>
        <v>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6.5" x14ac:dyDescent="0.25"/>
  <sheetData>
    <row r="1" spans="1:5" x14ac:dyDescent="0.25">
      <c r="A1" t="s">
        <v>0</v>
      </c>
      <c r="B1" t="s">
        <v>18</v>
      </c>
      <c r="C1" t="s">
        <v>21</v>
      </c>
      <c r="D1" t="s">
        <v>19</v>
      </c>
      <c r="E1" t="s">
        <v>20</v>
      </c>
    </row>
    <row r="2" spans="1:5" x14ac:dyDescent="0.25">
      <c r="A2" t="s">
        <v>2</v>
      </c>
      <c r="B2" s="1">
        <f>LOG(6/文章次數!C8)</f>
        <v>0.3010299956639812</v>
      </c>
      <c r="C2" s="1">
        <f>LOG(6/文章次數!D8)</f>
        <v>0.47712125471966244</v>
      </c>
      <c r="D2" s="1">
        <f>LOG(6/文章次數!E8)</f>
        <v>0.47712125471966244</v>
      </c>
      <c r="E2" s="1">
        <f>LOG(6/文章次數!F8)</f>
        <v>0.3010299956639812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6.5" x14ac:dyDescent="0.25"/>
  <sheetData>
    <row r="1" spans="1:6" x14ac:dyDescent="0.25">
      <c r="A1" t="s">
        <v>0</v>
      </c>
      <c r="B1" t="s">
        <v>17</v>
      </c>
      <c r="C1" t="s">
        <v>18</v>
      </c>
      <c r="D1" t="s">
        <v>21</v>
      </c>
      <c r="E1" t="s">
        <v>19</v>
      </c>
      <c r="F1" t="s">
        <v>20</v>
      </c>
    </row>
    <row r="2" spans="1:6" x14ac:dyDescent="0.25">
      <c r="A2">
        <v>1</v>
      </c>
      <c r="B2" t="s">
        <v>4</v>
      </c>
      <c r="C2" s="1">
        <f>詞頻!C2*逆向文件頻率!B$2</f>
        <v>0.3010299956639812</v>
      </c>
      <c r="D2" s="1">
        <f>詞頻!D2*逆向文件頻率!C$2</f>
        <v>0</v>
      </c>
      <c r="E2" s="1">
        <f>詞頻!E2*逆向文件頻率!D$2</f>
        <v>0</v>
      </c>
      <c r="F2" s="1">
        <f>詞頻!F2*逆向文件頻率!E$2</f>
        <v>0</v>
      </c>
    </row>
    <row r="3" spans="1:6" x14ac:dyDescent="0.25">
      <c r="A3">
        <v>2</v>
      </c>
      <c r="B3" t="s">
        <v>5</v>
      </c>
      <c r="C3" s="1">
        <f>詞頻!C3*逆向文件頻率!B$2</f>
        <v>0</v>
      </c>
      <c r="D3" s="1">
        <f>詞頻!D3*逆向文件頻率!C$2</f>
        <v>0.15904041823988746</v>
      </c>
      <c r="E3" s="1">
        <f>詞頻!E3*逆向文件頻率!D$2</f>
        <v>0.15904041823988746</v>
      </c>
      <c r="F3" s="1">
        <f>詞頻!F3*逆向文件頻率!E$2</f>
        <v>0.10034333188799373</v>
      </c>
    </row>
    <row r="4" spans="1:6" x14ac:dyDescent="0.25">
      <c r="A4">
        <v>3</v>
      </c>
      <c r="B4" t="s">
        <v>4</v>
      </c>
      <c r="C4" s="1">
        <f>詞頻!C4*逆向文件頻率!B$2</f>
        <v>0.3010299956639812</v>
      </c>
      <c r="D4" s="1">
        <f>詞頻!D4*逆向文件頻率!C$2</f>
        <v>0</v>
      </c>
      <c r="E4" s="1">
        <f>詞頻!E4*逆向文件頻率!D$2</f>
        <v>0</v>
      </c>
      <c r="F4" s="1">
        <f>詞頻!F4*逆向文件頻率!E$2</f>
        <v>0</v>
      </c>
    </row>
    <row r="5" spans="1:6" x14ac:dyDescent="0.25">
      <c r="A5">
        <v>4</v>
      </c>
      <c r="B5" t="s">
        <v>5</v>
      </c>
      <c r="C5" s="1">
        <f>詞頻!C5*逆向文件頻率!B$2</f>
        <v>0</v>
      </c>
      <c r="D5" s="1">
        <f>詞頻!D5*逆向文件頻率!C$2</f>
        <v>0.23856062735983122</v>
      </c>
      <c r="E5" s="1">
        <f>詞頻!E5*逆向文件頻率!D$2</f>
        <v>0</v>
      </c>
      <c r="F5" s="1">
        <f>詞頻!F5*逆向文件頻率!E$2</f>
        <v>0.1505149978319906</v>
      </c>
    </row>
    <row r="6" spans="1:6" x14ac:dyDescent="0.25">
      <c r="A6">
        <v>5</v>
      </c>
      <c r="B6" t="s">
        <v>4</v>
      </c>
      <c r="C6" s="1">
        <f>詞頻!C6*逆向文件頻率!B$2</f>
        <v>0.3010299956639812</v>
      </c>
      <c r="D6" s="1">
        <f>詞頻!D6*逆向文件頻率!C$2</f>
        <v>0</v>
      </c>
      <c r="E6" s="1">
        <f>詞頻!E6*逆向文件頻率!D$2</f>
        <v>0</v>
      </c>
      <c r="F6" s="1">
        <f>詞頻!F6*逆向文件頻率!E$2</f>
        <v>0</v>
      </c>
    </row>
    <row r="7" spans="1:6" x14ac:dyDescent="0.25">
      <c r="A7">
        <v>6</v>
      </c>
      <c r="B7" t="s">
        <v>5</v>
      </c>
      <c r="C7" s="1">
        <f>詞頻!C7*逆向文件頻率!B$2</f>
        <v>0</v>
      </c>
      <c r="D7" s="1">
        <f>詞頻!D7*逆向文件頻率!C$2</f>
        <v>0</v>
      </c>
      <c r="E7" s="1">
        <f>詞頻!E7*逆向文件頻率!D$2</f>
        <v>0.23856062735983122</v>
      </c>
      <c r="F7" s="1">
        <f>詞頻!F7*逆向文件頻率!E$2</f>
        <v>0.1505149978319906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/>
  </sheetViews>
  <sheetFormatPr defaultRowHeight="16.5" x14ac:dyDescent="0.25"/>
  <sheetData>
    <row r="1" spans="1:6" x14ac:dyDescent="0.25">
      <c r="A1" t="s">
        <v>23</v>
      </c>
      <c r="B1" t="s">
        <v>17</v>
      </c>
      <c r="C1" t="s">
        <v>18</v>
      </c>
      <c r="D1" t="s">
        <v>21</v>
      </c>
      <c r="E1" t="s">
        <v>19</v>
      </c>
      <c r="F1" t="s">
        <v>20</v>
      </c>
    </row>
    <row r="2" spans="1:6" x14ac:dyDescent="0.25">
      <c r="A2" t="s">
        <v>27</v>
      </c>
      <c r="B2" t="s">
        <v>28</v>
      </c>
      <c r="C2">
        <v>1</v>
      </c>
      <c r="D2">
        <v>0</v>
      </c>
      <c r="E2">
        <v>0</v>
      </c>
      <c r="F2">
        <v>0</v>
      </c>
    </row>
    <row r="3" spans="1:6" x14ac:dyDescent="0.25">
      <c r="A3" t="s">
        <v>24</v>
      </c>
      <c r="B3" t="s">
        <v>28</v>
      </c>
      <c r="C3">
        <v>0</v>
      </c>
      <c r="D3">
        <v>0</v>
      </c>
      <c r="E3">
        <v>0</v>
      </c>
      <c r="F3">
        <v>1</v>
      </c>
    </row>
    <row r="7" spans="1:6" x14ac:dyDescent="0.25">
      <c r="A7" t="s">
        <v>0</v>
      </c>
      <c r="B7" t="s">
        <v>17</v>
      </c>
      <c r="C7" t="s">
        <v>18</v>
      </c>
      <c r="D7" t="s">
        <v>21</v>
      </c>
      <c r="E7" t="s">
        <v>19</v>
      </c>
      <c r="F7" t="s">
        <v>20</v>
      </c>
    </row>
    <row r="8" spans="1:6" x14ac:dyDescent="0.25">
      <c r="A8">
        <v>1</v>
      </c>
      <c r="B8" t="s">
        <v>4</v>
      </c>
      <c r="C8" s="1">
        <f>TFIDF!C2</f>
        <v>0.3010299956639812</v>
      </c>
      <c r="D8" s="1">
        <f>TFIDF!D2</f>
        <v>0</v>
      </c>
      <c r="E8" s="1">
        <f>TFIDF!E2</f>
        <v>0</v>
      </c>
      <c r="F8" s="1">
        <f>TFIDF!F2</f>
        <v>0</v>
      </c>
    </row>
    <row r="9" spans="1:6" x14ac:dyDescent="0.25">
      <c r="A9">
        <v>2</v>
      </c>
      <c r="B9" t="s">
        <v>5</v>
      </c>
      <c r="C9" s="1">
        <f>TFIDF!C3</f>
        <v>0</v>
      </c>
      <c r="D9" s="1">
        <f>TFIDF!D3</f>
        <v>0.15904041823988746</v>
      </c>
      <c r="E9" s="1">
        <f>TFIDF!E3</f>
        <v>0.15904041823988746</v>
      </c>
      <c r="F9" s="1">
        <f>TFIDF!F3</f>
        <v>0.10034333188799373</v>
      </c>
    </row>
    <row r="10" spans="1:6" x14ac:dyDescent="0.25">
      <c r="A10">
        <v>3</v>
      </c>
      <c r="B10" t="s">
        <v>4</v>
      </c>
      <c r="C10" s="1">
        <f>TFIDF!C4</f>
        <v>0.3010299956639812</v>
      </c>
      <c r="D10" s="1">
        <f>TFIDF!D4</f>
        <v>0</v>
      </c>
      <c r="E10" s="1">
        <f>TFIDF!E4</f>
        <v>0</v>
      </c>
      <c r="F10" s="1">
        <f>TFIDF!F4</f>
        <v>0</v>
      </c>
    </row>
    <row r="11" spans="1:6" x14ac:dyDescent="0.25">
      <c r="A11">
        <v>4</v>
      </c>
      <c r="B11" t="s">
        <v>5</v>
      </c>
      <c r="C11" s="1">
        <f>TFIDF!C5</f>
        <v>0</v>
      </c>
      <c r="D11" s="1">
        <f>TFIDF!D5</f>
        <v>0.23856062735983122</v>
      </c>
      <c r="E11" s="1">
        <f>TFIDF!E5</f>
        <v>0</v>
      </c>
      <c r="F11" s="1">
        <f>TFIDF!F5</f>
        <v>0.1505149978319906</v>
      </c>
    </row>
    <row r="12" spans="1:6" x14ac:dyDescent="0.25">
      <c r="A12">
        <v>5</v>
      </c>
      <c r="B12" t="s">
        <v>4</v>
      </c>
      <c r="C12" s="1">
        <f>TFIDF!C6</f>
        <v>0.3010299956639812</v>
      </c>
      <c r="D12" s="1">
        <f>TFIDF!D6</f>
        <v>0</v>
      </c>
      <c r="E12" s="1">
        <f>TFIDF!E6</f>
        <v>0</v>
      </c>
      <c r="F12" s="1">
        <f>TFIDF!F6</f>
        <v>0</v>
      </c>
    </row>
    <row r="13" spans="1:6" x14ac:dyDescent="0.25">
      <c r="A13">
        <v>6</v>
      </c>
      <c r="B13" t="s">
        <v>5</v>
      </c>
      <c r="C13" s="1">
        <f>TFIDF!C7</f>
        <v>0</v>
      </c>
      <c r="D13" s="1">
        <f>TFIDF!D7</f>
        <v>0</v>
      </c>
      <c r="E13" s="1">
        <f>TFIDF!E7</f>
        <v>0.23856062735983122</v>
      </c>
      <c r="F13" s="1">
        <f>TFIDF!F7</f>
        <v>0.1505149978319906</v>
      </c>
    </row>
    <row r="17" spans="1:8" x14ac:dyDescent="0.25">
      <c r="A17" t="s">
        <v>0</v>
      </c>
      <c r="B17" t="s">
        <v>17</v>
      </c>
      <c r="C17" t="s">
        <v>18</v>
      </c>
      <c r="D17" t="s">
        <v>21</v>
      </c>
      <c r="E17" t="s">
        <v>19</v>
      </c>
      <c r="F17" t="s">
        <v>20</v>
      </c>
      <c r="G17" t="s">
        <v>25</v>
      </c>
      <c r="H17" t="s">
        <v>26</v>
      </c>
    </row>
    <row r="18" spans="1:8" x14ac:dyDescent="0.25">
      <c r="A18">
        <v>1</v>
      </c>
      <c r="B18" t="s">
        <v>4</v>
      </c>
      <c r="C18" s="1">
        <f>(C$2-C8)^2</f>
        <v>0.48855906696149409</v>
      </c>
      <c r="D18" s="1">
        <f t="shared" ref="D18:F18" si="0">(D$2-D8)^2</f>
        <v>0</v>
      </c>
      <c r="E18" s="1">
        <f t="shared" si="0"/>
        <v>0</v>
      </c>
      <c r="F18" s="1">
        <f t="shared" si="0"/>
        <v>0</v>
      </c>
      <c r="G18" s="1">
        <f>SQRT(SUM(C18:F18))</f>
        <v>0.69897000433601875</v>
      </c>
      <c r="H18" s="2">
        <f>RANK(G18,$G$18:$G$23,1)</f>
        <v>1</v>
      </c>
    </row>
    <row r="19" spans="1:8" x14ac:dyDescent="0.25">
      <c r="A19">
        <v>2</v>
      </c>
      <c r="B19" t="s">
        <v>5</v>
      </c>
      <c r="C19" s="1">
        <f t="shared" ref="C19:F19" si="1">(C$2-C9)^2</f>
        <v>1</v>
      </c>
      <c r="D19" s="1">
        <f t="shared" si="1"/>
        <v>2.5293854633918329E-2</v>
      </c>
      <c r="E19" s="1">
        <f t="shared" si="1"/>
        <v>2.5293854633918329E-2</v>
      </c>
      <c r="F19" s="1">
        <f t="shared" si="1"/>
        <v>1.006878425438406E-2</v>
      </c>
      <c r="G19" s="1">
        <f t="shared" ref="G19:G23" si="2">SQRT(SUM(C19:F19))</f>
        <v>1.0298817861882112</v>
      </c>
      <c r="H19" s="2">
        <f t="shared" ref="H19:H23" si="3">RANK(G19,$G$18:$G$23,1)</f>
        <v>4</v>
      </c>
    </row>
    <row r="20" spans="1:8" x14ac:dyDescent="0.25">
      <c r="A20">
        <v>3</v>
      </c>
      <c r="B20" t="s">
        <v>4</v>
      </c>
      <c r="C20" s="1">
        <f t="shared" ref="C20:F20" si="4">(C$2-C10)^2</f>
        <v>0.48855906696149409</v>
      </c>
      <c r="D20" s="1">
        <f t="shared" si="4"/>
        <v>0</v>
      </c>
      <c r="E20" s="1">
        <f t="shared" si="4"/>
        <v>0</v>
      </c>
      <c r="F20" s="1">
        <f t="shared" si="4"/>
        <v>0</v>
      </c>
      <c r="G20" s="1">
        <f t="shared" si="2"/>
        <v>0.69897000433601875</v>
      </c>
      <c r="H20" s="2">
        <f t="shared" si="3"/>
        <v>1</v>
      </c>
    </row>
    <row r="21" spans="1:8" x14ac:dyDescent="0.25">
      <c r="A21">
        <v>4</v>
      </c>
      <c r="B21" t="s">
        <v>5</v>
      </c>
      <c r="C21" s="1">
        <f t="shared" ref="C21:F21" si="5">(C$2-C11)^2</f>
        <v>1</v>
      </c>
      <c r="D21" s="1">
        <f t="shared" si="5"/>
        <v>5.6911172926316249E-2</v>
      </c>
      <c r="E21" s="1">
        <f t="shared" si="5"/>
        <v>0</v>
      </c>
      <c r="F21" s="1">
        <f t="shared" si="5"/>
        <v>2.2654764572364136E-2</v>
      </c>
      <c r="G21" s="1">
        <f t="shared" si="2"/>
        <v>1.0390216251352424</v>
      </c>
      <c r="H21" s="2">
        <f t="shared" si="3"/>
        <v>5</v>
      </c>
    </row>
    <row r="22" spans="1:8" x14ac:dyDescent="0.25">
      <c r="A22">
        <v>5</v>
      </c>
      <c r="B22" t="s">
        <v>4</v>
      </c>
      <c r="C22" s="1">
        <f t="shared" ref="C22:F22" si="6">(C$2-C12)^2</f>
        <v>0.48855906696149409</v>
      </c>
      <c r="D22" s="1">
        <f t="shared" si="6"/>
        <v>0</v>
      </c>
      <c r="E22" s="1">
        <f t="shared" si="6"/>
        <v>0</v>
      </c>
      <c r="F22" s="1">
        <f t="shared" si="6"/>
        <v>0</v>
      </c>
      <c r="G22" s="1">
        <f t="shared" si="2"/>
        <v>0.69897000433601875</v>
      </c>
      <c r="H22" s="2">
        <f t="shared" si="3"/>
        <v>1</v>
      </c>
    </row>
    <row r="23" spans="1:8" x14ac:dyDescent="0.25">
      <c r="A23">
        <v>6</v>
      </c>
      <c r="B23" t="s">
        <v>5</v>
      </c>
      <c r="C23" s="1">
        <f t="shared" ref="C23:F23" si="7">(C$2-C13)^2</f>
        <v>1</v>
      </c>
      <c r="D23" s="1">
        <f t="shared" si="7"/>
        <v>0</v>
      </c>
      <c r="E23" s="1">
        <f t="shared" si="7"/>
        <v>5.6911172926316249E-2</v>
      </c>
      <c r="F23" s="1">
        <f t="shared" si="7"/>
        <v>2.2654764572364136E-2</v>
      </c>
      <c r="G23" s="1">
        <f t="shared" si="2"/>
        <v>1.0390216251352424</v>
      </c>
      <c r="H23" s="2">
        <f t="shared" si="3"/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原始資料</vt:lpstr>
      <vt:lpstr>斷詞切字結果</vt:lpstr>
      <vt:lpstr>本體論結果</vt:lpstr>
      <vt:lpstr>字詞次數</vt:lpstr>
      <vt:lpstr>詞頻</vt:lpstr>
      <vt:lpstr>文章次數</vt:lpstr>
      <vt:lpstr>逆向文件頻率</vt:lpstr>
      <vt:lpstr>TFIDF</vt:lpstr>
      <vt:lpstr>資料分類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2018-03-14T13:33:48Z</dcterms:created>
  <dcterms:modified xsi:type="dcterms:W3CDTF">2018-03-15T00:46:14Z</dcterms:modified>
</cp:coreProperties>
</file>