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ao/Documents/Data Science IBM/Applied Data Science Capstone/"/>
    </mc:Choice>
  </mc:AlternateContent>
  <xr:revisionPtr revIDLastSave="0" documentId="8_{D9CF18C0-5FA1-4641-94D1-24F7E62EE2F8}" xr6:coauthVersionLast="36" xr6:coauthVersionMax="36" xr10:uidLastSave="{00000000-0000-0000-0000-000000000000}"/>
  <bookViews>
    <workbookView xWindow="0" yWindow="460" windowWidth="25600" windowHeight="14520" xr2:uid="{3D68E789-3D67-43A4-A34B-371BB2175848}"/>
  </bookViews>
  <sheets>
    <sheet name="Nutrano citrus oleo defect 2020" sheetId="19" r:id="rId1"/>
  </sheets>
  <definedNames>
    <definedName name="_xlnm._FilterDatabase" localSheetId="0" hidden="1">'Nutrano citrus oleo defect 2020'!$A$1:$N$24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9" l="1"/>
  <c r="L10" i="19" s="1"/>
  <c r="L17" i="19"/>
  <c r="L19" i="19"/>
  <c r="L21" i="19"/>
  <c r="L22" i="19" s="1"/>
  <c r="E24" i="19"/>
  <c r="E23" i="19"/>
  <c r="E21" i="19"/>
  <c r="E22" i="19"/>
  <c r="E20" i="19"/>
  <c r="E19" i="19"/>
  <c r="E18" i="19"/>
  <c r="E17" i="19"/>
  <c r="E16" i="19"/>
  <c r="E13" i="19"/>
  <c r="E12" i="19"/>
  <c r="E9" i="19"/>
  <c r="E10" i="19"/>
  <c r="E8" i="19"/>
  <c r="E6" i="19"/>
  <c r="E5" i="19"/>
  <c r="E3" i="19"/>
  <c r="E4" i="19"/>
  <c r="E2" i="19"/>
  <c r="I3" i="19" l="1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" i="19"/>
</calcChain>
</file>

<file path=xl/sharedStrings.xml><?xml version="1.0" encoding="utf-8"?>
<sst xmlns="http://schemas.openxmlformats.org/spreadsheetml/2006/main" count="112" uniqueCount="36">
  <si>
    <t>Date</t>
  </si>
  <si>
    <t>Qty</t>
  </si>
  <si>
    <t>Block</t>
  </si>
  <si>
    <t>LE1</t>
  </si>
  <si>
    <t>LE2</t>
  </si>
  <si>
    <t>Oleo%</t>
  </si>
  <si>
    <t>Batch</t>
  </si>
  <si>
    <t>NA</t>
  </si>
  <si>
    <t xml:space="preserve">Min °C </t>
  </si>
  <si>
    <t xml:space="preserve">Max °C </t>
  </si>
  <si>
    <t>Rainfall</t>
  </si>
  <si>
    <t>Kg per bin</t>
  </si>
  <si>
    <t>Humidity %</t>
  </si>
  <si>
    <t xml:space="preserve">Var °C </t>
  </si>
  <si>
    <t>TTL Sampled</t>
  </si>
  <si>
    <t>Oleo No.</t>
  </si>
  <si>
    <t>1-5</t>
  </si>
  <si>
    <t>6-10</t>
  </si>
  <si>
    <t>46-50</t>
  </si>
  <si>
    <t>0</t>
  </si>
  <si>
    <t>Rainfall
range</t>
  </si>
  <si>
    <t>Oleo %</t>
  </si>
  <si>
    <t>% of
Batch</t>
  </si>
  <si>
    <t>Kg 
per bin</t>
  </si>
  <si>
    <t>Bin Qty</t>
  </si>
  <si>
    <t>Picking 
Date</t>
  </si>
  <si>
    <t>Rainfall mm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</si>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</sst>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0"/>
    <xf numFmtId="9" fontId="5" fillId="0" borderId="0" applyFont="0" applyFill="0" applyBorder="0" applyAlignment="0" applyProtection="0"/>
    <xf numFmtId="0" fontId="6" fillId="0" borderId="0"/>
  </cellStyleXfs>
  <cellXfs count="33">
    <xf numFmtId="0" fontId="0" fillId="0" borderId="0" xfId="0"/>
    <xf numFmtId="0" fontId="0" fillId="0" borderId="0" xfId="0" applyFill="1"/>
    <xf numFmtId="0" fontId="0" fillId="0" borderId="0" xfId="0" applyAlignment="1">
      <alignment horizontal="left"/>
    </xf>
    <xf numFmtId="0" fontId="2" fillId="2" borderId="1" xfId="0" applyFont="1" applyFill="1" applyBorder="1"/>
    <xf numFmtId="0" fontId="2" fillId="2" borderId="2" xfId="0" applyFont="1" applyFill="1" applyBorder="1" applyAlignment="1">
      <alignment horizontal="left"/>
    </xf>
    <xf numFmtId="9" fontId="2" fillId="2" borderId="1" xfId="0" applyNumberFormat="1" applyFont="1" applyFill="1" applyBorder="1"/>
    <xf numFmtId="1" fontId="1" fillId="0" borderId="0" xfId="1" applyNumberFormat="1" applyFill="1" applyAlignment="1">
      <alignment horizontal="center"/>
    </xf>
    <xf numFmtId="10" fontId="0" fillId="0" borderId="0" xfId="2" applyNumberFormat="1" applyFont="1"/>
    <xf numFmtId="10" fontId="0" fillId="0" borderId="0" xfId="0" applyNumberFormat="1"/>
    <xf numFmtId="1" fontId="0" fillId="0" borderId="0" xfId="0" applyNumberFormat="1"/>
    <xf numFmtId="10" fontId="2" fillId="2" borderId="2" xfId="0" applyNumberFormat="1" applyFont="1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4" fontId="1" fillId="0" borderId="0" xfId="1" applyNumberForma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9" fontId="7" fillId="0" borderId="0" xfId="2" applyFont="1" applyFill="1" applyAlignment="1">
      <alignment horizontal="center"/>
    </xf>
    <xf numFmtId="10" fontId="7" fillId="0" borderId="0" xfId="2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9" fontId="0" fillId="0" borderId="0" xfId="2" applyFont="1" applyFill="1" applyAlignment="1">
      <alignment horizontal="center"/>
    </xf>
    <xf numFmtId="0" fontId="0" fillId="0" borderId="0" xfId="0" applyAlignment="1">
      <alignment horizontal="center"/>
    </xf>
    <xf numFmtId="14" fontId="1" fillId="0" borderId="0" xfId="1" applyNumberFormat="1" applyAlignment="1">
      <alignment horizontal="center"/>
    </xf>
    <xf numFmtId="1" fontId="0" fillId="0" borderId="0" xfId="0" applyNumberFormat="1" applyAlignment="1">
      <alignment horizontal="center"/>
    </xf>
    <xf numFmtId="1" fontId="4" fillId="0" borderId="0" xfId="0" applyNumberFormat="1" applyFont="1" applyFill="1" applyAlignment="1">
      <alignment horizontal="center"/>
    </xf>
    <xf numFmtId="14" fontId="0" fillId="0" borderId="0" xfId="0" applyNumberFormat="1"/>
    <xf numFmtId="14" fontId="1" fillId="0" borderId="0" xfId="1" applyNumberFormat="1" applyAlignment="1">
      <alignment horizontal="center" vertical="center" wrapText="1"/>
    </xf>
    <xf numFmtId="0" fontId="8" fillId="2" borderId="1" xfId="0" applyFont="1" applyFill="1" applyBorder="1" applyAlignment="1">
      <alignment horizontal="center"/>
    </xf>
    <xf numFmtId="9" fontId="8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1" fontId="1" fillId="0" borderId="0" xfId="1" applyNumberFormat="1" applyFill="1" applyAlignment="1">
      <alignment horizontal="right" vertical="center"/>
    </xf>
    <xf numFmtId="1" fontId="1" fillId="0" borderId="0" xfId="1" applyNumberFormat="1" applyFill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/>
    </xf>
  </cellXfs>
  <cellStyles count="4">
    <cellStyle name="Normal" xfId="0" builtinId="0"/>
    <cellStyle name="Normal 2" xfId="1" xr:uid="{C09B3D1E-0D29-46BA-AF79-745C4E34296A}"/>
    <cellStyle name="Normal 3" xfId="3" xr:uid="{6D0E2FE7-8B61-4E03-89D4-514F7FFABD83}"/>
    <cellStyle name="Percent" xfId="2" builtinId="5"/>
  </cellStyles>
  <dxfs count="22">
    <dxf>
      <font>
        <b/>
        <i val="0"/>
        <color theme="7"/>
      </font>
    </dxf>
    <dxf>
      <font>
        <b/>
        <i val="0"/>
        <color theme="5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b val="0"/>
        <i val="0"/>
        <color theme="2" tint="-0.499984740745262"/>
      </font>
    </dxf>
    <dxf>
      <font>
        <b/>
        <i val="0"/>
        <color theme="7"/>
      </font>
    </dxf>
    <dxf>
      <font>
        <b/>
        <i val="0"/>
        <color theme="5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b val="0"/>
        <i val="0"/>
        <color theme="2" tint="-0.499984740745262"/>
      </font>
    </dxf>
    <dxf>
      <numFmt numFmtId="1" formatCode="0"/>
    </dxf>
    <dxf>
      <numFmt numFmtId="14" formatCode="0.00%"/>
    </dxf>
    <dxf>
      <numFmt numFmtId="174" formatCode="d/mm/yyyy"/>
    </dxf>
    <dxf>
      <numFmt numFmtId="1" formatCode="0"/>
    </dxf>
    <dxf>
      <numFmt numFmtId="14" formatCode="0.00%"/>
    </dxf>
    <dxf>
      <numFmt numFmtId="174" formatCode="d/mm/yyyy"/>
    </dxf>
    <dxf>
      <numFmt numFmtId="1" formatCode="0"/>
    </dxf>
    <dxf>
      <numFmt numFmtId="14" formatCode="0.00%"/>
    </dxf>
    <dxf>
      <alignment horizontal="right" vertical="bottom" textRotation="0" wrapText="0" indent="0" justifyLastLine="0" shrinkToFit="0" readingOrder="0"/>
    </dxf>
    <dxf>
      <numFmt numFmtId="174" formatCode="d/mm/yyyy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EE1E928-2EAF-42F8-8181-3BBC8581E9D6}" name="Table247" displayName="Table247" ref="BC1:BP8" totalsRowShown="0" headerRowDxfId="21" headerRowBorderDxfId="20">
  <tableColumns count="14">
    <tableColumn id="1" xr3:uid="{AABA5BB3-BE3B-45E7-9968-F0FF4C367129}" name="Column1" dataDxfId="19"/>
    <tableColumn id="2" xr3:uid="{2139B8B2-EF12-4734-86E4-42E2F7D9FA92}" name="Column2" dataDxfId="18"/>
    <tableColumn id="3" xr3:uid="{B22FE0B8-AEFF-4252-B1D0-760BF992C488}" name="Column3"/>
    <tableColumn id="4" xr3:uid="{AE29CDEE-E1CE-4BEA-BD2C-CFC1DEF8CA7E}" name="Column4"/>
    <tableColumn id="5" xr3:uid="{04BD3E7C-0AD9-489E-BE64-CD1EA568D59F}" name="Column5"/>
    <tableColumn id="6" xr3:uid="{79308FD4-6676-4AB2-8C52-15CDCEE3800C}" name="Column6" dataDxfId="17" dataCellStyle="Percent"/>
    <tableColumn id="7" xr3:uid="{5E2B3045-A576-475E-B572-CC915CB6F795}" name="Column7" dataDxfId="16"/>
    <tableColumn id="8" xr3:uid="{AE70B7FF-DD7E-484E-BF1A-76347155EE32}" name="Column8"/>
    <tableColumn id="9" xr3:uid="{AD419B20-0653-4E6B-B960-959D620F5985}" name="Column9"/>
    <tableColumn id="10" xr3:uid="{4BD0D7B1-B7AB-40CB-9A26-BC94C8AE881E}" name="Max °C "/>
    <tableColumn id="11" xr3:uid="{788D6130-7A05-496E-8B5D-A1EAF8B6AD39}" name="Var °C "/>
    <tableColumn id="12" xr3:uid="{9EED2452-EAC4-4DD3-9DB3-7973A9C274AD}" name="Rainfall mm"/>
    <tableColumn id="13" xr3:uid="{BE5C95B0-CAF1-42CB-87B5-9F3E50F99422}" name="Rainfall_x000a_range"/>
    <tableColumn id="14" xr3:uid="{2FE5BF04-E9DC-4C96-8027-C7FFC4132143}" name="Humidity %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03068B4-CE30-4F0F-A265-B036BCC9C7F8}" name="Table79" displayName="Table79" ref="BC22:BP26" totalsRowShown="0">
  <tableColumns count="14">
    <tableColumn id="1" xr3:uid="{8FECEB19-7D28-49F0-B883-A347F3FD21B6}" name="Column1" dataDxfId="15"/>
    <tableColumn id="2" xr3:uid="{5D38A0BC-3357-4D7C-A29D-94CE781964E7}" name="Column2"/>
    <tableColumn id="3" xr3:uid="{1FF6658B-3402-47D7-8B0F-21C37BDCA0EF}" name="Column3"/>
    <tableColumn id="4" xr3:uid="{57FA3EFF-8C45-467F-8589-8B67362EB8D0}" name="Column4"/>
    <tableColumn id="5" xr3:uid="{D896FF21-4451-4273-8930-3C874A2BD64F}" name="Column5"/>
    <tableColumn id="6" xr3:uid="{F3D48597-8EF2-40A6-8D19-49B928C3CB53}" name="Column6" dataDxfId="14" dataCellStyle="Percent"/>
    <tableColumn id="7" xr3:uid="{44986F4F-A386-4ECE-A5A8-3C31554FEFA9}" name="Column7" dataDxfId="13"/>
    <tableColumn id="8" xr3:uid="{B33B4628-DB3B-45C1-BBE1-D80CC2C7929B}" name="Column8"/>
    <tableColumn id="9" xr3:uid="{3BECD07C-F8C9-4DA5-A3F9-13A09B470F79}" name="Column9"/>
    <tableColumn id="10" xr3:uid="{8F7C5EDE-D79E-4858-9D8E-73554A9FD14D}" name="Max °C "/>
    <tableColumn id="11" xr3:uid="{67757D45-467F-40A2-A6F6-BFA5E6F623C5}" name="Var °C "/>
    <tableColumn id="12" xr3:uid="{B4618685-187C-4F5F-983A-1EB9BF458C12}" name="Rainfall"/>
    <tableColumn id="13" xr3:uid="{BBE20BE2-F52E-4110-A1BE-83A8ED7815F3}" name="Rainfall_x000a_range"/>
    <tableColumn id="14" xr3:uid="{4444C5DB-3A1C-439E-B2FD-DE3D2932D762}" name="Humidity %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9D2FF88-7ED3-401C-A918-8B22099009BA}" name="Table1113" displayName="Table1113" ref="BC28:BP30" totalsRowShown="0">
  <tableColumns count="14">
    <tableColumn id="1" xr3:uid="{14ACF7DC-81C1-4509-84CB-43C4C3066E95}" name="Column1" dataDxfId="12"/>
    <tableColumn id="2" xr3:uid="{483648AB-8533-4A76-85C8-EE02A7660FB5}" name="Column2"/>
    <tableColumn id="3" xr3:uid="{A8A15CAC-285D-47AC-A10C-5279E453CAA8}" name="Column3"/>
    <tableColumn id="4" xr3:uid="{FF352496-6176-4595-8DBF-E571FBEB45C7}" name="Column4"/>
    <tableColumn id="5" xr3:uid="{B6DEFA0A-ECE5-490F-9F42-7ED1DCDCDD29}" name="Column5"/>
    <tableColumn id="6" xr3:uid="{92966F1D-6E83-4341-BBAD-7EA82824DA15}" name="Column6" dataDxfId="11" dataCellStyle="Percent"/>
    <tableColumn id="7" xr3:uid="{E29E1B23-CC9C-4100-98E2-A5DAEBA84D62}" name="Column7" dataDxfId="10"/>
    <tableColumn id="8" xr3:uid="{3EE24EAB-BD59-43E0-BA2D-DFAF5CD87358}" name="Column8"/>
    <tableColumn id="9" xr3:uid="{F3973D26-3BF7-448E-BB23-25C1FC242512}" name="Column9"/>
    <tableColumn id="10" xr3:uid="{5912040C-826B-405B-BAC1-5329A6D3F461}" name="Max °C "/>
    <tableColumn id="11" xr3:uid="{87589B9F-329E-4507-88CA-4D5CB991FF14}" name="Var °C "/>
    <tableColumn id="12" xr3:uid="{319B6B09-57D2-4178-9561-959BD544CEAF}" name="Rainfall"/>
    <tableColumn id="13" xr3:uid="{F49BBF5A-CB94-415A-912B-C23E24100580}" name="Rainfall_x000a_range"/>
    <tableColumn id="14" xr3:uid="{C85A788F-99CD-4549-8070-AA573CAD9DD9}" name="Humidity %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B9BFB-5AFA-424D-B44B-3D899E17A66B}">
  <dimension ref="A1:GE30"/>
  <sheetViews>
    <sheetView tabSelected="1" workbookViewId="0">
      <selection activeCell="P7" sqref="P7"/>
    </sheetView>
  </sheetViews>
  <sheetFormatPr baseColWidth="10" defaultColWidth="8.83203125" defaultRowHeight="15" x14ac:dyDescent="0.2"/>
  <cols>
    <col min="1" max="1" width="10.1640625" bestFit="1" customWidth="1"/>
    <col min="2" max="12" width="10.1640625" customWidth="1"/>
    <col min="13" max="13" width="13" style="32" bestFit="1" customWidth="1"/>
    <col min="14" max="14" width="10.6640625" style="32" customWidth="1"/>
    <col min="15" max="15" width="6.5" bestFit="1" customWidth="1"/>
    <col min="16" max="16" width="18.5" bestFit="1" customWidth="1"/>
    <col min="17" max="17" width="17" bestFit="1" customWidth="1"/>
    <col min="18" max="18" width="16.33203125" bestFit="1" customWidth="1"/>
    <col min="19" max="22" width="6.1640625" bestFit="1" customWidth="1"/>
    <col min="23" max="25" width="11.33203125" bestFit="1" customWidth="1"/>
    <col min="26" max="26" width="17" bestFit="1" customWidth="1"/>
    <col min="27" max="27" width="16.33203125" bestFit="1" customWidth="1"/>
    <col min="28" max="28" width="7.6640625" bestFit="1" customWidth="1"/>
    <col min="29" max="32" width="6.1640625" bestFit="1" customWidth="1"/>
    <col min="33" max="34" width="11.33203125" bestFit="1" customWidth="1"/>
    <col min="36" max="36" width="21.5" bestFit="1" customWidth="1"/>
    <col min="37" max="37" width="17" bestFit="1" customWidth="1"/>
    <col min="38" max="38" width="16.33203125" bestFit="1" customWidth="1"/>
    <col min="39" max="42" width="6.1640625" bestFit="1" customWidth="1"/>
    <col min="43" max="43" width="7.6640625" bestFit="1" customWidth="1"/>
    <col min="44" max="44" width="11.33203125" bestFit="1" customWidth="1"/>
    <col min="46" max="46" width="18.5" bestFit="1" customWidth="1"/>
    <col min="47" max="47" width="17" bestFit="1" customWidth="1"/>
    <col min="48" max="48" width="16.33203125" bestFit="1" customWidth="1"/>
    <col min="49" max="49" width="6.1640625" bestFit="1" customWidth="1"/>
    <col min="50" max="50" width="7.6640625" bestFit="1" customWidth="1"/>
    <col min="51" max="52" width="6.1640625" bestFit="1" customWidth="1"/>
    <col min="53" max="54" width="11.33203125" bestFit="1" customWidth="1"/>
    <col min="55" max="55" width="13.5" bestFit="1" customWidth="1"/>
    <col min="56" max="56" width="6.83203125" customWidth="1"/>
    <col min="57" max="58" width="6" bestFit="1" customWidth="1"/>
    <col min="59" max="59" width="11.33203125" hidden="1" customWidth="1"/>
    <col min="60" max="60" width="11.33203125" bestFit="1" customWidth="1"/>
    <col min="61" max="61" width="10.5" customWidth="1"/>
    <col min="62" max="62" width="13.1640625" hidden="1" customWidth="1"/>
    <col min="66" max="66" width="11.5" bestFit="1" customWidth="1"/>
    <col min="67" max="67" width="11.5" hidden="1" customWidth="1"/>
    <col min="68" max="68" width="11.1640625" bestFit="1" customWidth="1"/>
    <col min="70" max="70" width="10.1640625" bestFit="1" customWidth="1"/>
    <col min="75" max="75" width="9.83203125" bestFit="1" customWidth="1"/>
    <col min="79" max="79" width="11.5" bestFit="1" customWidth="1"/>
    <col min="80" max="80" width="11.1640625" bestFit="1" customWidth="1"/>
  </cols>
  <sheetData>
    <row r="1" spans="1:80" ht="51" customHeight="1" x14ac:dyDescent="0.2">
      <c r="A1" s="25" t="s">
        <v>25</v>
      </c>
      <c r="B1" s="11" t="s">
        <v>2</v>
      </c>
      <c r="C1" s="11" t="s">
        <v>24</v>
      </c>
      <c r="D1" s="11" t="s">
        <v>6</v>
      </c>
      <c r="E1" s="12" t="s">
        <v>22</v>
      </c>
      <c r="F1" s="12" t="s">
        <v>23</v>
      </c>
      <c r="G1" s="11" t="s">
        <v>8</v>
      </c>
      <c r="H1" s="11" t="s">
        <v>9</v>
      </c>
      <c r="I1" s="11" t="s">
        <v>13</v>
      </c>
      <c r="J1" s="11" t="s">
        <v>26</v>
      </c>
      <c r="K1" s="11" t="s">
        <v>12</v>
      </c>
      <c r="L1" s="11" t="s">
        <v>5</v>
      </c>
      <c r="M1" s="29" t="s">
        <v>15</v>
      </c>
      <c r="N1" s="29" t="s">
        <v>14</v>
      </c>
      <c r="BC1" s="26" t="s">
        <v>27</v>
      </c>
      <c r="BD1" s="27" t="s">
        <v>28</v>
      </c>
      <c r="BE1" s="27" t="s">
        <v>29</v>
      </c>
      <c r="BF1" s="27" t="s">
        <v>30</v>
      </c>
      <c r="BG1" s="27" t="s">
        <v>31</v>
      </c>
      <c r="BH1" s="26" t="s">
        <v>32</v>
      </c>
      <c r="BI1" s="26" t="s">
        <v>33</v>
      </c>
      <c r="BJ1" s="27" t="s">
        <v>34</v>
      </c>
      <c r="BK1" s="27" t="s">
        <v>35</v>
      </c>
      <c r="BL1" s="27" t="s">
        <v>9</v>
      </c>
      <c r="BM1" s="27" t="s">
        <v>13</v>
      </c>
      <c r="BN1" s="26" t="s">
        <v>26</v>
      </c>
      <c r="BO1" s="26" t="s">
        <v>20</v>
      </c>
      <c r="BP1" s="27" t="s">
        <v>12</v>
      </c>
      <c r="BR1" s="26" t="s">
        <v>0</v>
      </c>
      <c r="BS1" s="27" t="s">
        <v>2</v>
      </c>
      <c r="BT1" s="27" t="s">
        <v>1</v>
      </c>
      <c r="BU1" s="27" t="s">
        <v>6</v>
      </c>
      <c r="BV1" s="26" t="s">
        <v>21</v>
      </c>
      <c r="BW1" s="26" t="s">
        <v>11</v>
      </c>
      <c r="BX1" s="27" t="s">
        <v>8</v>
      </c>
      <c r="BY1" s="27" t="s">
        <v>9</v>
      </c>
      <c r="BZ1" s="27" t="s">
        <v>13</v>
      </c>
      <c r="CA1" s="26" t="s">
        <v>26</v>
      </c>
      <c r="CB1" s="27" t="s">
        <v>12</v>
      </c>
    </row>
    <row r="2" spans="1:80" x14ac:dyDescent="0.2">
      <c r="A2" s="13">
        <v>43796</v>
      </c>
      <c r="B2" s="14" t="s">
        <v>3</v>
      </c>
      <c r="C2" s="14">
        <v>24</v>
      </c>
      <c r="D2" s="15">
        <v>1922</v>
      </c>
      <c r="E2" s="16">
        <f>C2/SUM($C$2:$C$4)</f>
        <v>0.2608695652173913</v>
      </c>
      <c r="F2" s="18">
        <v>230.53260869565219</v>
      </c>
      <c r="G2" s="15">
        <v>26</v>
      </c>
      <c r="H2" s="15">
        <v>39</v>
      </c>
      <c r="I2" s="15">
        <f>H2-G2</f>
        <v>13</v>
      </c>
      <c r="J2" s="15">
        <v>0</v>
      </c>
      <c r="K2" s="15">
        <v>54</v>
      </c>
      <c r="L2" s="17">
        <v>4.0000000000000001E-3</v>
      </c>
      <c r="M2" s="29">
        <v>6</v>
      </c>
      <c r="N2" s="29">
        <v>2554</v>
      </c>
      <c r="BC2" s="24"/>
      <c r="BD2" s="28"/>
      <c r="BH2" s="7"/>
      <c r="BI2" s="9"/>
      <c r="BL2">
        <v>37</v>
      </c>
      <c r="BM2">
        <v>13</v>
      </c>
      <c r="BN2">
        <v>0</v>
      </c>
      <c r="BO2" t="s">
        <v>19</v>
      </c>
      <c r="BP2">
        <v>72</v>
      </c>
      <c r="BR2" s="13">
        <v>43859</v>
      </c>
      <c r="BS2" s="15" t="s">
        <v>3</v>
      </c>
      <c r="BT2" s="15">
        <v>8</v>
      </c>
      <c r="BU2" s="15">
        <v>1939</v>
      </c>
      <c r="BV2" s="17">
        <v>6.0000000000000001E-3</v>
      </c>
      <c r="BW2" s="23">
        <v>220.85757575757575</v>
      </c>
      <c r="BX2" s="15">
        <v>22</v>
      </c>
      <c r="BY2" s="15">
        <v>36</v>
      </c>
      <c r="BZ2" s="15">
        <v>14</v>
      </c>
      <c r="CA2" s="15">
        <v>0</v>
      </c>
      <c r="CB2" s="15">
        <v>73</v>
      </c>
    </row>
    <row r="3" spans="1:80" x14ac:dyDescent="0.2">
      <c r="A3" s="13">
        <v>43797</v>
      </c>
      <c r="B3" s="14" t="s">
        <v>3</v>
      </c>
      <c r="C3" s="14">
        <v>29</v>
      </c>
      <c r="D3" s="15">
        <v>1922</v>
      </c>
      <c r="E3" s="16">
        <f>C3/SUM($C$2:$C$4)</f>
        <v>0.31521739130434784</v>
      </c>
      <c r="F3" s="18">
        <v>230.53260869565219</v>
      </c>
      <c r="G3" s="15">
        <v>24</v>
      </c>
      <c r="H3" s="15">
        <v>40</v>
      </c>
      <c r="I3" s="15">
        <f t="shared" ref="I3:I24" si="0">H3-G3</f>
        <v>16</v>
      </c>
      <c r="J3" s="15">
        <v>2</v>
      </c>
      <c r="K3" s="15">
        <v>69</v>
      </c>
      <c r="L3" s="17">
        <v>4.0000000000000001E-3</v>
      </c>
      <c r="M3" s="29">
        <v>6</v>
      </c>
      <c r="N3" s="29">
        <v>2554</v>
      </c>
      <c r="BC3" s="24"/>
      <c r="BD3" s="28"/>
      <c r="BH3" s="7"/>
      <c r="BI3" s="9"/>
      <c r="BL3">
        <v>37</v>
      </c>
      <c r="BM3">
        <v>13</v>
      </c>
      <c r="BN3">
        <v>0</v>
      </c>
      <c r="BO3" t="s">
        <v>19</v>
      </c>
      <c r="BP3">
        <v>72</v>
      </c>
      <c r="BR3" s="13">
        <v>43860</v>
      </c>
      <c r="BS3" s="15" t="s">
        <v>3</v>
      </c>
      <c r="BT3" s="15">
        <v>23</v>
      </c>
      <c r="BU3" s="15">
        <v>1939</v>
      </c>
      <c r="BV3" s="17">
        <v>6.0000000000000001E-3</v>
      </c>
      <c r="BW3" s="23">
        <v>220.85757575757575</v>
      </c>
      <c r="BX3" s="15">
        <v>27</v>
      </c>
      <c r="BY3" s="15">
        <v>36</v>
      </c>
      <c r="BZ3" s="15">
        <v>9</v>
      </c>
      <c r="CA3" s="15">
        <v>12</v>
      </c>
      <c r="CB3" s="15">
        <v>71</v>
      </c>
    </row>
    <row r="4" spans="1:80" x14ac:dyDescent="0.2">
      <c r="A4" s="13">
        <v>43798</v>
      </c>
      <c r="B4" s="14" t="s">
        <v>3</v>
      </c>
      <c r="C4" s="14">
        <v>39</v>
      </c>
      <c r="D4" s="15">
        <v>1922</v>
      </c>
      <c r="E4" s="16">
        <f>C4/SUM($C$2:$C$4)</f>
        <v>0.42391304347826086</v>
      </c>
      <c r="F4" s="18">
        <v>230.53260869565219</v>
      </c>
      <c r="G4" s="15">
        <v>28</v>
      </c>
      <c r="H4" s="15">
        <v>38</v>
      </c>
      <c r="I4" s="15">
        <f t="shared" si="0"/>
        <v>10</v>
      </c>
      <c r="J4" s="15">
        <v>0</v>
      </c>
      <c r="K4" s="15">
        <v>55</v>
      </c>
      <c r="L4" s="17">
        <v>4.0000000000000001E-3</v>
      </c>
      <c r="M4" s="29">
        <v>6</v>
      </c>
      <c r="N4" s="29">
        <v>2554</v>
      </c>
      <c r="BC4" s="24"/>
      <c r="BD4" s="28"/>
      <c r="BH4" s="7"/>
      <c r="BI4" s="9"/>
      <c r="BL4">
        <v>36</v>
      </c>
      <c r="BM4">
        <v>11</v>
      </c>
      <c r="BN4">
        <v>6</v>
      </c>
      <c r="BO4" t="s">
        <v>17</v>
      </c>
      <c r="BP4">
        <v>71</v>
      </c>
      <c r="BR4" s="13">
        <v>43861</v>
      </c>
      <c r="BS4" s="15" t="s">
        <v>3</v>
      </c>
      <c r="BT4" s="15">
        <v>21</v>
      </c>
      <c r="BU4" s="15">
        <v>1937</v>
      </c>
      <c r="BV4" s="17">
        <v>2E-3</v>
      </c>
      <c r="BW4" s="23">
        <v>220.55789473684212</v>
      </c>
      <c r="BX4" s="15">
        <v>28</v>
      </c>
      <c r="BY4" s="15">
        <v>35</v>
      </c>
      <c r="BZ4" s="15">
        <v>7</v>
      </c>
      <c r="CA4" s="15">
        <v>0</v>
      </c>
      <c r="CB4" s="15">
        <v>69</v>
      </c>
    </row>
    <row r="5" spans="1:80" x14ac:dyDescent="0.2">
      <c r="A5" s="13">
        <v>43836</v>
      </c>
      <c r="B5" s="15" t="s">
        <v>4</v>
      </c>
      <c r="C5" s="15">
        <v>16</v>
      </c>
      <c r="D5" s="15">
        <v>1934</v>
      </c>
      <c r="E5" s="19">
        <f>C5/SUM($C$5:$C$6)</f>
        <v>0.8</v>
      </c>
      <c r="F5" s="6">
        <v>234.17894736842103</v>
      </c>
      <c r="G5" s="15">
        <v>25</v>
      </c>
      <c r="H5" s="15">
        <v>36</v>
      </c>
      <c r="I5" s="15">
        <f t="shared" si="0"/>
        <v>11</v>
      </c>
      <c r="J5" s="15">
        <v>0</v>
      </c>
      <c r="K5" s="15">
        <v>68</v>
      </c>
      <c r="L5" s="17">
        <v>2.5000000000000001E-2</v>
      </c>
      <c r="M5" s="29">
        <v>7</v>
      </c>
      <c r="N5" s="29">
        <v>505</v>
      </c>
      <c r="BC5" s="24"/>
      <c r="BD5" s="28"/>
      <c r="BH5" s="7"/>
      <c r="BI5" s="9"/>
      <c r="BL5">
        <v>36</v>
      </c>
      <c r="BM5">
        <v>11</v>
      </c>
      <c r="BN5">
        <v>50</v>
      </c>
      <c r="BO5" t="s">
        <v>18</v>
      </c>
      <c r="BP5">
        <v>74</v>
      </c>
    </row>
    <row r="6" spans="1:80" x14ac:dyDescent="0.2">
      <c r="A6" s="13">
        <v>43837</v>
      </c>
      <c r="B6" s="15" t="s">
        <v>4</v>
      </c>
      <c r="C6" s="15">
        <v>4</v>
      </c>
      <c r="D6" s="15">
        <v>1934</v>
      </c>
      <c r="E6" s="19">
        <f>C6/SUM($C$5:$C$6)</f>
        <v>0.2</v>
      </c>
      <c r="F6" s="6">
        <v>234.17894736842103</v>
      </c>
      <c r="G6" s="15">
        <v>24</v>
      </c>
      <c r="H6" s="15">
        <v>37</v>
      </c>
      <c r="I6" s="15">
        <f t="shared" si="0"/>
        <v>13</v>
      </c>
      <c r="J6" s="15">
        <v>0</v>
      </c>
      <c r="K6" s="15">
        <v>72</v>
      </c>
      <c r="L6" s="17">
        <v>2.5000000000000001E-2</v>
      </c>
      <c r="M6" s="29">
        <v>7</v>
      </c>
      <c r="N6" s="29">
        <v>505</v>
      </c>
      <c r="BC6" s="24"/>
      <c r="BD6" s="28"/>
      <c r="BH6" s="7"/>
      <c r="BI6" s="9"/>
      <c r="BL6">
        <v>36</v>
      </c>
      <c r="BM6">
        <v>11</v>
      </c>
      <c r="BN6">
        <v>0</v>
      </c>
      <c r="BO6" t="s">
        <v>19</v>
      </c>
      <c r="BP6">
        <v>68</v>
      </c>
    </row>
    <row r="7" spans="1:80" x14ac:dyDescent="0.2">
      <c r="A7" s="13">
        <v>43837</v>
      </c>
      <c r="B7" s="15" t="s">
        <v>3</v>
      </c>
      <c r="C7" s="15">
        <v>7</v>
      </c>
      <c r="D7" s="15">
        <v>1933</v>
      </c>
      <c r="E7" s="19">
        <v>1</v>
      </c>
      <c r="F7" s="18">
        <v>192.91249999999999</v>
      </c>
      <c r="G7" s="15">
        <v>24</v>
      </c>
      <c r="H7" s="15">
        <v>37</v>
      </c>
      <c r="I7" s="15">
        <f t="shared" si="0"/>
        <v>13</v>
      </c>
      <c r="J7" s="15">
        <v>0</v>
      </c>
      <c r="K7" s="15">
        <v>72</v>
      </c>
      <c r="L7" s="17">
        <v>1.2999999999999999E-2</v>
      </c>
      <c r="M7" s="30">
        <v>5</v>
      </c>
      <c r="N7" s="30">
        <v>489</v>
      </c>
      <c r="BC7" s="24"/>
      <c r="BD7" s="28"/>
      <c r="BH7" s="7"/>
      <c r="BI7" s="9"/>
      <c r="BL7">
        <v>35</v>
      </c>
      <c r="BM7">
        <v>9</v>
      </c>
      <c r="BN7">
        <v>4</v>
      </c>
      <c r="BO7" t="s">
        <v>16</v>
      </c>
      <c r="BP7">
        <v>72</v>
      </c>
    </row>
    <row r="8" spans="1:80" x14ac:dyDescent="0.2">
      <c r="A8" s="13">
        <v>43838</v>
      </c>
      <c r="B8" s="15" t="s">
        <v>3</v>
      </c>
      <c r="C8" s="15">
        <v>7</v>
      </c>
      <c r="D8" s="15">
        <v>1935</v>
      </c>
      <c r="E8" s="19">
        <f>C8/SUM($C$8:$C$10)</f>
        <v>0.12280701754385964</v>
      </c>
      <c r="F8" s="18">
        <v>228.90877192982458</v>
      </c>
      <c r="G8" s="15">
        <v>25</v>
      </c>
      <c r="H8" s="15">
        <v>36</v>
      </c>
      <c r="I8" s="15">
        <f t="shared" si="0"/>
        <v>11</v>
      </c>
      <c r="J8" s="15">
        <v>50</v>
      </c>
      <c r="K8" s="15">
        <v>74</v>
      </c>
      <c r="L8" s="17">
        <v>1.4E-2</v>
      </c>
      <c r="M8" s="29">
        <v>22</v>
      </c>
      <c r="N8" s="29">
        <v>2633</v>
      </c>
      <c r="BC8" s="24"/>
      <c r="BD8" s="28"/>
      <c r="BH8" s="7"/>
      <c r="BI8" s="9"/>
      <c r="BL8">
        <v>35</v>
      </c>
      <c r="BM8">
        <v>9</v>
      </c>
      <c r="BN8">
        <v>4</v>
      </c>
      <c r="BO8" t="s">
        <v>16</v>
      </c>
      <c r="BP8">
        <v>72</v>
      </c>
    </row>
    <row r="9" spans="1:80" x14ac:dyDescent="0.2">
      <c r="A9" s="13">
        <v>43839</v>
      </c>
      <c r="B9" s="15" t="s">
        <v>3</v>
      </c>
      <c r="C9" s="15">
        <v>24</v>
      </c>
      <c r="D9" s="15">
        <v>1935</v>
      </c>
      <c r="E9" s="19">
        <f>C9/SUM($C$8:$C$10)</f>
        <v>0.42105263157894735</v>
      </c>
      <c r="F9" s="18">
        <v>228.90877192982458</v>
      </c>
      <c r="G9" s="15">
        <v>25</v>
      </c>
      <c r="H9" s="15">
        <v>36</v>
      </c>
      <c r="I9" s="15">
        <f t="shared" si="0"/>
        <v>11</v>
      </c>
      <c r="J9" s="15">
        <v>6</v>
      </c>
      <c r="K9" s="15">
        <v>71</v>
      </c>
      <c r="L9" s="17">
        <f>L8</f>
        <v>1.4E-2</v>
      </c>
      <c r="M9" s="29">
        <v>22</v>
      </c>
      <c r="N9" s="29">
        <v>2633</v>
      </c>
    </row>
    <row r="10" spans="1:80" x14ac:dyDescent="0.2">
      <c r="A10" s="13">
        <v>43840</v>
      </c>
      <c r="B10" s="15" t="s">
        <v>3</v>
      </c>
      <c r="C10" s="15">
        <v>26</v>
      </c>
      <c r="D10" s="15">
        <v>1935</v>
      </c>
      <c r="E10" s="19">
        <f>C10/SUM($C$8:$C$10)</f>
        <v>0.45614035087719296</v>
      </c>
      <c r="F10" s="23">
        <v>228.90877192982458</v>
      </c>
      <c r="G10" s="15">
        <v>26</v>
      </c>
      <c r="H10" s="15">
        <v>37</v>
      </c>
      <c r="I10" s="15">
        <f t="shared" si="0"/>
        <v>11</v>
      </c>
      <c r="J10" s="15">
        <v>9</v>
      </c>
      <c r="K10" s="15">
        <v>77</v>
      </c>
      <c r="L10" s="17">
        <f>L9</f>
        <v>1.4E-2</v>
      </c>
      <c r="M10" s="29">
        <v>22</v>
      </c>
      <c r="N10" s="29">
        <v>2633</v>
      </c>
    </row>
    <row r="11" spans="1:80" x14ac:dyDescent="0.2">
      <c r="A11" s="13">
        <v>43858</v>
      </c>
      <c r="B11" s="15" t="s">
        <v>3</v>
      </c>
      <c r="C11" s="15">
        <v>17</v>
      </c>
      <c r="D11" s="15">
        <v>1938</v>
      </c>
      <c r="E11" s="19">
        <v>1</v>
      </c>
      <c r="F11" s="23">
        <v>218.04117647058823</v>
      </c>
      <c r="G11" s="15">
        <v>28</v>
      </c>
      <c r="H11" s="15">
        <v>37</v>
      </c>
      <c r="I11" s="15">
        <f t="shared" si="0"/>
        <v>9</v>
      </c>
      <c r="J11" s="15">
        <v>5</v>
      </c>
      <c r="K11" s="15">
        <v>75</v>
      </c>
      <c r="L11" s="17">
        <v>1.2999999999999999E-2</v>
      </c>
      <c r="M11" s="29">
        <v>4</v>
      </c>
      <c r="N11" s="29">
        <v>548</v>
      </c>
    </row>
    <row r="12" spans="1:80" x14ac:dyDescent="0.2">
      <c r="A12" s="13">
        <v>43859</v>
      </c>
      <c r="B12" s="15" t="s">
        <v>3</v>
      </c>
      <c r="C12" s="15">
        <v>8</v>
      </c>
      <c r="D12" s="15">
        <v>1939</v>
      </c>
      <c r="E12" s="19">
        <f>C12/SUM($C$12:$C$13)</f>
        <v>0.25806451612903225</v>
      </c>
      <c r="F12" s="23">
        <v>220.85757575757575</v>
      </c>
      <c r="G12" s="15">
        <v>22</v>
      </c>
      <c r="H12" s="15">
        <v>36</v>
      </c>
      <c r="I12" s="15">
        <f t="shared" si="0"/>
        <v>14</v>
      </c>
      <c r="J12" s="15">
        <v>0</v>
      </c>
      <c r="K12" s="15">
        <v>73</v>
      </c>
      <c r="L12" s="17">
        <v>6.0000000000000001E-3</v>
      </c>
      <c r="M12" s="29">
        <v>3</v>
      </c>
      <c r="N12" s="29">
        <v>1105</v>
      </c>
    </row>
    <row r="13" spans="1:80" x14ac:dyDescent="0.2">
      <c r="A13" s="13">
        <v>43860</v>
      </c>
      <c r="B13" s="15" t="s">
        <v>3</v>
      </c>
      <c r="C13" s="15">
        <v>23</v>
      </c>
      <c r="D13" s="15">
        <v>1939</v>
      </c>
      <c r="E13" s="19">
        <f>C13/SUM($C$12:$C$13)</f>
        <v>0.74193548387096775</v>
      </c>
      <c r="F13" s="23">
        <v>220.85757575757575</v>
      </c>
      <c r="G13" s="15">
        <v>27</v>
      </c>
      <c r="H13" s="15">
        <v>36</v>
      </c>
      <c r="I13" s="15">
        <f t="shared" si="0"/>
        <v>9</v>
      </c>
      <c r="J13" s="15">
        <v>12</v>
      </c>
      <c r="K13" s="15">
        <v>71</v>
      </c>
      <c r="L13" s="17">
        <v>6.0000000000000001E-3</v>
      </c>
      <c r="M13" s="29">
        <v>3</v>
      </c>
      <c r="N13" s="29">
        <v>1105</v>
      </c>
    </row>
    <row r="14" spans="1:80" x14ac:dyDescent="0.2">
      <c r="A14" s="13">
        <v>43861</v>
      </c>
      <c r="B14" s="15" t="s">
        <v>3</v>
      </c>
      <c r="C14" s="15">
        <v>21</v>
      </c>
      <c r="D14" s="15">
        <v>1937</v>
      </c>
      <c r="E14" s="19">
        <v>1</v>
      </c>
      <c r="F14" s="23">
        <v>220.55789473684212</v>
      </c>
      <c r="G14" s="15">
        <v>28</v>
      </c>
      <c r="H14" s="15">
        <v>35</v>
      </c>
      <c r="I14" s="15">
        <f t="shared" si="0"/>
        <v>7</v>
      </c>
      <c r="J14" s="15">
        <v>0</v>
      </c>
      <c r="K14" s="15">
        <v>69</v>
      </c>
      <c r="L14" s="17">
        <v>2E-3</v>
      </c>
      <c r="M14" s="29">
        <v>1</v>
      </c>
      <c r="N14" s="29">
        <v>898</v>
      </c>
    </row>
    <row r="15" spans="1:80" x14ac:dyDescent="0.2">
      <c r="A15" s="13">
        <v>43864</v>
      </c>
      <c r="B15" s="15" t="s">
        <v>3</v>
      </c>
      <c r="C15" s="15">
        <v>16</v>
      </c>
      <c r="D15" s="15">
        <v>1940</v>
      </c>
      <c r="E15" s="19">
        <v>1</v>
      </c>
      <c r="F15" s="23">
        <v>209.41764705882355</v>
      </c>
      <c r="G15" s="15">
        <v>26</v>
      </c>
      <c r="H15" s="15">
        <v>35</v>
      </c>
      <c r="I15" s="15">
        <f t="shared" si="0"/>
        <v>9</v>
      </c>
      <c r="J15" s="15">
        <v>4</v>
      </c>
      <c r="K15" s="15">
        <v>72</v>
      </c>
      <c r="L15" s="17">
        <v>3.3000000000000002E-2</v>
      </c>
      <c r="M15" s="29">
        <v>10</v>
      </c>
      <c r="N15" s="29">
        <v>641</v>
      </c>
    </row>
    <row r="16" spans="1:80" x14ac:dyDescent="0.2">
      <c r="A16" s="13">
        <v>43864</v>
      </c>
      <c r="B16" s="15" t="s">
        <v>4</v>
      </c>
      <c r="C16" s="15">
        <v>5</v>
      </c>
      <c r="D16" s="15">
        <v>1941</v>
      </c>
      <c r="E16" s="19">
        <f>C16/SUM($C$16:$C$17)</f>
        <v>0.25</v>
      </c>
      <c r="F16" s="18">
        <v>210.20526315789473</v>
      </c>
      <c r="G16" s="15">
        <v>26</v>
      </c>
      <c r="H16" s="15">
        <v>35</v>
      </c>
      <c r="I16" s="15">
        <f t="shared" si="0"/>
        <v>9</v>
      </c>
      <c r="J16" s="15">
        <v>4</v>
      </c>
      <c r="K16" s="15">
        <v>72</v>
      </c>
      <c r="L16" s="17">
        <v>5.0000000000000001E-3</v>
      </c>
      <c r="M16" s="29">
        <v>3</v>
      </c>
      <c r="N16" s="29">
        <v>976</v>
      </c>
      <c r="BC16" s="3"/>
      <c r="BD16" s="5"/>
      <c r="BE16" s="5"/>
      <c r="BF16" s="5"/>
      <c r="BG16" s="5"/>
      <c r="BH16" s="3"/>
    </row>
    <row r="17" spans="1:68" x14ac:dyDescent="0.2">
      <c r="A17" s="13">
        <v>43865</v>
      </c>
      <c r="B17" s="15" t="s">
        <v>4</v>
      </c>
      <c r="C17" s="15">
        <v>15</v>
      </c>
      <c r="D17" s="15">
        <v>1941</v>
      </c>
      <c r="E17" s="19">
        <f>C17/SUM($C$16:$C$17)</f>
        <v>0.75</v>
      </c>
      <c r="F17" s="18">
        <v>210.20526315789473</v>
      </c>
      <c r="G17" s="15">
        <v>25</v>
      </c>
      <c r="H17" s="15">
        <v>35</v>
      </c>
      <c r="I17" s="15">
        <f t="shared" si="0"/>
        <v>10</v>
      </c>
      <c r="J17" s="15">
        <v>3</v>
      </c>
      <c r="K17" s="15">
        <v>75</v>
      </c>
      <c r="L17" s="17">
        <f>L16</f>
        <v>5.0000000000000001E-3</v>
      </c>
      <c r="M17" s="29">
        <v>3</v>
      </c>
      <c r="N17" s="29">
        <v>976</v>
      </c>
      <c r="BC17" s="2"/>
      <c r="BD17" s="8"/>
      <c r="BE17" s="8"/>
      <c r="BF17" s="8"/>
      <c r="BG17" s="8"/>
      <c r="BH17" s="8"/>
    </row>
    <row r="18" spans="1:68" x14ac:dyDescent="0.2">
      <c r="A18" s="13">
        <v>43866</v>
      </c>
      <c r="B18" s="15" t="s">
        <v>4</v>
      </c>
      <c r="C18" s="15">
        <v>14</v>
      </c>
      <c r="D18" s="15">
        <v>1942</v>
      </c>
      <c r="E18" s="19">
        <f>C18/SUM($C$18:$C$19)</f>
        <v>0.60869565217391308</v>
      </c>
      <c r="F18" s="18">
        <v>223.33913043478262</v>
      </c>
      <c r="G18" s="15">
        <v>26</v>
      </c>
      <c r="H18" s="15">
        <v>36</v>
      </c>
      <c r="I18" s="15">
        <f t="shared" si="0"/>
        <v>10</v>
      </c>
      <c r="J18" s="15">
        <v>0</v>
      </c>
      <c r="K18" s="15">
        <v>73</v>
      </c>
      <c r="L18" s="17">
        <v>0.01</v>
      </c>
      <c r="M18" s="29">
        <v>3</v>
      </c>
      <c r="N18" s="29">
        <v>671</v>
      </c>
      <c r="BC18" s="2"/>
      <c r="BD18" s="8"/>
      <c r="BE18" s="8"/>
      <c r="BF18" s="8"/>
      <c r="BG18" s="8"/>
      <c r="BH18" s="8"/>
    </row>
    <row r="19" spans="1:68" x14ac:dyDescent="0.2">
      <c r="A19" s="13">
        <v>43867</v>
      </c>
      <c r="B19" s="15" t="s">
        <v>4</v>
      </c>
      <c r="C19" s="15">
        <v>9</v>
      </c>
      <c r="D19" s="15">
        <v>1942</v>
      </c>
      <c r="E19" s="19">
        <f>C19/SUM($C$18:$C$19)</f>
        <v>0.39130434782608697</v>
      </c>
      <c r="F19" s="18">
        <v>223.33913043478262</v>
      </c>
      <c r="G19" s="15">
        <v>27</v>
      </c>
      <c r="H19" s="15">
        <v>34</v>
      </c>
      <c r="I19" s="15">
        <f t="shared" si="0"/>
        <v>7</v>
      </c>
      <c r="J19" s="15">
        <v>0</v>
      </c>
      <c r="K19" s="20">
        <v>64</v>
      </c>
      <c r="L19" s="17">
        <f>L18</f>
        <v>0.01</v>
      </c>
      <c r="M19" s="29">
        <v>3</v>
      </c>
      <c r="N19" s="29">
        <v>671</v>
      </c>
      <c r="BC19" s="4"/>
      <c r="BD19" s="10"/>
      <c r="BE19" s="10"/>
      <c r="BF19" s="10"/>
      <c r="BG19" s="10"/>
      <c r="BH19" s="10"/>
    </row>
    <row r="20" spans="1:68" x14ac:dyDescent="0.2">
      <c r="A20" s="21">
        <v>43873</v>
      </c>
      <c r="B20" s="20" t="s">
        <v>3</v>
      </c>
      <c r="C20" s="15">
        <v>4</v>
      </c>
      <c r="D20" s="15">
        <v>1943</v>
      </c>
      <c r="E20" s="19">
        <f>C20/SUM($C$20:$C$22)</f>
        <v>0.15384615384615385</v>
      </c>
      <c r="F20" s="22">
        <v>190.45384615384611</v>
      </c>
      <c r="G20" s="20">
        <v>25</v>
      </c>
      <c r="H20" s="20">
        <v>35</v>
      </c>
      <c r="I20" s="20">
        <f t="shared" si="0"/>
        <v>10</v>
      </c>
      <c r="J20" s="20">
        <v>2</v>
      </c>
      <c r="K20" s="20">
        <v>81</v>
      </c>
      <c r="L20" s="17">
        <v>7.0000000000000001E-3</v>
      </c>
      <c r="M20" s="29">
        <v>3</v>
      </c>
      <c r="N20" s="29">
        <v>866</v>
      </c>
    </row>
    <row r="21" spans="1:68" x14ac:dyDescent="0.2">
      <c r="A21" s="21">
        <v>43874</v>
      </c>
      <c r="B21" s="20" t="s">
        <v>3</v>
      </c>
      <c r="C21" s="15">
        <v>10</v>
      </c>
      <c r="D21" s="15">
        <v>1943</v>
      </c>
      <c r="E21" s="19">
        <f>C21/SUM($C$20:$C$22)</f>
        <v>0.38461538461538464</v>
      </c>
      <c r="F21" s="22">
        <v>190.45384615384611</v>
      </c>
      <c r="G21" s="20">
        <v>27</v>
      </c>
      <c r="H21" s="20">
        <v>37</v>
      </c>
      <c r="I21" s="20">
        <f t="shared" si="0"/>
        <v>10</v>
      </c>
      <c r="J21" s="20">
        <v>0</v>
      </c>
      <c r="K21" s="20">
        <v>78</v>
      </c>
      <c r="L21" s="17">
        <f>L20</f>
        <v>7.0000000000000001E-3</v>
      </c>
      <c r="M21" s="29">
        <v>3</v>
      </c>
      <c r="N21" s="29">
        <v>866</v>
      </c>
    </row>
    <row r="22" spans="1:68" x14ac:dyDescent="0.2">
      <c r="A22" s="21">
        <v>43875</v>
      </c>
      <c r="B22" s="20" t="s">
        <v>3</v>
      </c>
      <c r="C22" s="15">
        <v>12</v>
      </c>
      <c r="D22" s="15">
        <v>1943</v>
      </c>
      <c r="E22" s="19">
        <f>C22/SUM($C$20:$C$22)</f>
        <v>0.46153846153846156</v>
      </c>
      <c r="F22" s="22">
        <v>190.45384615384611</v>
      </c>
      <c r="G22" s="20">
        <v>25</v>
      </c>
      <c r="H22" s="20">
        <v>37</v>
      </c>
      <c r="I22" s="20">
        <f t="shared" si="0"/>
        <v>12</v>
      </c>
      <c r="J22" s="20">
        <v>0</v>
      </c>
      <c r="K22" s="20">
        <v>75</v>
      </c>
      <c r="L22" s="17">
        <f>L21</f>
        <v>7.0000000000000001E-3</v>
      </c>
      <c r="M22" s="29">
        <v>3</v>
      </c>
      <c r="N22" s="29">
        <v>866</v>
      </c>
      <c r="BC22" t="s">
        <v>27</v>
      </c>
      <c r="BD22" t="s">
        <v>28</v>
      </c>
      <c r="BE22" t="s">
        <v>29</v>
      </c>
      <c r="BF22" t="s">
        <v>30</v>
      </c>
      <c r="BG22" t="s">
        <v>31</v>
      </c>
      <c r="BH22" t="s">
        <v>32</v>
      </c>
      <c r="BI22" t="s">
        <v>33</v>
      </c>
      <c r="BJ22" t="s">
        <v>34</v>
      </c>
      <c r="BK22" t="s">
        <v>35</v>
      </c>
      <c r="BL22" t="s">
        <v>9</v>
      </c>
      <c r="BM22" t="s">
        <v>13</v>
      </c>
      <c r="BN22" t="s">
        <v>10</v>
      </c>
      <c r="BO22" t="s">
        <v>20</v>
      </c>
      <c r="BP22" t="s">
        <v>12</v>
      </c>
    </row>
    <row r="23" spans="1:68" x14ac:dyDescent="0.2">
      <c r="A23" s="21">
        <v>43879</v>
      </c>
      <c r="B23" s="20" t="s">
        <v>3</v>
      </c>
      <c r="C23" s="15">
        <v>2</v>
      </c>
      <c r="D23" s="15">
        <v>1945</v>
      </c>
      <c r="E23" s="19">
        <f>C23/SUM($C$23:$C$24)</f>
        <v>0.4</v>
      </c>
      <c r="F23" s="22">
        <v>183.35999999999999</v>
      </c>
      <c r="G23" s="20">
        <v>24</v>
      </c>
      <c r="H23" s="20">
        <v>34</v>
      </c>
      <c r="I23" s="20">
        <f t="shared" si="0"/>
        <v>10</v>
      </c>
      <c r="J23" s="20">
        <v>7</v>
      </c>
      <c r="K23" s="20">
        <v>85</v>
      </c>
      <c r="L23" s="17" t="s">
        <v>7</v>
      </c>
      <c r="M23" s="31" t="s">
        <v>7</v>
      </c>
      <c r="N23" s="31" t="s">
        <v>7</v>
      </c>
      <c r="BC23" s="24"/>
      <c r="BH23" s="7"/>
      <c r="BI23" s="9"/>
      <c r="BL23">
        <v>35</v>
      </c>
      <c r="BM23">
        <v>10</v>
      </c>
      <c r="BN23">
        <v>2</v>
      </c>
      <c r="BO23" t="s">
        <v>17</v>
      </c>
      <c r="BP23">
        <v>81</v>
      </c>
    </row>
    <row r="24" spans="1:68" x14ac:dyDescent="0.2">
      <c r="A24" s="21">
        <v>43880</v>
      </c>
      <c r="B24" s="20" t="s">
        <v>3</v>
      </c>
      <c r="C24" s="15">
        <v>3</v>
      </c>
      <c r="D24" s="15">
        <v>1945</v>
      </c>
      <c r="E24" s="19">
        <f>C24/SUM($C$23:$C$24)</f>
        <v>0.6</v>
      </c>
      <c r="F24" s="22">
        <v>183.35999999999999</v>
      </c>
      <c r="G24" s="20">
        <v>22</v>
      </c>
      <c r="H24" s="20">
        <v>36</v>
      </c>
      <c r="I24" s="20">
        <f t="shared" si="0"/>
        <v>14</v>
      </c>
      <c r="J24" s="20">
        <v>0</v>
      </c>
      <c r="K24" s="20">
        <v>71</v>
      </c>
      <c r="L24" s="17" t="s">
        <v>7</v>
      </c>
      <c r="M24" s="31" t="s">
        <v>7</v>
      </c>
      <c r="N24" s="31" t="s">
        <v>7</v>
      </c>
      <c r="BC24" s="24"/>
      <c r="BH24" s="7"/>
      <c r="BI24" s="9"/>
      <c r="BL24">
        <v>35</v>
      </c>
      <c r="BM24">
        <v>10</v>
      </c>
      <c r="BN24">
        <v>3</v>
      </c>
      <c r="BO24" t="s">
        <v>16</v>
      </c>
      <c r="BP24">
        <v>75</v>
      </c>
    </row>
    <row r="25" spans="1:68" x14ac:dyDescent="0.2">
      <c r="D25" s="1"/>
      <c r="BC25" s="24"/>
      <c r="BH25" s="7"/>
      <c r="BI25" s="9"/>
      <c r="BL25">
        <v>37</v>
      </c>
      <c r="BM25">
        <v>12</v>
      </c>
      <c r="BN25">
        <v>0</v>
      </c>
      <c r="BO25" t="s">
        <v>19</v>
      </c>
      <c r="BP25">
        <v>75</v>
      </c>
    </row>
    <row r="26" spans="1:68" x14ac:dyDescent="0.2">
      <c r="D26" s="1"/>
      <c r="BC26" s="24"/>
      <c r="BH26" s="7"/>
      <c r="BI26" s="9"/>
      <c r="BL26">
        <v>36</v>
      </c>
      <c r="BM26">
        <v>10</v>
      </c>
      <c r="BN26">
        <v>0</v>
      </c>
      <c r="BO26" t="s">
        <v>19</v>
      </c>
      <c r="BP26">
        <v>73</v>
      </c>
    </row>
    <row r="27" spans="1:68" x14ac:dyDescent="0.2">
      <c r="D27" s="1"/>
    </row>
    <row r="28" spans="1:68" x14ac:dyDescent="0.2">
      <c r="D28" s="1"/>
      <c r="BC28" t="s">
        <v>27</v>
      </c>
      <c r="BD28" t="s">
        <v>28</v>
      </c>
      <c r="BE28" t="s">
        <v>29</v>
      </c>
      <c r="BF28" t="s">
        <v>30</v>
      </c>
      <c r="BG28" t="s">
        <v>31</v>
      </c>
      <c r="BH28" t="s">
        <v>32</v>
      </c>
      <c r="BI28" t="s">
        <v>33</v>
      </c>
      <c r="BJ28" t="s">
        <v>34</v>
      </c>
      <c r="BK28" t="s">
        <v>35</v>
      </c>
      <c r="BL28" t="s">
        <v>9</v>
      </c>
      <c r="BM28" t="s">
        <v>13</v>
      </c>
      <c r="BN28" t="s">
        <v>10</v>
      </c>
      <c r="BO28" t="s">
        <v>20</v>
      </c>
      <c r="BP28" t="s">
        <v>12</v>
      </c>
    </row>
    <row r="29" spans="1:68" x14ac:dyDescent="0.2">
      <c r="BC29" s="24"/>
      <c r="BH29" s="7"/>
      <c r="BI29" s="9"/>
      <c r="BL29">
        <v>37</v>
      </c>
      <c r="BM29">
        <v>11</v>
      </c>
      <c r="BN29">
        <v>9</v>
      </c>
      <c r="BO29" t="s">
        <v>17</v>
      </c>
      <c r="BP29">
        <v>77</v>
      </c>
    </row>
    <row r="30" spans="1:68" x14ac:dyDescent="0.2">
      <c r="BC30" s="24"/>
      <c r="BH30" s="7"/>
      <c r="BI30" s="9"/>
      <c r="BL30">
        <v>37</v>
      </c>
      <c r="BM30">
        <v>9</v>
      </c>
      <c r="BN30">
        <v>5</v>
      </c>
      <c r="BO30" t="s">
        <v>16</v>
      </c>
      <c r="BP30">
        <v>75</v>
      </c>
    </row>
  </sheetData>
  <phoneticPr fontId="3" type="noConversion"/>
  <conditionalFormatting sqref="BD19:BH19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{00569676-9EEC-48A5-8181-3DB5C10B8586}</x14:id>
        </ext>
      </extLst>
    </cfRule>
  </conditionalFormatting>
  <conditionalFormatting sqref="BD17:BG18">
    <cfRule type="containsText" dxfId="4" priority="11" operator="containsText" text="NA">
      <formula>NOT(ISERROR(SEARCH("NA",BD17)))</formula>
    </cfRule>
    <cfRule type="cellIs" dxfId="3" priority="12" operator="greaterThan">
      <formula>0.021</formula>
    </cfRule>
    <cfRule type="cellIs" dxfId="2" priority="15" operator="between">
      <formula>0.0051</formula>
      <formula>0.01</formula>
    </cfRule>
  </conditionalFormatting>
  <conditionalFormatting sqref="BD17:BG18">
    <cfRule type="cellIs" dxfId="1" priority="13" operator="between">
      <formula>0.0151</formula>
      <formula>0.02</formula>
    </cfRule>
    <cfRule type="cellIs" dxfId="0" priority="14" operator="between">
      <formula>0.011</formula>
      <formula>0.015</formula>
    </cfRule>
  </conditionalFormatting>
  <pageMargins left="0.7" right="0.7" top="0.75" bottom="0.75" header="0.3" footer="0.3"/>
  <pageSetup orientation="portrait" verticalDpi="597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569676-9EEC-48A5-8181-3DB5C10B85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BD19:BH19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Nutrano citrus oleo defect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Chiao Tsai</dc:creator>
  <cp:lastModifiedBy>Chiao Tsai</cp:lastModifiedBy>
  <dcterms:created xsi:type="dcterms:W3CDTF">2019-11-15T23:22:11Z</dcterms:created>
  <dcterms:modified xsi:type="dcterms:W3CDTF">2020-12-23T22:51:38Z</dcterms:modified>
</cp:coreProperties>
</file>