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c/projects/moose/Fuel_Rod/"/>
    </mc:Choice>
  </mc:AlternateContent>
  <xr:revisionPtr revIDLastSave="0" documentId="13_ncr:1_{9ACB17FB-01C3-B146-8C3B-40F8EAA9738F}" xr6:coauthVersionLast="47" xr6:coauthVersionMax="47" xr10:uidLastSave="{00000000-0000-0000-0000-000000000000}"/>
  <bookViews>
    <workbookView xWindow="2940" yWindow="3260" windowWidth="28040" windowHeight="17440" xr2:uid="{B26C9B6B-E764-704D-A826-149B47A54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0" i="1"/>
  <c r="I26" i="1"/>
  <c r="C12" i="1"/>
  <c r="C10" i="1"/>
  <c r="C11" i="1" s="1"/>
  <c r="E11" i="1" s="1"/>
  <c r="C25" i="1"/>
  <c r="C16" i="1" s="1"/>
  <c r="C21" i="1"/>
  <c r="C22" i="1" s="1"/>
  <c r="C20" i="1" s="1"/>
  <c r="C13" i="1" l="1"/>
</calcChain>
</file>

<file path=xl/sharedStrings.xml><?xml version="1.0" encoding="utf-8"?>
<sst xmlns="http://schemas.openxmlformats.org/spreadsheetml/2006/main" count="37" uniqueCount="29">
  <si>
    <t>fuel outer radius</t>
  </si>
  <si>
    <t>cladding inner radius</t>
  </si>
  <si>
    <t>cladding outer radius</t>
  </si>
  <si>
    <t>fuel thermal conductivity</t>
  </si>
  <si>
    <t>cladding thermal conductivity</t>
  </si>
  <si>
    <t>gap thermal conductivity</t>
  </si>
  <si>
    <t>coolant bulk temperature</t>
  </si>
  <si>
    <t>linear heat rate</t>
  </si>
  <si>
    <t>fuel rod height</t>
  </si>
  <si>
    <t>volumetric heat rate</t>
  </si>
  <si>
    <t>W/m</t>
  </si>
  <si>
    <t>W/m3</t>
  </si>
  <si>
    <t>m</t>
  </si>
  <si>
    <t>W/mC</t>
  </si>
  <si>
    <t>C</t>
  </si>
  <si>
    <t>cladding outer temperature</t>
  </si>
  <si>
    <t>coolant heat transfer coefficient</t>
  </si>
  <si>
    <t>nusselt number</t>
  </si>
  <si>
    <t>coolant thermal conductivity</t>
  </si>
  <si>
    <t>hydraulic diameter</t>
  </si>
  <si>
    <t>fuel array pitch</t>
  </si>
  <si>
    <t>channel cross section</t>
  </si>
  <si>
    <t>m2</t>
  </si>
  <si>
    <t>-</t>
  </si>
  <si>
    <t>coolant density</t>
  </si>
  <si>
    <t>coolant heat capacity</t>
  </si>
  <si>
    <t>coolant viscosity</t>
  </si>
  <si>
    <t>reynolds number</t>
  </si>
  <si>
    <t>prandtl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</si>
</sst>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FAEDF3"/>
        <bgColor indexed="64"/>
      </patternFill>
    </fill>
  </fills>
  <borders count="2">
    <border>
      <left/>
      <right/>
      <top/>
      <bottom/>
      <diagonal/>
    </border>
    <border>
      <left style="medium">
        <color rgb="FFE288B6"/>
      </left>
      <right style="medium">
        <color rgb="FFE288B6"/>
      </right>
      <top style="medium">
        <color rgb="FFE288B6"/>
      </top>
      <bottom style="medium">
        <color rgb="FFE288B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E2E7-9742-504A-8D92-B0C3C706CA22}">
  <dimension ref="B2:K26"/>
  <sheetViews>
    <sheetView tabSelected="1" topLeftCell="A2" workbookViewId="0">
      <selection activeCell="K25" sqref="K25"/>
    </sheetView>
  </sheetViews>
  <sheetFormatPr baseColWidth="10" defaultRowHeight="16" x14ac:dyDescent="0.2"/>
  <cols>
    <col min="2" max="2" width="31.83203125" style="1" customWidth="1"/>
    <col min="3" max="4" width="24.83203125" style="1" customWidth="1"/>
    <col min="5" max="8" width="10.83203125" style="1"/>
  </cols>
  <sheetData>
    <row r="2" spans="2:11" x14ac:dyDescent="0.2">
      <c r="B2" s="1" t="s">
        <v>8</v>
      </c>
      <c r="C2" s="1">
        <v>1.4999999999999999E-2</v>
      </c>
      <c r="D2" s="1" t="s">
        <v>12</v>
      </c>
    </row>
    <row r="3" spans="2:11" x14ac:dyDescent="0.2">
      <c r="B3" s="1" t="s">
        <v>0</v>
      </c>
      <c r="C3" s="1">
        <v>4.0959999999999998E-3</v>
      </c>
      <c r="D3" s="1" t="s">
        <v>12</v>
      </c>
    </row>
    <row r="4" spans="2:11" x14ac:dyDescent="0.2">
      <c r="B4" s="1" t="s">
        <v>1</v>
      </c>
      <c r="C4" s="1">
        <v>4.1780000000000003E-3</v>
      </c>
      <c r="D4" s="1" t="s">
        <v>12</v>
      </c>
    </row>
    <row r="5" spans="2:11" x14ac:dyDescent="0.2">
      <c r="B5" s="1" t="s">
        <v>2</v>
      </c>
      <c r="C5" s="1">
        <v>4.7499999999999999E-3</v>
      </c>
      <c r="D5" s="1" t="s">
        <v>12</v>
      </c>
    </row>
    <row r="6" spans="2:11" ht="17" thickBot="1" x14ac:dyDescent="0.25">
      <c r="B6" s="1" t="s">
        <v>3</v>
      </c>
      <c r="C6" s="1">
        <v>3.0110000000000001</v>
      </c>
      <c r="D6" s="1" t="s">
        <v>13</v>
      </c>
    </row>
    <row r="7" spans="2:11" ht="17" thickBot="1" x14ac:dyDescent="0.25">
      <c r="B7" s="1" t="s">
        <v>4</v>
      </c>
      <c r="C7" s="1">
        <v>18.690000000000001</v>
      </c>
      <c r="D7" s="1" t="s">
        <v>13</v>
      </c>
      <c r="I7" s="2">
        <v>30.873799999999999</v>
      </c>
      <c r="J7" s="2">
        <v>51.049799999999998</v>
      </c>
      <c r="K7" s="3">
        <v>30.659400000000002</v>
      </c>
    </row>
    <row r="8" spans="2:11" ht="17" thickBot="1" x14ac:dyDescent="0.25">
      <c r="B8" s="1" t="s">
        <v>5</v>
      </c>
      <c r="C8" s="1">
        <v>0.27700000000000002</v>
      </c>
      <c r="D8" s="1" t="s">
        <v>13</v>
      </c>
      <c r="I8" s="2">
        <v>28.124300000000002</v>
      </c>
      <c r="J8" s="2">
        <v>28.5915</v>
      </c>
      <c r="K8" s="3">
        <v>26.398599999999998</v>
      </c>
    </row>
    <row r="9" spans="2:11" ht="17" thickBot="1" x14ac:dyDescent="0.25">
      <c r="B9" s="1" t="s">
        <v>6</v>
      </c>
      <c r="C9" s="1">
        <v>307.5</v>
      </c>
      <c r="D9" s="1" t="s">
        <v>14</v>
      </c>
      <c r="I9" s="2">
        <v>20.466799999999999</v>
      </c>
      <c r="J9" s="2">
        <v>35.471400000000003</v>
      </c>
      <c r="K9" s="3">
        <v>21.0029</v>
      </c>
    </row>
    <row r="10" spans="2:11" ht="17" thickBot="1" x14ac:dyDescent="0.25">
      <c r="B10" s="1" t="s">
        <v>7</v>
      </c>
      <c r="C10" s="1">
        <f>35.2*10^3</f>
        <v>35200</v>
      </c>
      <c r="D10" s="1" t="s">
        <v>10</v>
      </c>
      <c r="I10" s="2">
        <v>0.62919999999999998</v>
      </c>
      <c r="J10" s="2">
        <v>5.0025399999999998</v>
      </c>
      <c r="K10" s="3">
        <v>32.392600000000002</v>
      </c>
    </row>
    <row r="11" spans="2:11" ht="17" thickBot="1" x14ac:dyDescent="0.25">
      <c r="B11" s="1" t="s">
        <v>9</v>
      </c>
      <c r="C11" s="1">
        <f>C10/PI()/C3^2</f>
        <v>667840718.84569132</v>
      </c>
      <c r="D11" s="1" t="s">
        <v>11</v>
      </c>
      <c r="E11" s="1">
        <f>C11/10^8</f>
        <v>6.6784071884569132</v>
      </c>
      <c r="I11" s="2">
        <v>21.8353</v>
      </c>
      <c r="J11" s="2">
        <v>33.020600000000002</v>
      </c>
      <c r="K11" s="3">
        <v>20.6416</v>
      </c>
    </row>
    <row r="12" spans="2:11" ht="17" thickBot="1" x14ac:dyDescent="0.25">
      <c r="B12" s="1" t="s">
        <v>16</v>
      </c>
      <c r="C12" s="1">
        <f>34*10^3</f>
        <v>34000</v>
      </c>
      <c r="I12" s="2">
        <v>37.1828</v>
      </c>
      <c r="J12" s="2">
        <v>39.083300000000001</v>
      </c>
      <c r="K12" s="3">
        <v>35.521799999999999</v>
      </c>
    </row>
    <row r="13" spans="2:11" ht="17" thickBot="1" x14ac:dyDescent="0.25">
      <c r="B13" s="1" t="s">
        <v>15</v>
      </c>
      <c r="C13" s="1">
        <f>C9+C10/(2*PI()*C3*C12)</f>
        <v>347.72758212341103</v>
      </c>
      <c r="I13" s="2">
        <v>34.756700000000002</v>
      </c>
      <c r="J13" s="2">
        <v>22.458300000000001</v>
      </c>
      <c r="K13" s="3">
        <v>11.893700000000001</v>
      </c>
    </row>
    <row r="14" spans="2:11" ht="17" thickBot="1" x14ac:dyDescent="0.25">
      <c r="I14" s="2">
        <v>31.1492</v>
      </c>
      <c r="J14" s="2">
        <v>33.020600000000002</v>
      </c>
      <c r="K14" s="3">
        <v>20.6416</v>
      </c>
    </row>
    <row r="15" spans="2:11" ht="17" thickBot="1" x14ac:dyDescent="0.25">
      <c r="I15" s="2">
        <v>31.092600000000001</v>
      </c>
      <c r="J15" s="2">
        <v>11.210699999999999</v>
      </c>
      <c r="K15" s="3">
        <v>28.632200000000001</v>
      </c>
    </row>
    <row r="16" spans="2:11" ht="17" thickBot="1" x14ac:dyDescent="0.25">
      <c r="B16" s="1" t="s">
        <v>17</v>
      </c>
      <c r="C16" s="1" t="e">
        <f>0.023*(C23*#REF!*C19/C25)^(0.8)*(C23*C24/C19)^0.4</f>
        <v>#REF!</v>
      </c>
      <c r="D16" s="1" t="s">
        <v>23</v>
      </c>
      <c r="I16" s="2">
        <v>0.19525999999999999</v>
      </c>
      <c r="J16" s="2">
        <v>34.186100000000003</v>
      </c>
      <c r="K16" s="3">
        <v>14.5967</v>
      </c>
    </row>
    <row r="17" spans="2:11" ht="17" thickBot="1" x14ac:dyDescent="0.25">
      <c r="B17" s="1" t="s">
        <v>27</v>
      </c>
      <c r="I17" s="2">
        <v>31.1492</v>
      </c>
      <c r="J17" s="2">
        <v>29.998000000000001</v>
      </c>
      <c r="K17" s="3">
        <v>19.564599999999999</v>
      </c>
    </row>
    <row r="18" spans="2:11" ht="17" thickBot="1" x14ac:dyDescent="0.25">
      <c r="B18" s="1" t="s">
        <v>28</v>
      </c>
      <c r="I18" s="2">
        <v>30.873799999999999</v>
      </c>
      <c r="J18" s="2">
        <v>34.186100000000003</v>
      </c>
      <c r="K18" s="3">
        <v>30.412500000000001</v>
      </c>
    </row>
    <row r="19" spans="2:11" ht="17" thickBot="1" x14ac:dyDescent="0.25">
      <c r="B19" s="1" t="s">
        <v>18</v>
      </c>
      <c r="C19" s="1">
        <v>0.5</v>
      </c>
      <c r="D19" s="1" t="s">
        <v>13</v>
      </c>
      <c r="I19" s="2">
        <v>0.57647000000000004</v>
      </c>
      <c r="J19" s="2">
        <v>15.2934</v>
      </c>
      <c r="K19" s="3">
        <v>11.0373</v>
      </c>
    </row>
    <row r="20" spans="2:11" ht="17" thickBot="1" x14ac:dyDescent="0.25">
      <c r="B20" s="1" t="s">
        <v>19</v>
      </c>
      <c r="C20" s="1">
        <f>4*C22/(PI()*2*C3)</f>
        <v>1.6483233169208307E-2</v>
      </c>
      <c r="D20" s="1" t="s">
        <v>12</v>
      </c>
      <c r="I20" s="2">
        <v>26.7606</v>
      </c>
      <c r="J20">
        <f>SUM(J7:J19)</f>
        <v>372.57234000000005</v>
      </c>
      <c r="K20" s="3">
        <v>30.659400000000002</v>
      </c>
    </row>
    <row r="21" spans="2:11" ht="17" thickBot="1" x14ac:dyDescent="0.25">
      <c r="B21" s="1" t="s">
        <v>20</v>
      </c>
      <c r="C21" s="1">
        <f>12.6*0.001</f>
        <v>1.26E-2</v>
      </c>
      <c r="D21" s="1" t="s">
        <v>12</v>
      </c>
      <c r="I21" s="2">
        <v>33.221800000000002</v>
      </c>
      <c r="K21" s="3">
        <v>30.412500000000001</v>
      </c>
    </row>
    <row r="22" spans="2:11" ht="17" thickBot="1" x14ac:dyDescent="0.25">
      <c r="B22" s="1" t="s">
        <v>21</v>
      </c>
      <c r="C22" s="1">
        <f>C21^2-PI()*C3^2</f>
        <v>1.0605282146671088E-4</v>
      </c>
      <c r="D22" s="1" t="s">
        <v>22</v>
      </c>
      <c r="I22" s="2">
        <v>18.225100000000001</v>
      </c>
      <c r="K22" s="3">
        <v>8.6826299999999996</v>
      </c>
    </row>
    <row r="23" spans="2:11" ht="17" thickBot="1" x14ac:dyDescent="0.25">
      <c r="B23" s="1" t="s">
        <v>24</v>
      </c>
      <c r="C23" s="1">
        <v>704</v>
      </c>
      <c r="I23" s="2">
        <v>15.700699999999999</v>
      </c>
      <c r="K23" s="3">
        <v>21.0029</v>
      </c>
    </row>
    <row r="24" spans="2:11" ht="17" thickBot="1" x14ac:dyDescent="0.25">
      <c r="B24" s="1" t="s">
        <v>25</v>
      </c>
      <c r="C24" s="1">
        <v>6270</v>
      </c>
      <c r="I24" s="2">
        <v>18.225100000000001</v>
      </c>
      <c r="K24" s="3">
        <v>27.697900000000001</v>
      </c>
    </row>
    <row r="25" spans="2:11" ht="17" thickBot="1" x14ac:dyDescent="0.25">
      <c r="B25" s="1" t="s">
        <v>26</v>
      </c>
      <c r="C25" s="1">
        <f>8.9*0.00001</f>
        <v>8.9000000000000008E-5</v>
      </c>
      <c r="I25" s="2">
        <v>20.466799999999999</v>
      </c>
      <c r="K25">
        <f>SUM(K7:K24)</f>
        <v>421.85083000000009</v>
      </c>
    </row>
    <row r="26" spans="2:11" x14ac:dyDescent="0.2">
      <c r="I26">
        <f>SUM(I7:I25)</f>
        <v>431.50552999999996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2022-12-05T17:39:04Z</dcterms:created>
  <dcterms:modified xsi:type="dcterms:W3CDTF">2022-12-13T20:38:14Z</dcterms:modified>
</cp:coreProperties>
</file>