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l-my.sharepoint.com/personal/chiara_genoni_inl_gov/Documents/Desktop/"/>
    </mc:Choice>
  </mc:AlternateContent>
  <xr:revisionPtr revIDLastSave="68" documentId="8_{75FB244E-B86A-0042-94C4-486A69DF493F}" xr6:coauthVersionLast="47" xr6:coauthVersionMax="47" xr10:uidLastSave="{19DAE7C2-E5B7-A341-A292-A8A3C1F711A3}"/>
  <bookViews>
    <workbookView xWindow="0" yWindow="500" windowWidth="26880" windowHeight="14120" xr2:uid="{1D2F830B-ACD9-ED4F-BFEC-038D8CC691A0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7" i="1" l="1"/>
  <c r="S116" i="1"/>
  <c r="T116" i="1" s="1"/>
  <c r="H42" i="3" l="1"/>
  <c r="I43" i="3"/>
  <c r="H41" i="3"/>
  <c r="I42" i="3"/>
  <c r="G42" i="3"/>
  <c r="C7" i="3"/>
  <c r="C8" i="3" s="1"/>
  <c r="C9" i="3" s="1"/>
  <c r="C10" i="3" s="1"/>
  <c r="C11" i="3" s="1"/>
  <c r="C12" i="3" s="1"/>
  <c r="C13" i="3"/>
  <c r="C14" i="3"/>
  <c r="C15" i="3" s="1"/>
  <c r="C16" i="3" s="1"/>
  <c r="C17" i="3" s="1"/>
  <c r="C18" i="3" s="1"/>
  <c r="C19" i="3" s="1"/>
  <c r="C20" i="3" s="1"/>
  <c r="C21" i="3"/>
  <c r="C22" i="3"/>
  <c r="C23" i="3" s="1"/>
  <c r="C24" i="3" s="1"/>
  <c r="C25" i="3" s="1"/>
  <c r="C26" i="3"/>
  <c r="C27" i="3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C364" i="3" s="1"/>
  <c r="C365" i="3" s="1"/>
  <c r="C366" i="3" s="1"/>
  <c r="C367" i="3" s="1"/>
  <c r="C368" i="3" s="1"/>
  <c r="C369" i="3" s="1"/>
  <c r="C370" i="3" s="1"/>
  <c r="C371" i="3" s="1"/>
  <c r="C372" i="3" s="1"/>
  <c r="C373" i="3" s="1"/>
  <c r="C374" i="3" s="1"/>
  <c r="C375" i="3" s="1"/>
  <c r="C376" i="3" s="1"/>
  <c r="C377" i="3" s="1"/>
  <c r="C378" i="3" s="1"/>
  <c r="C379" i="3" s="1"/>
  <c r="C380" i="3" s="1"/>
  <c r="C381" i="3" s="1"/>
  <c r="C382" i="3" s="1"/>
  <c r="C383" i="3" s="1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C394" i="3" s="1"/>
  <c r="C395" i="3" s="1"/>
  <c r="C396" i="3" s="1"/>
  <c r="C397" i="3" s="1"/>
  <c r="C398" i="3" s="1"/>
  <c r="C399" i="3" s="1"/>
  <c r="C400" i="3" s="1"/>
  <c r="C401" i="3" s="1"/>
  <c r="C402" i="3" s="1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C1033" i="3" s="1"/>
  <c r="C1034" i="3" s="1"/>
  <c r="C1035" i="3" s="1"/>
  <c r="C1036" i="3" s="1"/>
  <c r="C1037" i="3" s="1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C1052" i="3" s="1"/>
  <c r="C1053" i="3" s="1"/>
  <c r="C1054" i="3" s="1"/>
  <c r="C1055" i="3" s="1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C1067" i="3" s="1"/>
  <c r="C1068" i="3" s="1"/>
  <c r="C1069" i="3" s="1"/>
  <c r="C1070" i="3" s="1"/>
  <c r="C1071" i="3" s="1"/>
  <c r="C1072" i="3" s="1"/>
  <c r="C1073" i="3" s="1"/>
  <c r="C1074" i="3" s="1"/>
  <c r="C1075" i="3" s="1"/>
  <c r="C1076" i="3" s="1"/>
  <c r="C1077" i="3" s="1"/>
  <c r="C1078" i="3" s="1"/>
  <c r="C1079" i="3" s="1"/>
  <c r="C1080" i="3" s="1"/>
  <c r="C1081" i="3" s="1"/>
  <c r="C1082" i="3" s="1"/>
  <c r="C1083" i="3" s="1"/>
  <c r="C1084" i="3" s="1"/>
  <c r="C1085" i="3" s="1"/>
  <c r="C1086" i="3" s="1"/>
  <c r="C1087" i="3" s="1"/>
  <c r="C1088" i="3" s="1"/>
  <c r="C1089" i="3" s="1"/>
  <c r="C1090" i="3" s="1"/>
  <c r="C1091" i="3" s="1"/>
  <c r="C1092" i="3" s="1"/>
  <c r="C1093" i="3" s="1"/>
  <c r="C1094" i="3" s="1"/>
  <c r="C1095" i="3" s="1"/>
  <c r="C1096" i="3" s="1"/>
  <c r="C1097" i="3" s="1"/>
  <c r="C1098" i="3" s="1"/>
  <c r="C1099" i="3" s="1"/>
  <c r="C1100" i="3" s="1"/>
  <c r="C1101" i="3" s="1"/>
  <c r="C1102" i="3" s="1"/>
  <c r="C1103" i="3" s="1"/>
  <c r="C1104" i="3" s="1"/>
  <c r="C1105" i="3" s="1"/>
  <c r="C1106" i="3" s="1"/>
  <c r="C1107" i="3" s="1"/>
  <c r="C1108" i="3" s="1"/>
  <c r="C1109" i="3" s="1"/>
  <c r="C1110" i="3" s="1"/>
  <c r="C1111" i="3" s="1"/>
  <c r="C1112" i="3" s="1"/>
  <c r="C1113" i="3" s="1"/>
  <c r="C1114" i="3" s="1"/>
  <c r="C1115" i="3" s="1"/>
  <c r="C1116" i="3" s="1"/>
  <c r="C1117" i="3" s="1"/>
  <c r="C1118" i="3" s="1"/>
  <c r="C1119" i="3" s="1"/>
  <c r="C1120" i="3" s="1"/>
  <c r="C1121" i="3" s="1"/>
  <c r="C1122" i="3" s="1"/>
  <c r="C1123" i="3" s="1"/>
  <c r="C1124" i="3" s="1"/>
  <c r="C1125" i="3" s="1"/>
  <c r="C1126" i="3" s="1"/>
  <c r="C1127" i="3" s="1"/>
  <c r="C1128" i="3" s="1"/>
  <c r="C1129" i="3" s="1"/>
  <c r="C1130" i="3" s="1"/>
  <c r="C1131" i="3" s="1"/>
  <c r="C1132" i="3" s="1"/>
  <c r="C1133" i="3" s="1"/>
  <c r="C1134" i="3" s="1"/>
  <c r="C1135" i="3" s="1"/>
  <c r="C1136" i="3" s="1"/>
  <c r="C1137" i="3" s="1"/>
  <c r="C1138" i="3" s="1"/>
  <c r="C1139" i="3" s="1"/>
  <c r="C1140" i="3" s="1"/>
  <c r="C1141" i="3" s="1"/>
  <c r="C1142" i="3" s="1"/>
  <c r="C1143" i="3" s="1"/>
  <c r="C1144" i="3" s="1"/>
  <c r="C1145" i="3" s="1"/>
  <c r="C1146" i="3" s="1"/>
  <c r="C1147" i="3" s="1"/>
  <c r="C1148" i="3" s="1"/>
  <c r="C1149" i="3" s="1"/>
  <c r="C1150" i="3" s="1"/>
  <c r="C1151" i="3" s="1"/>
  <c r="C1152" i="3" s="1"/>
  <c r="C1153" i="3" s="1"/>
  <c r="C1154" i="3" s="1"/>
  <c r="C1155" i="3" s="1"/>
  <c r="C1156" i="3" s="1"/>
  <c r="C1157" i="3" s="1"/>
  <c r="C1158" i="3" s="1"/>
  <c r="C1159" i="3" s="1"/>
  <c r="C1160" i="3" s="1"/>
  <c r="C1161" i="3" s="1"/>
  <c r="C1162" i="3" s="1"/>
  <c r="C1163" i="3" s="1"/>
  <c r="C1164" i="3" s="1"/>
  <c r="C1165" i="3" s="1"/>
  <c r="C1166" i="3" s="1"/>
  <c r="C1167" i="3" s="1"/>
  <c r="C1168" i="3" s="1"/>
  <c r="C1169" i="3" s="1"/>
  <c r="C1170" i="3" s="1"/>
  <c r="C1171" i="3" s="1"/>
  <c r="C1172" i="3" s="1"/>
  <c r="C1173" i="3" s="1"/>
  <c r="C1174" i="3" s="1"/>
  <c r="C1175" i="3" s="1"/>
  <c r="C1176" i="3" s="1"/>
  <c r="C1177" i="3" s="1"/>
  <c r="C1178" i="3" s="1"/>
  <c r="C1179" i="3" s="1"/>
  <c r="C1180" i="3" s="1"/>
  <c r="C1181" i="3" s="1"/>
  <c r="C1182" i="3" s="1"/>
  <c r="C1183" i="3" s="1"/>
  <c r="C1184" i="3" s="1"/>
  <c r="C1185" i="3" s="1"/>
  <c r="C1186" i="3" s="1"/>
  <c r="C1187" i="3" s="1"/>
  <c r="C1188" i="3" s="1"/>
  <c r="C1189" i="3" s="1"/>
  <c r="C1190" i="3" s="1"/>
  <c r="C1191" i="3" s="1"/>
  <c r="C1192" i="3" s="1"/>
  <c r="C1193" i="3" s="1"/>
  <c r="C1194" i="3" s="1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C1206" i="3" s="1"/>
  <c r="C1207" i="3" s="1"/>
  <c r="C1208" i="3" s="1"/>
  <c r="C1209" i="3" s="1"/>
  <c r="C1210" i="3" s="1"/>
  <c r="C1211" i="3" s="1"/>
  <c r="C1212" i="3" s="1"/>
  <c r="C1213" i="3" s="1"/>
  <c r="C1214" i="3" s="1"/>
  <c r="C1215" i="3" s="1"/>
  <c r="C1216" i="3" s="1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C1233" i="3" s="1"/>
  <c r="C1234" i="3" s="1"/>
  <c r="C1235" i="3" s="1"/>
  <c r="C1236" i="3" s="1"/>
  <c r="C1237" i="3" s="1"/>
  <c r="C1238" i="3" s="1"/>
  <c r="C1239" i="3" s="1"/>
  <c r="C1240" i="3" s="1"/>
  <c r="C1241" i="3" s="1"/>
  <c r="C1242" i="3" s="1"/>
  <c r="C1243" i="3" s="1"/>
  <c r="C1244" i="3" s="1"/>
  <c r="C1245" i="3" s="1"/>
  <c r="C1246" i="3" s="1"/>
  <c r="C1247" i="3" s="1"/>
  <c r="C1248" i="3" s="1"/>
  <c r="C1249" i="3" s="1"/>
  <c r="C1250" i="3" s="1"/>
  <c r="C1251" i="3" s="1"/>
  <c r="C1252" i="3" s="1"/>
  <c r="C1253" i="3" s="1"/>
  <c r="C1254" i="3" s="1"/>
  <c r="C1255" i="3" s="1"/>
  <c r="C1256" i="3" s="1"/>
  <c r="C1257" i="3" s="1"/>
  <c r="C1258" i="3" s="1"/>
  <c r="C1259" i="3" s="1"/>
  <c r="C1260" i="3" s="1"/>
  <c r="C1261" i="3" s="1"/>
  <c r="C1262" i="3" s="1"/>
  <c r="C1263" i="3" s="1"/>
  <c r="C1264" i="3" s="1"/>
  <c r="C1265" i="3" s="1"/>
  <c r="C1266" i="3" s="1"/>
  <c r="C1267" i="3" s="1"/>
  <c r="C1268" i="3" s="1"/>
  <c r="C1269" i="3" s="1"/>
  <c r="C1270" i="3" s="1"/>
  <c r="C1271" i="3" s="1"/>
  <c r="C1272" i="3" s="1"/>
  <c r="C1273" i="3" s="1"/>
  <c r="C1274" i="3" s="1"/>
  <c r="C1275" i="3" s="1"/>
  <c r="C1276" i="3" s="1"/>
  <c r="C1277" i="3" s="1"/>
  <c r="C1278" i="3" s="1"/>
  <c r="C1279" i="3" s="1"/>
  <c r="C1280" i="3" s="1"/>
  <c r="C1281" i="3" s="1"/>
  <c r="C1282" i="3" s="1"/>
  <c r="C1283" i="3" s="1"/>
  <c r="C1284" i="3" s="1"/>
  <c r="C1285" i="3" s="1"/>
  <c r="C1286" i="3" s="1"/>
  <c r="C1287" i="3" s="1"/>
  <c r="C1288" i="3" s="1"/>
  <c r="C1289" i="3" s="1"/>
  <c r="C1290" i="3" s="1"/>
  <c r="C1291" i="3" s="1"/>
  <c r="C1292" i="3" s="1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C1303" i="3" s="1"/>
  <c r="C1304" i="3" s="1"/>
  <c r="C1305" i="3" s="1"/>
  <c r="C1306" i="3" s="1"/>
  <c r="C1307" i="3" s="1"/>
  <c r="C1308" i="3" s="1"/>
  <c r="C1309" i="3" s="1"/>
  <c r="C1310" i="3" s="1"/>
  <c r="C1311" i="3" s="1"/>
  <c r="C1312" i="3" s="1"/>
  <c r="C1313" i="3" s="1"/>
  <c r="C1314" i="3" s="1"/>
  <c r="C1315" i="3" s="1"/>
  <c r="C1316" i="3" s="1"/>
  <c r="C1317" i="3" s="1"/>
  <c r="C1318" i="3" s="1"/>
  <c r="C1319" i="3" s="1"/>
  <c r="C1320" i="3" s="1"/>
  <c r="C1321" i="3" s="1"/>
  <c r="C1322" i="3" s="1"/>
  <c r="C1323" i="3" s="1"/>
  <c r="C1324" i="3" s="1"/>
  <c r="C1325" i="3" s="1"/>
  <c r="C1326" i="3" s="1"/>
  <c r="C1327" i="3" s="1"/>
  <c r="C1328" i="3" s="1"/>
  <c r="C1329" i="3" s="1"/>
  <c r="C1330" i="3" s="1"/>
  <c r="C1331" i="3" s="1"/>
  <c r="C1332" i="3" s="1"/>
  <c r="C1333" i="3" s="1"/>
  <c r="C1334" i="3" s="1"/>
  <c r="C1335" i="3" s="1"/>
  <c r="C1336" i="3" s="1"/>
  <c r="C1337" i="3" s="1"/>
  <c r="C1338" i="3" s="1"/>
  <c r="C1339" i="3" s="1"/>
  <c r="C1340" i="3" s="1"/>
  <c r="C1341" i="3" s="1"/>
  <c r="C1342" i="3" s="1"/>
  <c r="C1343" i="3" s="1"/>
  <c r="C1344" i="3" s="1"/>
  <c r="C1345" i="3" s="1"/>
  <c r="C1346" i="3" s="1"/>
  <c r="C1347" i="3" s="1"/>
  <c r="C1348" i="3" s="1"/>
  <c r="C1349" i="3" s="1"/>
  <c r="C1350" i="3" s="1"/>
  <c r="C1351" i="3" s="1"/>
  <c r="C1352" i="3" s="1"/>
  <c r="C1353" i="3" s="1"/>
  <c r="C1354" i="3" s="1"/>
  <c r="C1355" i="3" s="1"/>
  <c r="C1356" i="3" s="1"/>
  <c r="C1357" i="3" s="1"/>
  <c r="C1358" i="3" s="1"/>
  <c r="C1359" i="3" s="1"/>
  <c r="C1360" i="3" s="1"/>
  <c r="C1361" i="3" s="1"/>
  <c r="C1362" i="3" s="1"/>
  <c r="C1363" i="3" s="1"/>
  <c r="C1364" i="3" s="1"/>
  <c r="C1365" i="3" s="1"/>
  <c r="C1366" i="3" s="1"/>
  <c r="C1367" i="3" s="1"/>
  <c r="C1368" i="3" s="1"/>
  <c r="C1369" i="3" s="1"/>
  <c r="C1370" i="3" s="1"/>
  <c r="C1371" i="3" s="1"/>
  <c r="C1372" i="3" s="1"/>
  <c r="C1373" i="3" s="1"/>
  <c r="C1374" i="3" s="1"/>
  <c r="C1375" i="3" s="1"/>
  <c r="C1376" i="3" s="1"/>
  <c r="C1377" i="3" s="1"/>
  <c r="C1378" i="3" s="1"/>
  <c r="C1379" i="3" s="1"/>
  <c r="C1380" i="3" s="1"/>
  <c r="C1381" i="3" s="1"/>
  <c r="C1382" i="3" s="1"/>
  <c r="C1383" i="3" s="1"/>
  <c r="C1384" i="3" s="1"/>
  <c r="C1385" i="3" s="1"/>
  <c r="C1386" i="3" s="1"/>
  <c r="C1387" i="3" s="1"/>
  <c r="C1388" i="3" s="1"/>
  <c r="C1389" i="3" s="1"/>
  <c r="C1390" i="3" s="1"/>
  <c r="C1391" i="3" s="1"/>
  <c r="C1392" i="3" s="1"/>
  <c r="C1393" i="3" s="1"/>
  <c r="C1394" i="3" s="1"/>
  <c r="C1395" i="3" s="1"/>
  <c r="C1396" i="3" s="1"/>
  <c r="C1397" i="3" s="1"/>
  <c r="C1398" i="3" s="1"/>
  <c r="C1399" i="3" s="1"/>
  <c r="C1400" i="3" s="1"/>
  <c r="C1401" i="3" s="1"/>
  <c r="C1402" i="3" s="1"/>
  <c r="C1403" i="3" s="1"/>
  <c r="C1404" i="3" s="1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C1415" i="3" s="1"/>
  <c r="C1416" i="3" s="1"/>
  <c r="C1417" i="3" s="1"/>
  <c r="C1418" i="3" s="1"/>
  <c r="C1419" i="3" s="1"/>
  <c r="C1420" i="3" s="1"/>
  <c r="C1421" i="3" s="1"/>
  <c r="C1422" i="3" s="1"/>
  <c r="C1423" i="3" s="1"/>
  <c r="C1424" i="3" s="1"/>
  <c r="C1425" i="3" s="1"/>
  <c r="C1426" i="3" s="1"/>
  <c r="C1427" i="3" s="1"/>
  <c r="C1428" i="3" s="1"/>
  <c r="C1429" i="3" s="1"/>
  <c r="C1430" i="3" s="1"/>
  <c r="C1431" i="3" s="1"/>
  <c r="C1432" i="3" s="1"/>
  <c r="C1433" i="3" s="1"/>
  <c r="C1434" i="3" s="1"/>
  <c r="C1435" i="3" s="1"/>
  <c r="C1436" i="3" s="1"/>
  <c r="C1437" i="3" s="1"/>
  <c r="C1438" i="3" s="1"/>
  <c r="C1439" i="3" s="1"/>
  <c r="C1440" i="3" s="1"/>
  <c r="C1441" i="3" s="1"/>
  <c r="C1442" i="3" s="1"/>
  <c r="C1443" i="3" s="1"/>
  <c r="C1444" i="3" s="1"/>
  <c r="C1445" i="3" s="1"/>
  <c r="C1446" i="3" s="1"/>
  <c r="C1447" i="3" s="1"/>
  <c r="C1448" i="3" s="1"/>
  <c r="C1449" i="3" s="1"/>
  <c r="C1450" i="3" s="1"/>
  <c r="C1451" i="3" s="1"/>
  <c r="C1452" i="3" s="1"/>
  <c r="C1453" i="3" s="1"/>
  <c r="C1454" i="3" s="1"/>
  <c r="C1455" i="3" s="1"/>
  <c r="C1456" i="3" s="1"/>
  <c r="C1457" i="3" s="1"/>
  <c r="C1458" i="3" s="1"/>
  <c r="C1459" i="3" s="1"/>
  <c r="C1460" i="3" s="1"/>
  <c r="C1461" i="3" s="1"/>
  <c r="C1462" i="3" s="1"/>
  <c r="C1463" i="3" s="1"/>
  <c r="C1464" i="3" s="1"/>
  <c r="C1465" i="3" s="1"/>
  <c r="C1466" i="3" s="1"/>
  <c r="C1467" i="3" s="1"/>
  <c r="C1468" i="3" s="1"/>
  <c r="C1469" i="3" s="1"/>
  <c r="C1470" i="3" s="1"/>
  <c r="C1471" i="3" s="1"/>
  <c r="C1472" i="3" s="1"/>
  <c r="C1473" i="3" s="1"/>
  <c r="C1474" i="3" s="1"/>
  <c r="C1475" i="3" s="1"/>
  <c r="C1476" i="3" s="1"/>
  <c r="C1477" i="3" s="1"/>
  <c r="C1478" i="3" s="1"/>
  <c r="C1479" i="3" s="1"/>
  <c r="C1480" i="3" s="1"/>
  <c r="C1481" i="3" s="1"/>
  <c r="C1482" i="3" s="1"/>
  <c r="C1483" i="3" s="1"/>
  <c r="C1484" i="3" s="1"/>
  <c r="C1485" i="3" s="1"/>
  <c r="C1486" i="3" s="1"/>
  <c r="C1487" i="3" s="1"/>
  <c r="C1488" i="3" s="1"/>
  <c r="C1489" i="3" s="1"/>
  <c r="C1490" i="3" s="1"/>
  <c r="C1491" i="3" s="1"/>
  <c r="C1492" i="3" s="1"/>
  <c r="C1493" i="3" s="1"/>
  <c r="C1494" i="3" s="1"/>
  <c r="C1495" i="3" s="1"/>
  <c r="C1496" i="3" s="1"/>
  <c r="C1497" i="3" s="1"/>
  <c r="C1498" i="3" s="1"/>
  <c r="C1499" i="3" s="1"/>
  <c r="C1500" i="3" s="1"/>
  <c r="C1501" i="3" s="1"/>
  <c r="C1502" i="3" s="1"/>
  <c r="C1503" i="3" s="1"/>
  <c r="C1504" i="3" s="1"/>
  <c r="C1505" i="3" s="1"/>
  <c r="C1506" i="3" s="1"/>
  <c r="C1507" i="3" s="1"/>
  <c r="C1508" i="3" s="1"/>
  <c r="C1509" i="3" s="1"/>
  <c r="C1510" i="3" s="1"/>
  <c r="C1511" i="3" s="1"/>
  <c r="C1512" i="3" s="1"/>
  <c r="C1513" i="3" s="1"/>
  <c r="C1514" i="3" s="1"/>
  <c r="C1515" i="3" s="1"/>
  <c r="C1516" i="3" s="1"/>
  <c r="C1517" i="3" s="1"/>
  <c r="C1518" i="3" s="1"/>
  <c r="C1519" i="3" s="1"/>
  <c r="C1520" i="3" s="1"/>
  <c r="C1521" i="3" s="1"/>
  <c r="C1522" i="3" s="1"/>
  <c r="C1523" i="3" s="1"/>
  <c r="C1524" i="3" s="1"/>
  <c r="C1525" i="3" s="1"/>
  <c r="C1526" i="3" s="1"/>
  <c r="C1527" i="3" s="1"/>
  <c r="C1528" i="3" s="1"/>
  <c r="C1529" i="3" s="1"/>
  <c r="C1530" i="3" s="1"/>
  <c r="C1531" i="3" s="1"/>
  <c r="C1532" i="3" s="1"/>
  <c r="C1533" i="3" s="1"/>
  <c r="C1534" i="3" s="1"/>
  <c r="C1535" i="3" s="1"/>
  <c r="C1536" i="3" s="1"/>
  <c r="C1537" i="3" s="1"/>
  <c r="C1538" i="3" s="1"/>
  <c r="C1539" i="3" s="1"/>
  <c r="C1540" i="3" s="1"/>
  <c r="C1541" i="3" s="1"/>
  <c r="C1542" i="3" s="1"/>
  <c r="C1543" i="3" s="1"/>
  <c r="C1544" i="3" s="1"/>
  <c r="C1545" i="3" s="1"/>
  <c r="C1546" i="3" s="1"/>
  <c r="C1547" i="3" s="1"/>
  <c r="C1548" i="3" s="1"/>
  <c r="C1549" i="3" s="1"/>
  <c r="C1550" i="3" s="1"/>
  <c r="C1551" i="3" s="1"/>
  <c r="C1552" i="3" s="1"/>
  <c r="C1553" i="3" s="1"/>
  <c r="C1554" i="3" s="1"/>
  <c r="C1555" i="3" s="1"/>
  <c r="C1556" i="3" s="1"/>
  <c r="C1557" i="3" s="1"/>
  <c r="C1558" i="3" s="1"/>
  <c r="C1559" i="3" s="1"/>
  <c r="C1560" i="3" s="1"/>
  <c r="C1561" i="3" s="1"/>
  <c r="C1562" i="3" s="1"/>
  <c r="C1563" i="3" s="1"/>
  <c r="C1564" i="3" s="1"/>
  <c r="C1565" i="3" s="1"/>
  <c r="C1566" i="3" s="1"/>
  <c r="C1567" i="3" s="1"/>
  <c r="C1568" i="3" s="1"/>
  <c r="C1569" i="3" s="1"/>
  <c r="C1570" i="3" s="1"/>
  <c r="C1571" i="3" s="1"/>
  <c r="C1572" i="3" s="1"/>
  <c r="C1573" i="3" s="1"/>
  <c r="C1574" i="3" s="1"/>
  <c r="C1575" i="3" s="1"/>
  <c r="C1576" i="3" s="1"/>
  <c r="C1577" i="3" s="1"/>
  <c r="C1578" i="3" s="1"/>
  <c r="C1579" i="3" s="1"/>
  <c r="C1580" i="3" s="1"/>
  <c r="C1581" i="3" s="1"/>
  <c r="C1582" i="3" s="1"/>
  <c r="C1583" i="3" s="1"/>
  <c r="C1584" i="3" s="1"/>
  <c r="C1585" i="3" s="1"/>
  <c r="C1586" i="3" s="1"/>
  <c r="C1587" i="3" s="1"/>
  <c r="C1588" i="3" s="1"/>
  <c r="C1589" i="3" s="1"/>
  <c r="C1590" i="3" s="1"/>
  <c r="C1591" i="3" s="1"/>
  <c r="C1592" i="3" s="1"/>
  <c r="C1593" i="3" s="1"/>
  <c r="C1594" i="3" s="1"/>
  <c r="C1595" i="3" s="1"/>
  <c r="C1596" i="3" s="1"/>
  <c r="C1597" i="3" s="1"/>
  <c r="C1598" i="3" s="1"/>
  <c r="C1599" i="3" s="1"/>
  <c r="C1600" i="3" s="1"/>
  <c r="C1601" i="3" s="1"/>
  <c r="C1602" i="3" s="1"/>
  <c r="C1603" i="3" s="1"/>
  <c r="C1604" i="3" s="1"/>
  <c r="C1605" i="3" s="1"/>
  <c r="C1606" i="3" s="1"/>
  <c r="C1607" i="3" s="1"/>
  <c r="C1608" i="3" s="1"/>
  <c r="C1609" i="3" s="1"/>
  <c r="C1610" i="3" s="1"/>
  <c r="C1611" i="3" s="1"/>
  <c r="C1612" i="3" s="1"/>
  <c r="C1613" i="3" s="1"/>
  <c r="C1614" i="3" s="1"/>
  <c r="C1615" i="3" s="1"/>
  <c r="C1616" i="3" s="1"/>
  <c r="C1617" i="3" s="1"/>
  <c r="C1618" i="3" s="1"/>
  <c r="C1619" i="3" s="1"/>
  <c r="C1620" i="3" s="1"/>
  <c r="C1621" i="3" s="1"/>
  <c r="C1622" i="3" s="1"/>
  <c r="C1623" i="3" s="1"/>
  <c r="C1624" i="3" s="1"/>
  <c r="C1625" i="3" s="1"/>
  <c r="C1626" i="3" s="1"/>
  <c r="C1627" i="3" s="1"/>
  <c r="C1628" i="3" s="1"/>
  <c r="C1629" i="3" s="1"/>
  <c r="C1630" i="3" s="1"/>
  <c r="C1631" i="3" s="1"/>
  <c r="C1632" i="3" s="1"/>
  <c r="C1633" i="3" s="1"/>
  <c r="C1634" i="3" s="1"/>
  <c r="C1635" i="3" s="1"/>
  <c r="C1636" i="3" s="1"/>
  <c r="C1637" i="3" s="1"/>
  <c r="C1638" i="3" s="1"/>
  <c r="C1639" i="3" s="1"/>
  <c r="C1640" i="3" s="1"/>
  <c r="C1641" i="3" s="1"/>
  <c r="C1642" i="3" s="1"/>
  <c r="C1643" i="3" s="1"/>
  <c r="C1644" i="3" s="1"/>
  <c r="C1645" i="3" s="1"/>
  <c r="C1646" i="3" s="1"/>
  <c r="C1647" i="3" s="1"/>
  <c r="C1648" i="3" s="1"/>
  <c r="C1649" i="3" s="1"/>
  <c r="C1650" i="3" s="1"/>
  <c r="C1651" i="3" s="1"/>
  <c r="C1652" i="3" s="1"/>
  <c r="C1653" i="3" s="1"/>
  <c r="C1654" i="3" s="1"/>
  <c r="C1655" i="3" s="1"/>
  <c r="C1656" i="3" s="1"/>
  <c r="C6" i="3"/>
  <c r="I9" i="3"/>
  <c r="I12" i="3"/>
  <c r="I5" i="3"/>
  <c r="G95" i="1"/>
  <c r="D95" i="1"/>
  <c r="F95" i="1" s="1"/>
  <c r="N95" i="1" s="1"/>
  <c r="O95" i="1" s="1"/>
  <c r="D81" i="1"/>
  <c r="J81" i="1" s="1"/>
  <c r="K81" i="1" s="1"/>
  <c r="L81" i="1" s="1"/>
  <c r="F81" i="1"/>
  <c r="F86" i="1"/>
  <c r="F87" i="1"/>
  <c r="F88" i="1"/>
  <c r="F89" i="1"/>
  <c r="F90" i="1"/>
  <c r="F91" i="1"/>
  <c r="F92" i="1"/>
  <c r="G81" i="1"/>
  <c r="J87" i="1"/>
  <c r="J88" i="1"/>
  <c r="J89" i="1"/>
  <c r="J90" i="1"/>
  <c r="J94" i="1"/>
  <c r="J95" i="1"/>
  <c r="K95" i="1" s="1"/>
  <c r="L95" i="1" s="1"/>
  <c r="P95" i="1"/>
  <c r="J96" i="1"/>
  <c r="J78" i="1"/>
  <c r="J79" i="1"/>
  <c r="J80" i="1"/>
  <c r="N81" i="1"/>
  <c r="O81" i="1" s="1"/>
  <c r="P81" i="1"/>
  <c r="P73" i="1"/>
  <c r="G73" i="1"/>
  <c r="D73" i="1"/>
  <c r="J73" i="1" s="1"/>
  <c r="K73" i="1" s="1"/>
  <c r="L73" i="1" s="1"/>
  <c r="D74" i="1"/>
  <c r="J74" i="1" s="1"/>
  <c r="D75" i="1"/>
  <c r="J75" i="1" s="1"/>
  <c r="C112" i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D22" i="1"/>
  <c r="F22" i="1" s="1"/>
  <c r="G22" i="1"/>
  <c r="D23" i="1"/>
  <c r="F23" i="1" s="1"/>
  <c r="G23" i="1"/>
  <c r="J23" i="1"/>
  <c r="D24" i="1"/>
  <c r="J24" i="1" s="1"/>
  <c r="G24" i="1"/>
  <c r="D25" i="1"/>
  <c r="F25" i="1" s="1"/>
  <c r="G25" i="1"/>
  <c r="D26" i="1"/>
  <c r="F26" i="1" s="1"/>
  <c r="G26" i="1"/>
  <c r="D27" i="1"/>
  <c r="J27" i="1" s="1"/>
  <c r="G27" i="1"/>
  <c r="D28" i="1"/>
  <c r="J28" i="1" s="1"/>
  <c r="G28" i="1"/>
  <c r="D29" i="1"/>
  <c r="F29" i="1" s="1"/>
  <c r="G29" i="1"/>
  <c r="D30" i="1"/>
  <c r="F30" i="1" s="1"/>
  <c r="G30" i="1"/>
  <c r="D31" i="1"/>
  <c r="J31" i="1" s="1"/>
  <c r="G31" i="1"/>
  <c r="D32" i="1"/>
  <c r="J32" i="1" s="1"/>
  <c r="G32" i="1"/>
  <c r="D33" i="1"/>
  <c r="J33" i="1" s="1"/>
  <c r="G33" i="1"/>
  <c r="D34" i="1"/>
  <c r="J34" i="1" s="1"/>
  <c r="G34" i="1"/>
  <c r="D35" i="1"/>
  <c r="J35" i="1" s="1"/>
  <c r="G35" i="1"/>
  <c r="D36" i="1"/>
  <c r="F36" i="1" s="1"/>
  <c r="G36" i="1"/>
  <c r="D37" i="1"/>
  <c r="F37" i="1" s="1"/>
  <c r="G37" i="1"/>
  <c r="D38" i="1"/>
  <c r="F38" i="1" s="1"/>
  <c r="G38" i="1"/>
  <c r="J38" i="1"/>
  <c r="D39" i="1"/>
  <c r="F39" i="1" s="1"/>
  <c r="G39" i="1"/>
  <c r="D40" i="1"/>
  <c r="J40" i="1" s="1"/>
  <c r="G40" i="1"/>
  <c r="D41" i="1"/>
  <c r="F41" i="1" s="1"/>
  <c r="G41" i="1"/>
  <c r="D42" i="1"/>
  <c r="J42" i="1" s="1"/>
  <c r="G42" i="1"/>
  <c r="D43" i="1"/>
  <c r="F43" i="1" s="1"/>
  <c r="G43" i="1"/>
  <c r="D44" i="1"/>
  <c r="J44" i="1" s="1"/>
  <c r="G44" i="1"/>
  <c r="D45" i="1"/>
  <c r="F45" i="1" s="1"/>
  <c r="G45" i="1"/>
  <c r="D46" i="1"/>
  <c r="J46" i="1" s="1"/>
  <c r="G46" i="1"/>
  <c r="D47" i="1"/>
  <c r="J47" i="1" s="1"/>
  <c r="G47" i="1"/>
  <c r="D48" i="1"/>
  <c r="J48" i="1" s="1"/>
  <c r="G48" i="1"/>
  <c r="D49" i="1"/>
  <c r="F49" i="1" s="1"/>
  <c r="G49" i="1"/>
  <c r="D50" i="1"/>
  <c r="J50" i="1" s="1"/>
  <c r="G50" i="1"/>
  <c r="D51" i="1"/>
  <c r="J51" i="1" s="1"/>
  <c r="G51" i="1"/>
  <c r="D52" i="1"/>
  <c r="F52" i="1" s="1"/>
  <c r="G52" i="1"/>
  <c r="D53" i="1"/>
  <c r="J53" i="1" s="1"/>
  <c r="G53" i="1"/>
  <c r="D54" i="1"/>
  <c r="F54" i="1" s="1"/>
  <c r="G54" i="1"/>
  <c r="D55" i="1"/>
  <c r="F55" i="1" s="1"/>
  <c r="G55" i="1"/>
  <c r="J55" i="1"/>
  <c r="D56" i="1"/>
  <c r="J56" i="1" s="1"/>
  <c r="G56" i="1"/>
  <c r="D57" i="1"/>
  <c r="F57" i="1" s="1"/>
  <c r="G57" i="1"/>
  <c r="D58" i="1"/>
  <c r="J58" i="1" s="1"/>
  <c r="G58" i="1"/>
  <c r="D59" i="1"/>
  <c r="J59" i="1" s="1"/>
  <c r="G59" i="1"/>
  <c r="D60" i="1"/>
  <c r="J60" i="1" s="1"/>
  <c r="G60" i="1"/>
  <c r="D61" i="1"/>
  <c r="J61" i="1" s="1"/>
  <c r="G61" i="1"/>
  <c r="D62" i="1"/>
  <c r="F62" i="1" s="1"/>
  <c r="G62" i="1"/>
  <c r="J62" i="1"/>
  <c r="D63" i="1"/>
  <c r="J63" i="1" s="1"/>
  <c r="G63" i="1"/>
  <c r="D64" i="1"/>
  <c r="F64" i="1" s="1"/>
  <c r="G64" i="1"/>
  <c r="D65" i="1"/>
  <c r="J65" i="1" s="1"/>
  <c r="G65" i="1"/>
  <c r="D66" i="1"/>
  <c r="J66" i="1" s="1"/>
  <c r="G66" i="1"/>
  <c r="D67" i="1"/>
  <c r="J67" i="1" s="1"/>
  <c r="G67" i="1"/>
  <c r="D68" i="1"/>
  <c r="F68" i="1" s="1"/>
  <c r="G68" i="1"/>
  <c r="D69" i="1"/>
  <c r="F69" i="1" s="1"/>
  <c r="G69" i="1"/>
  <c r="J69" i="1"/>
  <c r="D70" i="1"/>
  <c r="J70" i="1" s="1"/>
  <c r="G70" i="1"/>
  <c r="D71" i="1"/>
  <c r="J71" i="1" s="1"/>
  <c r="G71" i="1"/>
  <c r="D72" i="1"/>
  <c r="F72" i="1" s="1"/>
  <c r="G72" i="1"/>
  <c r="G74" i="1"/>
  <c r="G75" i="1"/>
  <c r="D76" i="1"/>
  <c r="J76" i="1" s="1"/>
  <c r="G76" i="1"/>
  <c r="D77" i="1"/>
  <c r="J77" i="1" s="1"/>
  <c r="G77" i="1"/>
  <c r="D78" i="1"/>
  <c r="F78" i="1" s="1"/>
  <c r="G78" i="1"/>
  <c r="D79" i="1"/>
  <c r="G79" i="1"/>
  <c r="D80" i="1"/>
  <c r="G80" i="1"/>
  <c r="D82" i="1"/>
  <c r="F82" i="1" s="1"/>
  <c r="G82" i="1"/>
  <c r="D83" i="1"/>
  <c r="F83" i="1" s="1"/>
  <c r="G83" i="1"/>
  <c r="D84" i="1"/>
  <c r="F84" i="1" s="1"/>
  <c r="G84" i="1"/>
  <c r="D85" i="1"/>
  <c r="F85" i="1" s="1"/>
  <c r="G85" i="1"/>
  <c r="D86" i="1"/>
  <c r="J86" i="1" s="1"/>
  <c r="G86" i="1"/>
  <c r="D87" i="1"/>
  <c r="G87" i="1"/>
  <c r="D88" i="1"/>
  <c r="G88" i="1"/>
  <c r="D89" i="1"/>
  <c r="G89" i="1"/>
  <c r="D90" i="1"/>
  <c r="G90" i="1"/>
  <c r="D91" i="1"/>
  <c r="J91" i="1" s="1"/>
  <c r="G91" i="1"/>
  <c r="D92" i="1"/>
  <c r="J92" i="1" s="1"/>
  <c r="G92" i="1"/>
  <c r="D93" i="1"/>
  <c r="J93" i="1" s="1"/>
  <c r="G93" i="1"/>
  <c r="D94" i="1"/>
  <c r="F94" i="1" s="1"/>
  <c r="G94" i="1"/>
  <c r="D96" i="1"/>
  <c r="G96" i="1"/>
  <c r="D97" i="1"/>
  <c r="J97" i="1" s="1"/>
  <c r="G97" i="1"/>
  <c r="D98" i="1"/>
  <c r="J98" i="1" s="1"/>
  <c r="G98" i="1"/>
  <c r="D99" i="1"/>
  <c r="J99" i="1" s="1"/>
  <c r="G99" i="1"/>
  <c r="D100" i="1"/>
  <c r="F100" i="1" s="1"/>
  <c r="G100" i="1"/>
  <c r="J100" i="1"/>
  <c r="D101" i="1"/>
  <c r="J101" i="1" s="1"/>
  <c r="G101" i="1"/>
  <c r="D102" i="1"/>
  <c r="J102" i="1" s="1"/>
  <c r="G102" i="1"/>
  <c r="D103" i="1"/>
  <c r="F103" i="1" s="1"/>
  <c r="G103" i="1"/>
  <c r="D104" i="1"/>
  <c r="F104" i="1" s="1"/>
  <c r="G104" i="1"/>
  <c r="D105" i="1"/>
  <c r="F105" i="1" s="1"/>
  <c r="G10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D7" i="1"/>
  <c r="J7" i="1" s="1"/>
  <c r="D8" i="1"/>
  <c r="J8" i="1" s="1"/>
  <c r="D9" i="1"/>
  <c r="J9" i="1" s="1"/>
  <c r="D10" i="1"/>
  <c r="J10" i="1" s="1"/>
  <c r="D11" i="1"/>
  <c r="F11" i="1" s="1"/>
  <c r="D12" i="1"/>
  <c r="J12" i="1" s="1"/>
  <c r="D13" i="1"/>
  <c r="J13" i="1" s="1"/>
  <c r="D14" i="1"/>
  <c r="J14" i="1" s="1"/>
  <c r="D15" i="1"/>
  <c r="J15" i="1" s="1"/>
  <c r="D16" i="1"/>
  <c r="J16" i="1" s="1"/>
  <c r="D17" i="1"/>
  <c r="J17" i="1" s="1"/>
  <c r="D18" i="1"/>
  <c r="J18" i="1" s="1"/>
  <c r="D19" i="1"/>
  <c r="J19" i="1" s="1"/>
  <c r="D20" i="1"/>
  <c r="J20" i="1" s="1"/>
  <c r="D21" i="1"/>
  <c r="J21" i="1" s="1"/>
  <c r="H6" i="1"/>
  <c r="G6" i="1"/>
  <c r="D6" i="1"/>
  <c r="E6" i="1" s="1"/>
  <c r="F93" i="1" l="1"/>
  <c r="F73" i="1"/>
  <c r="N73" i="1" s="1"/>
  <c r="F74" i="1"/>
  <c r="J85" i="1"/>
  <c r="J84" i="1"/>
  <c r="J82" i="1"/>
  <c r="J72" i="1"/>
  <c r="J83" i="1"/>
  <c r="J105" i="1"/>
  <c r="F60" i="1"/>
  <c r="F77" i="1"/>
  <c r="F28" i="1"/>
  <c r="J29" i="1"/>
  <c r="F66" i="1"/>
  <c r="F59" i="1"/>
  <c r="J36" i="1"/>
  <c r="F34" i="1"/>
  <c r="F71" i="1"/>
  <c r="F27" i="1"/>
  <c r="F42" i="1"/>
  <c r="F53" i="1"/>
  <c r="F6" i="1"/>
  <c r="N6" i="1" s="1"/>
  <c r="O6" i="1" s="1"/>
  <c r="F51" i="1"/>
  <c r="F16" i="1"/>
  <c r="F12" i="1"/>
  <c r="F50" i="1"/>
  <c r="F9" i="1"/>
  <c r="J49" i="1"/>
  <c r="F44" i="1"/>
  <c r="J52" i="1"/>
  <c r="J26" i="1"/>
  <c r="F102" i="1"/>
  <c r="F67" i="1"/>
  <c r="F35" i="1"/>
  <c r="F19" i="1"/>
  <c r="J45" i="1"/>
  <c r="F101" i="1"/>
  <c r="F18" i="1"/>
  <c r="F65" i="1"/>
  <c r="F33" i="1"/>
  <c r="F17" i="1"/>
  <c r="F32" i="1"/>
  <c r="F98" i="1"/>
  <c r="F80" i="1"/>
  <c r="F63" i="1"/>
  <c r="F47" i="1"/>
  <c r="F31" i="1"/>
  <c r="F15" i="1"/>
  <c r="F99" i="1"/>
  <c r="F97" i="1"/>
  <c r="F79" i="1"/>
  <c r="F46" i="1"/>
  <c r="F14" i="1"/>
  <c r="F48" i="1"/>
  <c r="J43" i="1"/>
  <c r="F96" i="1"/>
  <c r="F61" i="1"/>
  <c r="F13" i="1"/>
  <c r="F76" i="1"/>
  <c r="F75" i="1"/>
  <c r="F58" i="1"/>
  <c r="F10" i="1"/>
  <c r="J104" i="1"/>
  <c r="J54" i="1"/>
  <c r="F56" i="1"/>
  <c r="F40" i="1"/>
  <c r="F24" i="1"/>
  <c r="F8" i="1"/>
  <c r="F7" i="1"/>
  <c r="J103" i="1"/>
  <c r="F70" i="1"/>
  <c r="F21" i="1"/>
  <c r="F20" i="1"/>
  <c r="J37" i="1"/>
  <c r="J30" i="1"/>
  <c r="J68" i="1"/>
  <c r="J22" i="1"/>
  <c r="J64" i="1"/>
  <c r="J39" i="1"/>
  <c r="J57" i="1"/>
  <c r="J41" i="1"/>
  <c r="J25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J6" i="1"/>
  <c r="I10" i="3" s="1"/>
  <c r="P6" i="1"/>
  <c r="E9" i="1"/>
  <c r="J11" i="1"/>
  <c r="O73" i="1" l="1"/>
  <c r="E22" i="1"/>
  <c r="N9" i="1"/>
  <c r="O9" i="1" s="1"/>
  <c r="K9" i="1"/>
  <c r="L9" i="1" s="1"/>
  <c r="N22" i="1"/>
  <c r="O22" i="1" s="1"/>
  <c r="K22" i="1"/>
  <c r="K6" i="1"/>
  <c r="L6" i="1" s="1"/>
  <c r="E8" i="1"/>
  <c r="L22" i="1"/>
  <c r="P22" i="1"/>
  <c r="C24" i="1"/>
  <c r="E23" i="1"/>
  <c r="E7" i="1"/>
  <c r="E10" i="1"/>
  <c r="P9" i="1"/>
  <c r="N8" i="1" l="1"/>
  <c r="O8" i="1" s="1"/>
  <c r="K8" i="1"/>
  <c r="L8" i="1" s="1"/>
  <c r="P8" i="1"/>
  <c r="N10" i="1"/>
  <c r="O10" i="1" s="1"/>
  <c r="K10" i="1"/>
  <c r="L10" i="1" s="1"/>
  <c r="M10" i="1" s="1"/>
  <c r="N7" i="1"/>
  <c r="O7" i="1" s="1"/>
  <c r="K7" i="1"/>
  <c r="L7" i="1" s="1"/>
  <c r="M7" i="1" s="1"/>
  <c r="N23" i="1"/>
  <c r="O23" i="1" s="1"/>
  <c r="K23" i="1"/>
  <c r="M9" i="1"/>
  <c r="C25" i="1"/>
  <c r="E24" i="1"/>
  <c r="L23" i="1"/>
  <c r="M23" i="1" s="1"/>
  <c r="P23" i="1"/>
  <c r="P7" i="1"/>
  <c r="P10" i="1"/>
  <c r="E11" i="1"/>
  <c r="N24" i="1" l="1"/>
  <c r="O24" i="1" s="1"/>
  <c r="K24" i="1"/>
  <c r="L24" i="1" s="1"/>
  <c r="M24" i="1" s="1"/>
  <c r="N11" i="1"/>
  <c r="O11" i="1" s="1"/>
  <c r="K11" i="1"/>
  <c r="P24" i="1"/>
  <c r="C26" i="1"/>
  <c r="E25" i="1"/>
  <c r="M8" i="1"/>
  <c r="L11" i="1"/>
  <c r="M11" i="1" s="1"/>
  <c r="P11" i="1"/>
  <c r="E12" i="1"/>
  <c r="N12" i="1" l="1"/>
  <c r="O12" i="1" s="1"/>
  <c r="K12" i="1"/>
  <c r="N25" i="1"/>
  <c r="O25" i="1" s="1"/>
  <c r="K25" i="1"/>
  <c r="L25" i="1" s="1"/>
  <c r="M25" i="1" s="1"/>
  <c r="C27" i="1"/>
  <c r="E26" i="1"/>
  <c r="P25" i="1"/>
  <c r="P12" i="1"/>
  <c r="L12" i="1"/>
  <c r="M12" i="1" s="1"/>
  <c r="E13" i="1"/>
  <c r="N13" i="1" l="1"/>
  <c r="O13" i="1" s="1"/>
  <c r="K13" i="1"/>
  <c r="N26" i="1"/>
  <c r="O26" i="1" s="1"/>
  <c r="K26" i="1"/>
  <c r="L26" i="1" s="1"/>
  <c r="M26" i="1" s="1"/>
  <c r="P26" i="1"/>
  <c r="C28" i="1"/>
  <c r="E27" i="1"/>
  <c r="E14" i="1"/>
  <c r="L13" i="1"/>
  <c r="M13" i="1" s="1"/>
  <c r="P13" i="1"/>
  <c r="N27" i="1" l="1"/>
  <c r="O27" i="1" s="1"/>
  <c r="K27" i="1"/>
  <c r="L27" i="1" s="1"/>
  <c r="M27" i="1" s="1"/>
  <c r="N14" i="1"/>
  <c r="O14" i="1" s="1"/>
  <c r="K14" i="1"/>
  <c r="L14" i="1" s="1"/>
  <c r="M14" i="1" s="1"/>
  <c r="P27" i="1"/>
  <c r="C29" i="1"/>
  <c r="E28" i="1"/>
  <c r="P14" i="1"/>
  <c r="E15" i="1"/>
  <c r="K15" i="1" l="1"/>
  <c r="N15" i="1"/>
  <c r="O15" i="1" s="1"/>
  <c r="N28" i="1"/>
  <c r="O28" i="1" s="1"/>
  <c r="K28" i="1"/>
  <c r="P28" i="1"/>
  <c r="L28" i="1"/>
  <c r="M28" i="1" s="1"/>
  <c r="C30" i="1"/>
  <c r="E29" i="1"/>
  <c r="E16" i="1"/>
  <c r="P15" i="1"/>
  <c r="L15" i="1"/>
  <c r="M15" i="1" s="1"/>
  <c r="K16" i="1" l="1"/>
  <c r="L16" i="1" s="1"/>
  <c r="M16" i="1" s="1"/>
  <c r="N16" i="1"/>
  <c r="O16" i="1" s="1"/>
  <c r="N29" i="1"/>
  <c r="O29" i="1" s="1"/>
  <c r="K29" i="1"/>
  <c r="L29" i="1" s="1"/>
  <c r="M29" i="1" s="1"/>
  <c r="P29" i="1"/>
  <c r="C31" i="1"/>
  <c r="E30" i="1"/>
  <c r="P16" i="1"/>
  <c r="E17" i="1"/>
  <c r="N30" i="1" l="1"/>
  <c r="O30" i="1" s="1"/>
  <c r="K30" i="1"/>
  <c r="K17" i="1"/>
  <c r="L17" i="1" s="1"/>
  <c r="M17" i="1" s="1"/>
  <c r="N17" i="1"/>
  <c r="O17" i="1" s="1"/>
  <c r="P30" i="1"/>
  <c r="L30" i="1"/>
  <c r="M30" i="1" s="1"/>
  <c r="C32" i="1"/>
  <c r="E31" i="1"/>
  <c r="E18" i="1"/>
  <c r="P17" i="1"/>
  <c r="K31" i="1" l="1"/>
  <c r="N31" i="1"/>
  <c r="O31" i="1" s="1"/>
  <c r="K18" i="1"/>
  <c r="N18" i="1"/>
  <c r="O18" i="1" s="1"/>
  <c r="C33" i="1"/>
  <c r="E32" i="1"/>
  <c r="P31" i="1"/>
  <c r="L31" i="1"/>
  <c r="M31" i="1" s="1"/>
  <c r="P18" i="1"/>
  <c r="L18" i="1"/>
  <c r="M18" i="1" s="1"/>
  <c r="E19" i="1"/>
  <c r="K32" i="1" l="1"/>
  <c r="N32" i="1"/>
  <c r="O32" i="1" s="1"/>
  <c r="K19" i="1"/>
  <c r="L19" i="1" s="1"/>
  <c r="M19" i="1" s="1"/>
  <c r="N19" i="1"/>
  <c r="O19" i="1" s="1"/>
  <c r="P32" i="1"/>
  <c r="L32" i="1"/>
  <c r="M32" i="1" s="1"/>
  <c r="C34" i="1"/>
  <c r="E33" i="1"/>
  <c r="E20" i="1"/>
  <c r="P19" i="1"/>
  <c r="K20" i="1" l="1"/>
  <c r="L20" i="1" s="1"/>
  <c r="M20" i="1" s="1"/>
  <c r="N20" i="1"/>
  <c r="O20" i="1" s="1"/>
  <c r="K33" i="1"/>
  <c r="L33" i="1" s="1"/>
  <c r="M33" i="1" s="1"/>
  <c r="N33" i="1"/>
  <c r="O33" i="1" s="1"/>
  <c r="P33" i="1"/>
  <c r="C35" i="1"/>
  <c r="E34" i="1"/>
  <c r="E21" i="1"/>
  <c r="P20" i="1"/>
  <c r="P21" i="1"/>
  <c r="K21" i="1" l="1"/>
  <c r="L21" i="1" s="1"/>
  <c r="N21" i="1"/>
  <c r="O21" i="1" s="1"/>
  <c r="K34" i="1"/>
  <c r="N34" i="1"/>
  <c r="O34" i="1" s="1"/>
  <c r="P34" i="1"/>
  <c r="L34" i="1"/>
  <c r="M34" i="1" s="1"/>
  <c r="M21" i="1"/>
  <c r="M22" i="1"/>
  <c r="C36" i="1"/>
  <c r="E35" i="1"/>
  <c r="K35" i="1" l="1"/>
  <c r="L35" i="1" s="1"/>
  <c r="M35" i="1" s="1"/>
  <c r="N35" i="1"/>
  <c r="O35" i="1" s="1"/>
  <c r="C37" i="1"/>
  <c r="E36" i="1"/>
  <c r="P35" i="1"/>
  <c r="K36" i="1" l="1"/>
  <c r="N36" i="1"/>
  <c r="O36" i="1" s="1"/>
  <c r="P36" i="1"/>
  <c r="L36" i="1"/>
  <c r="M36" i="1" s="1"/>
  <c r="C38" i="1"/>
  <c r="E37" i="1"/>
  <c r="K37" i="1" l="1"/>
  <c r="N37" i="1"/>
  <c r="O37" i="1" s="1"/>
  <c r="L37" i="1"/>
  <c r="M37" i="1" s="1"/>
  <c r="P37" i="1"/>
  <c r="C39" i="1"/>
  <c r="E38" i="1"/>
  <c r="K38" i="1" l="1"/>
  <c r="N38" i="1"/>
  <c r="O38" i="1" s="1"/>
  <c r="L38" i="1"/>
  <c r="M38" i="1" s="1"/>
  <c r="P38" i="1"/>
  <c r="C40" i="1"/>
  <c r="E39" i="1"/>
  <c r="N39" i="1" l="1"/>
  <c r="O39" i="1" s="1"/>
  <c r="K39" i="1"/>
  <c r="L39" i="1" s="1"/>
  <c r="M39" i="1" s="1"/>
  <c r="P39" i="1"/>
  <c r="C41" i="1"/>
  <c r="E40" i="1"/>
  <c r="K40" i="1" l="1"/>
  <c r="L40" i="1" s="1"/>
  <c r="M40" i="1" s="1"/>
  <c r="N40" i="1"/>
  <c r="O40" i="1" s="1"/>
  <c r="P40" i="1"/>
  <c r="C42" i="1"/>
  <c r="E41" i="1"/>
  <c r="N41" i="1" l="1"/>
  <c r="O41" i="1" s="1"/>
  <c r="K41" i="1"/>
  <c r="L41" i="1" s="1"/>
  <c r="M41" i="1" s="1"/>
  <c r="P41" i="1"/>
  <c r="C43" i="1"/>
  <c r="E42" i="1"/>
  <c r="N42" i="1" l="1"/>
  <c r="O42" i="1" s="1"/>
  <c r="K42" i="1"/>
  <c r="L42" i="1" s="1"/>
  <c r="M42" i="1" s="1"/>
  <c r="P42" i="1"/>
  <c r="C44" i="1"/>
  <c r="E43" i="1"/>
  <c r="N43" i="1" l="1"/>
  <c r="O43" i="1" s="1"/>
  <c r="K43" i="1"/>
  <c r="L43" i="1" s="1"/>
  <c r="M43" i="1" s="1"/>
  <c r="P43" i="1"/>
  <c r="C45" i="1"/>
  <c r="E44" i="1"/>
  <c r="N44" i="1" l="1"/>
  <c r="O44" i="1" s="1"/>
  <c r="K44" i="1"/>
  <c r="L44" i="1" s="1"/>
  <c r="M44" i="1" s="1"/>
  <c r="P44" i="1"/>
  <c r="C46" i="1"/>
  <c r="E45" i="1"/>
  <c r="N45" i="1" l="1"/>
  <c r="O45" i="1" s="1"/>
  <c r="K45" i="1"/>
  <c r="L45" i="1" s="1"/>
  <c r="M45" i="1" s="1"/>
  <c r="P45" i="1"/>
  <c r="C47" i="1"/>
  <c r="E46" i="1"/>
  <c r="N46" i="1" l="1"/>
  <c r="O46" i="1" s="1"/>
  <c r="K46" i="1"/>
  <c r="L46" i="1" s="1"/>
  <c r="M46" i="1" s="1"/>
  <c r="P46" i="1"/>
  <c r="C48" i="1"/>
  <c r="E47" i="1"/>
  <c r="K47" i="1" l="1"/>
  <c r="N47" i="1"/>
  <c r="O47" i="1" s="1"/>
  <c r="P47" i="1"/>
  <c r="L47" i="1"/>
  <c r="M47" i="1" s="1"/>
  <c r="C49" i="1"/>
  <c r="E48" i="1"/>
  <c r="K48" i="1" l="1"/>
  <c r="N48" i="1"/>
  <c r="O48" i="1" s="1"/>
  <c r="C50" i="1"/>
  <c r="E49" i="1"/>
  <c r="P48" i="1"/>
  <c r="L48" i="1"/>
  <c r="M48" i="1" s="1"/>
  <c r="K49" i="1" l="1"/>
  <c r="L49" i="1" s="1"/>
  <c r="M49" i="1" s="1"/>
  <c r="N49" i="1"/>
  <c r="O49" i="1" s="1"/>
  <c r="P49" i="1"/>
  <c r="C51" i="1"/>
  <c r="E50" i="1"/>
  <c r="K50" i="1" l="1"/>
  <c r="N50" i="1"/>
  <c r="O50" i="1" s="1"/>
  <c r="P50" i="1"/>
  <c r="L50" i="1"/>
  <c r="M50" i="1" s="1"/>
  <c r="C52" i="1"/>
  <c r="E51" i="1"/>
  <c r="K51" i="1" l="1"/>
  <c r="L51" i="1" s="1"/>
  <c r="M51" i="1" s="1"/>
  <c r="N51" i="1"/>
  <c r="O51" i="1" s="1"/>
  <c r="P51" i="1"/>
  <c r="C53" i="1"/>
  <c r="E52" i="1"/>
  <c r="K52" i="1" l="1"/>
  <c r="N52" i="1"/>
  <c r="O52" i="1" s="1"/>
  <c r="P52" i="1"/>
  <c r="L52" i="1"/>
  <c r="M52" i="1" s="1"/>
  <c r="C54" i="1"/>
  <c r="E53" i="1"/>
  <c r="K53" i="1" l="1"/>
  <c r="N53" i="1"/>
  <c r="O53" i="1" s="1"/>
  <c r="L53" i="1"/>
  <c r="M53" i="1" s="1"/>
  <c r="P53" i="1"/>
  <c r="C55" i="1"/>
  <c r="E54" i="1"/>
  <c r="K54" i="1" l="1"/>
  <c r="N54" i="1"/>
  <c r="O54" i="1" s="1"/>
  <c r="L54" i="1"/>
  <c r="M54" i="1" s="1"/>
  <c r="P54" i="1"/>
  <c r="C56" i="1"/>
  <c r="E55" i="1"/>
  <c r="N55" i="1" l="1"/>
  <c r="O55" i="1" s="1"/>
  <c r="K55" i="1"/>
  <c r="L55" i="1" s="1"/>
  <c r="M55" i="1" s="1"/>
  <c r="P55" i="1"/>
  <c r="C57" i="1"/>
  <c r="E56" i="1"/>
  <c r="N56" i="1" l="1"/>
  <c r="O56" i="1" s="1"/>
  <c r="K56" i="1"/>
  <c r="L56" i="1" s="1"/>
  <c r="M56" i="1" s="1"/>
  <c r="C58" i="1"/>
  <c r="E57" i="1"/>
  <c r="P56" i="1"/>
  <c r="N57" i="1" l="1"/>
  <c r="O57" i="1" s="1"/>
  <c r="K57" i="1"/>
  <c r="L57" i="1" s="1"/>
  <c r="M57" i="1" s="1"/>
  <c r="P57" i="1"/>
  <c r="C59" i="1"/>
  <c r="E58" i="1"/>
  <c r="N58" i="1" l="1"/>
  <c r="O58" i="1" s="1"/>
  <c r="K58" i="1"/>
  <c r="L58" i="1"/>
  <c r="M58" i="1" s="1"/>
  <c r="P58" i="1"/>
  <c r="C60" i="1"/>
  <c r="E59" i="1"/>
  <c r="N59" i="1" l="1"/>
  <c r="O59" i="1" s="1"/>
  <c r="K59" i="1"/>
  <c r="L59" i="1" s="1"/>
  <c r="M59" i="1" s="1"/>
  <c r="P59" i="1"/>
  <c r="C61" i="1"/>
  <c r="E60" i="1"/>
  <c r="N60" i="1" l="1"/>
  <c r="O60" i="1" s="1"/>
  <c r="K60" i="1"/>
  <c r="L60" i="1" s="1"/>
  <c r="M60" i="1" s="1"/>
  <c r="P60" i="1"/>
  <c r="C62" i="1"/>
  <c r="E61" i="1"/>
  <c r="N61" i="1" l="1"/>
  <c r="O61" i="1" s="1"/>
  <c r="K61" i="1"/>
  <c r="L61" i="1" s="1"/>
  <c r="M61" i="1" s="1"/>
  <c r="P61" i="1"/>
  <c r="C63" i="1"/>
  <c r="E62" i="1"/>
  <c r="N62" i="1" l="1"/>
  <c r="O62" i="1" s="1"/>
  <c r="K62" i="1"/>
  <c r="L62" i="1" s="1"/>
  <c r="M62" i="1" s="1"/>
  <c r="P62" i="1"/>
  <c r="C64" i="1"/>
  <c r="E63" i="1"/>
  <c r="K63" i="1" l="1"/>
  <c r="N63" i="1"/>
  <c r="O63" i="1" s="1"/>
  <c r="L63" i="1"/>
  <c r="M63" i="1" s="1"/>
  <c r="P63" i="1"/>
  <c r="C65" i="1"/>
  <c r="E64" i="1"/>
  <c r="K64" i="1" l="1"/>
  <c r="N64" i="1"/>
  <c r="O64" i="1" s="1"/>
  <c r="P64" i="1"/>
  <c r="L64" i="1"/>
  <c r="M64" i="1" s="1"/>
  <c r="C66" i="1"/>
  <c r="E65" i="1"/>
  <c r="K65" i="1" l="1"/>
  <c r="N65" i="1"/>
  <c r="O65" i="1" s="1"/>
  <c r="L65" i="1"/>
  <c r="M65" i="1" s="1"/>
  <c r="P65" i="1"/>
  <c r="C67" i="1"/>
  <c r="E66" i="1"/>
  <c r="K66" i="1" l="1"/>
  <c r="N66" i="1"/>
  <c r="O66" i="1" s="1"/>
  <c r="L66" i="1"/>
  <c r="M66" i="1" s="1"/>
  <c r="P66" i="1"/>
  <c r="C68" i="1"/>
  <c r="E67" i="1"/>
  <c r="K67" i="1" l="1"/>
  <c r="N67" i="1"/>
  <c r="O67" i="1" s="1"/>
  <c r="C69" i="1"/>
  <c r="E68" i="1"/>
  <c r="P67" i="1"/>
  <c r="L67" i="1"/>
  <c r="M67" i="1" s="1"/>
  <c r="K68" i="1" l="1"/>
  <c r="L68" i="1" s="1"/>
  <c r="M68" i="1" s="1"/>
  <c r="N68" i="1"/>
  <c r="O68" i="1" s="1"/>
  <c r="P68" i="1"/>
  <c r="C70" i="1"/>
  <c r="E69" i="1"/>
  <c r="N69" i="1" l="1"/>
  <c r="O69" i="1" s="1"/>
  <c r="K69" i="1"/>
  <c r="L69" i="1" s="1"/>
  <c r="M69" i="1" s="1"/>
  <c r="C71" i="1"/>
  <c r="E70" i="1"/>
  <c r="P69" i="1"/>
  <c r="K70" i="1" l="1"/>
  <c r="N70" i="1"/>
  <c r="O70" i="1" s="1"/>
  <c r="L70" i="1"/>
  <c r="M70" i="1" s="1"/>
  <c r="P70" i="1"/>
  <c r="C72" i="1"/>
  <c r="E71" i="1"/>
  <c r="N71" i="1" l="1"/>
  <c r="O71" i="1" s="1"/>
  <c r="K71" i="1"/>
  <c r="L71" i="1" s="1"/>
  <c r="M71" i="1" s="1"/>
  <c r="P71" i="1"/>
  <c r="C74" i="1"/>
  <c r="E72" i="1"/>
  <c r="K72" i="1" s="1"/>
  <c r="N72" i="1" l="1"/>
  <c r="O72" i="1" s="1"/>
  <c r="C75" i="1"/>
  <c r="E74" i="1"/>
  <c r="L72" i="1"/>
  <c r="P72" i="1"/>
  <c r="M72" i="1" l="1"/>
  <c r="M73" i="1"/>
  <c r="N74" i="1"/>
  <c r="O74" i="1" s="1"/>
  <c r="P74" i="1"/>
  <c r="K74" i="1"/>
  <c r="L74" i="1" s="1"/>
  <c r="M74" i="1" s="1"/>
  <c r="C76" i="1"/>
  <c r="E75" i="1"/>
  <c r="N75" i="1" l="1"/>
  <c r="O75" i="1" s="1"/>
  <c r="P75" i="1"/>
  <c r="K75" i="1"/>
  <c r="L75" i="1" s="1"/>
  <c r="M75" i="1" s="1"/>
  <c r="C77" i="1"/>
  <c r="E76" i="1"/>
  <c r="P76" i="1" l="1"/>
  <c r="K76" i="1"/>
  <c r="L76" i="1" s="1"/>
  <c r="M76" i="1" s="1"/>
  <c r="N76" i="1"/>
  <c r="O76" i="1" s="1"/>
  <c r="C78" i="1"/>
  <c r="E77" i="1"/>
  <c r="K77" i="1" l="1"/>
  <c r="L77" i="1" s="1"/>
  <c r="M77" i="1" s="1"/>
  <c r="N77" i="1"/>
  <c r="O77" i="1" s="1"/>
  <c r="P77" i="1"/>
  <c r="C79" i="1"/>
  <c r="E78" i="1"/>
  <c r="P78" i="1" l="1"/>
  <c r="K78" i="1"/>
  <c r="L78" i="1" s="1"/>
  <c r="M78" i="1" s="1"/>
  <c r="N78" i="1"/>
  <c r="O78" i="1" s="1"/>
  <c r="C80" i="1"/>
  <c r="E79" i="1"/>
  <c r="K79" i="1" l="1"/>
  <c r="L79" i="1" s="1"/>
  <c r="M79" i="1" s="1"/>
  <c r="P79" i="1"/>
  <c r="N79" i="1"/>
  <c r="O79" i="1" s="1"/>
  <c r="C82" i="1"/>
  <c r="E80" i="1"/>
  <c r="P80" i="1" l="1"/>
  <c r="N80" i="1"/>
  <c r="O80" i="1" s="1"/>
  <c r="K80" i="1"/>
  <c r="L80" i="1" s="1"/>
  <c r="C83" i="1"/>
  <c r="E82" i="1"/>
  <c r="M81" i="1" l="1"/>
  <c r="M80" i="1"/>
  <c r="N82" i="1"/>
  <c r="O82" i="1" s="1"/>
  <c r="P82" i="1"/>
  <c r="K82" i="1"/>
  <c r="L82" i="1" s="1"/>
  <c r="M82" i="1" s="1"/>
  <c r="C84" i="1"/>
  <c r="E83" i="1"/>
  <c r="N83" i="1" l="1"/>
  <c r="O83" i="1" s="1"/>
  <c r="P83" i="1"/>
  <c r="K83" i="1"/>
  <c r="L83" i="1" s="1"/>
  <c r="M83" i="1" s="1"/>
  <c r="C85" i="1"/>
  <c r="E84" i="1"/>
  <c r="K84" i="1" l="1"/>
  <c r="L84" i="1" s="1"/>
  <c r="M84" i="1" s="1"/>
  <c r="P84" i="1"/>
  <c r="N84" i="1"/>
  <c r="O84" i="1" s="1"/>
  <c r="C86" i="1"/>
  <c r="E85" i="1"/>
  <c r="N85" i="1" l="1"/>
  <c r="O85" i="1" s="1"/>
  <c r="P85" i="1"/>
  <c r="K85" i="1"/>
  <c r="L85" i="1" s="1"/>
  <c r="M85" i="1" s="1"/>
  <c r="C87" i="1"/>
  <c r="E86" i="1"/>
  <c r="N86" i="1" l="1"/>
  <c r="O86" i="1" s="1"/>
  <c r="K86" i="1"/>
  <c r="L86" i="1" s="1"/>
  <c r="M86" i="1" s="1"/>
  <c r="P86" i="1"/>
  <c r="C88" i="1"/>
  <c r="E87" i="1"/>
  <c r="N87" i="1" l="1"/>
  <c r="O87" i="1" s="1"/>
  <c r="P87" i="1"/>
  <c r="K87" i="1"/>
  <c r="L87" i="1" s="1"/>
  <c r="M87" i="1" s="1"/>
  <c r="C89" i="1"/>
  <c r="E88" i="1"/>
  <c r="P88" i="1" l="1"/>
  <c r="K88" i="1"/>
  <c r="L88" i="1" s="1"/>
  <c r="M88" i="1" s="1"/>
  <c r="N88" i="1"/>
  <c r="D121" i="1"/>
  <c r="D120" i="1"/>
  <c r="D134" i="1"/>
  <c r="D125" i="1"/>
  <c r="D122" i="1"/>
  <c r="D145" i="1"/>
  <c r="D128" i="1"/>
  <c r="D151" i="1"/>
  <c r="D114" i="1"/>
  <c r="D139" i="1"/>
  <c r="D126" i="1"/>
  <c r="D133" i="1"/>
  <c r="D124" i="1"/>
  <c r="D150" i="1"/>
  <c r="D144" i="1"/>
  <c r="D127" i="1"/>
  <c r="D119" i="1"/>
  <c r="D149" i="1"/>
  <c r="D123" i="1"/>
  <c r="D118" i="1"/>
  <c r="D143" i="1"/>
  <c r="D137" i="1"/>
  <c r="D148" i="1"/>
  <c r="D117" i="1"/>
  <c r="D147" i="1"/>
  <c r="D135" i="1"/>
  <c r="D115" i="1"/>
  <c r="D113" i="1"/>
  <c r="D136" i="1"/>
  <c r="D116" i="1"/>
  <c r="D146" i="1"/>
  <c r="D132" i="1"/>
  <c r="D112" i="1"/>
  <c r="D142" i="1"/>
  <c r="D130" i="1"/>
  <c r="D129" i="1"/>
  <c r="D138" i="1"/>
  <c r="D131" i="1"/>
  <c r="D111" i="1"/>
  <c r="D141" i="1"/>
  <c r="D140" i="1"/>
  <c r="C90" i="1"/>
  <c r="E89" i="1"/>
  <c r="P89" i="1" l="1"/>
  <c r="K89" i="1"/>
  <c r="L89" i="1" s="1"/>
  <c r="M89" i="1" s="1"/>
  <c r="N89" i="1"/>
  <c r="O89" i="1" s="1"/>
  <c r="O88" i="1"/>
  <c r="W84" i="1" s="1"/>
  <c r="X84" i="1"/>
  <c r="I11" i="3" s="1"/>
  <c r="C91" i="1"/>
  <c r="E90" i="1"/>
  <c r="K90" i="1" l="1"/>
  <c r="L90" i="1" s="1"/>
  <c r="M90" i="1" s="1"/>
  <c r="P90" i="1"/>
  <c r="N90" i="1"/>
  <c r="O90" i="1" s="1"/>
  <c r="D259" i="3"/>
  <c r="D381" i="3"/>
  <c r="D173" i="3"/>
  <c r="D258" i="3"/>
  <c r="D150" i="3"/>
  <c r="D379" i="3"/>
  <c r="D279" i="3"/>
  <c r="D342" i="3"/>
  <c r="D1635" i="3"/>
  <c r="D319" i="3"/>
  <c r="D426" i="3"/>
  <c r="D682" i="3"/>
  <c r="D938" i="3"/>
  <c r="D1194" i="3"/>
  <c r="D1450" i="3"/>
  <c r="D651" i="3"/>
  <c r="D907" i="3"/>
  <c r="D1163" i="3"/>
  <c r="D1419" i="3"/>
  <c r="D79" i="3"/>
  <c r="D594" i="3"/>
  <c r="D886" i="3"/>
  <c r="D1180" i="3"/>
  <c r="D1471" i="3"/>
  <c r="D148" i="3"/>
  <c r="D503" i="3"/>
  <c r="D797" i="3"/>
  <c r="D642" i="3"/>
  <c r="D969" i="3"/>
  <c r="D1282" i="3"/>
  <c r="D1585" i="3"/>
  <c r="D273" i="3"/>
  <c r="D1459" i="3"/>
  <c r="D274" i="3"/>
  <c r="D581" i="3"/>
  <c r="D913" i="3"/>
  <c r="D1245" i="3"/>
  <c r="D373" i="3"/>
  <c r="D728" i="3"/>
  <c r="D1049" i="3"/>
  <c r="D1363" i="3"/>
  <c r="D65" i="3"/>
  <c r="D689" i="3"/>
  <c r="D1012" i="3"/>
  <c r="D1325" i="3"/>
  <c r="D1625" i="3"/>
  <c r="D626" i="3"/>
  <c r="D956" i="3"/>
  <c r="D1267" i="3"/>
  <c r="D733" i="3"/>
  <c r="D1055" i="3"/>
  <c r="D1366" i="3"/>
  <c r="D50" i="3"/>
  <c r="D672" i="3"/>
  <c r="D997" i="3"/>
  <c r="D1310" i="3"/>
  <c r="D1610" i="3"/>
  <c r="D280" i="3"/>
  <c r="D567" i="3"/>
  <c r="D900" i="3"/>
  <c r="D1213" i="3"/>
  <c r="D590" i="3"/>
  <c r="D920" i="3"/>
  <c r="D465" i="3"/>
  <c r="D801" i="3"/>
  <c r="D806" i="3"/>
  <c r="D1468" i="3"/>
  <c r="D260" i="3"/>
  <c r="D761" i="3"/>
  <c r="D1437" i="3"/>
  <c r="D241" i="3"/>
  <c r="D702" i="3"/>
  <c r="D1410" i="3"/>
  <c r="D220" i="3"/>
  <c r="D1314" i="3"/>
  <c r="D243" i="3"/>
  <c r="D252" i="3"/>
  <c r="D1575" i="3"/>
  <c r="D1490" i="3"/>
  <c r="D1503" i="3"/>
  <c r="D905" i="3"/>
  <c r="D492" i="3"/>
  <c r="D1279" i="3"/>
  <c r="D138" i="3"/>
  <c r="D1327" i="3"/>
  <c r="D636" i="3"/>
  <c r="D885" i="3"/>
  <c r="D1506" i="3"/>
  <c r="D287" i="3"/>
  <c r="D1432" i="3"/>
  <c r="D1612" i="3"/>
  <c r="D1613" i="3"/>
  <c r="D75" i="3"/>
  <c r="D442" i="3"/>
  <c r="D698" i="3"/>
  <c r="D954" i="3"/>
  <c r="D1210" i="3"/>
  <c r="D411" i="3"/>
  <c r="D667" i="3"/>
  <c r="D923" i="3"/>
  <c r="D1179" i="3"/>
  <c r="D1435" i="3"/>
  <c r="D95" i="3"/>
  <c r="D612" i="3"/>
  <c r="D904" i="3"/>
  <c r="D1198" i="3"/>
  <c r="D1488" i="3"/>
  <c r="D165" i="3"/>
  <c r="D521" i="3"/>
  <c r="D815" i="3"/>
  <c r="D662" i="3"/>
  <c r="D990" i="3"/>
  <c r="D1301" i="3"/>
  <c r="D1603" i="3"/>
  <c r="D290" i="3"/>
  <c r="D1495" i="3"/>
  <c r="D308" i="3"/>
  <c r="D601" i="3"/>
  <c r="D932" i="3"/>
  <c r="D1283" i="3"/>
  <c r="D416" i="3"/>
  <c r="D750" i="3"/>
  <c r="D1071" i="3"/>
  <c r="D1382" i="3"/>
  <c r="D83" i="3"/>
  <c r="D709" i="3"/>
  <c r="D1031" i="3"/>
  <c r="D1345" i="3"/>
  <c r="D1644" i="3"/>
  <c r="D646" i="3"/>
  <c r="D975" i="3"/>
  <c r="D419" i="3"/>
  <c r="D753" i="3"/>
  <c r="D1074" i="3"/>
  <c r="D1385" i="3"/>
  <c r="D68" i="3"/>
  <c r="D692" i="3"/>
  <c r="D1016" i="3"/>
  <c r="D1329" i="3"/>
  <c r="D1629" i="3"/>
  <c r="D297" i="3"/>
  <c r="D589" i="3"/>
  <c r="D919" i="3"/>
  <c r="D1232" i="3"/>
  <c r="D610" i="3"/>
  <c r="D941" i="3"/>
  <c r="D487" i="3"/>
  <c r="D821" i="3"/>
  <c r="D866" i="3"/>
  <c r="D1493" i="3"/>
  <c r="D282" i="3"/>
  <c r="D807" i="3"/>
  <c r="D1469" i="3"/>
  <c r="D262" i="3"/>
  <c r="D764" i="3"/>
  <c r="D1438" i="3"/>
  <c r="D242" i="3"/>
  <c r="D1350" i="3"/>
  <c r="D265" i="3"/>
  <c r="D29" i="3"/>
  <c r="D146" i="3"/>
  <c r="D429" i="3"/>
  <c r="D1649" i="3"/>
  <c r="D1086" i="3"/>
  <c r="D550" i="3"/>
  <c r="D278" i="3"/>
  <c r="D11" i="3"/>
  <c r="D744" i="3"/>
  <c r="D1335" i="3"/>
  <c r="D458" i="3"/>
  <c r="D714" i="3"/>
  <c r="D970" i="3"/>
  <c r="D1226" i="3"/>
  <c r="D427" i="3"/>
  <c r="D683" i="3"/>
  <c r="D939" i="3"/>
  <c r="D1195" i="3"/>
  <c r="D1451" i="3"/>
  <c r="D111" i="3"/>
  <c r="D630" i="3"/>
  <c r="D924" i="3"/>
  <c r="D1216" i="3"/>
  <c r="D1505" i="3"/>
  <c r="D181" i="3"/>
  <c r="D541" i="3"/>
  <c r="D833" i="3"/>
  <c r="D684" i="3"/>
  <c r="D1233" i="3"/>
  <c r="D1397" i="3"/>
  <c r="D236" i="3"/>
  <c r="D1007" i="3"/>
  <c r="D474" i="3"/>
  <c r="D730" i="3"/>
  <c r="D986" i="3"/>
  <c r="D1242" i="3"/>
  <c r="D443" i="3"/>
  <c r="D699" i="3"/>
  <c r="D955" i="3"/>
  <c r="D1211" i="3"/>
  <c r="D1467" i="3"/>
  <c r="D127" i="3"/>
  <c r="D648" i="3"/>
  <c r="D942" i="3"/>
  <c r="D1234" i="3"/>
  <c r="D1522" i="3"/>
  <c r="D197" i="3"/>
  <c r="D559" i="3"/>
  <c r="D851" i="3"/>
  <c r="D706" i="3"/>
  <c r="D1222" i="3"/>
  <c r="D10" i="3"/>
  <c r="D1102" i="3"/>
  <c r="D301" i="3"/>
  <c r="D490" i="3"/>
  <c r="D746" i="3"/>
  <c r="D1002" i="3"/>
  <c r="D1258" i="3"/>
  <c r="D459" i="3"/>
  <c r="D715" i="3"/>
  <c r="D971" i="3"/>
  <c r="D1227" i="3"/>
  <c r="D1483" i="3"/>
  <c r="D143" i="3"/>
  <c r="D668" i="3"/>
  <c r="D960" i="3"/>
  <c r="D1252" i="3"/>
  <c r="D1539" i="3"/>
  <c r="D151" i="3"/>
  <c r="D1193" i="3"/>
  <c r="D1581" i="3"/>
  <c r="D235" i="3"/>
  <c r="D966" i="3"/>
  <c r="D506" i="3"/>
  <c r="D762" i="3"/>
  <c r="D1018" i="3"/>
  <c r="D1274" i="3"/>
  <c r="D475" i="3"/>
  <c r="D731" i="3"/>
  <c r="D987" i="3"/>
  <c r="D1243" i="3"/>
  <c r="D1499" i="3"/>
  <c r="D159" i="3"/>
  <c r="D686" i="3"/>
  <c r="D978" i="3"/>
  <c r="D1270" i="3"/>
  <c r="D1556" i="3"/>
  <c r="D1637" i="3"/>
  <c r="D1141" i="3"/>
  <c r="D638" i="3"/>
  <c r="D538" i="3"/>
  <c r="D890" i="3"/>
  <c r="D1338" i="3"/>
  <c r="D635" i="3"/>
  <c r="D1083" i="3"/>
  <c r="D1531" i="3"/>
  <c r="D540" i="3"/>
  <c r="D1052" i="3"/>
  <c r="D1454" i="3"/>
  <c r="D293" i="3"/>
  <c r="D741" i="3"/>
  <c r="D748" i="3"/>
  <c r="D1107" i="3"/>
  <c r="D1458" i="3"/>
  <c r="D188" i="3"/>
  <c r="D1264" i="3"/>
  <c r="D257" i="3"/>
  <c r="D643" i="3"/>
  <c r="D1029" i="3"/>
  <c r="D1440" i="3"/>
  <c r="D582" i="3"/>
  <c r="D952" i="3"/>
  <c r="D1303" i="3"/>
  <c r="D1642" i="3"/>
  <c r="D751" i="3"/>
  <c r="D1110" i="3"/>
  <c r="D1461" i="3"/>
  <c r="D480" i="3"/>
  <c r="D856" i="3"/>
  <c r="D1208" i="3"/>
  <c r="D711" i="3"/>
  <c r="D1112" i="3"/>
  <c r="D1463" i="3"/>
  <c r="D482" i="3"/>
  <c r="D860" i="3"/>
  <c r="D1212" i="3"/>
  <c r="D1555" i="3"/>
  <c r="D263" i="3"/>
  <c r="D629" i="3"/>
  <c r="D998" i="3"/>
  <c r="D1349" i="3"/>
  <c r="D780" i="3"/>
  <c r="D1136" i="3"/>
  <c r="D737" i="3"/>
  <c r="D760" i="3"/>
  <c r="D1557" i="3"/>
  <c r="D363" i="3"/>
  <c r="D1104" i="3"/>
  <c r="D78" i="3"/>
  <c r="D428" i="3"/>
  <c r="D1313" i="3"/>
  <c r="D200" i="3"/>
  <c r="D1443" i="3"/>
  <c r="D366" i="3"/>
  <c r="D1261" i="3"/>
  <c r="D1297" i="3"/>
  <c r="D1064" i="3"/>
  <c r="D168" i="3"/>
  <c r="D432" i="3"/>
  <c r="D1351" i="3"/>
  <c r="D202" i="3"/>
  <c r="D1218" i="3"/>
  <c r="D803" i="3"/>
  <c r="D1161" i="3"/>
  <c r="D90" i="3"/>
  <c r="D1655" i="3"/>
  <c r="D742" i="3"/>
  <c r="D446" i="3"/>
  <c r="D1241" i="3"/>
  <c r="D119" i="3"/>
  <c r="D18" i="3"/>
  <c r="D1544" i="3"/>
  <c r="D495" i="3"/>
  <c r="D1286" i="3"/>
  <c r="D142" i="3"/>
  <c r="D677" i="3"/>
  <c r="D1257" i="3"/>
  <c r="D450" i="3"/>
  <c r="D1254" i="3"/>
  <c r="D121" i="3"/>
  <c r="D20" i="3"/>
  <c r="D374" i="3"/>
  <c r="D1139" i="3"/>
  <c r="D1059" i="3"/>
  <c r="D1299" i="3"/>
  <c r="D800" i="3"/>
  <c r="D406" i="3"/>
  <c r="D1118" i="3"/>
  <c r="D598" i="3"/>
  <c r="D1378" i="3"/>
  <c r="D1543" i="3"/>
  <c r="D1046" i="3"/>
  <c r="D116" i="3"/>
  <c r="D209" i="3"/>
  <c r="D848" i="3"/>
  <c r="D1281" i="3"/>
  <c r="D140" i="3"/>
  <c r="D98" i="3"/>
  <c r="D553" i="3"/>
  <c r="D164" i="3"/>
  <c r="D1176" i="3"/>
  <c r="D1456" i="3"/>
  <c r="D1293" i="3"/>
  <c r="D144" i="3"/>
  <c r="D785" i="3"/>
  <c r="D1577" i="3"/>
  <c r="D320" i="3"/>
  <c r="D965" i="3"/>
  <c r="D1636" i="3"/>
  <c r="D1372" i="3"/>
  <c r="D43" i="3"/>
  <c r="D554" i="3"/>
  <c r="D906" i="3"/>
  <c r="D1354" i="3"/>
  <c r="D747" i="3"/>
  <c r="D1099" i="3"/>
  <c r="D1547" i="3"/>
  <c r="D558" i="3"/>
  <c r="D1070" i="3"/>
  <c r="D1573" i="3"/>
  <c r="D309" i="3"/>
  <c r="D759" i="3"/>
  <c r="D768" i="3"/>
  <c r="D1126" i="3"/>
  <c r="D1476" i="3"/>
  <c r="D205" i="3"/>
  <c r="D1361" i="3"/>
  <c r="D325" i="3"/>
  <c r="D663" i="3"/>
  <c r="D1048" i="3"/>
  <c r="D1477" i="3"/>
  <c r="D604" i="3"/>
  <c r="D973" i="3"/>
  <c r="D1324" i="3"/>
  <c r="D101" i="3"/>
  <c r="D771" i="3"/>
  <c r="D1129" i="3"/>
  <c r="D1479" i="3"/>
  <c r="D500" i="3"/>
  <c r="D878" i="3"/>
  <c r="D1229" i="3"/>
  <c r="D773" i="3"/>
  <c r="D1133" i="3"/>
  <c r="D1481" i="3"/>
  <c r="D504" i="3"/>
  <c r="D880" i="3"/>
  <c r="D1231" i="3"/>
  <c r="D1574" i="3"/>
  <c r="D314" i="3"/>
  <c r="D653" i="3"/>
  <c r="D1017" i="3"/>
  <c r="D422" i="3"/>
  <c r="D1155" i="3"/>
  <c r="D757" i="3"/>
  <c r="D925" i="3"/>
  <c r="D1582" i="3"/>
  <c r="D382" i="3"/>
  <c r="D1156" i="3"/>
  <c r="D110" i="3"/>
  <c r="D488" i="3"/>
  <c r="D1346" i="3"/>
  <c r="D264" i="3"/>
  <c r="D1472" i="3"/>
  <c r="D22" i="3"/>
  <c r="D1457" i="3"/>
  <c r="D375" i="3"/>
  <c r="D224" i="3"/>
  <c r="D1202" i="3"/>
  <c r="D494" i="3"/>
  <c r="D845" i="3"/>
  <c r="D1318" i="3"/>
  <c r="D510" i="3"/>
  <c r="D452" i="3"/>
  <c r="D380" i="3"/>
  <c r="D1578" i="3"/>
  <c r="D215" i="3"/>
  <c r="D570" i="3"/>
  <c r="D922" i="3"/>
  <c r="D1370" i="3"/>
  <c r="D763" i="3"/>
  <c r="D1115" i="3"/>
  <c r="D1563" i="3"/>
  <c r="D576" i="3"/>
  <c r="D1088" i="3"/>
  <c r="D1590" i="3"/>
  <c r="D413" i="3"/>
  <c r="D777" i="3"/>
  <c r="D788" i="3"/>
  <c r="D1145" i="3"/>
  <c r="D1494" i="3"/>
  <c r="D222" i="3"/>
  <c r="D1421" i="3"/>
  <c r="D341" i="3"/>
  <c r="D685" i="3"/>
  <c r="D1069" i="3"/>
  <c r="D1513" i="3"/>
  <c r="D624" i="3"/>
  <c r="D992" i="3"/>
  <c r="D1343" i="3"/>
  <c r="D417" i="3"/>
  <c r="D791" i="3"/>
  <c r="D1150" i="3"/>
  <c r="D1497" i="3"/>
  <c r="D524" i="3"/>
  <c r="D897" i="3"/>
  <c r="D1248" i="3"/>
  <c r="D793" i="3"/>
  <c r="D1152" i="3"/>
  <c r="D1500" i="3"/>
  <c r="D526" i="3"/>
  <c r="D899" i="3"/>
  <c r="D1250" i="3"/>
  <c r="D1592" i="3"/>
  <c r="D330" i="3"/>
  <c r="D673" i="3"/>
  <c r="D1038" i="3"/>
  <c r="D444" i="3"/>
  <c r="D820" i="3"/>
  <c r="D1174" i="3"/>
  <c r="D781" i="3"/>
  <c r="D967" i="3"/>
  <c r="D1614" i="3"/>
  <c r="D401" i="3"/>
  <c r="D1197" i="3"/>
  <c r="D133" i="3"/>
  <c r="D534" i="3"/>
  <c r="D1376" i="3"/>
  <c r="D284" i="3"/>
  <c r="D1528" i="3"/>
  <c r="D15" i="3"/>
  <c r="D387" i="3"/>
  <c r="D192" i="3"/>
  <c r="D1200" i="3"/>
  <c r="D847" i="3"/>
  <c r="D658" i="3"/>
  <c r="D1412" i="3"/>
  <c r="D244" i="3"/>
  <c r="D210" i="3"/>
  <c r="D1369" i="3"/>
  <c r="D1240" i="3"/>
  <c r="D139" i="3"/>
  <c r="D334" i="3"/>
  <c r="D1045" i="3"/>
  <c r="D552" i="3"/>
  <c r="D1317" i="3"/>
  <c r="D163" i="3"/>
  <c r="D1358" i="3"/>
  <c r="D253" i="3"/>
  <c r="D615" i="3"/>
  <c r="D1356" i="3"/>
  <c r="D185" i="3"/>
  <c r="D1453" i="3"/>
  <c r="D1633" i="3"/>
  <c r="D556" i="3"/>
  <c r="D1319" i="3"/>
  <c r="D1491" i="3"/>
  <c r="D41" i="3"/>
  <c r="D1008" i="3"/>
  <c r="D586" i="3"/>
  <c r="D1034" i="3"/>
  <c r="D1386" i="3"/>
  <c r="D779" i="3"/>
  <c r="D1131" i="3"/>
  <c r="D1579" i="3"/>
  <c r="D704" i="3"/>
  <c r="D1106" i="3"/>
  <c r="D1607" i="3"/>
  <c r="D431" i="3"/>
  <c r="D869" i="3"/>
  <c r="D808" i="3"/>
  <c r="D1166" i="3"/>
  <c r="D1512" i="3"/>
  <c r="D239" i="3"/>
  <c r="D1532" i="3"/>
  <c r="D357" i="3"/>
  <c r="D707" i="3"/>
  <c r="D1089" i="3"/>
  <c r="D1550" i="3"/>
  <c r="D644" i="3"/>
  <c r="D1011" i="3"/>
  <c r="D1401" i="3"/>
  <c r="D437" i="3"/>
  <c r="D813" i="3"/>
  <c r="D1169" i="3"/>
  <c r="D1516" i="3"/>
  <c r="D544" i="3"/>
  <c r="D916" i="3"/>
  <c r="D439" i="3"/>
  <c r="D817" i="3"/>
  <c r="D1171" i="3"/>
  <c r="D1518" i="3"/>
  <c r="D546" i="3"/>
  <c r="D918" i="3"/>
  <c r="D1269" i="3"/>
  <c r="D1647" i="3"/>
  <c r="D346" i="3"/>
  <c r="D693" i="3"/>
  <c r="D1057" i="3"/>
  <c r="D464" i="3"/>
  <c r="D840" i="3"/>
  <c r="D423" i="3"/>
  <c r="D841" i="3"/>
  <c r="D1021" i="3"/>
  <c r="D1638" i="3"/>
  <c r="D46" i="3"/>
  <c r="D1236" i="3"/>
  <c r="D156" i="3"/>
  <c r="D596" i="3"/>
  <c r="D1470" i="3"/>
  <c r="D304" i="3"/>
  <c r="D1560" i="3"/>
  <c r="D367" i="3"/>
  <c r="D511" i="3"/>
  <c r="D337" i="3"/>
  <c r="D1278" i="3"/>
  <c r="D1365" i="3"/>
  <c r="D718" i="3"/>
  <c r="D1446" i="3"/>
  <c r="D266" i="3"/>
  <c r="D7" i="3"/>
  <c r="D433" i="3"/>
  <c r="D1280" i="3"/>
  <c r="D162" i="3"/>
  <c r="D6" i="3"/>
  <c r="D1260" i="3"/>
  <c r="D614" i="3"/>
  <c r="D1353" i="3"/>
  <c r="D184" i="3"/>
  <c r="D1571" i="3"/>
  <c r="D680" i="3"/>
  <c r="D661" i="3"/>
  <c r="D1390" i="3"/>
  <c r="D207" i="3"/>
  <c r="D1599" i="3"/>
  <c r="D169" i="3"/>
  <c r="D616" i="3"/>
  <c r="D1357" i="3"/>
  <c r="D186" i="3"/>
  <c r="D947" i="3"/>
  <c r="D1466" i="3"/>
  <c r="D1431" i="3"/>
  <c r="D42" i="3"/>
  <c r="D602" i="3"/>
  <c r="D1050" i="3"/>
  <c r="D1402" i="3"/>
  <c r="D795" i="3"/>
  <c r="D1147" i="3"/>
  <c r="D1595" i="3"/>
  <c r="D722" i="3"/>
  <c r="D1124" i="3"/>
  <c r="D1624" i="3"/>
  <c r="D449" i="3"/>
  <c r="D414" i="3"/>
  <c r="D830" i="3"/>
  <c r="D1185" i="3"/>
  <c r="D1530" i="3"/>
  <c r="D256" i="3"/>
  <c r="D1568" i="3"/>
  <c r="D389" i="3"/>
  <c r="D727" i="3"/>
  <c r="D1108" i="3"/>
  <c r="D1586" i="3"/>
  <c r="D664" i="3"/>
  <c r="D1030" i="3"/>
  <c r="D1422" i="3"/>
  <c r="D457" i="3"/>
  <c r="D835" i="3"/>
  <c r="D1188" i="3"/>
  <c r="D1534" i="3"/>
  <c r="D564" i="3"/>
  <c r="D935" i="3"/>
  <c r="D461" i="3"/>
  <c r="D837" i="3"/>
  <c r="D1190" i="3"/>
  <c r="D1536" i="3"/>
  <c r="D566" i="3"/>
  <c r="D937" i="3"/>
  <c r="D1289" i="3"/>
  <c r="D51" i="3"/>
  <c r="D362" i="3"/>
  <c r="D713" i="3"/>
  <c r="D1076" i="3"/>
  <c r="D486" i="3"/>
  <c r="D862" i="3"/>
  <c r="D445" i="3"/>
  <c r="D863" i="3"/>
  <c r="D1061" i="3"/>
  <c r="D53" i="3"/>
  <c r="D12" i="3"/>
  <c r="D1276" i="3"/>
  <c r="D178" i="3"/>
  <c r="D656" i="3"/>
  <c r="D1502" i="3"/>
  <c r="D326" i="3"/>
  <c r="D1589" i="3"/>
  <c r="D408" i="3"/>
  <c r="D1542" i="3"/>
  <c r="D681" i="3"/>
  <c r="D1377" i="3"/>
  <c r="D1601" i="3"/>
  <c r="D766" i="3"/>
  <c r="D1473" i="3"/>
  <c r="D286" i="3"/>
  <c r="D787" i="3"/>
  <c r="D493" i="3"/>
  <c r="D1316" i="3"/>
  <c r="D183" i="3"/>
  <c r="D620" i="3"/>
  <c r="D1368" i="3"/>
  <c r="D660" i="3"/>
  <c r="D1389" i="3"/>
  <c r="D204" i="3"/>
  <c r="D167" i="3"/>
  <c r="D963" i="3"/>
  <c r="D721" i="3"/>
  <c r="D1415" i="3"/>
  <c r="D227" i="3"/>
  <c r="D145" i="3"/>
  <c r="D275" i="3"/>
  <c r="D676" i="3"/>
  <c r="D1391" i="3"/>
  <c r="D208" i="3"/>
  <c r="D1000" i="3"/>
  <c r="D361" i="3"/>
  <c r="D359" i="3"/>
  <c r="D300" i="3"/>
  <c r="D618" i="3"/>
  <c r="D1066" i="3"/>
  <c r="D1418" i="3"/>
  <c r="D811" i="3"/>
  <c r="D1259" i="3"/>
  <c r="D1611" i="3"/>
  <c r="D740" i="3"/>
  <c r="D1142" i="3"/>
  <c r="D1641" i="3"/>
  <c r="D467" i="3"/>
  <c r="D434" i="3"/>
  <c r="D852" i="3"/>
  <c r="D1204" i="3"/>
  <c r="D1549" i="3"/>
  <c r="D307" i="3"/>
  <c r="D1604" i="3"/>
  <c r="D405" i="3"/>
  <c r="D749" i="3"/>
  <c r="D1127" i="3"/>
  <c r="D1640" i="3"/>
  <c r="D688" i="3"/>
  <c r="D1090" i="3"/>
  <c r="D1441" i="3"/>
  <c r="D479" i="3"/>
  <c r="D855" i="3"/>
  <c r="D1207" i="3"/>
  <c r="D1552" i="3"/>
  <c r="D584" i="3"/>
  <c r="D994" i="3"/>
  <c r="D481" i="3"/>
  <c r="D857" i="3"/>
  <c r="D1209" i="3"/>
  <c r="D1554" i="3"/>
  <c r="D588" i="3"/>
  <c r="D958" i="3"/>
  <c r="D1348" i="3"/>
  <c r="D69" i="3"/>
  <c r="D378" i="3"/>
  <c r="D735" i="3"/>
  <c r="D1095" i="3"/>
  <c r="D508" i="3"/>
  <c r="D882" i="3"/>
  <c r="D509" i="3"/>
  <c r="D883" i="3"/>
  <c r="D1103" i="3"/>
  <c r="D77" i="3"/>
  <c r="D425" i="3"/>
  <c r="D1312" i="3"/>
  <c r="D199" i="3"/>
  <c r="D822" i="3"/>
  <c r="D1527" i="3"/>
  <c r="D345" i="3"/>
  <c r="D1617" i="3"/>
  <c r="D451" i="3"/>
  <c r="D37" i="3"/>
  <c r="D909" i="3"/>
  <c r="D180" i="3"/>
  <c r="D191" i="3"/>
  <c r="D824" i="3"/>
  <c r="D1504" i="3"/>
  <c r="D306" i="3"/>
  <c r="D949" i="3"/>
  <c r="D551" i="3"/>
  <c r="D1352" i="3"/>
  <c r="D203" i="3"/>
  <c r="D948" i="3"/>
  <c r="D1489" i="3"/>
  <c r="D720" i="3"/>
  <c r="D1414" i="3"/>
  <c r="D226" i="3"/>
  <c r="D294" i="3"/>
  <c r="D1220" i="3"/>
  <c r="D783" i="3"/>
  <c r="D1449" i="3"/>
  <c r="D249" i="3"/>
  <c r="D251" i="3"/>
  <c r="D376" i="3"/>
  <c r="D1465" i="3"/>
  <c r="D1430" i="3"/>
  <c r="D399" i="3"/>
  <c r="D634" i="3"/>
  <c r="D1082" i="3"/>
  <c r="D1434" i="3"/>
  <c r="D827" i="3"/>
  <c r="D1275" i="3"/>
  <c r="D1627" i="3"/>
  <c r="D758" i="3"/>
  <c r="D1160" i="3"/>
  <c r="D62" i="3"/>
  <c r="D485" i="3"/>
  <c r="D454" i="3"/>
  <c r="D872" i="3"/>
  <c r="D1223" i="3"/>
  <c r="D1567" i="3"/>
  <c r="D324" i="3"/>
  <c r="D1622" i="3"/>
  <c r="D45" i="3"/>
  <c r="D769" i="3"/>
  <c r="D1148" i="3"/>
  <c r="D100" i="3"/>
  <c r="D708" i="3"/>
  <c r="D1184" i="3"/>
  <c r="D1405" i="3"/>
  <c r="D299" i="3"/>
  <c r="D650" i="3"/>
  <c r="D1098" i="3"/>
  <c r="D491" i="3"/>
  <c r="D843" i="3"/>
  <c r="D1291" i="3"/>
  <c r="D1643" i="3"/>
  <c r="D776" i="3"/>
  <c r="D1288" i="3"/>
  <c r="D80" i="3"/>
  <c r="D577" i="3"/>
  <c r="D476" i="3"/>
  <c r="D893" i="3"/>
  <c r="D1244" i="3"/>
  <c r="D1621" i="3"/>
  <c r="D340" i="3"/>
  <c r="D64" i="3"/>
  <c r="D415" i="3"/>
  <c r="D789" i="3"/>
  <c r="D1167" i="3"/>
  <c r="D189" i="3"/>
  <c r="D770" i="3"/>
  <c r="D152" i="3"/>
  <c r="D1608" i="3"/>
  <c r="D49" i="3"/>
  <c r="D666" i="3"/>
  <c r="D1114" i="3"/>
  <c r="D507" i="3"/>
  <c r="D859" i="3"/>
  <c r="D1307" i="3"/>
  <c r="D63" i="3"/>
  <c r="D796" i="3"/>
  <c r="D1308" i="3"/>
  <c r="D97" i="3"/>
  <c r="D595" i="3"/>
  <c r="D496" i="3"/>
  <c r="D912" i="3"/>
  <c r="D1263" i="3"/>
  <c r="D1639" i="3"/>
  <c r="D356" i="3"/>
  <c r="D82" i="3"/>
  <c r="D435" i="3"/>
  <c r="D809" i="3"/>
  <c r="D1186" i="3"/>
  <c r="D291" i="3"/>
  <c r="D790" i="3"/>
  <c r="D865" i="3"/>
  <c r="D1373" i="3"/>
  <c r="D1523" i="3"/>
  <c r="D778" i="3"/>
  <c r="D1130" i="3"/>
  <c r="D523" i="3"/>
  <c r="D875" i="3"/>
  <c r="D1323" i="3"/>
  <c r="D412" i="3"/>
  <c r="D814" i="3"/>
  <c r="D1326" i="3"/>
  <c r="D114" i="3"/>
  <c r="D613" i="3"/>
  <c r="D516" i="3"/>
  <c r="D931" i="3"/>
  <c r="D1320" i="3"/>
  <c r="D61" i="3"/>
  <c r="D372" i="3"/>
  <c r="D118" i="3"/>
  <c r="D455" i="3"/>
  <c r="D831" i="3"/>
  <c r="D1205" i="3"/>
  <c r="D436" i="3"/>
  <c r="D812" i="3"/>
  <c r="D864" i="3"/>
  <c r="D1336" i="3"/>
  <c r="D1272" i="3"/>
  <c r="D794" i="3"/>
  <c r="D1146" i="3"/>
  <c r="D539" i="3"/>
  <c r="D891" i="3"/>
  <c r="D1339" i="3"/>
  <c r="D430" i="3"/>
  <c r="D832" i="3"/>
  <c r="D1344" i="3"/>
  <c r="D131" i="3"/>
  <c r="D631" i="3"/>
  <c r="D536" i="3"/>
  <c r="D950" i="3"/>
  <c r="D1341" i="3"/>
  <c r="D81" i="3"/>
  <c r="D388" i="3"/>
  <c r="D136" i="3"/>
  <c r="D477" i="3"/>
  <c r="D853" i="3"/>
  <c r="D805" i="3"/>
  <c r="D1101" i="3"/>
  <c r="D911" i="3"/>
  <c r="D810" i="3"/>
  <c r="D1162" i="3"/>
  <c r="D555" i="3"/>
  <c r="D1003" i="3"/>
  <c r="D1355" i="3"/>
  <c r="D448" i="3"/>
  <c r="D850" i="3"/>
  <c r="D1362" i="3"/>
  <c r="D213" i="3"/>
  <c r="D649" i="3"/>
  <c r="D560" i="3"/>
  <c r="D1009" i="3"/>
  <c r="D1360" i="3"/>
  <c r="D99" i="3"/>
  <c r="D404" i="3"/>
  <c r="D154" i="3"/>
  <c r="D497" i="3"/>
  <c r="D873" i="3"/>
  <c r="D804" i="3"/>
  <c r="D217" i="3"/>
  <c r="D255" i="3"/>
  <c r="D826" i="3"/>
  <c r="D1178" i="3"/>
  <c r="D571" i="3"/>
  <c r="D1019" i="3"/>
  <c r="D1371" i="3"/>
  <c r="D466" i="3"/>
  <c r="D868" i="3"/>
  <c r="D1380" i="3"/>
  <c r="D229" i="3"/>
  <c r="D669" i="3"/>
  <c r="D580" i="3"/>
  <c r="D1028" i="3"/>
  <c r="D1379" i="3"/>
  <c r="D117" i="3"/>
  <c r="D44" i="3"/>
  <c r="D172" i="3"/>
  <c r="D517" i="3"/>
  <c r="D894" i="3"/>
  <c r="D1321" i="3"/>
  <c r="D498" i="3"/>
  <c r="D876" i="3"/>
  <c r="D1225" i="3"/>
  <c r="D106" i="3"/>
  <c r="D1387" i="3"/>
  <c r="D705" i="3"/>
  <c r="D951" i="3"/>
  <c r="D478" i="3"/>
  <c r="D1265" i="3"/>
  <c r="D583" i="3"/>
  <c r="D1228" i="3"/>
  <c r="D102" i="3"/>
  <c r="D1054" i="3"/>
  <c r="D671" i="3"/>
  <c r="D1309" i="3"/>
  <c r="D608" i="3"/>
  <c r="D1134" i="3"/>
  <c r="D123" i="3"/>
  <c r="D547" i="3"/>
  <c r="D1192" i="3"/>
  <c r="D901" i="3"/>
  <c r="D655" i="3"/>
  <c r="D1235" i="3"/>
  <c r="D322" i="3"/>
  <c r="D1526" i="3"/>
  <c r="D870" i="3"/>
  <c r="D112" i="3"/>
  <c r="D113" i="3"/>
  <c r="D40" i="3"/>
  <c r="D703" i="3"/>
  <c r="D336" i="3"/>
  <c r="D1159" i="3"/>
  <c r="D386" i="3"/>
  <c r="D149" i="3"/>
  <c r="D1535" i="3"/>
  <c r="D1177" i="3"/>
  <c r="D515" i="3"/>
  <c r="D1507" i="3"/>
  <c r="D409" i="3"/>
  <c r="D377" i="3"/>
  <c r="D1480" i="3"/>
  <c r="D391" i="3"/>
  <c r="D1333" i="3"/>
  <c r="D1123" i="3"/>
  <c r="D250" i="3"/>
  <c r="D1392" i="3"/>
  <c r="D296" i="3"/>
  <c r="D216" i="3"/>
  <c r="D530" i="3"/>
  <c r="D39" i="3"/>
  <c r="D398" i="3"/>
  <c r="D313" i="3"/>
  <c r="D281" i="3"/>
  <c r="D196" i="3"/>
  <c r="D190" i="3"/>
  <c r="D108" i="3"/>
  <c r="D1084" i="3"/>
  <c r="D52" i="3"/>
  <c r="D130" i="3"/>
  <c r="D1403" i="3"/>
  <c r="D723" i="3"/>
  <c r="D206" i="3"/>
  <c r="D518" i="3"/>
  <c r="D1284" i="3"/>
  <c r="D605" i="3"/>
  <c r="D1247" i="3"/>
  <c r="D418" i="3"/>
  <c r="D1073" i="3"/>
  <c r="D691" i="3"/>
  <c r="D1328" i="3"/>
  <c r="D628" i="3"/>
  <c r="D1153" i="3"/>
  <c r="D141" i="3"/>
  <c r="D609" i="3"/>
  <c r="D1251" i="3"/>
  <c r="D961" i="3"/>
  <c r="D675" i="3"/>
  <c r="D1273" i="3"/>
  <c r="D343" i="3"/>
  <c r="D1558" i="3"/>
  <c r="D927" i="3"/>
  <c r="D134" i="3"/>
  <c r="D137" i="3"/>
  <c r="D469" i="3"/>
  <c r="D765" i="3"/>
  <c r="D8" i="3"/>
  <c r="D1201" i="3"/>
  <c r="D407" i="3"/>
  <c r="D358" i="3"/>
  <c r="D1562" i="3"/>
  <c r="D1393" i="3"/>
  <c r="D964" i="3"/>
  <c r="D1538" i="3"/>
  <c r="D25" i="3"/>
  <c r="D575" i="3"/>
  <c r="D1508" i="3"/>
  <c r="D35" i="3"/>
  <c r="D1545" i="3"/>
  <c r="D1175" i="3"/>
  <c r="D270" i="3"/>
  <c r="D1510" i="3"/>
  <c r="D355" i="3"/>
  <c r="D1580" i="3"/>
  <c r="D175" i="3"/>
  <c r="D292" i="3"/>
  <c r="D468" i="3"/>
  <c r="D254" i="3"/>
  <c r="D92" i="3"/>
  <c r="D892" i="3"/>
  <c r="D696" i="3"/>
  <c r="D338" i="3"/>
  <c r="D1524" i="3"/>
  <c r="D410" i="3"/>
  <c r="D1515" i="3"/>
  <c r="D600" i="3"/>
  <c r="D223" i="3"/>
  <c r="D542" i="3"/>
  <c r="D1460" i="3"/>
  <c r="D625" i="3"/>
  <c r="D1266" i="3"/>
  <c r="D438" i="3"/>
  <c r="D1092" i="3"/>
  <c r="D879" i="3"/>
  <c r="D1347" i="3"/>
  <c r="D652" i="3"/>
  <c r="D1172" i="3"/>
  <c r="D160" i="3"/>
  <c r="D755" i="3"/>
  <c r="D1271" i="3"/>
  <c r="D980" i="3"/>
  <c r="D695" i="3"/>
  <c r="D1305" i="3"/>
  <c r="D473" i="3"/>
  <c r="D1583" i="3"/>
  <c r="D981" i="3"/>
  <c r="D157" i="3"/>
  <c r="D158" i="3"/>
  <c r="D846" i="3"/>
  <c r="D823" i="3"/>
  <c r="D574" i="3"/>
  <c r="D1239" i="3"/>
  <c r="D23" i="3"/>
  <c r="D599" i="3"/>
  <c r="D1594" i="3"/>
  <c r="D1600" i="3"/>
  <c r="D1334" i="3"/>
  <c r="D1564" i="3"/>
  <c r="D28" i="3"/>
  <c r="D1006" i="3"/>
  <c r="D1540" i="3"/>
  <c r="D26" i="3"/>
  <c r="D103" i="3"/>
  <c r="D1215" i="3"/>
  <c r="D1631" i="3"/>
  <c r="D76" i="3"/>
  <c r="D36" i="3"/>
  <c r="D1548" i="3"/>
  <c r="D679" i="3"/>
  <c r="D522" i="3"/>
  <c r="D484" i="3"/>
  <c r="D622" i="3"/>
  <c r="D240" i="3"/>
  <c r="D562" i="3"/>
  <c r="D1478" i="3"/>
  <c r="D645" i="3"/>
  <c r="D1285" i="3"/>
  <c r="D460" i="3"/>
  <c r="D1111" i="3"/>
  <c r="D898" i="3"/>
  <c r="D1406" i="3"/>
  <c r="D712" i="3"/>
  <c r="D1191" i="3"/>
  <c r="D177" i="3"/>
  <c r="D775" i="3"/>
  <c r="D1292" i="3"/>
  <c r="D999" i="3"/>
  <c r="D717" i="3"/>
  <c r="D1337" i="3"/>
  <c r="D533" i="3"/>
  <c r="D1615" i="3"/>
  <c r="D1023" i="3"/>
  <c r="D179" i="3"/>
  <c r="D201" i="3"/>
  <c r="D1137" i="3"/>
  <c r="D871" i="3"/>
  <c r="D1182" i="3"/>
  <c r="D1315" i="3"/>
  <c r="D16" i="3"/>
  <c r="D659" i="3"/>
  <c r="D1619" i="3"/>
  <c r="D124" i="3"/>
  <c r="D1546" i="3"/>
  <c r="D1596" i="3"/>
  <c r="D572" i="3"/>
  <c r="D1298" i="3"/>
  <c r="D1565" i="3"/>
  <c r="D19" i="3"/>
  <c r="D276" i="3"/>
  <c r="D1417" i="3"/>
  <c r="D122" i="3"/>
  <c r="D579" i="3"/>
  <c r="D1566" i="3"/>
  <c r="D272" i="3"/>
  <c r="D193" i="3"/>
  <c r="D842" i="3"/>
  <c r="D502" i="3"/>
  <c r="D726" i="3"/>
  <c r="D537" i="3"/>
  <c r="D834" i="3"/>
  <c r="D1496" i="3"/>
  <c r="D665" i="3"/>
  <c r="D1304" i="3"/>
  <c r="D606" i="3"/>
  <c r="D1132" i="3"/>
  <c r="D917" i="3"/>
  <c r="D1425" i="3"/>
  <c r="D734" i="3"/>
  <c r="D1367" i="3"/>
  <c r="D194" i="3"/>
  <c r="D799" i="3"/>
  <c r="D1311" i="3"/>
  <c r="D1020" i="3"/>
  <c r="D902" i="3"/>
  <c r="D1374" i="3"/>
  <c r="D593" i="3"/>
  <c r="D1645" i="3"/>
  <c r="D1063" i="3"/>
  <c r="D365" i="3"/>
  <c r="D221" i="3"/>
  <c r="D1359" i="3"/>
  <c r="D928" i="3"/>
  <c r="D1520" i="3"/>
  <c r="D1529" i="3"/>
  <c r="D557" i="3"/>
  <c r="D719" i="3"/>
  <c r="D1651" i="3"/>
  <c r="D232" i="3"/>
  <c r="D782" i="3"/>
  <c r="D1620" i="3"/>
  <c r="D1001" i="3"/>
  <c r="D1521" i="3"/>
  <c r="D1597" i="3"/>
  <c r="D393" i="3"/>
  <c r="D31" i="3"/>
  <c r="D1452" i="3"/>
  <c r="D333" i="3"/>
  <c r="D187" i="3"/>
  <c r="D174" i="3"/>
  <c r="D697" i="3"/>
  <c r="D74" i="3"/>
  <c r="D1598" i="3"/>
  <c r="D1300" i="3"/>
  <c r="D531" i="3"/>
  <c r="D858" i="3"/>
  <c r="D520" i="3"/>
  <c r="D1047" i="3"/>
  <c r="D561" i="3"/>
  <c r="D854" i="3"/>
  <c r="D1514" i="3"/>
  <c r="D729" i="3"/>
  <c r="D1364" i="3"/>
  <c r="D670" i="3"/>
  <c r="D1151" i="3"/>
  <c r="D936" i="3"/>
  <c r="D1444" i="3"/>
  <c r="D754" i="3"/>
  <c r="D1388" i="3"/>
  <c r="D211" i="3"/>
  <c r="D819" i="3"/>
  <c r="D1330" i="3"/>
  <c r="D1039" i="3"/>
  <c r="D921" i="3"/>
  <c r="D1408" i="3"/>
  <c r="D641" i="3"/>
  <c r="D54" i="3"/>
  <c r="D1105" i="3"/>
  <c r="D384" i="3"/>
  <c r="D305" i="3"/>
  <c r="D316" i="3"/>
  <c r="D982" i="3"/>
  <c r="D170" i="3"/>
  <c r="D1561" i="3"/>
  <c r="D70" i="3"/>
  <c r="D767" i="3"/>
  <c r="D58" i="3"/>
  <c r="D354" i="3"/>
  <c r="D828" i="3"/>
  <c r="D1652" i="3"/>
  <c r="D1295" i="3"/>
  <c r="D447" i="3"/>
  <c r="D1626" i="3"/>
  <c r="D512" i="3"/>
  <c r="D637" i="3"/>
  <c r="D1484" i="3"/>
  <c r="D352" i="3"/>
  <c r="D271" i="3"/>
  <c r="D849" i="3"/>
  <c r="D1553" i="3"/>
  <c r="D1492" i="3"/>
  <c r="D1262" i="3"/>
  <c r="D1486" i="3"/>
  <c r="D339" i="3"/>
  <c r="D1630" i="3"/>
  <c r="D1296" i="3"/>
  <c r="D72" i="3"/>
  <c r="D874" i="3"/>
  <c r="D996" i="3"/>
  <c r="D1068" i="3"/>
  <c r="D623" i="3"/>
  <c r="D895" i="3"/>
  <c r="D1533" i="3"/>
  <c r="D877" i="3"/>
  <c r="D1383" i="3"/>
  <c r="D690" i="3"/>
  <c r="D1170" i="3"/>
  <c r="D957" i="3"/>
  <c r="D1572" i="3"/>
  <c r="D774" i="3"/>
  <c r="D1407" i="3"/>
  <c r="D228" i="3"/>
  <c r="D839" i="3"/>
  <c r="D528" i="3"/>
  <c r="D1058" i="3"/>
  <c r="D943" i="3"/>
  <c r="D1433" i="3"/>
  <c r="D701" i="3"/>
  <c r="D219" i="3"/>
  <c r="D1157" i="3"/>
  <c r="D403" i="3"/>
  <c r="D327" i="3"/>
  <c r="D513" i="3"/>
  <c r="D285" i="3"/>
  <c r="D397" i="3"/>
  <c r="D1593" i="3"/>
  <c r="D315" i="3"/>
  <c r="D825" i="3"/>
  <c r="D225" i="3"/>
  <c r="D38" i="3"/>
  <c r="D887" i="3"/>
  <c r="D59" i="3"/>
  <c r="D1511" i="3"/>
  <c r="D829" i="3"/>
  <c r="D1653" i="3"/>
  <c r="D903" i="3"/>
  <c r="D1140" i="3"/>
  <c r="D1509" i="3"/>
  <c r="D371" i="3"/>
  <c r="D1043" i="3"/>
  <c r="D1183" i="3"/>
  <c r="D578" i="3"/>
  <c r="D945" i="3"/>
  <c r="D1290" i="3"/>
  <c r="D1014" i="3"/>
  <c r="D1087" i="3"/>
  <c r="D972" i="3"/>
  <c r="D914" i="3"/>
  <c r="D1551" i="3"/>
  <c r="D896" i="3"/>
  <c r="D1404" i="3"/>
  <c r="D710" i="3"/>
  <c r="D1189" i="3"/>
  <c r="D976" i="3"/>
  <c r="D1591" i="3"/>
  <c r="D798" i="3"/>
  <c r="D1426" i="3"/>
  <c r="D246" i="3"/>
  <c r="D861" i="3"/>
  <c r="D548" i="3"/>
  <c r="D1077" i="3"/>
  <c r="D962" i="3"/>
  <c r="D1525" i="3"/>
  <c r="D867" i="3"/>
  <c r="D283" i="3"/>
  <c r="D1199" i="3"/>
  <c r="D21" i="3"/>
  <c r="D347" i="3"/>
  <c r="D1394" i="3"/>
  <c r="D385" i="3"/>
  <c r="D743" i="3"/>
  <c r="D1618" i="3"/>
  <c r="D678" i="3"/>
  <c r="D930" i="3"/>
  <c r="D247" i="3"/>
  <c r="D453" i="3"/>
  <c r="D944" i="3"/>
  <c r="D91" i="3"/>
  <c r="D1656" i="3"/>
  <c r="D888" i="3"/>
  <c r="D60" i="3"/>
  <c r="D1256" i="3"/>
  <c r="D1462" i="3"/>
  <c r="D1541" i="3"/>
  <c r="D392" i="3"/>
  <c r="D1427" i="3"/>
  <c r="D128" i="3"/>
  <c r="D195" i="3"/>
  <c r="D910" i="3"/>
  <c r="D71" i="3"/>
  <c r="D470" i="3"/>
  <c r="D27" i="3"/>
  <c r="D1044" i="3"/>
  <c r="D400" i="3"/>
  <c r="D639" i="3"/>
  <c r="D745" i="3"/>
  <c r="D1306" i="3"/>
  <c r="D1032" i="3"/>
  <c r="D1399" i="3"/>
  <c r="D991" i="3"/>
  <c r="D933" i="3"/>
  <c r="D1569" i="3"/>
  <c r="D915" i="3"/>
  <c r="D1423" i="3"/>
  <c r="D732" i="3"/>
  <c r="D501" i="3"/>
  <c r="D995" i="3"/>
  <c r="D1609" i="3"/>
  <c r="D818" i="3"/>
  <c r="D1445" i="3"/>
  <c r="D394" i="3"/>
  <c r="D881" i="3"/>
  <c r="D568" i="3"/>
  <c r="D1096" i="3"/>
  <c r="D424" i="3"/>
  <c r="D109" i="3"/>
  <c r="D926" i="3"/>
  <c r="D303" i="3"/>
  <c r="D1237" i="3"/>
  <c r="D14" i="3"/>
  <c r="D1485" i="3"/>
  <c r="D125" i="3"/>
  <c r="D17" i="3"/>
  <c r="D1100" i="3"/>
  <c r="D1650" i="3"/>
  <c r="D1138" i="3"/>
  <c r="D984" i="3"/>
  <c r="D267" i="3"/>
  <c r="D1487" i="3"/>
  <c r="D985" i="3"/>
  <c r="D248" i="3"/>
  <c r="D724" i="3"/>
  <c r="D1517" i="3"/>
  <c r="D129" i="3"/>
  <c r="D1322" i="3"/>
  <c r="D1398" i="3"/>
  <c r="D1420" i="3"/>
  <c r="D1010" i="3"/>
  <c r="D1109" i="3"/>
  <c r="D1587" i="3"/>
  <c r="D934" i="3"/>
  <c r="D1442" i="3"/>
  <c r="D752" i="3"/>
  <c r="D525" i="3"/>
  <c r="D1015" i="3"/>
  <c r="D1628" i="3"/>
  <c r="D838" i="3"/>
  <c r="D1464" i="3"/>
  <c r="D34" i="3"/>
  <c r="D940" i="3"/>
  <c r="D632" i="3"/>
  <c r="D1117" i="3"/>
  <c r="D472" i="3"/>
  <c r="D132" i="3"/>
  <c r="D968" i="3"/>
  <c r="D323" i="3"/>
  <c r="D1277" i="3"/>
  <c r="D489" i="3"/>
  <c r="D231" i="3"/>
  <c r="D396" i="3"/>
  <c r="D617" i="3"/>
  <c r="D1396" i="3"/>
  <c r="D57" i="3"/>
  <c r="D1332" i="3"/>
  <c r="D1026" i="3"/>
  <c r="D310" i="3"/>
  <c r="D233" i="3"/>
  <c r="D1027" i="3"/>
  <c r="D268" i="3"/>
  <c r="D335" i="3"/>
  <c r="D988" i="3"/>
  <c r="D120" i="3"/>
  <c r="D96" i="3"/>
  <c r="D784" i="3"/>
  <c r="D295" i="3"/>
  <c r="D107" i="3"/>
  <c r="D471" i="3"/>
  <c r="D587" i="3"/>
  <c r="D1416" i="3"/>
  <c r="D1439" i="3"/>
  <c r="D1224" i="3"/>
  <c r="D1128" i="3"/>
  <c r="D1605" i="3"/>
  <c r="D953" i="3"/>
  <c r="D1570" i="3"/>
  <c r="D772" i="3"/>
  <c r="D545" i="3"/>
  <c r="D1036" i="3"/>
  <c r="D1646" i="3"/>
  <c r="D977" i="3"/>
  <c r="D1482" i="3"/>
  <c r="D421" i="3"/>
  <c r="D959" i="3"/>
  <c r="D654" i="3"/>
  <c r="D529" i="3"/>
  <c r="D532" i="3"/>
  <c r="D155" i="3"/>
  <c r="D1022" i="3"/>
  <c r="D344" i="3"/>
  <c r="D1559" i="3"/>
  <c r="D1024" i="3"/>
  <c r="D786" i="3"/>
  <c r="D802" i="3"/>
  <c r="D1294" i="3"/>
  <c r="D884" i="3"/>
  <c r="D89" i="3"/>
  <c r="D1576" i="3"/>
  <c r="D1078" i="3"/>
  <c r="D329" i="3"/>
  <c r="D1634" i="3"/>
  <c r="D1079" i="3"/>
  <c r="D288" i="3"/>
  <c r="D573" i="3"/>
  <c r="D1040" i="3"/>
  <c r="D269" i="3"/>
  <c r="D844" i="3"/>
  <c r="D360" i="3"/>
  <c r="D603" i="3"/>
  <c r="D1436" i="3"/>
  <c r="D135" i="3"/>
  <c r="D1302" i="3"/>
  <c r="D1149" i="3"/>
  <c r="D1623" i="3"/>
  <c r="D974" i="3"/>
  <c r="D1588" i="3"/>
  <c r="D792" i="3"/>
  <c r="D565" i="3"/>
  <c r="D1093" i="3"/>
  <c r="D86" i="3"/>
  <c r="D1037" i="3"/>
  <c r="D1501" i="3"/>
  <c r="D441" i="3"/>
  <c r="D979" i="3"/>
  <c r="D674" i="3"/>
  <c r="D549" i="3"/>
  <c r="D592" i="3"/>
  <c r="D176" i="3"/>
  <c r="D1062" i="3"/>
  <c r="D364" i="3"/>
  <c r="D1584" i="3"/>
  <c r="D1158" i="3"/>
  <c r="D1331" i="3"/>
  <c r="D1005" i="3"/>
  <c r="D94" i="3"/>
  <c r="D929" i="3"/>
  <c r="D115" i="3"/>
  <c r="D147" i="3"/>
  <c r="D1120" i="3"/>
  <c r="D349" i="3"/>
  <c r="D126" i="3"/>
  <c r="D1121" i="3"/>
  <c r="D311" i="3"/>
  <c r="D1219" i="3"/>
  <c r="D1080" i="3"/>
  <c r="D289" i="3"/>
  <c r="D395" i="3"/>
  <c r="D889" i="3"/>
  <c r="D1654" i="3"/>
  <c r="D1042" i="3"/>
  <c r="D1143" i="3"/>
  <c r="D619" i="3"/>
  <c r="D245" i="3"/>
  <c r="D153" i="3"/>
  <c r="D1342" i="3"/>
  <c r="D1168" i="3"/>
  <c r="D499" i="3"/>
  <c r="D993" i="3"/>
  <c r="D1606" i="3"/>
  <c r="D816" i="3"/>
  <c r="D585" i="3"/>
  <c r="D1230" i="3"/>
  <c r="D104" i="3"/>
  <c r="D1056" i="3"/>
  <c r="D1519" i="3"/>
  <c r="D463" i="3"/>
  <c r="D1116" i="3"/>
  <c r="D694" i="3"/>
  <c r="D569" i="3"/>
  <c r="D640" i="3"/>
  <c r="D198" i="3"/>
  <c r="D1340" i="3"/>
  <c r="D383" i="3"/>
  <c r="D1616" i="3"/>
  <c r="D1238" i="3"/>
  <c r="D1632" i="3"/>
  <c r="D1221" i="3"/>
  <c r="D353" i="3"/>
  <c r="D983" i="3"/>
  <c r="D161" i="3"/>
  <c r="D317" i="3"/>
  <c r="D1384" i="3"/>
  <c r="D368" i="3"/>
  <c r="D214" i="3"/>
  <c r="D1164" i="3"/>
  <c r="D331" i="3"/>
  <c r="D1395" i="3"/>
  <c r="D1122" i="3"/>
  <c r="D312" i="3"/>
  <c r="D739" i="3"/>
  <c r="D946" i="3"/>
  <c r="D67" i="3"/>
  <c r="D237" i="3"/>
  <c r="D1035" i="3"/>
  <c r="D261" i="3"/>
  <c r="D171" i="3"/>
  <c r="D1381" i="3"/>
  <c r="D1187" i="3"/>
  <c r="D519" i="3"/>
  <c r="D1053" i="3"/>
  <c r="D48" i="3"/>
  <c r="D836" i="3"/>
  <c r="D607" i="3"/>
  <c r="D1249" i="3"/>
  <c r="D420" i="3"/>
  <c r="D1075" i="3"/>
  <c r="D1537" i="3"/>
  <c r="D483" i="3"/>
  <c r="D1135" i="3"/>
  <c r="D716" i="3"/>
  <c r="D591" i="3"/>
  <c r="D700" i="3"/>
  <c r="D218" i="3"/>
  <c r="D1375" i="3"/>
  <c r="D402" i="3"/>
  <c r="D1648" i="3"/>
  <c r="D1411" i="3"/>
  <c r="D621" i="3"/>
  <c r="D535" i="3"/>
  <c r="D738" i="3"/>
  <c r="D1025" i="3"/>
  <c r="D182" i="3"/>
  <c r="D30" i="3"/>
  <c r="D1413" i="3"/>
  <c r="D24" i="3"/>
  <c r="D298" i="3"/>
  <c r="D1203" i="3"/>
  <c r="D350" i="3"/>
  <c r="D1602" i="3"/>
  <c r="D1165" i="3"/>
  <c r="D332" i="3"/>
  <c r="D1004" i="3"/>
  <c r="D989" i="3"/>
  <c r="D93" i="3"/>
  <c r="D1125" i="3"/>
  <c r="D1060" i="3"/>
  <c r="D1051" i="3"/>
  <c r="D277" i="3"/>
  <c r="D33" i="3"/>
  <c r="D1400" i="3"/>
  <c r="D1206" i="3"/>
  <c r="D543" i="3"/>
  <c r="D1072" i="3"/>
  <c r="D66" i="3"/>
  <c r="D1013" i="3"/>
  <c r="D627" i="3"/>
  <c r="D1268" i="3"/>
  <c r="D440" i="3"/>
  <c r="D1094" i="3"/>
  <c r="D87" i="3"/>
  <c r="D505" i="3"/>
  <c r="D1154" i="3"/>
  <c r="D736" i="3"/>
  <c r="D611" i="3"/>
  <c r="D1144" i="3"/>
  <c r="D238" i="3"/>
  <c r="D1409" i="3"/>
  <c r="D47" i="3"/>
  <c r="D55" i="3"/>
  <c r="D56" i="3"/>
  <c r="D1181" i="3"/>
  <c r="D597" i="3"/>
  <c r="D1085" i="3"/>
  <c r="D1065" i="3"/>
  <c r="D328" i="3"/>
  <c r="D1097" i="3"/>
  <c r="D1447" i="3"/>
  <c r="D725" i="3"/>
  <c r="D318" i="3"/>
  <c r="D1448" i="3"/>
  <c r="D369" i="3"/>
  <c r="D73" i="3"/>
  <c r="D1214" i="3"/>
  <c r="D351" i="3"/>
  <c r="D514" i="3"/>
  <c r="D1041" i="3"/>
  <c r="D166" i="3"/>
  <c r="D1217" i="3"/>
  <c r="D321" i="3"/>
  <c r="D1067" i="3"/>
  <c r="D687" i="3"/>
  <c r="D5" i="3"/>
  <c r="D456" i="3"/>
  <c r="D1246" i="3"/>
  <c r="D563" i="3"/>
  <c r="D1091" i="3"/>
  <c r="D84" i="3"/>
  <c r="D1033" i="3"/>
  <c r="D647" i="3"/>
  <c r="D1287" i="3"/>
  <c r="D462" i="3"/>
  <c r="D1113" i="3"/>
  <c r="D105" i="3"/>
  <c r="D527" i="3"/>
  <c r="D1173" i="3"/>
  <c r="D756" i="3"/>
  <c r="D633" i="3"/>
  <c r="D1196" i="3"/>
  <c r="D302" i="3"/>
  <c r="D1498" i="3"/>
  <c r="D13" i="3"/>
  <c r="D85" i="3"/>
  <c r="D88" i="3"/>
  <c r="D1428" i="3"/>
  <c r="D657" i="3"/>
  <c r="D1455" i="3"/>
  <c r="D1119" i="3"/>
  <c r="D348" i="3"/>
  <c r="D1429" i="3"/>
  <c r="D1474" i="3"/>
  <c r="D1424" i="3"/>
  <c r="D9" i="3"/>
  <c r="D1475" i="3"/>
  <c r="D390" i="3"/>
  <c r="D234" i="3"/>
  <c r="D1253" i="3"/>
  <c r="D370" i="3"/>
  <c r="D908" i="3"/>
  <c r="D1081" i="3"/>
  <c r="D230" i="3"/>
  <c r="D1255" i="3"/>
  <c r="D212" i="3"/>
  <c r="D32" i="3"/>
  <c r="C92" i="1"/>
  <c r="E91" i="1"/>
  <c r="P91" i="1" l="1"/>
  <c r="K91" i="1"/>
  <c r="L91" i="1" s="1"/>
  <c r="M91" i="1" s="1"/>
  <c r="N91" i="1"/>
  <c r="O91" i="1" s="1"/>
  <c r="C93" i="1"/>
  <c r="E92" i="1"/>
  <c r="K92" i="1" l="1"/>
  <c r="L92" i="1" s="1"/>
  <c r="M92" i="1" s="1"/>
  <c r="P92" i="1"/>
  <c r="N92" i="1"/>
  <c r="O92" i="1" s="1"/>
  <c r="C94" i="1"/>
  <c r="E93" i="1"/>
  <c r="P93" i="1" l="1"/>
  <c r="K93" i="1"/>
  <c r="L93" i="1" s="1"/>
  <c r="M93" i="1" s="1"/>
  <c r="N93" i="1"/>
  <c r="O93" i="1" s="1"/>
  <c r="C96" i="1"/>
  <c r="E94" i="1"/>
  <c r="K94" i="1" l="1"/>
  <c r="L94" i="1" s="1"/>
  <c r="P94" i="1"/>
  <c r="N94" i="1"/>
  <c r="O94" i="1" s="1"/>
  <c r="C97" i="1"/>
  <c r="E96" i="1"/>
  <c r="K96" i="1" l="1"/>
  <c r="L96" i="1" s="1"/>
  <c r="M96" i="1" s="1"/>
  <c r="N96" i="1"/>
  <c r="O96" i="1" s="1"/>
  <c r="P96" i="1"/>
  <c r="M94" i="1"/>
  <c r="M95" i="1"/>
  <c r="C98" i="1"/>
  <c r="E97" i="1"/>
  <c r="N97" i="1" l="1"/>
  <c r="O97" i="1" s="1"/>
  <c r="K97" i="1"/>
  <c r="L97" i="1" s="1"/>
  <c r="M97" i="1" s="1"/>
  <c r="P97" i="1"/>
  <c r="C99" i="1"/>
  <c r="E98" i="1"/>
  <c r="K98" i="1" l="1"/>
  <c r="L98" i="1" s="1"/>
  <c r="M98" i="1" s="1"/>
  <c r="N98" i="1"/>
  <c r="O98" i="1" s="1"/>
  <c r="C100" i="1"/>
  <c r="E99" i="1"/>
  <c r="P98" i="1"/>
  <c r="K99" i="1" l="1"/>
  <c r="L99" i="1" s="1"/>
  <c r="N99" i="1"/>
  <c r="O99" i="1" s="1"/>
  <c r="P99" i="1"/>
  <c r="C101" i="1"/>
  <c r="E100" i="1"/>
  <c r="M99" i="1" l="1"/>
  <c r="K100" i="1"/>
  <c r="L100" i="1" s="1"/>
  <c r="M100" i="1" s="1"/>
  <c r="N100" i="1"/>
  <c r="O100" i="1" s="1"/>
  <c r="P100" i="1"/>
  <c r="C102" i="1"/>
  <c r="E101" i="1"/>
  <c r="N101" i="1" l="1"/>
  <c r="O101" i="1" s="1"/>
  <c r="K101" i="1"/>
  <c r="L101" i="1" s="1"/>
  <c r="M101" i="1" s="1"/>
  <c r="P101" i="1"/>
  <c r="C103" i="1"/>
  <c r="E102" i="1"/>
  <c r="K102" i="1" l="1"/>
  <c r="L102" i="1" s="1"/>
  <c r="M102" i="1" s="1"/>
  <c r="N102" i="1"/>
  <c r="O102" i="1" s="1"/>
  <c r="C104" i="1"/>
  <c r="E103" i="1"/>
  <c r="P102" i="1"/>
  <c r="N103" i="1" l="1"/>
  <c r="O103" i="1" s="1"/>
  <c r="K103" i="1"/>
  <c r="L103" i="1" s="1"/>
  <c r="M103" i="1" s="1"/>
  <c r="P103" i="1"/>
  <c r="C105" i="1"/>
  <c r="E105" i="1" s="1"/>
  <c r="E104" i="1"/>
  <c r="K104" i="1" l="1"/>
  <c r="L104" i="1" s="1"/>
  <c r="M104" i="1" s="1"/>
  <c r="N104" i="1"/>
  <c r="O104" i="1" s="1"/>
  <c r="K105" i="1"/>
  <c r="L105" i="1" s="1"/>
  <c r="M105" i="1" s="1"/>
  <c r="N105" i="1"/>
  <c r="O105" i="1" s="1"/>
  <c r="P105" i="1"/>
  <c r="P104" i="1"/>
</calcChain>
</file>

<file path=xl/sharedStrings.xml><?xml version="1.0" encoding="utf-8"?>
<sst xmlns="http://schemas.openxmlformats.org/spreadsheetml/2006/main" count="37" uniqueCount="33">
  <si>
    <t>fuel_length</t>
  </si>
  <si>
    <t>air_viscosity</t>
  </si>
  <si>
    <t>plenum_volume</t>
  </si>
  <si>
    <t>area</t>
  </si>
  <si>
    <t>hydraulic_diameter</t>
  </si>
  <si>
    <t>d_cladding</t>
  </si>
  <si>
    <t>d_fuel</t>
  </si>
  <si>
    <t>decay_constant</t>
  </si>
  <si>
    <t>delta_p</t>
  </si>
  <si>
    <t xml:space="preserve">time_scale </t>
  </si>
  <si>
    <t>sensitivity_coefficient</t>
  </si>
  <si>
    <t>gap_thickness</t>
  </si>
  <si>
    <t>Area</t>
  </si>
  <si>
    <t>equivalent_permeability</t>
  </si>
  <si>
    <t>C_factor</t>
  </si>
  <si>
    <t>time</t>
  </si>
  <si>
    <t>pressure</t>
  </si>
  <si>
    <t>empirical_factor</t>
  </si>
  <si>
    <t>permeability</t>
  </si>
  <si>
    <t>p1</t>
  </si>
  <si>
    <t>p2</t>
  </si>
  <si>
    <t>viscosity</t>
  </si>
  <si>
    <t>volume</t>
  </si>
  <si>
    <t>length</t>
  </si>
  <si>
    <t>pp</t>
  </si>
  <si>
    <t>Average Properties</t>
  </si>
  <si>
    <t>40-39 microns</t>
  </si>
  <si>
    <t>control_tube_4</t>
  </si>
  <si>
    <t>test_tube_1</t>
  </si>
  <si>
    <t>control_tube_1</t>
  </si>
  <si>
    <t>test_tube_2</t>
  </si>
  <si>
    <t>Dp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</si>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</sst>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3"/>
      <color theme="1"/>
      <name val="Helvetica Neue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4" fontId="3" fillId="0" borderId="0" xfId="0" applyNumberFormat="1" applyFont="1"/>
    <xf numFmtId="2" fontId="0" fillId="0" borderId="0" xfId="0" applyNumberForma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7" borderId="1" xfId="0" applyFill="1" applyBorder="1"/>
    <xf numFmtId="11" fontId="0" fillId="0" borderId="0" xfId="0" applyNumberFormat="1" applyAlignment="1">
      <alignment horizontal="center"/>
    </xf>
    <xf numFmtId="0" fontId="0" fillId="6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1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Sheet2!$D$4</c:f>
              <c:strCache>
                <c:ptCount val="1"/>
                <c:pt idx="0">
                  <c:v>pressure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Sheet2!$C$5:$C$1656</c:f>
              <c:numCache>
                <c:formatCode>General</c:formatCode>
                <c:ptCount val="16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</c:numCache>
            </c:numRef>
          </c:xVal>
          <c:yVal>
            <c:numRef>
              <c:f>Sheet2!$D$5:$D$1656</c:f>
              <c:numCache>
                <c:formatCode>General</c:formatCode>
                <c:ptCount val="1652"/>
                <c:pt idx="0">
                  <c:v>4299999.9999999963</c:v>
                </c:pt>
                <c:pt idx="1">
                  <c:v>3362282.6358704343</c:v>
                </c:pt>
                <c:pt idx="2">
                  <c:v>2760523.369182182</c:v>
                </c:pt>
                <c:pt idx="3">
                  <c:v>2341635.1643664665</c:v>
                </c:pt>
                <c:pt idx="4">
                  <c:v>2033276.6152995341</c:v>
                </c:pt>
                <c:pt idx="5">
                  <c:v>1796817.4956752684</c:v>
                </c:pt>
                <c:pt idx="6">
                  <c:v>1609750.9333959124</c:v>
                </c:pt>
                <c:pt idx="7">
                  <c:v>1458076.319464623</c:v>
                </c:pt>
                <c:pt idx="8">
                  <c:v>1332627.6461410024</c:v>
                </c:pt>
                <c:pt idx="9">
                  <c:v>1227152.5245739946</c:v>
                </c:pt>
                <c:pt idx="10">
                  <c:v>1137239.7135553109</c:v>
                </c:pt>
                <c:pt idx="11">
                  <c:v>1059687.8834298814</c:v>
                </c:pt>
                <c:pt idx="12">
                  <c:v>992117.41754381894</c:v>
                </c:pt>
                <c:pt idx="13">
                  <c:v>932722.66459706076</c:v>
                </c:pt>
                <c:pt idx="14">
                  <c:v>880108.72886384162</c:v>
                </c:pt>
                <c:pt idx="15">
                  <c:v>833180.95499566291</c:v>
                </c:pt>
                <c:pt idx="16">
                  <c:v>791068.27221923787</c:v>
                </c:pt>
                <c:pt idx="17">
                  <c:v>753068.88318127312</c:v>
                </c:pt>
                <c:pt idx="18">
                  <c:v>718611.05064028141</c:v>
                </c:pt>
                <c:pt idx="19">
                  <c:v>687224.30229953118</c:v>
                </c:pt>
                <c:pt idx="20">
                  <c:v>658517.96151469706</c:v>
                </c:pt>
                <c:pt idx="21">
                  <c:v>632164.91789291438</c:v>
                </c:pt>
                <c:pt idx="22">
                  <c:v>607889.20408583584</c:v>
                </c:pt>
                <c:pt idx="23">
                  <c:v>585456.37653135962</c:v>
                </c:pt>
                <c:pt idx="24">
                  <c:v>564665.98857659299</c:v>
                </c:pt>
                <c:pt idx="25">
                  <c:v>545345.64356817422</c:v>
                </c:pt>
                <c:pt idx="26">
                  <c:v>527346.25406276016</c:v>
                </c:pt>
                <c:pt idx="27">
                  <c:v>510538.23110050987</c:v>
                </c:pt>
                <c:pt idx="28">
                  <c:v>494808.39740842098</c:v>
                </c:pt>
                <c:pt idx="29">
                  <c:v>480057.46901054593</c:v>
                </c:pt>
                <c:pt idx="30">
                  <c:v>466197.98676940583</c:v>
                </c:pt>
                <c:pt idx="31">
                  <c:v>453152.60678907484</c:v>
                </c:pt>
                <c:pt idx="32">
                  <c:v>440852.67908486025</c:v>
                </c:pt>
                <c:pt idx="33">
                  <c:v>429237.05936201091</c:v>
                </c:pt>
                <c:pt idx="34">
                  <c:v>418251.11048664164</c:v>
                </c:pt>
                <c:pt idx="35">
                  <c:v>407845.85923416726</c:v>
                </c:pt>
                <c:pt idx="36">
                  <c:v>397977.28085587756</c:v>
                </c:pt>
                <c:pt idx="37">
                  <c:v>388605.6894171756</c:v>
                </c:pt>
                <c:pt idx="38">
                  <c:v>379695.21610237152</c:v>
                </c:pt>
                <c:pt idx="39">
                  <c:v>371213.3610258901</c:v>
                </c:pt>
                <c:pt idx="40">
                  <c:v>363130.60674398113</c:v>
                </c:pt>
                <c:pt idx="41">
                  <c:v>355420.08377945062</c:v>
                </c:pt>
                <c:pt idx="42">
                  <c:v>348057.280172094</c:v>
                </c:pt>
                <c:pt idx="43">
                  <c:v>341019.78843921347</c:v>
                </c:pt>
                <c:pt idx="44">
                  <c:v>334287.08444284549</c:v>
                </c:pt>
                <c:pt idx="45">
                  <c:v>327840.33356653684</c:v>
                </c:pt>
                <c:pt idx="46">
                  <c:v>321662.22034623049</c:v>
                </c:pt>
                <c:pt idx="47">
                  <c:v>315736.79830957262</c:v>
                </c:pt>
                <c:pt idx="48">
                  <c:v>310049.35728131933</c:v>
                </c:pt>
                <c:pt idx="49">
                  <c:v>304586.30582973768</c:v>
                </c:pt>
                <c:pt idx="50">
                  <c:v>299335.06687602587</c:v>
                </c:pt>
                <c:pt idx="51">
                  <c:v>294283.98477868334</c:v>
                </c:pt>
                <c:pt idx="52">
                  <c:v>289422.24244771682</c:v>
                </c:pt>
                <c:pt idx="53">
                  <c:v>284739.78724788531</c:v>
                </c:pt>
                <c:pt idx="54">
                  <c:v>280227.26462256769</c:v>
                </c:pt>
                <c:pt idx="55">
                  <c:v>275875.95851573849</c:v>
                </c:pt>
                <c:pt idx="56">
                  <c:v>271677.73779339413</c:v>
                </c:pt>
                <c:pt idx="57">
                  <c:v>267625.00797124073</c:v>
                </c:pt>
                <c:pt idx="58">
                  <c:v>263710.66764549469</c:v>
                </c:pt>
                <c:pt idx="59">
                  <c:v>259928.06910075463</c:v>
                </c:pt>
                <c:pt idx="60">
                  <c:v>256270.98263508387</c:v>
                </c:pt>
                <c:pt idx="61">
                  <c:v>252733.56419940799</c:v>
                </c:pt>
                <c:pt idx="62">
                  <c:v>249310.3259974778</c:v>
                </c:pt>
                <c:pt idx="63">
                  <c:v>245996.10973514986</c:v>
                </c:pt>
                <c:pt idx="64">
                  <c:v>242786.06224458112</c:v>
                </c:pt>
                <c:pt idx="65">
                  <c:v>239675.61324094026</c:v>
                </c:pt>
                <c:pt idx="66">
                  <c:v>236660.45499710939</c:v>
                </c:pt>
                <c:pt idx="67">
                  <c:v>233736.52374616149</c:v>
                </c:pt>
                <c:pt idx="68">
                  <c:v>230899.98264265835</c:v>
                </c:pt>
                <c:pt idx="69">
                  <c:v>228147.20613243611</c:v>
                </c:pt>
                <c:pt idx="70">
                  <c:v>225474.7655968882</c:v>
                </c:pt>
                <c:pt idx="71">
                  <c:v>222879.41615212811</c:v>
                </c:pt>
                <c:pt idx="72">
                  <c:v>220358.08449607634</c:v>
                </c:pt>
                <c:pt idx="73">
                  <c:v>217907.85770768594</c:v>
                </c:pt>
                <c:pt idx="74">
                  <c:v>215525.97291240143</c:v>
                </c:pt>
                <c:pt idx="75">
                  <c:v>213209.80773668675</c:v>
                </c:pt>
                <c:pt idx="76">
                  <c:v>210956.87148222022</c:v>
                </c:pt>
                <c:pt idx="77">
                  <c:v>208764.79695723826</c:v>
                </c:pt>
                <c:pt idx="78">
                  <c:v>206631.33290864638</c:v>
                </c:pt>
                <c:pt idx="79">
                  <c:v>204554.33700397186</c:v>
                </c:pt>
                <c:pt idx="80">
                  <c:v>202531.76931711155</c:v>
                </c:pt>
                <c:pt idx="81">
                  <c:v>200561.68627617971</c:v>
                </c:pt>
                <c:pt idx="82">
                  <c:v>198642.2350356612</c:v>
                </c:pt>
                <c:pt idx="83">
                  <c:v>196771.64823856473</c:v>
                </c:pt>
                <c:pt idx="84">
                  <c:v>194948.2391374071</c:v>
                </c:pt>
                <c:pt idx="85">
                  <c:v>193170.39704567171</c:v>
                </c:pt>
                <c:pt idx="86">
                  <c:v>191436.58309391822</c:v>
                </c:pt>
                <c:pt idx="87">
                  <c:v>189745.326267002</c:v>
                </c:pt>
                <c:pt idx="88">
                  <c:v>188095.21970091475</c:v>
                </c:pt>
                <c:pt idx="89">
                  <c:v>186484.91721961889</c:v>
                </c:pt>
                <c:pt idx="90">
                  <c:v>184913.13009392342</c:v>
                </c:pt>
                <c:pt idx="91">
                  <c:v>183378.62400596679</c:v>
                </c:pt>
                <c:pt idx="92">
                  <c:v>181880.21620425166</c:v>
                </c:pt>
                <c:pt idx="93">
                  <c:v>180416.77283541806</c:v>
                </c:pt>
                <c:pt idx="94">
                  <c:v>178987.20644007876</c:v>
                </c:pt>
                <c:pt idx="95">
                  <c:v>177590.47360106587</c:v>
                </c:pt>
                <c:pt idx="96">
                  <c:v>176225.57273337632</c:v>
                </c:pt>
                <c:pt idx="97">
                  <c:v>174891.54200595323</c:v>
                </c:pt>
                <c:pt idx="98">
                  <c:v>173587.4573862195</c:v>
                </c:pt>
                <c:pt idx="99">
                  <c:v>172312.43079898652</c:v>
                </c:pt>
                <c:pt idx="100">
                  <c:v>171065.60839200855</c:v>
                </c:pt>
                <c:pt idx="101">
                  <c:v>169846.16890104485</c:v>
                </c:pt>
                <c:pt idx="102">
                  <c:v>168653.32210783163</c:v>
                </c:pt>
                <c:pt idx="103">
                  <c:v>167486.30738486242</c:v>
                </c:pt>
                <c:pt idx="104">
                  <c:v>166344.39232132758</c:v>
                </c:pt>
                <c:pt idx="105">
                  <c:v>165226.87142498119</c:v>
                </c:pt>
                <c:pt idx="106">
                  <c:v>164133.06489508494</c:v>
                </c:pt>
                <c:pt idx="107">
                  <c:v>163062.31746192978</c:v>
                </c:pt>
                <c:pt idx="108">
                  <c:v>162013.99728875779</c:v>
                </c:pt>
                <c:pt idx="109">
                  <c:v>160987.49493220527</c:v>
                </c:pt>
                <c:pt idx="110">
                  <c:v>159982.22235765957</c:v>
                </c:pt>
                <c:pt idx="111">
                  <c:v>158997.61200617516</c:v>
                </c:pt>
                <c:pt idx="112">
                  <c:v>158033.11590982566</c:v>
                </c:pt>
                <c:pt idx="113">
                  <c:v>157088.2048525842</c:v>
                </c:pt>
                <c:pt idx="114">
                  <c:v>156162.36757402073</c:v>
                </c:pt>
                <c:pt idx="115">
                  <c:v>155255.11001328973</c:v>
                </c:pt>
                <c:pt idx="116">
                  <c:v>154365.95459104789</c:v>
                </c:pt>
                <c:pt idx="117">
                  <c:v>153494.43952710173</c:v>
                </c:pt>
                <c:pt idx="118">
                  <c:v>152640.11819172662</c:v>
                </c:pt>
                <c:pt idx="119">
                  <c:v>151802.55848873456</c:v>
                </c:pt>
                <c:pt idx="120">
                  <c:v>150981.34226849239</c:v>
                </c:pt>
                <c:pt idx="121">
                  <c:v>150176.06476920727</c:v>
                </c:pt>
                <c:pt idx="122">
                  <c:v>149386.33408490414</c:v>
                </c:pt>
                <c:pt idx="123">
                  <c:v>148611.77065861784</c:v>
                </c:pt>
                <c:pt idx="124">
                  <c:v>147852.00679941781</c:v>
                </c:pt>
                <c:pt idx="125">
                  <c:v>147106.68622196658</c:v>
                </c:pt>
                <c:pt idx="126">
                  <c:v>146375.46360739518</c:v>
                </c:pt>
                <c:pt idx="127">
                  <c:v>145658.00418435273</c:v>
                </c:pt>
                <c:pt idx="128">
                  <c:v>144953.98332915653</c:v>
                </c:pt>
                <c:pt idx="129">
                  <c:v>144263.08618403395</c:v>
                </c:pt>
                <c:pt idx="130">
                  <c:v>143585.00729250882</c:v>
                </c:pt>
                <c:pt idx="131">
                  <c:v>142919.4502510392</c:v>
                </c:pt>
                <c:pt idx="132">
                  <c:v>142266.12737606859</c:v>
                </c:pt>
                <c:pt idx="133">
                  <c:v>141624.75938569932</c:v>
                </c:pt>
                <c:pt idx="134">
                  <c:v>140995.07509524529</c:v>
                </c:pt>
                <c:pt idx="135">
                  <c:v>140376.81112596169</c:v>
                </c:pt>
                <c:pt idx="136">
                  <c:v>139769.71162629186</c:v>
                </c:pt>
                <c:pt idx="137">
                  <c:v>139173.52800500701</c:v>
                </c:pt>
                <c:pt idx="138">
                  <c:v>138588.01867565108</c:v>
                </c:pt>
                <c:pt idx="139">
                  <c:v>138012.94881173605</c:v>
                </c:pt>
                <c:pt idx="140">
                  <c:v>137448.0901121624</c:v>
                </c:pt>
                <c:pt idx="141">
                  <c:v>136893.22057637095</c:v>
                </c:pt>
                <c:pt idx="142">
                  <c:v>136348.12428875669</c:v>
                </c:pt>
                <c:pt idx="143">
                  <c:v>135812.59121190329</c:v>
                </c:pt>
                <c:pt idx="144">
                  <c:v>135286.41698821913</c:v>
                </c:pt>
                <c:pt idx="145">
                  <c:v>134769.40274957963</c:v>
                </c:pt>
                <c:pt idx="146">
                  <c:v>134261.35493460001</c:v>
                </c:pt>
                <c:pt idx="147">
                  <c:v>133762.0851131852</c:v>
                </c:pt>
                <c:pt idx="148">
                  <c:v>133271.40981801919</c:v>
                </c:pt>
                <c:pt idx="149">
                  <c:v>132789.15038267677</c:v>
                </c:pt>
                <c:pt idx="150">
                  <c:v>132315.13278605463</c:v>
                </c:pt>
                <c:pt idx="151">
                  <c:v>131849.18750283631</c:v>
                </c:pt>
                <c:pt idx="152">
                  <c:v>131391.14935971919</c:v>
                </c:pt>
                <c:pt idx="153">
                  <c:v>130940.85739714577</c:v>
                </c:pt>
                <c:pt idx="154">
                  <c:v>130498.15473629492</c:v>
                </c:pt>
                <c:pt idx="155">
                  <c:v>130062.88845110052</c:v>
                </c:pt>
                <c:pt idx="156">
                  <c:v>129634.90944507718</c:v>
                </c:pt>
                <c:pt idx="157">
                  <c:v>129214.07233274331</c:v>
                </c:pt>
                <c:pt idx="158">
                  <c:v>128800.23532544229</c:v>
                </c:pt>
                <c:pt idx="159">
                  <c:v>128393.26012137247</c:v>
                </c:pt>
                <c:pt idx="160">
                  <c:v>127993.01179964558</c:v>
                </c:pt>
                <c:pt idx="161">
                  <c:v>127599.35871820241</c:v>
                </c:pt>
                <c:pt idx="162">
                  <c:v>127212.17241542254</c:v>
                </c:pt>
                <c:pt idx="163">
                  <c:v>126831.3275152727</c:v>
                </c:pt>
                <c:pt idx="164">
                  <c:v>126456.7016358463</c:v>
                </c:pt>
                <c:pt idx="165">
                  <c:v>126088.1753011527</c:v>
                </c:pt>
                <c:pt idx="166">
                  <c:v>125725.63185602262</c:v>
                </c:pt>
                <c:pt idx="167">
                  <c:v>125368.95738400132</c:v>
                </c:pt>
                <c:pt idx="168">
                  <c:v>125018.04062810779</c:v>
                </c:pt>
                <c:pt idx="169">
                  <c:v>124672.7729143438</c:v>
                </c:pt>
                <c:pt idx="170">
                  <c:v>124333.04807784161</c:v>
                </c:pt>
                <c:pt idx="171">
                  <c:v>123998.76239154467</c:v>
                </c:pt>
                <c:pt idx="172">
                  <c:v>123669.81449732026</c:v>
                </c:pt>
                <c:pt idx="173">
                  <c:v>123346.10533940773</c:v>
                </c:pt>
                <c:pt idx="174">
                  <c:v>123027.53810010981</c:v>
                </c:pt>
                <c:pt idx="175">
                  <c:v>122714.01813763994</c:v>
                </c:pt>
                <c:pt idx="176">
                  <c:v>122405.45292604029</c:v>
                </c:pt>
                <c:pt idx="177">
                  <c:v>122101.75199709144</c:v>
                </c:pt>
                <c:pt idx="178">
                  <c:v>121802.82688413597</c:v>
                </c:pt>
                <c:pt idx="179">
                  <c:v>121508.59106774315</c:v>
                </c:pt>
                <c:pt idx="180">
                  <c:v>121218.95992314412</c:v>
                </c:pt>
                <c:pt idx="181">
                  <c:v>120933.85066937069</c:v>
                </c:pt>
                <c:pt idx="182">
                  <c:v>120653.18232003324</c:v>
                </c:pt>
                <c:pt idx="183">
                  <c:v>120376.87563567636</c:v>
                </c:pt>
                <c:pt idx="184">
                  <c:v>120104.85307765336</c:v>
                </c:pt>
                <c:pt idx="185">
                  <c:v>119837.03876346305</c:v>
                </c:pt>
                <c:pt idx="186">
                  <c:v>119573.35842349502</c:v>
                </c:pt>
                <c:pt idx="187">
                  <c:v>119313.73935913152</c:v>
                </c:pt>
                <c:pt idx="188">
                  <c:v>119058.11040215656</c:v>
                </c:pt>
                <c:pt idx="189">
                  <c:v>118806.40187542423</c:v>
                </c:pt>
                <c:pt idx="190">
                  <c:v>118558.54555474145</c:v>
                </c:pt>
                <c:pt idx="191">
                  <c:v>118314.47463192076</c:v>
                </c:pt>
                <c:pt idx="192">
                  <c:v>118074.12367896145</c:v>
                </c:pt>
                <c:pt idx="193">
                  <c:v>117837.42861331927</c:v>
                </c:pt>
                <c:pt idx="194">
                  <c:v>117604.3266642255</c:v>
                </c:pt>
                <c:pt idx="195">
                  <c:v>117374.75634001887</c:v>
                </c:pt>
                <c:pt idx="196">
                  <c:v>117148.6573964546</c:v>
                </c:pt>
                <c:pt idx="197">
                  <c:v>116925.97080595625</c:v>
                </c:pt>
                <c:pt idx="198">
                  <c:v>116706.63872777844</c:v>
                </c:pt>
                <c:pt idx="199">
                  <c:v>116490.60447904775</c:v>
                </c:pt>
                <c:pt idx="200">
                  <c:v>116277.81250665276</c:v>
                </c:pt>
                <c:pt idx="201">
                  <c:v>116068.20835995334</c:v>
                </c:pt>
                <c:pt idx="202">
                  <c:v>115861.73866428192</c:v>
                </c:pt>
                <c:pt idx="203">
                  <c:v>115658.35109520933</c:v>
                </c:pt>
                <c:pt idx="204">
                  <c:v>115457.9943535502</c:v>
                </c:pt>
                <c:pt idx="205">
                  <c:v>115260.61814108182</c:v>
                </c:pt>
                <c:pt idx="206">
                  <c:v>115066.17313695455</c:v>
                </c:pt>
                <c:pt idx="207">
                  <c:v>114874.61097476857</c:v>
                </c:pt>
                <c:pt idx="208">
                  <c:v>114685.88422029697</c:v>
                </c:pt>
                <c:pt idx="209">
                  <c:v>114499.94634983249</c:v>
                </c:pt>
                <c:pt idx="210">
                  <c:v>114316.75172913822</c:v>
                </c:pt>
                <c:pt idx="211">
                  <c:v>114136.25559298212</c:v>
                </c:pt>
                <c:pt idx="212">
                  <c:v>113958.41402523691</c:v>
                </c:pt>
                <c:pt idx="213">
                  <c:v>113783.1839395267</c:v>
                </c:pt>
                <c:pt idx="214">
                  <c:v>113610.52306040266</c:v>
                </c:pt>
                <c:pt idx="215">
                  <c:v>113440.38990503138</c:v>
                </c:pt>
                <c:pt idx="216">
                  <c:v>113272.74376537901</c:v>
                </c:pt>
                <c:pt idx="217">
                  <c:v>113107.54469087573</c:v>
                </c:pt>
                <c:pt idx="218">
                  <c:v>112944.75347154528</c:v>
                </c:pt>
                <c:pt idx="219">
                  <c:v>112784.33162158512</c:v>
                </c:pt>
                <c:pt idx="220">
                  <c:v>112626.24136338306</c:v>
                </c:pt>
                <c:pt idx="221">
                  <c:v>112470.44561195641</c:v>
                </c:pt>
                <c:pt idx="222">
                  <c:v>112316.90795980129</c:v>
                </c:pt>
                <c:pt idx="223">
                  <c:v>112165.59266213873</c:v>
                </c:pt>
                <c:pt idx="224">
                  <c:v>112016.46462254581</c:v>
                </c:pt>
                <c:pt idx="225">
                  <c:v>111869.48937895987</c:v>
                </c:pt>
                <c:pt idx="226">
                  <c:v>111724.63309004449</c:v>
                </c:pt>
                <c:pt idx="227">
                  <c:v>111581.86252190644</c:v>
                </c:pt>
                <c:pt idx="228">
                  <c:v>111441.14503515257</c:v>
                </c:pt>
                <c:pt idx="229">
                  <c:v>111302.44857227699</c:v>
                </c:pt>
                <c:pt idx="230">
                  <c:v>111165.74164536824</c:v>
                </c:pt>
                <c:pt idx="231">
                  <c:v>111030.99332412708</c:v>
                </c:pt>
                <c:pt idx="232">
                  <c:v>110898.17322418575</c:v>
                </c:pt>
                <c:pt idx="233">
                  <c:v>110767.25149571971</c:v>
                </c:pt>
                <c:pt idx="234">
                  <c:v>110638.19881234319</c:v>
                </c:pt>
                <c:pt idx="235">
                  <c:v>110510.9863602806</c:v>
                </c:pt>
                <c:pt idx="236">
                  <c:v>110385.58582780515</c:v>
                </c:pt>
                <c:pt idx="237">
                  <c:v>110261.96939493768</c:v>
                </c:pt>
                <c:pt idx="238">
                  <c:v>110140.10972339752</c:v>
                </c:pt>
                <c:pt idx="239">
                  <c:v>110019.97994679844</c:v>
                </c:pt>
                <c:pt idx="240">
                  <c:v>109901.55366108283</c:v>
                </c:pt>
                <c:pt idx="241">
                  <c:v>109784.8049151868</c:v>
                </c:pt>
                <c:pt idx="242">
                  <c:v>109669.70820193049</c:v>
                </c:pt>
                <c:pt idx="243">
                  <c:v>109556.23844912593</c:v>
                </c:pt>
                <c:pt idx="244">
                  <c:v>109444.37101089783</c:v>
                </c:pt>
                <c:pt idx="245">
                  <c:v>109334.08165921018</c:v>
                </c:pt>
                <c:pt idx="246">
                  <c:v>109225.34657559353</c:v>
                </c:pt>
                <c:pt idx="247">
                  <c:v>109118.14234306692</c:v>
                </c:pt>
                <c:pt idx="248">
                  <c:v>109012.44593824961</c:v>
                </c:pt>
                <c:pt idx="249">
                  <c:v>108908.23472365693</c:v>
                </c:pt>
                <c:pt idx="250">
                  <c:v>108805.48644017533</c:v>
                </c:pt>
                <c:pt idx="251">
                  <c:v>108704.17919971171</c:v>
                </c:pt>
                <c:pt idx="252">
                  <c:v>108604.29147801253</c:v>
                </c:pt>
                <c:pt idx="253">
                  <c:v>108505.80210764767</c:v>
                </c:pt>
                <c:pt idx="254">
                  <c:v>108408.69027115488</c:v>
                </c:pt>
                <c:pt idx="255">
                  <c:v>108312.93549434037</c:v>
                </c:pt>
                <c:pt idx="256">
                  <c:v>108218.51763973158</c:v>
                </c:pt>
                <c:pt idx="257">
                  <c:v>108125.41690017768</c:v>
                </c:pt>
                <c:pt idx="258">
                  <c:v>108033.61379259417</c:v>
                </c:pt>
                <c:pt idx="259">
                  <c:v>107943.08915184782</c:v>
                </c:pt>
                <c:pt idx="260">
                  <c:v>107853.82412477779</c:v>
                </c:pt>
                <c:pt idx="261">
                  <c:v>107765.80016435024</c:v>
                </c:pt>
                <c:pt idx="262">
                  <c:v>107678.99902394161</c:v>
                </c:pt>
                <c:pt idx="263">
                  <c:v>107593.4027517488</c:v>
                </c:pt>
                <c:pt idx="264">
                  <c:v>107508.99368532143</c:v>
                </c:pt>
                <c:pt idx="265">
                  <c:v>107425.75444621439</c:v>
                </c:pt>
                <c:pt idx="266">
                  <c:v>107343.66793475625</c:v>
                </c:pt>
                <c:pt idx="267">
                  <c:v>107262.71732493193</c:v>
                </c:pt>
                <c:pt idx="268">
                  <c:v>107182.88605937555</c:v>
                </c:pt>
                <c:pt idx="269">
                  <c:v>107104.15784447128</c:v>
                </c:pt>
                <c:pt idx="270">
                  <c:v>107026.51664555931</c:v>
                </c:pt>
                <c:pt idx="271">
                  <c:v>106949.94668224438</c:v>
                </c:pt>
                <c:pt idx="272">
                  <c:v>106874.43242380394</c:v>
                </c:pt>
                <c:pt idx="273">
                  <c:v>106799.95858469405</c:v>
                </c:pt>
                <c:pt idx="274">
                  <c:v>106726.51012014989</c:v>
                </c:pt>
                <c:pt idx="275">
                  <c:v>106654.07222187905</c:v>
                </c:pt>
                <c:pt idx="276">
                  <c:v>106582.63031384512</c:v>
                </c:pt>
                <c:pt idx="277">
                  <c:v>106512.17004813938</c:v>
                </c:pt>
                <c:pt idx="278">
                  <c:v>106442.67730093832</c:v>
                </c:pt>
                <c:pt idx="279">
                  <c:v>106374.13816854497</c:v>
                </c:pt>
                <c:pt idx="280">
                  <c:v>106306.53896351207</c:v>
                </c:pt>
                <c:pt idx="281">
                  <c:v>106239.86621084507</c:v>
                </c:pt>
                <c:pt idx="282">
                  <c:v>106174.10664428279</c:v>
                </c:pt>
                <c:pt idx="283">
                  <c:v>106109.24720265422</c:v>
                </c:pt>
                <c:pt idx="284">
                  <c:v>106045.27502630954</c:v>
                </c:pt>
                <c:pt idx="285">
                  <c:v>105982.17745362326</c:v>
                </c:pt>
                <c:pt idx="286">
                  <c:v>105919.94201756826</c:v>
                </c:pt>
                <c:pt idx="287">
                  <c:v>105858.55644235871</c:v>
                </c:pt>
                <c:pt idx="288">
                  <c:v>105798.00864016029</c:v>
                </c:pt>
                <c:pt idx="289">
                  <c:v>105738.28670786634</c:v>
                </c:pt>
                <c:pt idx="290">
                  <c:v>105679.37892393804</c:v>
                </c:pt>
                <c:pt idx="291">
                  <c:v>105621.27374530741</c:v>
                </c:pt>
                <c:pt idx="292">
                  <c:v>105563.95980434155</c:v>
                </c:pt>
                <c:pt idx="293">
                  <c:v>105507.42590586664</c:v>
                </c:pt>
                <c:pt idx="294">
                  <c:v>105451.66102425057</c:v>
                </c:pt>
                <c:pt idx="295">
                  <c:v>105396.6543005425</c:v>
                </c:pt>
                <c:pt idx="296">
                  <c:v>105342.39503966826</c:v>
                </c:pt>
                <c:pt idx="297">
                  <c:v>105288.8727076803</c:v>
                </c:pt>
                <c:pt idx="298">
                  <c:v>105236.07692906092</c:v>
                </c:pt>
                <c:pt idx="299">
                  <c:v>105183.99748407747</c:v>
                </c:pt>
                <c:pt idx="300">
                  <c:v>105132.62430618855</c:v>
                </c:pt>
                <c:pt idx="301">
                  <c:v>105081.94747950004</c:v>
                </c:pt>
                <c:pt idx="302">
                  <c:v>105031.95723626939</c:v>
                </c:pt>
                <c:pt idx="303">
                  <c:v>104982.64395445783</c:v>
                </c:pt>
                <c:pt idx="304">
                  <c:v>104933.99815532888</c:v>
                </c:pt>
                <c:pt idx="305">
                  <c:v>104886.01050109239</c:v>
                </c:pt>
                <c:pt idx="306">
                  <c:v>104838.67179259281</c:v>
                </c:pt>
                <c:pt idx="307">
                  <c:v>104791.97296704126</c:v>
                </c:pt>
                <c:pt idx="308">
                  <c:v>104745.90509578974</c:v>
                </c:pt>
                <c:pt idx="309">
                  <c:v>104700.45938214728</c:v>
                </c:pt>
                <c:pt idx="310">
                  <c:v>104655.62715923635</c:v>
                </c:pt>
                <c:pt idx="311">
                  <c:v>104611.39988788938</c:v>
                </c:pt>
                <c:pt idx="312">
                  <c:v>104567.76915458417</c:v>
                </c:pt>
                <c:pt idx="313">
                  <c:v>104524.72666941713</c:v>
                </c:pt>
                <c:pt idx="314">
                  <c:v>104482.26426411401</c:v>
                </c:pt>
                <c:pt idx="315">
                  <c:v>104440.37389007704</c:v>
                </c:pt>
                <c:pt idx="316">
                  <c:v>104399.04761646775</c:v>
                </c:pt>
                <c:pt idx="317">
                  <c:v>104358.27762832471</c:v>
                </c:pt>
                <c:pt idx="318">
                  <c:v>104318.05622471537</c:v>
                </c:pt>
                <c:pt idx="319">
                  <c:v>104278.37581692149</c:v>
                </c:pt>
                <c:pt idx="320">
                  <c:v>104239.22892665728</c:v>
                </c:pt>
                <c:pt idx="321">
                  <c:v>104200.6081843196</c:v>
                </c:pt>
                <c:pt idx="322">
                  <c:v>104162.50632726956</c:v>
                </c:pt>
                <c:pt idx="323">
                  <c:v>104124.91619814471</c:v>
                </c:pt>
                <c:pt idx="324">
                  <c:v>104087.83074320176</c:v>
                </c:pt>
                <c:pt idx="325">
                  <c:v>104051.24301068821</c:v>
                </c:pt>
                <c:pt idx="326">
                  <c:v>104015.14614924334</c:v>
                </c:pt>
                <c:pt idx="327">
                  <c:v>103979.53340632713</c:v>
                </c:pt>
                <c:pt idx="328">
                  <c:v>103944.39812667713</c:v>
                </c:pt>
                <c:pt idx="329">
                  <c:v>103909.73375079232</c:v>
                </c:pt>
                <c:pt idx="330">
                  <c:v>103875.53381344354</c:v>
                </c:pt>
                <c:pt idx="331">
                  <c:v>103841.79194221008</c:v>
                </c:pt>
                <c:pt idx="332">
                  <c:v>103808.50185604162</c:v>
                </c:pt>
                <c:pt idx="333">
                  <c:v>103775.65736384531</c:v>
                </c:pt>
                <c:pt idx="334">
                  <c:v>103743.25236309727</c:v>
                </c:pt>
                <c:pt idx="335">
                  <c:v>103711.28083847809</c:v>
                </c:pt>
                <c:pt idx="336">
                  <c:v>103679.73686053198</c:v>
                </c:pt>
                <c:pt idx="337">
                  <c:v>103648.61458434873</c:v>
                </c:pt>
                <c:pt idx="338">
                  <c:v>103617.90824826855</c:v>
                </c:pt>
                <c:pt idx="339">
                  <c:v>103587.61217260883</c:v>
                </c:pt>
                <c:pt idx="340">
                  <c:v>103557.72075841285</c:v>
                </c:pt>
                <c:pt idx="341">
                  <c:v>103528.22848621949</c:v>
                </c:pt>
                <c:pt idx="342">
                  <c:v>103499.12991485414</c:v>
                </c:pt>
                <c:pt idx="343">
                  <c:v>103470.41968023978</c:v>
                </c:pt>
                <c:pt idx="344">
                  <c:v>103442.09249422835</c:v>
                </c:pt>
                <c:pt idx="345">
                  <c:v>103414.14314345169</c:v>
                </c:pt>
                <c:pt idx="346">
                  <c:v>103386.56648819178</c:v>
                </c:pt>
                <c:pt idx="347">
                  <c:v>103359.35746126992</c:v>
                </c:pt>
                <c:pt idx="348">
                  <c:v>103332.51106695452</c:v>
                </c:pt>
                <c:pt idx="349">
                  <c:v>103306.02237988712</c:v>
                </c:pt>
                <c:pt idx="350">
                  <c:v>103279.88654402606</c:v>
                </c:pt>
                <c:pt idx="351">
                  <c:v>103254.09877160784</c:v>
                </c:pt>
                <c:pt idx="352">
                  <c:v>103228.6543421259</c:v>
                </c:pt>
                <c:pt idx="353">
                  <c:v>103203.54860132559</c:v>
                </c:pt>
                <c:pt idx="354">
                  <c:v>103178.77696021654</c:v>
                </c:pt>
                <c:pt idx="355">
                  <c:v>103154.33489410055</c:v>
                </c:pt>
                <c:pt idx="356">
                  <c:v>103130.21794161577</c:v>
                </c:pt>
                <c:pt idx="357">
                  <c:v>103106.42170379647</c:v>
                </c:pt>
                <c:pt idx="358">
                  <c:v>103082.94184314807</c:v>
                </c:pt>
                <c:pt idx="359">
                  <c:v>103059.77408273732</c:v>
                </c:pt>
                <c:pt idx="360">
                  <c:v>103036.91420529714</c:v>
                </c:pt>
                <c:pt idx="361">
                  <c:v>103014.35805234616</c:v>
                </c:pt>
                <c:pt idx="362">
                  <c:v>102992.10152332217</c:v>
                </c:pt>
                <c:pt idx="363">
                  <c:v>102970.14057472996</c:v>
                </c:pt>
                <c:pt idx="364">
                  <c:v>102948.47121930256</c:v>
                </c:pt>
                <c:pt idx="365">
                  <c:v>102927.08952517605</c:v>
                </c:pt>
                <c:pt idx="366">
                  <c:v>102905.99161507767</c:v>
                </c:pt>
                <c:pt idx="367">
                  <c:v>102885.17366552676</c:v>
                </c:pt>
                <c:pt idx="368">
                  <c:v>102864.63190604861</c:v>
                </c:pt>
                <c:pt idx="369">
                  <c:v>102844.36261840072</c:v>
                </c:pt>
                <c:pt idx="370">
                  <c:v>102824.36213581142</c:v>
                </c:pt>
                <c:pt idx="371">
                  <c:v>102804.62684223051</c:v>
                </c:pt>
                <c:pt idx="372">
                  <c:v>102785.15317159185</c:v>
                </c:pt>
                <c:pt idx="373">
                  <c:v>102765.93760708738</c:v>
                </c:pt>
                <c:pt idx="374">
                  <c:v>102746.97668045295</c:v>
                </c:pt>
                <c:pt idx="375">
                  <c:v>102728.26697126498</c:v>
                </c:pt>
                <c:pt idx="376">
                  <c:v>102709.80510624844</c:v>
                </c:pt>
                <c:pt idx="377">
                  <c:v>102691.58775859555</c:v>
                </c:pt>
                <c:pt idx="378">
                  <c:v>102673.61164729517</c:v>
                </c:pt>
                <c:pt idx="379">
                  <c:v>102655.87353647272</c:v>
                </c:pt>
                <c:pt idx="380">
                  <c:v>102638.37023474013</c:v>
                </c:pt>
                <c:pt idx="381">
                  <c:v>102621.09859455623</c:v>
                </c:pt>
                <c:pt idx="382">
                  <c:v>102604.05551159685</c:v>
                </c:pt>
                <c:pt idx="383">
                  <c:v>102587.23792413478</c:v>
                </c:pt>
                <c:pt idx="384">
                  <c:v>102570.6428124292</c:v>
                </c:pt>
                <c:pt idx="385">
                  <c:v>102554.26719812462</c:v>
                </c:pt>
                <c:pt idx="386">
                  <c:v>102538.10814365912</c:v>
                </c:pt>
                <c:pt idx="387">
                  <c:v>102522.16275168149</c:v>
                </c:pt>
                <c:pt idx="388">
                  <c:v>102506.42816447768</c:v>
                </c:pt>
                <c:pt idx="389">
                  <c:v>102490.90156340552</c:v>
                </c:pt>
                <c:pt idx="390">
                  <c:v>102475.58016833858</c:v>
                </c:pt>
                <c:pt idx="391">
                  <c:v>102460.46123711824</c:v>
                </c:pt>
                <c:pt idx="392">
                  <c:v>102445.54206501422</c:v>
                </c:pt>
                <c:pt idx="393">
                  <c:v>102430.81998419319</c:v>
                </c:pt>
                <c:pt idx="394">
                  <c:v>102416.29236319559</c:v>
                </c:pt>
                <c:pt idx="395">
                  <c:v>102401.95660642044</c:v>
                </c:pt>
                <c:pt idx="396">
                  <c:v>102387.81015361763</c:v>
                </c:pt>
                <c:pt idx="397">
                  <c:v>102373.85047938823</c:v>
                </c:pt>
                <c:pt idx="398">
                  <c:v>102360.07509269218</c:v>
                </c:pt>
                <c:pt idx="399">
                  <c:v>102346.48153636343</c:v>
                </c:pt>
                <c:pt idx="400">
                  <c:v>102333.06738663233</c:v>
                </c:pt>
                <c:pt idx="401">
                  <c:v>102319.8302526552</c:v>
                </c:pt>
                <c:pt idx="402">
                  <c:v>102306.76777605104</c:v>
                </c:pt>
                <c:pt idx="403">
                  <c:v>102293.87763044504</c:v>
                </c:pt>
                <c:pt idx="404">
                  <c:v>102281.15752101899</c:v>
                </c:pt>
                <c:pt idx="405">
                  <c:v>102268.60518406852</c:v>
                </c:pt>
                <c:pt idx="406">
                  <c:v>102256.21838656656</c:v>
                </c:pt>
                <c:pt idx="407">
                  <c:v>102243.99492573373</c:v>
                </c:pt>
                <c:pt idx="408">
                  <c:v>102231.93262861487</c:v>
                </c:pt>
                <c:pt idx="409">
                  <c:v>102220.0293516619</c:v>
                </c:pt>
                <c:pt idx="410">
                  <c:v>102208.28298032285</c:v>
                </c:pt>
                <c:pt idx="411">
                  <c:v>102196.69142863703</c:v>
                </c:pt>
                <c:pt idx="412">
                  <c:v>102185.25263883603</c:v>
                </c:pt>
                <c:pt idx="413">
                  <c:v>102173.96458095079</c:v>
                </c:pt>
                <c:pt idx="414">
                  <c:v>102162.82525242445</c:v>
                </c:pt>
                <c:pt idx="415">
                  <c:v>102151.83267773058</c:v>
                </c:pt>
                <c:pt idx="416">
                  <c:v>102140.98490799747</c:v>
                </c:pt>
                <c:pt idx="417">
                  <c:v>102130.28002063764</c:v>
                </c:pt>
                <c:pt idx="418">
                  <c:v>102119.71611898285</c:v>
                </c:pt>
                <c:pt idx="419">
                  <c:v>102109.29133192443</c:v>
                </c:pt>
                <c:pt idx="420">
                  <c:v>102099.00381355891</c:v>
                </c:pt>
                <c:pt idx="421">
                  <c:v>102088.85174283887</c:v>
                </c:pt>
                <c:pt idx="422">
                  <c:v>102078.83332322868</c:v>
                </c:pt>
                <c:pt idx="423">
                  <c:v>102068.94678236541</c:v>
                </c:pt>
                <c:pt idx="424">
                  <c:v>102059.19037172472</c:v>
                </c:pt>
                <c:pt idx="425">
                  <c:v>102049.56236629137</c:v>
                </c:pt>
                <c:pt idx="426">
                  <c:v>102040.06106423483</c:v>
                </c:pt>
                <c:pt idx="427">
                  <c:v>102030.68478658923</c:v>
                </c:pt>
                <c:pt idx="428">
                  <c:v>102021.43187693828</c:v>
                </c:pt>
                <c:pt idx="429">
                  <c:v>102012.30070110442</c:v>
                </c:pt>
                <c:pt idx="430">
                  <c:v>102003.28964684278</c:v>
                </c:pt>
                <c:pt idx="431">
                  <c:v>101994.3971235393</c:v>
                </c:pt>
                <c:pt idx="432">
                  <c:v>101985.62156191321</c:v>
                </c:pt>
                <c:pt idx="433">
                  <c:v>101976.96141372404</c:v>
                </c:pt>
                <c:pt idx="434">
                  <c:v>101968.41515148254</c:v>
                </c:pt>
                <c:pt idx="435">
                  <c:v>101959.9812681659</c:v>
                </c:pt>
                <c:pt idx="436">
                  <c:v>101951.65827693699</c:v>
                </c:pt>
                <c:pt idx="437">
                  <c:v>101943.44471086771</c:v>
                </c:pt>
                <c:pt idx="438">
                  <c:v>101935.33912266618</c:v>
                </c:pt>
                <c:pt idx="439">
                  <c:v>101927.3400844079</c:v>
                </c:pt>
                <c:pt idx="440">
                  <c:v>101919.44618727078</c:v>
                </c:pt>
                <c:pt idx="441">
                  <c:v>101911.65604127373</c:v>
                </c:pt>
                <c:pt idx="442">
                  <c:v>101903.96827501938</c:v>
                </c:pt>
                <c:pt idx="443">
                  <c:v>101896.38153544003</c:v>
                </c:pt>
                <c:pt idx="444">
                  <c:v>101888.8944875475</c:v>
                </c:pt>
                <c:pt idx="445">
                  <c:v>101881.50581418636</c:v>
                </c:pt>
                <c:pt idx="446">
                  <c:v>101874.21421579075</c:v>
                </c:pt>
                <c:pt idx="447">
                  <c:v>101867.01841014471</c:v>
                </c:pt>
                <c:pt idx="448">
                  <c:v>101859.91713214567</c:v>
                </c:pt>
                <c:pt idx="449">
                  <c:v>101852.90913357152</c:v>
                </c:pt>
                <c:pt idx="450">
                  <c:v>101845.99318285094</c:v>
                </c:pt>
                <c:pt idx="451">
                  <c:v>101839.16806483676</c:v>
                </c:pt>
                <c:pt idx="452">
                  <c:v>101832.43258058278</c:v>
                </c:pt>
                <c:pt idx="453">
                  <c:v>101825.78554712365</c:v>
                </c:pt>
                <c:pt idx="454">
                  <c:v>101819.22579725775</c:v>
                </c:pt>
                <c:pt idx="455">
                  <c:v>101812.75217933318</c:v>
                </c:pt>
                <c:pt idx="456">
                  <c:v>101806.36355703689</c:v>
                </c:pt>
                <c:pt idx="457">
                  <c:v>101800.05880918651</c:v>
                </c:pt>
                <c:pt idx="458">
                  <c:v>101793.8368295254</c:v>
                </c:pt>
                <c:pt idx="459">
                  <c:v>101787.69652652026</c:v>
                </c:pt>
                <c:pt idx="460">
                  <c:v>101781.63682316184</c:v>
                </c:pt>
                <c:pt idx="461">
                  <c:v>101775.65665676829</c:v>
                </c:pt>
                <c:pt idx="462">
                  <c:v>101769.75497879124</c:v>
                </c:pt>
                <c:pt idx="463">
                  <c:v>101763.9307546248</c:v>
                </c:pt>
                <c:pt idx="464">
                  <c:v>101758.18296341691</c:v>
                </c:pt>
                <c:pt idx="465">
                  <c:v>101752.51059788352</c:v>
                </c:pt>
                <c:pt idx="466">
                  <c:v>101746.91266412543</c:v>
                </c:pt>
                <c:pt idx="467">
                  <c:v>101741.38818144742</c:v>
                </c:pt>
                <c:pt idx="468">
                  <c:v>101735.93618218014</c:v>
                </c:pt>
                <c:pt idx="469">
                  <c:v>101730.55571150435</c:v>
                </c:pt>
                <c:pt idx="470">
                  <c:v>101725.24582727764</c:v>
                </c:pt>
                <c:pt idx="471">
                  <c:v>101720.00559986359</c:v>
                </c:pt>
                <c:pt idx="472">
                  <c:v>101714.83411196314</c:v>
                </c:pt>
                <c:pt idx="473">
                  <c:v>101709.73045844857</c:v>
                </c:pt>
                <c:pt idx="474">
                  <c:v>101704.69374619953</c:v>
                </c:pt>
                <c:pt idx="475">
                  <c:v>101699.72309394141</c:v>
                </c:pt>
                <c:pt idx="476">
                  <c:v>101694.81763208608</c:v>
                </c:pt>
                <c:pt idx="477">
                  <c:v>101689.97650257467</c:v>
                </c:pt>
                <c:pt idx="478">
                  <c:v>101685.19885872251</c:v>
                </c:pt>
                <c:pt idx="479">
                  <c:v>101680.48386506633</c:v>
                </c:pt>
                <c:pt idx="480">
                  <c:v>101675.83069721352</c:v>
                </c:pt>
                <c:pt idx="481">
                  <c:v>101671.23854169344</c:v>
                </c:pt>
                <c:pt idx="482">
                  <c:v>101666.7065958108</c:v>
                </c:pt>
                <c:pt idx="483">
                  <c:v>101662.23406750106</c:v>
                </c:pt>
                <c:pt idx="484">
                  <c:v>101657.82017518776</c:v>
                </c:pt>
                <c:pt idx="485">
                  <c:v>101653.46414764196</c:v>
                </c:pt>
                <c:pt idx="486">
                  <c:v>101649.16522384343</c:v>
                </c:pt>
                <c:pt idx="487">
                  <c:v>101644.92265284386</c:v>
                </c:pt>
                <c:pt idx="488">
                  <c:v>101640.73569363198</c:v>
                </c:pt>
                <c:pt idx="489">
                  <c:v>101636.60361500033</c:v>
                </c:pt>
                <c:pt idx="490">
                  <c:v>101632.52569541415</c:v>
                </c:pt>
                <c:pt idx="491">
                  <c:v>101628.50122288179</c:v>
                </c:pt>
                <c:pt idx="492">
                  <c:v>101624.52949482707</c:v>
                </c:pt>
                <c:pt idx="493">
                  <c:v>101620.60981796327</c:v>
                </c:pt>
                <c:pt idx="494">
                  <c:v>101616.74150816903</c:v>
                </c:pt>
                <c:pt idx="495">
                  <c:v>101612.92389036568</c:v>
                </c:pt>
                <c:pt idx="496">
                  <c:v>101609.15629839647</c:v>
                </c:pt>
                <c:pt idx="497">
                  <c:v>101605.43807490735</c:v>
                </c:pt>
                <c:pt idx="498">
                  <c:v>101601.76857122927</c:v>
                </c:pt>
                <c:pt idx="499">
                  <c:v>101598.14714726248</c:v>
                </c:pt>
                <c:pt idx="500">
                  <c:v>101594.57317136182</c:v>
                </c:pt>
                <c:pt idx="501">
                  <c:v>101591.04602022404</c:v>
                </c:pt>
                <c:pt idx="502">
                  <c:v>101587.5650787765</c:v>
                </c:pt>
                <c:pt idx="503">
                  <c:v>101584.12974006741</c:v>
                </c:pt>
                <c:pt idx="504">
                  <c:v>101580.73940515736</c:v>
                </c:pt>
                <c:pt idx="505">
                  <c:v>101577.39348301274</c:v>
                </c:pt>
                <c:pt idx="506">
                  <c:v>101574.09139040016</c:v>
                </c:pt>
                <c:pt idx="507">
                  <c:v>101570.83255178266</c:v>
                </c:pt>
                <c:pt idx="508">
                  <c:v>101567.61639921711</c:v>
                </c:pt>
                <c:pt idx="509">
                  <c:v>101564.442372253</c:v>
                </c:pt>
                <c:pt idx="510">
                  <c:v>101561.30991783287</c:v>
                </c:pt>
                <c:pt idx="511">
                  <c:v>101558.21849019369</c:v>
                </c:pt>
                <c:pt idx="512">
                  <c:v>101555.16755076988</c:v>
                </c:pt>
                <c:pt idx="513">
                  <c:v>101552.15656809759</c:v>
                </c:pt>
                <c:pt idx="514">
                  <c:v>101549.18501772004</c:v>
                </c:pt>
                <c:pt idx="515">
                  <c:v>101546.25238209459</c:v>
                </c:pt>
                <c:pt idx="516">
                  <c:v>101543.35815050057</c:v>
                </c:pt>
                <c:pt idx="517">
                  <c:v>101540.50181894872</c:v>
                </c:pt>
                <c:pt idx="518">
                  <c:v>101537.68289009172</c:v>
                </c:pt>
                <c:pt idx="519">
                  <c:v>101534.90087313588</c:v>
                </c:pt>
                <c:pt idx="520">
                  <c:v>101532.15528375409</c:v>
                </c:pt>
                <c:pt idx="521">
                  <c:v>101529.44564400002</c:v>
                </c:pt>
                <c:pt idx="522">
                  <c:v>101526.77148222319</c:v>
                </c:pt>
                <c:pt idx="523">
                  <c:v>101524.13233298564</c:v>
                </c:pt>
                <c:pt idx="524">
                  <c:v>101521.52773697923</c:v>
                </c:pt>
                <c:pt idx="525">
                  <c:v>101518.95724094444</c:v>
                </c:pt>
                <c:pt idx="526">
                  <c:v>101516.42039759006</c:v>
                </c:pt>
                <c:pt idx="527">
                  <c:v>101513.91676551402</c:v>
                </c:pt>
                <c:pt idx="528">
                  <c:v>101511.44590912528</c:v>
                </c:pt>
                <c:pt idx="529">
                  <c:v>101509.0073985668</c:v>
                </c:pt>
                <c:pt idx="530">
                  <c:v>101506.60080963941</c:v>
                </c:pt>
                <c:pt idx="531">
                  <c:v>101504.22572372701</c:v>
                </c:pt>
                <c:pt idx="532">
                  <c:v>101501.88172772234</c:v>
                </c:pt>
                <c:pt idx="533">
                  <c:v>101499.56841395424</c:v>
                </c:pt>
                <c:pt idx="534">
                  <c:v>101497.28538011534</c:v>
                </c:pt>
                <c:pt idx="535">
                  <c:v>101495.03222919129</c:v>
                </c:pt>
                <c:pt idx="536">
                  <c:v>101492.80856939046</c:v>
                </c:pt>
                <c:pt idx="537">
                  <c:v>101490.61401407486</c:v>
                </c:pt>
                <c:pt idx="538">
                  <c:v>101488.44818169197</c:v>
                </c:pt>
                <c:pt idx="539">
                  <c:v>101486.31069570727</c:v>
                </c:pt>
                <c:pt idx="540">
                  <c:v>101484.20118453802</c:v>
                </c:pt>
                <c:pt idx="541">
                  <c:v>101482.1192814875</c:v>
                </c:pt>
                <c:pt idx="542">
                  <c:v>101480.06462468064</c:v>
                </c:pt>
                <c:pt idx="543">
                  <c:v>101478.03685700007</c:v>
                </c:pt>
                <c:pt idx="544">
                  <c:v>101476.03562602308</c:v>
                </c:pt>
                <c:pt idx="545">
                  <c:v>101474.0605839599</c:v>
                </c:pt>
                <c:pt idx="546">
                  <c:v>101472.11138759203</c:v>
                </c:pt>
                <c:pt idx="547">
                  <c:v>101470.18769821213</c:v>
                </c:pt>
                <c:pt idx="548">
                  <c:v>101468.28918156418</c:v>
                </c:pt>
                <c:pt idx="549">
                  <c:v>101466.41550778475</c:v>
                </c:pt>
                <c:pt idx="550">
                  <c:v>101464.56635134503</c:v>
                </c:pt>
                <c:pt idx="551">
                  <c:v>101462.74139099329</c:v>
                </c:pt>
                <c:pt idx="552">
                  <c:v>101460.94030969869</c:v>
                </c:pt>
                <c:pt idx="553">
                  <c:v>101459.16279459535</c:v>
                </c:pt>
                <c:pt idx="554">
                  <c:v>101457.4085369274</c:v>
                </c:pt>
                <c:pt idx="555">
                  <c:v>101455.67723199469</c:v>
                </c:pt>
                <c:pt idx="556">
                  <c:v>101453.96857909921</c:v>
                </c:pt>
                <c:pt idx="557">
                  <c:v>101452.2822814924</c:v>
                </c:pt>
                <c:pt idx="558">
                  <c:v>101450.61804632276</c:v>
                </c:pt>
                <c:pt idx="559">
                  <c:v>101448.97558458474</c:v>
                </c:pt>
                <c:pt idx="560">
                  <c:v>101447.3546110677</c:v>
                </c:pt>
                <c:pt idx="561">
                  <c:v>101445.75484430598</c:v>
                </c:pt>
                <c:pt idx="562">
                  <c:v>101444.17600652951</c:v>
                </c:pt>
                <c:pt idx="563">
                  <c:v>101442.61782361499</c:v>
                </c:pt>
                <c:pt idx="564">
                  <c:v>101441.08002503787</c:v>
                </c:pt>
                <c:pt idx="565">
                  <c:v>101439.56234382474</c:v>
                </c:pt>
                <c:pt idx="566">
                  <c:v>101438.06451650675</c:v>
                </c:pt>
                <c:pt idx="567">
                  <c:v>101436.58628307313</c:v>
                </c:pt>
                <c:pt idx="568">
                  <c:v>101435.1273869258</c:v>
                </c:pt>
                <c:pt idx="569">
                  <c:v>101433.68757483429</c:v>
                </c:pt>
                <c:pt idx="570">
                  <c:v>101432.26659689142</c:v>
                </c:pt>
                <c:pt idx="571">
                  <c:v>101430.86420646944</c:v>
                </c:pt>
                <c:pt idx="572">
                  <c:v>101429.4801601768</c:v>
                </c:pt>
                <c:pt idx="573">
                  <c:v>101428.1142178156</c:v>
                </c:pt>
                <c:pt idx="574">
                  <c:v>101426.76614233947</c:v>
                </c:pt>
                <c:pt idx="575">
                  <c:v>101425.43569981199</c:v>
                </c:pt>
                <c:pt idx="576">
                  <c:v>101424.12265936585</c:v>
                </c:pt>
                <c:pt idx="577">
                  <c:v>101422.82679316236</c:v>
                </c:pt>
                <c:pt idx="578">
                  <c:v>101421.5478763515</c:v>
                </c:pt>
                <c:pt idx="579">
                  <c:v>101420.28568703274</c:v>
                </c:pt>
                <c:pt idx="580">
                  <c:v>101419.040006216</c:v>
                </c:pt>
                <c:pt idx="581">
                  <c:v>101417.81061778357</c:v>
                </c:pt>
                <c:pt idx="582">
                  <c:v>101416.59730845201</c:v>
                </c:pt>
                <c:pt idx="583">
                  <c:v>101415.39986773508</c:v>
                </c:pt>
                <c:pt idx="584">
                  <c:v>101414.21808790689</c:v>
                </c:pt>
                <c:pt idx="585">
                  <c:v>101413.05176396546</c:v>
                </c:pt>
                <c:pt idx="586">
                  <c:v>101411.90069359694</c:v>
                </c:pt>
                <c:pt idx="587">
                  <c:v>101410.76467714031</c:v>
                </c:pt>
                <c:pt idx="588">
                  <c:v>101409.64351755235</c:v>
                </c:pt>
                <c:pt idx="589">
                  <c:v>101408.5370203733</c:v>
                </c:pt>
                <c:pt idx="590">
                  <c:v>101407.44499369286</c:v>
                </c:pt>
                <c:pt idx="591">
                  <c:v>101406.36724811658</c:v>
                </c:pt>
                <c:pt idx="592">
                  <c:v>101405.30359673288</c:v>
                </c:pt>
                <c:pt idx="593">
                  <c:v>101404.25385508034</c:v>
                </c:pt>
                <c:pt idx="594">
                  <c:v>101403.2178411155</c:v>
                </c:pt>
                <c:pt idx="595">
                  <c:v>101402.19537518105</c:v>
                </c:pt>
                <c:pt idx="596">
                  <c:v>101401.18627997446</c:v>
                </c:pt>
                <c:pt idx="597">
                  <c:v>101400.19038051702</c:v>
                </c:pt>
                <c:pt idx="598">
                  <c:v>101399.20750412336</c:v>
                </c:pt>
                <c:pt idx="599">
                  <c:v>101398.23748037119</c:v>
                </c:pt>
                <c:pt idx="600">
                  <c:v>101397.28014107158</c:v>
                </c:pt>
                <c:pt idx="601">
                  <c:v>101396.33532023976</c:v>
                </c:pt>
                <c:pt idx="602">
                  <c:v>101395.40285406593</c:v>
                </c:pt>
                <c:pt idx="603">
                  <c:v>101394.48258088683</c:v>
                </c:pt>
                <c:pt idx="604">
                  <c:v>101393.57434115745</c:v>
                </c:pt>
                <c:pt idx="605">
                  <c:v>101392.67797742334</c:v>
                </c:pt>
                <c:pt idx="606">
                  <c:v>101391.79333429292</c:v>
                </c:pt>
                <c:pt idx="607">
                  <c:v>101390.92025841054</c:v>
                </c:pt>
                <c:pt idx="608">
                  <c:v>101390.05859842979</c:v>
                </c:pt>
                <c:pt idx="609">
                  <c:v>101389.20820498691</c:v>
                </c:pt>
                <c:pt idx="610">
                  <c:v>101388.3689306749</c:v>
                </c:pt>
                <c:pt idx="611">
                  <c:v>101387.54063001783</c:v>
                </c:pt>
                <c:pt idx="612">
                  <c:v>101386.72315944535</c:v>
                </c:pt>
                <c:pt idx="613">
                  <c:v>101385.91637726777</c:v>
                </c:pt>
                <c:pt idx="614">
                  <c:v>101385.12014365141</c:v>
                </c:pt>
                <c:pt idx="615">
                  <c:v>101384.33432059409</c:v>
                </c:pt>
                <c:pt idx="616">
                  <c:v>101383.55877190123</c:v>
                </c:pt>
                <c:pt idx="617">
                  <c:v>101382.79336316195</c:v>
                </c:pt>
                <c:pt idx="618">
                  <c:v>101382.03796172589</c:v>
                </c:pt>
                <c:pt idx="619">
                  <c:v>101381.29243667981</c:v>
                </c:pt>
                <c:pt idx="620">
                  <c:v>101380.55665882509</c:v>
                </c:pt>
                <c:pt idx="621">
                  <c:v>101379.83050065499</c:v>
                </c:pt>
                <c:pt idx="622">
                  <c:v>101379.11383633257</c:v>
                </c:pt>
                <c:pt idx="623">
                  <c:v>101378.40654166874</c:v>
                </c:pt>
                <c:pt idx="624">
                  <c:v>101377.70849410062</c:v>
                </c:pt>
                <c:pt idx="625">
                  <c:v>101377.01957267022</c:v>
                </c:pt>
                <c:pt idx="626">
                  <c:v>101376.33965800342</c:v>
                </c:pt>
                <c:pt idx="627">
                  <c:v>101375.66863228909</c:v>
                </c:pt>
                <c:pt idx="628">
                  <c:v>101375.00637925866</c:v>
                </c:pt>
                <c:pt idx="629">
                  <c:v>101374.35278416592</c:v>
                </c:pt>
                <c:pt idx="630">
                  <c:v>101373.70773376692</c:v>
                </c:pt>
                <c:pt idx="631">
                  <c:v>101373.07111630036</c:v>
                </c:pt>
                <c:pt idx="632">
                  <c:v>101372.44282146814</c:v>
                </c:pt>
                <c:pt idx="633">
                  <c:v>101371.82274041613</c:v>
                </c:pt>
                <c:pt idx="634">
                  <c:v>101371.21076571524</c:v>
                </c:pt>
                <c:pt idx="635">
                  <c:v>101370.60679134274</c:v>
                </c:pt>
                <c:pt idx="636">
                  <c:v>101370.01071266382</c:v>
                </c:pt>
                <c:pt idx="637">
                  <c:v>101369.42242641341</c:v>
                </c:pt>
                <c:pt idx="638">
                  <c:v>101368.84183067817</c:v>
                </c:pt>
                <c:pt idx="639">
                  <c:v>101368.26882487876</c:v>
                </c:pt>
                <c:pt idx="640">
                  <c:v>101367.7033097524</c:v>
                </c:pt>
                <c:pt idx="641">
                  <c:v>101367.14518733555</c:v>
                </c:pt>
                <c:pt idx="642">
                  <c:v>101366.59436094698</c:v>
                </c:pt>
                <c:pt idx="643">
                  <c:v>101366.05073517085</c:v>
                </c:pt>
                <c:pt idx="644">
                  <c:v>101365.5142158401</c:v>
                </c:pt>
                <c:pt idx="645">
                  <c:v>101364.9847100202</c:v>
                </c:pt>
                <c:pt idx="646">
                  <c:v>101364.46212599293</c:v>
                </c:pt>
                <c:pt idx="647">
                  <c:v>101363.9463732404</c:v>
                </c:pt>
                <c:pt idx="648">
                  <c:v>101363.43736242939</c:v>
                </c:pt>
                <c:pt idx="649">
                  <c:v>101362.93500539575</c:v>
                </c:pt>
                <c:pt idx="650">
                  <c:v>101362.43921512914</c:v>
                </c:pt>
                <c:pt idx="651">
                  <c:v>101361.94990575785</c:v>
                </c:pt>
                <c:pt idx="652">
                  <c:v>101361.46699253391</c:v>
                </c:pt>
                <c:pt idx="653">
                  <c:v>101360.99039181841</c:v>
                </c:pt>
                <c:pt idx="654">
                  <c:v>101360.52002106687</c:v>
                </c:pt>
                <c:pt idx="655">
                  <c:v>101360.05579881492</c:v>
                </c:pt>
                <c:pt idx="656">
                  <c:v>101359.59764466426</c:v>
                </c:pt>
                <c:pt idx="657">
                  <c:v>101359.14547926848</c:v>
                </c:pt>
                <c:pt idx="658">
                  <c:v>101358.69922431954</c:v>
                </c:pt>
                <c:pt idx="659">
                  <c:v>101358.25880253391</c:v>
                </c:pt>
                <c:pt idx="660">
                  <c:v>101357.82413763933</c:v>
                </c:pt>
                <c:pt idx="661">
                  <c:v>101357.39515436144</c:v>
                </c:pt>
                <c:pt idx="662">
                  <c:v>101356.97177841081</c:v>
                </c:pt>
                <c:pt idx="663">
                  <c:v>101356.55393646997</c:v>
                </c:pt>
                <c:pt idx="664">
                  <c:v>101356.14155618064</c:v>
                </c:pt>
                <c:pt idx="665">
                  <c:v>101355.73456613136</c:v>
                </c:pt>
                <c:pt idx="666">
                  <c:v>101355.33289584478</c:v>
                </c:pt>
                <c:pt idx="667">
                  <c:v>101354.93647576569</c:v>
                </c:pt>
                <c:pt idx="668">
                  <c:v>101354.54523724882</c:v>
                </c:pt>
                <c:pt idx="669">
                  <c:v>101354.15911254694</c:v>
                </c:pt>
                <c:pt idx="670">
                  <c:v>101353.77803479912</c:v>
                </c:pt>
                <c:pt idx="671">
                  <c:v>101353.40193801906</c:v>
                </c:pt>
                <c:pt idx="672">
                  <c:v>101353.03075708375</c:v>
                </c:pt>
                <c:pt idx="673">
                  <c:v>101352.66442772199</c:v>
                </c:pt>
                <c:pt idx="674">
                  <c:v>101352.30288650346</c:v>
                </c:pt>
                <c:pt idx="675">
                  <c:v>101351.94607082749</c:v>
                </c:pt>
                <c:pt idx="676">
                  <c:v>101351.59391891233</c:v>
                </c:pt>
                <c:pt idx="677">
                  <c:v>101351.24636978442</c:v>
                </c:pt>
                <c:pt idx="678">
                  <c:v>101350.90336326772</c:v>
                </c:pt>
                <c:pt idx="679">
                  <c:v>101350.56483997332</c:v>
                </c:pt>
                <c:pt idx="680">
                  <c:v>101350.23074128917</c:v>
                </c:pt>
                <c:pt idx="681">
                  <c:v>101349.90100936992</c:v>
                </c:pt>
                <c:pt idx="682">
                  <c:v>101349.5755871267</c:v>
                </c:pt>
                <c:pt idx="683">
                  <c:v>101349.25441821748</c:v>
                </c:pt>
                <c:pt idx="684">
                  <c:v>101348.93744703711</c:v>
                </c:pt>
                <c:pt idx="685">
                  <c:v>101348.62461870773</c:v>
                </c:pt>
                <c:pt idx="686">
                  <c:v>101348.31587906927</c:v>
                </c:pt>
                <c:pt idx="687">
                  <c:v>101348.01117466994</c:v>
                </c:pt>
                <c:pt idx="688">
                  <c:v>101347.71045275718</c:v>
                </c:pt>
                <c:pt idx="689">
                  <c:v>101347.41366126828</c:v>
                </c:pt>
                <c:pt idx="690">
                  <c:v>101347.12074882144</c:v>
                </c:pt>
                <c:pt idx="691">
                  <c:v>101346.83166470693</c:v>
                </c:pt>
                <c:pt idx="692">
                  <c:v>101346.54635887813</c:v>
                </c:pt>
                <c:pt idx="693">
                  <c:v>101346.26478194303</c:v>
                </c:pt>
                <c:pt idx="694">
                  <c:v>101345.98688515549</c:v>
                </c:pt>
                <c:pt idx="695">
                  <c:v>101345.71262040696</c:v>
                </c:pt>
                <c:pt idx="696">
                  <c:v>101345.44194021793</c:v>
                </c:pt>
                <c:pt idx="697">
                  <c:v>101345.17479772995</c:v>
                </c:pt>
                <c:pt idx="698">
                  <c:v>101344.91114669722</c:v>
                </c:pt>
                <c:pt idx="699">
                  <c:v>101344.65094147882</c:v>
                </c:pt>
                <c:pt idx="700">
                  <c:v>101344.39413703066</c:v>
                </c:pt>
                <c:pt idx="701">
                  <c:v>101344.14068889763</c:v>
                </c:pt>
                <c:pt idx="702">
                  <c:v>101343.89055320607</c:v>
                </c:pt>
                <c:pt idx="703">
                  <c:v>101343.64368665598</c:v>
                </c:pt>
                <c:pt idx="704">
                  <c:v>101343.40004651361</c:v>
                </c:pt>
                <c:pt idx="705">
                  <c:v>101343.15959060399</c:v>
                </c:pt>
                <c:pt idx="706">
                  <c:v>101342.9222773037</c:v>
                </c:pt>
                <c:pt idx="707">
                  <c:v>101342.68806553354</c:v>
                </c:pt>
                <c:pt idx="708">
                  <c:v>101342.45691475153</c:v>
                </c:pt>
                <c:pt idx="709">
                  <c:v>101342.22878494575</c:v>
                </c:pt>
                <c:pt idx="710">
                  <c:v>101342.0036366276</c:v>
                </c:pt>
                <c:pt idx="711">
                  <c:v>101341.7814308247</c:v>
                </c:pt>
                <c:pt idx="712">
                  <c:v>101341.5621290743</c:v>
                </c:pt>
                <c:pt idx="713">
                  <c:v>101341.34569341663</c:v>
                </c:pt>
                <c:pt idx="714">
                  <c:v>101341.13208638823</c:v>
                </c:pt>
                <c:pt idx="715">
                  <c:v>101340.92127101541</c:v>
                </c:pt>
                <c:pt idx="716">
                  <c:v>101340.71321080808</c:v>
                </c:pt>
                <c:pt idx="717">
                  <c:v>101340.50786975314</c:v>
                </c:pt>
                <c:pt idx="718">
                  <c:v>101340.30521230845</c:v>
                </c:pt>
                <c:pt idx="719">
                  <c:v>101340.10520339647</c:v>
                </c:pt>
                <c:pt idx="720">
                  <c:v>101339.90780839845</c:v>
                </c:pt>
                <c:pt idx="721">
                  <c:v>101339.7129931481</c:v>
                </c:pt>
                <c:pt idx="722">
                  <c:v>101339.52072392603</c:v>
                </c:pt>
                <c:pt idx="723">
                  <c:v>101339.33096745353</c:v>
                </c:pt>
                <c:pt idx="724">
                  <c:v>101339.14369088715</c:v>
                </c:pt>
                <c:pt idx="725">
                  <c:v>101338.95886181276</c:v>
                </c:pt>
                <c:pt idx="726">
                  <c:v>101338.77644824002</c:v>
                </c:pt>
                <c:pt idx="727">
                  <c:v>101338.59641859689</c:v>
                </c:pt>
                <c:pt idx="728">
                  <c:v>101338.41874172409</c:v>
                </c:pt>
                <c:pt idx="729">
                  <c:v>101338.24338686965</c:v>
                </c:pt>
                <c:pt idx="730">
                  <c:v>101338.07032368376</c:v>
                </c:pt>
                <c:pt idx="731">
                  <c:v>101337.89952221331</c:v>
                </c:pt>
                <c:pt idx="732">
                  <c:v>101337.73095289683</c:v>
                </c:pt>
                <c:pt idx="733">
                  <c:v>101337.56458655931</c:v>
                </c:pt>
                <c:pt idx="734">
                  <c:v>101337.40039440719</c:v>
                </c:pt>
                <c:pt idx="735">
                  <c:v>101337.23834802333</c:v>
                </c:pt>
                <c:pt idx="736">
                  <c:v>101337.07841936205</c:v>
                </c:pt>
                <c:pt idx="737">
                  <c:v>101336.92058074439</c:v>
                </c:pt>
                <c:pt idx="738">
                  <c:v>101336.76480485321</c:v>
                </c:pt>
                <c:pt idx="739">
                  <c:v>101336.61106472851</c:v>
                </c:pt>
                <c:pt idx="740">
                  <c:v>101336.4593337627</c:v>
                </c:pt>
                <c:pt idx="741">
                  <c:v>101336.30958569606</c:v>
                </c:pt>
                <c:pt idx="742">
                  <c:v>101336.16179461218</c:v>
                </c:pt>
                <c:pt idx="743">
                  <c:v>101336.01593493346</c:v>
                </c:pt>
                <c:pt idx="744">
                  <c:v>101335.87198141654</c:v>
                </c:pt>
                <c:pt idx="745">
                  <c:v>101335.72990914826</c:v>
                </c:pt>
                <c:pt idx="746">
                  <c:v>101335.589693541</c:v>
                </c:pt>
                <c:pt idx="747">
                  <c:v>101335.4513103286</c:v>
                </c:pt>
                <c:pt idx="748">
                  <c:v>101335.31473556212</c:v>
                </c:pt>
                <c:pt idx="749">
                  <c:v>101335.17994560569</c:v>
                </c:pt>
                <c:pt idx="750">
                  <c:v>101335.04691713244</c:v>
                </c:pt>
                <c:pt idx="751">
                  <c:v>101334.91562712038</c:v>
                </c:pt>
                <c:pt idx="752">
                  <c:v>101334.78605284853</c:v>
                </c:pt>
                <c:pt idx="753">
                  <c:v>101334.65817189291</c:v>
                </c:pt>
                <c:pt idx="754">
                  <c:v>101334.53196212261</c:v>
                </c:pt>
                <c:pt idx="755">
                  <c:v>101334.40740169607</c:v>
                </c:pt>
                <c:pt idx="756">
                  <c:v>101334.28446905719</c:v>
                </c:pt>
                <c:pt idx="757">
                  <c:v>101334.16314293176</c:v>
                </c:pt>
                <c:pt idx="758">
                  <c:v>101334.04340232354</c:v>
                </c:pt>
                <c:pt idx="759">
                  <c:v>101333.92522651079</c:v>
                </c:pt>
                <c:pt idx="760">
                  <c:v>101333.8085950427</c:v>
                </c:pt>
                <c:pt idx="761">
                  <c:v>101333.69348773567</c:v>
                </c:pt>
                <c:pt idx="762">
                  <c:v>101333.57988466999</c:v>
                </c:pt>
                <c:pt idx="763">
                  <c:v>101333.46776618637</c:v>
                </c:pt>
                <c:pt idx="764">
                  <c:v>101333.35711288243</c:v>
                </c:pt>
                <c:pt idx="765">
                  <c:v>101333.24790560946</c:v>
                </c:pt>
                <c:pt idx="766">
                  <c:v>101333.140125469</c:v>
                </c:pt>
                <c:pt idx="767">
                  <c:v>101333.03375380962</c:v>
                </c:pt>
                <c:pt idx="768">
                  <c:v>101332.92877222373</c:v>
                </c:pt>
                <c:pt idx="769">
                  <c:v>101332.82516254434</c:v>
                </c:pt>
                <c:pt idx="770">
                  <c:v>101332.7229068419</c:v>
                </c:pt>
                <c:pt idx="771">
                  <c:v>101332.62198742118</c:v>
                </c:pt>
                <c:pt idx="772">
                  <c:v>101332.52238681837</c:v>
                </c:pt>
                <c:pt idx="773">
                  <c:v>101332.42408779776</c:v>
                </c:pt>
                <c:pt idx="774">
                  <c:v>101332.32707334906</c:v>
                </c:pt>
                <c:pt idx="775">
                  <c:v>101332.2313266843</c:v>
                </c:pt>
                <c:pt idx="776">
                  <c:v>101332.13683123488</c:v>
                </c:pt>
                <c:pt idx="777">
                  <c:v>101332.04357064884</c:v>
                </c:pt>
                <c:pt idx="778">
                  <c:v>101331.95152878787</c:v>
                </c:pt>
                <c:pt idx="779">
                  <c:v>101331.86068972465</c:v>
                </c:pt>
                <c:pt idx="780">
                  <c:v>101331.77103774002</c:v>
                </c:pt>
                <c:pt idx="781">
                  <c:v>101331.68255732031</c:v>
                </c:pt>
                <c:pt idx="782">
                  <c:v>101331.59523315463</c:v>
                </c:pt>
                <c:pt idx="783">
                  <c:v>101331.50905013212</c:v>
                </c:pt>
                <c:pt idx="784">
                  <c:v>101331.42399333953</c:v>
                </c:pt>
                <c:pt idx="785">
                  <c:v>101331.34004805847</c:v>
                </c:pt>
                <c:pt idx="786">
                  <c:v>101331.25719976294</c:v>
                </c:pt>
                <c:pt idx="787">
                  <c:v>101331.1754341168</c:v>
                </c:pt>
                <c:pt idx="788">
                  <c:v>101331.09473697132</c:v>
                </c:pt>
                <c:pt idx="789">
                  <c:v>101331.01509436265</c:v>
                </c:pt>
                <c:pt idx="790">
                  <c:v>101330.93649250944</c:v>
                </c:pt>
                <c:pt idx="791">
                  <c:v>101330.85891781055</c:v>
                </c:pt>
                <c:pt idx="792">
                  <c:v>101330.78235684248</c:v>
                </c:pt>
                <c:pt idx="793">
                  <c:v>101330.70679635731</c:v>
                </c:pt>
                <c:pt idx="794">
                  <c:v>101330.63222328015</c:v>
                </c:pt>
                <c:pt idx="795">
                  <c:v>101330.55862470706</c:v>
                </c:pt>
                <c:pt idx="796">
                  <c:v>101330.48598790279</c:v>
                </c:pt>
                <c:pt idx="797">
                  <c:v>101330.41430029846</c:v>
                </c:pt>
                <c:pt idx="798">
                  <c:v>101330.34354948952</c:v>
                </c:pt>
                <c:pt idx="799">
                  <c:v>101330.27372323352</c:v>
                </c:pt>
                <c:pt idx="800">
                  <c:v>101330.204809448</c:v>
                </c:pt>
                <c:pt idx="801">
                  <c:v>101330.13679620846</c:v>
                </c:pt>
                <c:pt idx="802">
                  <c:v>101330.06967174621</c:v>
                </c:pt>
                <c:pt idx="803">
                  <c:v>101330.0034244464</c:v>
                </c:pt>
                <c:pt idx="804">
                  <c:v>101329.93804284597</c:v>
                </c:pt>
                <c:pt idx="805">
                  <c:v>101329.87351563165</c:v>
                </c:pt>
                <c:pt idx="806">
                  <c:v>101329.80983163812</c:v>
                </c:pt>
                <c:pt idx="807">
                  <c:v>101329.74697984589</c:v>
                </c:pt>
                <c:pt idx="808">
                  <c:v>101329.68494937949</c:v>
                </c:pt>
                <c:pt idx="809">
                  <c:v>101329.62372950565</c:v>
                </c:pt>
                <c:pt idx="810">
                  <c:v>101329.56330963138</c:v>
                </c:pt>
                <c:pt idx="811">
                  <c:v>101329.50367930207</c:v>
                </c:pt>
                <c:pt idx="812">
                  <c:v>101329.44482819975</c:v>
                </c:pt>
                <c:pt idx="813">
                  <c:v>101329.38674614139</c:v>
                </c:pt>
                <c:pt idx="814">
                  <c:v>101329.32942307691</c:v>
                </c:pt>
                <c:pt idx="815">
                  <c:v>101329.27284908771</c:v>
                </c:pt>
                <c:pt idx="816">
                  <c:v>101329.21701438475</c:v>
                </c:pt>
                <c:pt idx="817">
                  <c:v>101329.16190930689</c:v>
                </c:pt>
                <c:pt idx="818">
                  <c:v>101329.10752431936</c:v>
                </c:pt>
                <c:pt idx="819">
                  <c:v>101329.0538500119</c:v>
                </c:pt>
                <c:pt idx="820">
                  <c:v>101329.00087709729</c:v>
                </c:pt>
                <c:pt idx="821">
                  <c:v>101328.94859640964</c:v>
                </c:pt>
                <c:pt idx="822">
                  <c:v>101328.89699890291</c:v>
                </c:pt>
                <c:pt idx="823">
                  <c:v>101328.84607564926</c:v>
                </c:pt>
                <c:pt idx="824">
                  <c:v>101328.79581783748</c:v>
                </c:pt>
                <c:pt idx="825">
                  <c:v>101328.7462167716</c:v>
                </c:pt>
                <c:pt idx="826">
                  <c:v>101328.69726386924</c:v>
                </c:pt>
                <c:pt idx="827">
                  <c:v>101328.64895066015</c:v>
                </c:pt>
                <c:pt idx="828">
                  <c:v>101328.6012687849</c:v>
                </c:pt>
                <c:pt idx="829">
                  <c:v>101328.55420999318</c:v>
                </c:pt>
                <c:pt idx="830">
                  <c:v>101328.50776614255</c:v>
                </c:pt>
                <c:pt idx="831">
                  <c:v>101328.46192919703</c:v>
                </c:pt>
                <c:pt idx="832">
                  <c:v>101328.41669122556</c:v>
                </c:pt>
                <c:pt idx="833">
                  <c:v>101328.37204440082</c:v>
                </c:pt>
                <c:pt idx="834">
                  <c:v>101328.32798099778</c:v>
                </c:pt>
                <c:pt idx="835">
                  <c:v>101328.28449339228</c:v>
                </c:pt>
                <c:pt idx="836">
                  <c:v>101328.24157405988</c:v>
                </c:pt>
                <c:pt idx="837">
                  <c:v>101328.19921557447</c:v>
                </c:pt>
                <c:pt idx="838">
                  <c:v>101328.15741060692</c:v>
                </c:pt>
                <c:pt idx="839">
                  <c:v>101328.11615192398</c:v>
                </c:pt>
                <c:pt idx="840">
                  <c:v>101328.0754323869</c:v>
                </c:pt>
                <c:pt idx="841">
                  <c:v>101328.03524495014</c:v>
                </c:pt>
                <c:pt idx="842">
                  <c:v>101327.99558266033</c:v>
                </c:pt>
                <c:pt idx="843">
                  <c:v>101327.95643865495</c:v>
                </c:pt>
                <c:pt idx="844">
                  <c:v>101327.91780616115</c:v>
                </c:pt>
                <c:pt idx="845">
                  <c:v>101327.8796784946</c:v>
                </c:pt>
                <c:pt idx="846">
                  <c:v>101327.84204905832</c:v>
                </c:pt>
                <c:pt idx="847">
                  <c:v>101327.80491134152</c:v>
                </c:pt>
                <c:pt idx="848">
                  <c:v>101327.76825891859</c:v>
                </c:pt>
                <c:pt idx="849">
                  <c:v>101327.73208544771</c:v>
                </c:pt>
                <c:pt idx="850">
                  <c:v>101327.69638467015</c:v>
                </c:pt>
                <c:pt idx="851">
                  <c:v>101327.66115040884</c:v>
                </c:pt>
                <c:pt idx="852">
                  <c:v>101327.62637656747</c:v>
                </c:pt>
                <c:pt idx="853">
                  <c:v>101327.59205712938</c:v>
                </c:pt>
                <c:pt idx="854">
                  <c:v>101327.55818615659</c:v>
                </c:pt>
                <c:pt idx="855">
                  <c:v>101327.52475778865</c:v>
                </c:pt>
                <c:pt idx="856">
                  <c:v>101327.49176624173</c:v>
                </c:pt>
                <c:pt idx="857">
                  <c:v>101327.45920580764</c:v>
                </c:pt>
                <c:pt idx="858">
                  <c:v>101327.42707085265</c:v>
                </c:pt>
                <c:pt idx="859">
                  <c:v>101327.39535581679</c:v>
                </c:pt>
                <c:pt idx="860">
                  <c:v>101327.3640552127</c:v>
                </c:pt>
                <c:pt idx="861">
                  <c:v>101327.3331636247</c:v>
                </c:pt>
                <c:pt idx="862">
                  <c:v>101327.30267570792</c:v>
                </c:pt>
                <c:pt idx="863">
                  <c:v>101327.27258618735</c:v>
                </c:pt>
                <c:pt idx="864">
                  <c:v>101327.24288985683</c:v>
                </c:pt>
                <c:pt idx="865">
                  <c:v>101327.21358157838</c:v>
                </c:pt>
                <c:pt idx="866">
                  <c:v>101327.18465628102</c:v>
                </c:pt>
                <c:pt idx="867">
                  <c:v>101327.15610896012</c:v>
                </c:pt>
                <c:pt idx="868">
                  <c:v>101327.12793467643</c:v>
                </c:pt>
                <c:pt idx="869">
                  <c:v>101327.10012855523</c:v>
                </c:pt>
                <c:pt idx="870">
                  <c:v>101327.07268578559</c:v>
                </c:pt>
                <c:pt idx="871">
                  <c:v>101327.04560161931</c:v>
                </c:pt>
                <c:pt idx="872">
                  <c:v>101327.01887137031</c:v>
                </c:pt>
                <c:pt idx="873">
                  <c:v>101326.99249041382</c:v>
                </c:pt>
                <c:pt idx="874">
                  <c:v>101326.96645418537</c:v>
                </c:pt>
                <c:pt idx="875">
                  <c:v>101326.94075818025</c:v>
                </c:pt>
                <c:pt idx="876">
                  <c:v>101326.91539795254</c:v>
                </c:pt>
                <c:pt idx="877">
                  <c:v>101326.89036911447</c:v>
                </c:pt>
                <c:pt idx="878">
                  <c:v>101326.86566733557</c:v>
                </c:pt>
                <c:pt idx="879">
                  <c:v>101326.84128834202</c:v>
                </c:pt>
                <c:pt idx="880">
                  <c:v>101326.8172279158</c:v>
                </c:pt>
                <c:pt idx="881">
                  <c:v>101326.79348189403</c:v>
                </c:pt>
                <c:pt idx="882">
                  <c:v>101326.77004616821</c:v>
                </c:pt>
                <c:pt idx="883">
                  <c:v>101326.74691668354</c:v>
                </c:pt>
                <c:pt idx="884">
                  <c:v>101326.72408943824</c:v>
                </c:pt>
                <c:pt idx="885">
                  <c:v>101326.70156048278</c:v>
                </c:pt>
                <c:pt idx="886">
                  <c:v>101326.67932591925</c:v>
                </c:pt>
                <c:pt idx="887">
                  <c:v>101326.6573819007</c:v>
                </c:pt>
                <c:pt idx="888">
                  <c:v>101326.63572463045</c:v>
                </c:pt>
                <c:pt idx="889">
                  <c:v>101326.61435036143</c:v>
                </c:pt>
                <c:pt idx="890">
                  <c:v>101326.59325539551</c:v>
                </c:pt>
                <c:pt idx="891">
                  <c:v>101326.57243608289</c:v>
                </c:pt>
                <c:pt idx="892">
                  <c:v>101326.55188882152</c:v>
                </c:pt>
                <c:pt idx="893">
                  <c:v>101326.53161005638</c:v>
                </c:pt>
                <c:pt idx="894">
                  <c:v>101326.51159627887</c:v>
                </c:pt>
                <c:pt idx="895">
                  <c:v>101326.49184402631</c:v>
                </c:pt>
                <c:pt idx="896">
                  <c:v>101326.47234988125</c:v>
                </c:pt>
                <c:pt idx="897">
                  <c:v>101326.45311047086</c:v>
                </c:pt>
                <c:pt idx="898">
                  <c:v>101326.43412246644</c:v>
                </c:pt>
                <c:pt idx="899">
                  <c:v>101326.41538258275</c:v>
                </c:pt>
                <c:pt idx="900">
                  <c:v>101326.39688757747</c:v>
                </c:pt>
                <c:pt idx="901">
                  <c:v>101326.37863425075</c:v>
                </c:pt>
                <c:pt idx="902">
                  <c:v>101326.36061944437</c:v>
                </c:pt>
                <c:pt idx="903">
                  <c:v>101326.34284004156</c:v>
                </c:pt>
                <c:pt idx="904">
                  <c:v>101326.32529296618</c:v>
                </c:pt>
                <c:pt idx="905">
                  <c:v>101326.30797518235</c:v>
                </c:pt>
                <c:pt idx="906">
                  <c:v>101326.29088369379</c:v>
                </c:pt>
                <c:pt idx="907">
                  <c:v>101326.27401554341</c:v>
                </c:pt>
                <c:pt idx="908">
                  <c:v>101326.25736781281</c:v>
                </c:pt>
                <c:pt idx="909">
                  <c:v>101326.24093762161</c:v>
                </c:pt>
                <c:pt idx="910">
                  <c:v>101326.22472212723</c:v>
                </c:pt>
                <c:pt idx="911">
                  <c:v>101326.20871852407</c:v>
                </c:pt>
                <c:pt idx="912">
                  <c:v>101326.19292404332</c:v>
                </c:pt>
                <c:pt idx="913">
                  <c:v>101326.17733595228</c:v>
                </c:pt>
                <c:pt idx="914">
                  <c:v>101326.16195155399</c:v>
                </c:pt>
                <c:pt idx="915">
                  <c:v>101326.14676818672</c:v>
                </c:pt>
                <c:pt idx="916">
                  <c:v>101326.13178322354</c:v>
                </c:pt>
                <c:pt idx="917">
                  <c:v>101326.11699407182</c:v>
                </c:pt>
                <c:pt idx="918">
                  <c:v>101326.10239817282</c:v>
                </c:pt>
                <c:pt idx="919">
                  <c:v>101326.08799300126</c:v>
                </c:pt>
                <c:pt idx="920">
                  <c:v>101326.07377606483</c:v>
                </c:pt>
                <c:pt idx="921">
                  <c:v>101326.0597449038</c:v>
                </c:pt>
                <c:pt idx="922">
                  <c:v>101326.0458970906</c:v>
                </c:pt>
                <c:pt idx="923">
                  <c:v>101326.03223022935</c:v>
                </c:pt>
                <c:pt idx="924">
                  <c:v>101326.01874195549</c:v>
                </c:pt>
                <c:pt idx="925">
                  <c:v>101326.00542993534</c:v>
                </c:pt>
                <c:pt idx="926">
                  <c:v>101325.9922918658</c:v>
                </c:pt>
                <c:pt idx="927">
                  <c:v>101325.97932547376</c:v>
                </c:pt>
                <c:pt idx="928">
                  <c:v>101325.96652851586</c:v>
                </c:pt>
                <c:pt idx="929">
                  <c:v>101325.95389877805</c:v>
                </c:pt>
                <c:pt idx="930">
                  <c:v>101325.94143407523</c:v>
                </c:pt>
                <c:pt idx="931">
                  <c:v>101325.92913225085</c:v>
                </c:pt>
                <c:pt idx="932">
                  <c:v>101325.91699117649</c:v>
                </c:pt>
                <c:pt idx="933">
                  <c:v>101325.90500875161</c:v>
                </c:pt>
                <c:pt idx="934">
                  <c:v>101325.89318290309</c:v>
                </c:pt>
                <c:pt idx="935">
                  <c:v>101325.8815115849</c:v>
                </c:pt>
                <c:pt idx="936">
                  <c:v>101325.86999277775</c:v>
                </c:pt>
                <c:pt idx="937">
                  <c:v>101325.85862448874</c:v>
                </c:pt>
                <c:pt idx="938">
                  <c:v>101325.847404751</c:v>
                </c:pt>
                <c:pt idx="939">
                  <c:v>101325.83633162339</c:v>
                </c:pt>
                <c:pt idx="940">
                  <c:v>101325.82540319007</c:v>
                </c:pt>
                <c:pt idx="941">
                  <c:v>101325.81461756033</c:v>
                </c:pt>
                <c:pt idx="942">
                  <c:v>101325.80397286809</c:v>
                </c:pt>
                <c:pt idx="943">
                  <c:v>101325.79346727171</c:v>
                </c:pt>
                <c:pt idx="944">
                  <c:v>101325.78309895356</c:v>
                </c:pt>
                <c:pt idx="945">
                  <c:v>101325.77286611981</c:v>
                </c:pt>
                <c:pt idx="946">
                  <c:v>101325.76276700004</c:v>
                </c:pt>
                <c:pt idx="947">
                  <c:v>101325.75279984697</c:v>
                </c:pt>
                <c:pt idx="948">
                  <c:v>101325.74296293619</c:v>
                </c:pt>
                <c:pt idx="949">
                  <c:v>101325.73325456576</c:v>
                </c:pt>
                <c:pt idx="950">
                  <c:v>101325.72367305604</c:v>
                </c:pt>
                <c:pt idx="951">
                  <c:v>101325.71421674926</c:v>
                </c:pt>
                <c:pt idx="952">
                  <c:v>101325.70488400939</c:v>
                </c:pt>
                <c:pt idx="953">
                  <c:v>101325.6956732218</c:v>
                </c:pt>
                <c:pt idx="954">
                  <c:v>101325.68658279287</c:v>
                </c:pt>
                <c:pt idx="955">
                  <c:v>101325.67761114982</c:v>
                </c:pt>
                <c:pt idx="956">
                  <c:v>101325.66875674049</c:v>
                </c:pt>
                <c:pt idx="957">
                  <c:v>101325.66001803294</c:v>
                </c:pt>
                <c:pt idx="958">
                  <c:v>101325.65139351528</c:v>
                </c:pt>
                <c:pt idx="959">
                  <c:v>101325.64288169534</c:v>
                </c:pt>
                <c:pt idx="960">
                  <c:v>101325.63448110053</c:v>
                </c:pt>
                <c:pt idx="961">
                  <c:v>101325.62619027737</c:v>
                </c:pt>
                <c:pt idx="962">
                  <c:v>101325.61800779155</c:v>
                </c:pt>
                <c:pt idx="963">
                  <c:v>101325.60993222729</c:v>
                </c:pt>
                <c:pt idx="964">
                  <c:v>101325.60196218749</c:v>
                </c:pt>
                <c:pt idx="965">
                  <c:v>101325.59409629327</c:v>
                </c:pt>
                <c:pt idx="966">
                  <c:v>101325.58633318366</c:v>
                </c:pt>
                <c:pt idx="967">
                  <c:v>101325.57867151557</c:v>
                </c:pt>
                <c:pt idx="968">
                  <c:v>101325.57110996351</c:v>
                </c:pt>
                <c:pt idx="969">
                  <c:v>101325.56364721918</c:v>
                </c:pt>
                <c:pt idx="970">
                  <c:v>101325.55628199145</c:v>
                </c:pt>
                <c:pt idx="971">
                  <c:v>101325.54901300605</c:v>
                </c:pt>
                <c:pt idx="972">
                  <c:v>101325.5418390054</c:v>
                </c:pt>
                <c:pt idx="973">
                  <c:v>101325.53475874825</c:v>
                </c:pt>
                <c:pt idx="974">
                  <c:v>101325.5277710097</c:v>
                </c:pt>
                <c:pt idx="975">
                  <c:v>101325.52087458076</c:v>
                </c:pt>
                <c:pt idx="976">
                  <c:v>101325.51406826827</c:v>
                </c:pt>
                <c:pt idx="977">
                  <c:v>101325.50735089467</c:v>
                </c:pt>
                <c:pt idx="978">
                  <c:v>101325.50072129779</c:v>
                </c:pt>
                <c:pt idx="979">
                  <c:v>101325.49417833061</c:v>
                </c:pt>
                <c:pt idx="980">
                  <c:v>101325.48772086113</c:v>
                </c:pt>
                <c:pt idx="981">
                  <c:v>101325.48134777218</c:v>
                </c:pt>
                <c:pt idx="982">
                  <c:v>101325.47505796106</c:v>
                </c:pt>
                <c:pt idx="983">
                  <c:v>101325.46885033963</c:v>
                </c:pt>
                <c:pt idx="984">
                  <c:v>101325.46272383389</c:v>
                </c:pt>
                <c:pt idx="985">
                  <c:v>101325.45667738386</c:v>
                </c:pt>
                <c:pt idx="986">
                  <c:v>101325.45070994347</c:v>
                </c:pt>
                <c:pt idx="987">
                  <c:v>101325.4448204803</c:v>
                </c:pt>
                <c:pt idx="988">
                  <c:v>101325.43900797538</c:v>
                </c:pt>
                <c:pt idx="989">
                  <c:v>101325.43327142308</c:v>
                </c:pt>
                <c:pt idx="990">
                  <c:v>101325.42760983093</c:v>
                </c:pt>
                <c:pt idx="991">
                  <c:v>101325.42202221941</c:v>
                </c:pt>
                <c:pt idx="992">
                  <c:v>101325.41650762181</c:v>
                </c:pt>
                <c:pt idx="993">
                  <c:v>101325.41106508402</c:v>
                </c:pt>
                <c:pt idx="994">
                  <c:v>101325.40569366443</c:v>
                </c:pt>
                <c:pt idx="995">
                  <c:v>101325.40039243377</c:v>
                </c:pt>
                <c:pt idx="996">
                  <c:v>101325.39516047483</c:v>
                </c:pt>
                <c:pt idx="997">
                  <c:v>101325.38999688241</c:v>
                </c:pt>
                <c:pt idx="998">
                  <c:v>101325.38490076319</c:v>
                </c:pt>
                <c:pt idx="999">
                  <c:v>101325.37987123549</c:v>
                </c:pt>
                <c:pt idx="1000">
                  <c:v>101325.37490742916</c:v>
                </c:pt>
                <c:pt idx="1001">
                  <c:v>101325.37000848533</c:v>
                </c:pt>
                <c:pt idx="1002">
                  <c:v>101325.36517355651</c:v>
                </c:pt>
                <c:pt idx="1003">
                  <c:v>101325.36040180616</c:v>
                </c:pt>
                <c:pt idx="1004">
                  <c:v>101325.35569240878</c:v>
                </c:pt>
                <c:pt idx="1005">
                  <c:v>101325.35104454955</c:v>
                </c:pt>
                <c:pt idx="1006">
                  <c:v>101325.34645742433</c:v>
                </c:pt>
                <c:pt idx="1007">
                  <c:v>101325.34193023952</c:v>
                </c:pt>
                <c:pt idx="1008">
                  <c:v>101325.33746221186</c:v>
                </c:pt>
                <c:pt idx="1009">
                  <c:v>101325.33305256836</c:v>
                </c:pt>
                <c:pt idx="1010">
                  <c:v>101325.32870054607</c:v>
                </c:pt>
                <c:pt idx="1011">
                  <c:v>101325.32440539208</c:v>
                </c:pt>
                <c:pt idx="1012">
                  <c:v>101325.32016636326</c:v>
                </c:pt>
                <c:pt idx="1013">
                  <c:v>101325.31598272623</c:v>
                </c:pt>
                <c:pt idx="1014">
                  <c:v>101325.31185375719</c:v>
                </c:pt>
                <c:pt idx="1015">
                  <c:v>101325.30777874173</c:v>
                </c:pt>
                <c:pt idx="1016">
                  <c:v>101325.30375697488</c:v>
                </c:pt>
                <c:pt idx="1017">
                  <c:v>101325.29978776084</c:v>
                </c:pt>
                <c:pt idx="1018">
                  <c:v>101325.29587041287</c:v>
                </c:pt>
                <c:pt idx="1019">
                  <c:v>101325.29200425322</c:v>
                </c:pt>
                <c:pt idx="1020">
                  <c:v>101325.28818861305</c:v>
                </c:pt>
                <c:pt idx="1021">
                  <c:v>101325.28442283215</c:v>
                </c:pt>
                <c:pt idx="1022">
                  <c:v>101325.28070625907</c:v>
                </c:pt>
                <c:pt idx="1023">
                  <c:v>101325.27703825079</c:v>
                </c:pt>
                <c:pt idx="1024">
                  <c:v>101325.2734181727</c:v>
                </c:pt>
                <c:pt idx="1025">
                  <c:v>101325.26984539846</c:v>
                </c:pt>
                <c:pt idx="1026">
                  <c:v>101325.26631930999</c:v>
                </c:pt>
                <c:pt idx="1027">
                  <c:v>101325.2628392972</c:v>
                </c:pt>
                <c:pt idx="1028">
                  <c:v>101325.25940475805</c:v>
                </c:pt>
                <c:pt idx="1029">
                  <c:v>101325.2560150983</c:v>
                </c:pt>
                <c:pt idx="1030">
                  <c:v>101325.25266973155</c:v>
                </c:pt>
                <c:pt idx="1031">
                  <c:v>101325.24936807896</c:v>
                </c:pt>
                <c:pt idx="1032">
                  <c:v>101325.24610956936</c:v>
                </c:pt>
                <c:pt idx="1033">
                  <c:v>101325.24289363896</c:v>
                </c:pt>
                <c:pt idx="1034">
                  <c:v>101325.23971973141</c:v>
                </c:pt>
                <c:pt idx="1035">
                  <c:v>101325.23658729756</c:v>
                </c:pt>
                <c:pt idx="1036">
                  <c:v>101325.2334957955</c:v>
                </c:pt>
                <c:pt idx="1037">
                  <c:v>101325.23044469031</c:v>
                </c:pt>
                <c:pt idx="1038">
                  <c:v>101325.2274334542</c:v>
                </c:pt>
                <c:pt idx="1039">
                  <c:v>101325.22446156615</c:v>
                </c:pt>
                <c:pt idx="1040">
                  <c:v>101325.22152851199</c:v>
                </c:pt>
                <c:pt idx="1041">
                  <c:v>101325.21863378427</c:v>
                </c:pt>
                <c:pt idx="1042">
                  <c:v>101325.21577688222</c:v>
                </c:pt>
                <c:pt idx="1043">
                  <c:v>101325.21295731151</c:v>
                </c:pt>
                <c:pt idx="1044">
                  <c:v>101325.21017458437</c:v>
                </c:pt>
                <c:pt idx="1045">
                  <c:v>101325.20742821935</c:v>
                </c:pt>
                <c:pt idx="1046">
                  <c:v>101325.20471774129</c:v>
                </c:pt>
                <c:pt idx="1047">
                  <c:v>101325.20204268124</c:v>
                </c:pt>
                <c:pt idx="1048">
                  <c:v>101325.19940257643</c:v>
                </c:pt>
                <c:pt idx="1049">
                  <c:v>101325.19679697006</c:v>
                </c:pt>
                <c:pt idx="1050">
                  <c:v>101325.19422541135</c:v>
                </c:pt>
                <c:pt idx="1051">
                  <c:v>101325.19168745542</c:v>
                </c:pt>
                <c:pt idx="1052">
                  <c:v>101325.18918266313</c:v>
                </c:pt>
                <c:pt idx="1053">
                  <c:v>101325.18671060116</c:v>
                </c:pt>
                <c:pt idx="1054">
                  <c:v>101325.18427084183</c:v>
                </c:pt>
                <c:pt idx="1055">
                  <c:v>101325.181862963</c:v>
                </c:pt>
                <c:pt idx="1056">
                  <c:v>101325.17948654811</c:v>
                </c:pt>
                <c:pt idx="1057">
                  <c:v>101325.17714118601</c:v>
                </c:pt>
                <c:pt idx="1058">
                  <c:v>101325.17482647093</c:v>
                </c:pt>
                <c:pt idx="1059">
                  <c:v>101325.17254200239</c:v>
                </c:pt>
                <c:pt idx="1060">
                  <c:v>101325.17028738519</c:v>
                </c:pt>
                <c:pt idx="1061">
                  <c:v>101325.1680622292</c:v>
                </c:pt>
                <c:pt idx="1062">
                  <c:v>101325.16586614955</c:v>
                </c:pt>
                <c:pt idx="1063">
                  <c:v>101325.16369876619</c:v>
                </c:pt>
                <c:pt idx="1064">
                  <c:v>101325.16155970421</c:v>
                </c:pt>
                <c:pt idx="1065">
                  <c:v>101325.15944859348</c:v>
                </c:pt>
                <c:pt idx="1066">
                  <c:v>101325.15736506881</c:v>
                </c:pt>
                <c:pt idx="1067">
                  <c:v>101325.1553087697</c:v>
                </c:pt>
                <c:pt idx="1068">
                  <c:v>101325.1532793404</c:v>
                </c:pt>
                <c:pt idx="1069">
                  <c:v>101325.15127642981</c:v>
                </c:pt>
                <c:pt idx="1070">
                  <c:v>101325.14929969137</c:v>
                </c:pt>
                <c:pt idx="1071">
                  <c:v>101325.14734878314</c:v>
                </c:pt>
                <c:pt idx="1072">
                  <c:v>101325.14542336753</c:v>
                </c:pt>
                <c:pt idx="1073">
                  <c:v>101325.14352311147</c:v>
                </c:pt>
                <c:pt idx="1074">
                  <c:v>101325.14164768624</c:v>
                </c:pt>
                <c:pt idx="1075">
                  <c:v>101325.13979676725</c:v>
                </c:pt>
                <c:pt idx="1076">
                  <c:v>101325.13797003441</c:v>
                </c:pt>
                <c:pt idx="1077">
                  <c:v>101325.13616717156</c:v>
                </c:pt>
                <c:pt idx="1078">
                  <c:v>101325.13438786688</c:v>
                </c:pt>
                <c:pt idx="1079">
                  <c:v>101325.13263181249</c:v>
                </c:pt>
                <c:pt idx="1080">
                  <c:v>101325.13089870461</c:v>
                </c:pt>
                <c:pt idx="1081">
                  <c:v>101325.12918824333</c:v>
                </c:pt>
                <c:pt idx="1082">
                  <c:v>101325.12750013279</c:v>
                </c:pt>
                <c:pt idx="1083">
                  <c:v>101325.12583408087</c:v>
                </c:pt>
                <c:pt idx="1084">
                  <c:v>101325.12418979939</c:v>
                </c:pt>
                <c:pt idx="1085">
                  <c:v>101325.12256700384</c:v>
                </c:pt>
                <c:pt idx="1086">
                  <c:v>101325.12096541349</c:v>
                </c:pt>
                <c:pt idx="1087">
                  <c:v>101325.1193847512</c:v>
                </c:pt>
                <c:pt idx="1088">
                  <c:v>101325.11782474355</c:v>
                </c:pt>
                <c:pt idx="1089">
                  <c:v>101325.11628512062</c:v>
                </c:pt>
                <c:pt idx="1090">
                  <c:v>101325.11476561605</c:v>
                </c:pt>
                <c:pt idx="1091">
                  <c:v>101325.11326596694</c:v>
                </c:pt>
                <c:pt idx="1092">
                  <c:v>101325.11178591385</c:v>
                </c:pt>
                <c:pt idx="1093">
                  <c:v>101325.1103252007</c:v>
                </c:pt>
                <c:pt idx="1094">
                  <c:v>101325.10888357479</c:v>
                </c:pt>
                <c:pt idx="1095">
                  <c:v>101325.1074607867</c:v>
                </c:pt>
                <c:pt idx="1096">
                  <c:v>101325.10605659029</c:v>
                </c:pt>
                <c:pt idx="1097">
                  <c:v>101325.1046707426</c:v>
                </c:pt>
                <c:pt idx="1098">
                  <c:v>101325.10330300387</c:v>
                </c:pt>
                <c:pt idx="1099">
                  <c:v>101325.10195313745</c:v>
                </c:pt>
                <c:pt idx="1100">
                  <c:v>101325.10062090987</c:v>
                </c:pt>
                <c:pt idx="1101">
                  <c:v>101325.09930609056</c:v>
                </c:pt>
                <c:pt idx="1102">
                  <c:v>101325.09800845207</c:v>
                </c:pt>
                <c:pt idx="1103">
                  <c:v>101325.09672776992</c:v>
                </c:pt>
                <c:pt idx="1104">
                  <c:v>101325.09546382254</c:v>
                </c:pt>
                <c:pt idx="1105">
                  <c:v>101325.09421639121</c:v>
                </c:pt>
                <c:pt idx="1106">
                  <c:v>101325.09298526018</c:v>
                </c:pt>
                <c:pt idx="1107">
                  <c:v>101325.09177021639</c:v>
                </c:pt>
                <c:pt idx="1108">
                  <c:v>101325.09057104969</c:v>
                </c:pt>
                <c:pt idx="1109">
                  <c:v>101325.08938755255</c:v>
                </c:pt>
                <c:pt idx="1110">
                  <c:v>101325.08821952023</c:v>
                </c:pt>
                <c:pt idx="1111">
                  <c:v>101325.08706675068</c:v>
                </c:pt>
                <c:pt idx="1112">
                  <c:v>101325.08592904444</c:v>
                </c:pt>
                <c:pt idx="1113">
                  <c:v>101325.08480620469</c:v>
                </c:pt>
                <c:pt idx="1114">
                  <c:v>101325.08369803715</c:v>
                </c:pt>
                <c:pt idx="1115">
                  <c:v>101325.08260435009</c:v>
                </c:pt>
                <c:pt idx="1116">
                  <c:v>101325.08152495432</c:v>
                </c:pt>
                <c:pt idx="1117">
                  <c:v>101325.08045966309</c:v>
                </c:pt>
                <c:pt idx="1118">
                  <c:v>101325.07940829209</c:v>
                </c:pt>
                <c:pt idx="1119">
                  <c:v>101325.07837065939</c:v>
                </c:pt>
                <c:pt idx="1120">
                  <c:v>101325.07734658555</c:v>
                </c:pt>
                <c:pt idx="1121">
                  <c:v>101325.07633589327</c:v>
                </c:pt>
                <c:pt idx="1122">
                  <c:v>101325.07533840783</c:v>
                </c:pt>
                <c:pt idx="1123">
                  <c:v>101325.07435395659</c:v>
                </c:pt>
                <c:pt idx="1124">
                  <c:v>101325.07338236921</c:v>
                </c:pt>
                <c:pt idx="1125">
                  <c:v>101325.07242347766</c:v>
                </c:pt>
                <c:pt idx="1126">
                  <c:v>101325.07147711597</c:v>
                </c:pt>
                <c:pt idx="1127">
                  <c:v>101325.07054312046</c:v>
                </c:pt>
                <c:pt idx="1128">
                  <c:v>101325.0696213295</c:v>
                </c:pt>
                <c:pt idx="1129">
                  <c:v>101325.06871158366</c:v>
                </c:pt>
                <c:pt idx="1130">
                  <c:v>101325.06781372553</c:v>
                </c:pt>
                <c:pt idx="1131">
                  <c:v>101325.06692759975</c:v>
                </c:pt>
                <c:pt idx="1132">
                  <c:v>101325.06605305306</c:v>
                </c:pt>
                <c:pt idx="1133">
                  <c:v>101325.0651899341</c:v>
                </c:pt>
                <c:pt idx="1134">
                  <c:v>101325.06433809358</c:v>
                </c:pt>
                <c:pt idx="1135">
                  <c:v>101325.06349738409</c:v>
                </c:pt>
                <c:pt idx="1136">
                  <c:v>101325.06266766023</c:v>
                </c:pt>
                <c:pt idx="1137">
                  <c:v>101325.06184877838</c:v>
                </c:pt>
                <c:pt idx="1138">
                  <c:v>101325.06104059695</c:v>
                </c:pt>
                <c:pt idx="1139">
                  <c:v>101325.06024297605</c:v>
                </c:pt>
                <c:pt idx="1140">
                  <c:v>101325.05945577774</c:v>
                </c:pt>
                <c:pt idx="1141">
                  <c:v>101325.05867886578</c:v>
                </c:pt>
                <c:pt idx="1142">
                  <c:v>101325.05791210577</c:v>
                </c:pt>
                <c:pt idx="1143">
                  <c:v>101325.05715536505</c:v>
                </c:pt>
                <c:pt idx="1144">
                  <c:v>101325.05640851271</c:v>
                </c:pt>
                <c:pt idx="1145">
                  <c:v>101325.05567141954</c:v>
                </c:pt>
                <c:pt idx="1146">
                  <c:v>101325.05494395801</c:v>
                </c:pt>
                <c:pt idx="1147">
                  <c:v>101325.05422600228</c:v>
                </c:pt>
                <c:pt idx="1148">
                  <c:v>101325.0535174281</c:v>
                </c:pt>
                <c:pt idx="1149">
                  <c:v>101325.0528181129</c:v>
                </c:pt>
                <c:pt idx="1150">
                  <c:v>101325.05212793569</c:v>
                </c:pt>
                <c:pt idx="1151">
                  <c:v>101325.05144677708</c:v>
                </c:pt>
                <c:pt idx="1152">
                  <c:v>101325.05077451922</c:v>
                </c:pt>
                <c:pt idx="1153">
                  <c:v>101325.05011104576</c:v>
                </c:pt>
                <c:pt idx="1154">
                  <c:v>101325.04945624195</c:v>
                </c:pt>
                <c:pt idx="1155">
                  <c:v>101325.04880999452</c:v>
                </c:pt>
                <c:pt idx="1156">
                  <c:v>101325.04817219164</c:v>
                </c:pt>
                <c:pt idx="1157">
                  <c:v>101325.04754272294</c:v>
                </c:pt>
                <c:pt idx="1158">
                  <c:v>101325.04692147956</c:v>
                </c:pt>
                <c:pt idx="1159">
                  <c:v>101325.04630835401</c:v>
                </c:pt>
                <c:pt idx="1160">
                  <c:v>101325.0457032402</c:v>
                </c:pt>
                <c:pt idx="1161">
                  <c:v>101325.04510603347</c:v>
                </c:pt>
                <c:pt idx="1162">
                  <c:v>101325.04451663046</c:v>
                </c:pt>
                <c:pt idx="1163">
                  <c:v>101325.0439349292</c:v>
                </c:pt>
                <c:pt idx="1164">
                  <c:v>101325.04336082908</c:v>
                </c:pt>
                <c:pt idx="1165">
                  <c:v>101325.04279423076</c:v>
                </c:pt>
                <c:pt idx="1166">
                  <c:v>101325.04223503621</c:v>
                </c:pt>
                <c:pt idx="1167">
                  <c:v>101325.04168314867</c:v>
                </c:pt>
                <c:pt idx="1168">
                  <c:v>101325.04113847269</c:v>
                </c:pt>
                <c:pt idx="1169">
                  <c:v>101325.04060091403</c:v>
                </c:pt>
                <c:pt idx="1170">
                  <c:v>101325.04007037966</c:v>
                </c:pt>
                <c:pt idx="1171">
                  <c:v>101325.03954677783</c:v>
                </c:pt>
                <c:pt idx="1172">
                  <c:v>101325.03903001793</c:v>
                </c:pt>
                <c:pt idx="1173">
                  <c:v>101325.03852001054</c:v>
                </c:pt>
                <c:pt idx="1174">
                  <c:v>101325.03801666749</c:v>
                </c:pt>
                <c:pt idx="1175">
                  <c:v>101325.03751990161</c:v>
                </c:pt>
                <c:pt idx="1176">
                  <c:v>101325.03702962701</c:v>
                </c:pt>
                <c:pt idx="1177">
                  <c:v>101325.03654575888</c:v>
                </c:pt>
                <c:pt idx="1178">
                  <c:v>101325.03606821346</c:v>
                </c:pt>
                <c:pt idx="1179">
                  <c:v>101325.03559690816</c:v>
                </c:pt>
                <c:pt idx="1180">
                  <c:v>101325.03513176143</c:v>
                </c:pt>
                <c:pt idx="1181">
                  <c:v>101325.03467269278</c:v>
                </c:pt>
                <c:pt idx="1182">
                  <c:v>101325.03421962284</c:v>
                </c:pt>
                <c:pt idx="1183">
                  <c:v>101325.03377247318</c:v>
                </c:pt>
                <c:pt idx="1184">
                  <c:v>101325.03333116644</c:v>
                </c:pt>
                <c:pt idx="1185">
                  <c:v>101325.0328956263</c:v>
                </c:pt>
                <c:pt idx="1186">
                  <c:v>101325.03246577736</c:v>
                </c:pt>
                <c:pt idx="1187">
                  <c:v>101325.0320415453</c:v>
                </c:pt>
                <c:pt idx="1188">
                  <c:v>101325.03162285668</c:v>
                </c:pt>
                <c:pt idx="1189">
                  <c:v>101325.03120963911</c:v>
                </c:pt>
                <c:pt idx="1190">
                  <c:v>101325.03080182106</c:v>
                </c:pt>
                <c:pt idx="1191">
                  <c:v>101325.03039933203</c:v>
                </c:pt>
                <c:pt idx="1192">
                  <c:v>101325.0300021023</c:v>
                </c:pt>
                <c:pt idx="1193">
                  <c:v>101325.02961006321</c:v>
                </c:pt>
                <c:pt idx="1194">
                  <c:v>101325.02922314692</c:v>
                </c:pt>
                <c:pt idx="1195">
                  <c:v>101325.0288412865</c:v>
                </c:pt>
                <c:pt idx="1196">
                  <c:v>101325.02846441587</c:v>
                </c:pt>
                <c:pt idx="1197">
                  <c:v>101325.02809246979</c:v>
                </c:pt>
                <c:pt idx="1198">
                  <c:v>101325.02772538399</c:v>
                </c:pt>
                <c:pt idx="1199">
                  <c:v>101325.02736309488</c:v>
                </c:pt>
                <c:pt idx="1200">
                  <c:v>101325.02700553987</c:v>
                </c:pt>
                <c:pt idx="1201">
                  <c:v>101325.02665265705</c:v>
                </c:pt>
                <c:pt idx="1202">
                  <c:v>101325.02630438533</c:v>
                </c:pt>
                <c:pt idx="1203">
                  <c:v>101325.02596066453</c:v>
                </c:pt>
                <c:pt idx="1204">
                  <c:v>101325.02562143512</c:v>
                </c:pt>
                <c:pt idx="1205">
                  <c:v>101325.02528663845</c:v>
                </c:pt>
                <c:pt idx="1206">
                  <c:v>101325.0249562166</c:v>
                </c:pt>
                <c:pt idx="1207">
                  <c:v>101325.02463011238</c:v>
                </c:pt>
                <c:pt idx="1208">
                  <c:v>101325.02430826938</c:v>
                </c:pt>
                <c:pt idx="1209">
                  <c:v>101325.02399063193</c:v>
                </c:pt>
                <c:pt idx="1210">
                  <c:v>101325.02367714506</c:v>
                </c:pt>
                <c:pt idx="1211">
                  <c:v>101325.02336775455</c:v>
                </c:pt>
                <c:pt idx="1212">
                  <c:v>101325.02306240684</c:v>
                </c:pt>
                <c:pt idx="1213">
                  <c:v>101325.02276104913</c:v>
                </c:pt>
                <c:pt idx="1214">
                  <c:v>101325.02246362927</c:v>
                </c:pt>
                <c:pt idx="1215">
                  <c:v>101325.02217009584</c:v>
                </c:pt>
                <c:pt idx="1216">
                  <c:v>101325.02188039802</c:v>
                </c:pt>
                <c:pt idx="1217">
                  <c:v>101325.02159448568</c:v>
                </c:pt>
                <c:pt idx="1218">
                  <c:v>101325.02131230937</c:v>
                </c:pt>
                <c:pt idx="1219">
                  <c:v>101325.02103382029</c:v>
                </c:pt>
                <c:pt idx="1220">
                  <c:v>101325.02075897025</c:v>
                </c:pt>
                <c:pt idx="1221">
                  <c:v>101325.02048771169</c:v>
                </c:pt>
                <c:pt idx="1222">
                  <c:v>101325.02021999766</c:v>
                </c:pt>
                <c:pt idx="1223">
                  <c:v>101325.01995578189</c:v>
                </c:pt>
                <c:pt idx="1224">
                  <c:v>101325.01969501861</c:v>
                </c:pt>
                <c:pt idx="1225">
                  <c:v>101325.01943766276</c:v>
                </c:pt>
                <c:pt idx="1226">
                  <c:v>101325.01918366978</c:v>
                </c:pt>
                <c:pt idx="1227">
                  <c:v>101325.01893299575</c:v>
                </c:pt>
                <c:pt idx="1228">
                  <c:v>101325.01868559729</c:v>
                </c:pt>
                <c:pt idx="1229">
                  <c:v>101325.0184414316</c:v>
                </c:pt>
                <c:pt idx="1230">
                  <c:v>101325.01820045641</c:v>
                </c:pt>
                <c:pt idx="1231">
                  <c:v>101325.0179626301</c:v>
                </c:pt>
                <c:pt idx="1232">
                  <c:v>101325.01772791146</c:v>
                </c:pt>
                <c:pt idx="1233">
                  <c:v>101325.0174962599</c:v>
                </c:pt>
                <c:pt idx="1234">
                  <c:v>101325.01726763534</c:v>
                </c:pt>
                <c:pt idx="1235">
                  <c:v>101325.01704199823</c:v>
                </c:pt>
                <c:pt idx="1236">
                  <c:v>101325.01681930955</c:v>
                </c:pt>
                <c:pt idx="1237">
                  <c:v>101325.01659953072</c:v>
                </c:pt>
                <c:pt idx="1238">
                  <c:v>101325.01638262377</c:v>
                </c:pt>
                <c:pt idx="1239">
                  <c:v>101325.01616855118</c:v>
                </c:pt>
                <c:pt idx="1240">
                  <c:v>101325.01595727586</c:v>
                </c:pt>
                <c:pt idx="1241">
                  <c:v>101325.01574876126</c:v>
                </c:pt>
                <c:pt idx="1242">
                  <c:v>101325.01554297138</c:v>
                </c:pt>
                <c:pt idx="1243">
                  <c:v>101325.01533987056</c:v>
                </c:pt>
                <c:pt idx="1244">
                  <c:v>101325.01513942365</c:v>
                </c:pt>
                <c:pt idx="1245">
                  <c:v>101325.01494159599</c:v>
                </c:pt>
                <c:pt idx="1246">
                  <c:v>101325.01474635336</c:v>
                </c:pt>
                <c:pt idx="1247">
                  <c:v>101325.01455366198</c:v>
                </c:pt>
                <c:pt idx="1248">
                  <c:v>101325.01436348852</c:v>
                </c:pt>
                <c:pt idx="1249">
                  <c:v>101325.01417580005</c:v>
                </c:pt>
                <c:pt idx="1250">
                  <c:v>101325.01399056413</c:v>
                </c:pt>
                <c:pt idx="1251">
                  <c:v>101325.01380774869</c:v>
                </c:pt>
                <c:pt idx="1252">
                  <c:v>101325.01362732211</c:v>
                </c:pt>
                <c:pt idx="1253">
                  <c:v>101325.01344925318</c:v>
                </c:pt>
                <c:pt idx="1254">
                  <c:v>101325.01327351105</c:v>
                </c:pt>
                <c:pt idx="1255">
                  <c:v>101325.01310006541</c:v>
                </c:pt>
                <c:pt idx="1256">
                  <c:v>101325.01292888615</c:v>
                </c:pt>
                <c:pt idx="1257">
                  <c:v>101325.01275994371</c:v>
                </c:pt>
                <c:pt idx="1258">
                  <c:v>101325.01259320886</c:v>
                </c:pt>
                <c:pt idx="1259">
                  <c:v>101325.01242865273</c:v>
                </c:pt>
                <c:pt idx="1260">
                  <c:v>101325.01226624688</c:v>
                </c:pt>
                <c:pt idx="1261">
                  <c:v>101325.01210596319</c:v>
                </c:pt>
                <c:pt idx="1262">
                  <c:v>101325.01194777391</c:v>
                </c:pt>
                <c:pt idx="1263">
                  <c:v>101325.01179165172</c:v>
                </c:pt>
                <c:pt idx="1264">
                  <c:v>101325.01163756958</c:v>
                </c:pt>
                <c:pt idx="1265">
                  <c:v>101325.01148550084</c:v>
                </c:pt>
                <c:pt idx="1266">
                  <c:v>101325.01133541921</c:v>
                </c:pt>
                <c:pt idx="1267">
                  <c:v>101325.01118729869</c:v>
                </c:pt>
                <c:pt idx="1268">
                  <c:v>101325.01104111368</c:v>
                </c:pt>
                <c:pt idx="1269">
                  <c:v>101325.01089683887</c:v>
                </c:pt>
                <c:pt idx="1270">
                  <c:v>101325.01075444928</c:v>
                </c:pt>
                <c:pt idx="1271">
                  <c:v>101325.01061392031</c:v>
                </c:pt>
                <c:pt idx="1272">
                  <c:v>101325.01047522767</c:v>
                </c:pt>
                <c:pt idx="1273">
                  <c:v>101325.01033834732</c:v>
                </c:pt>
                <c:pt idx="1274">
                  <c:v>101325.01020325557</c:v>
                </c:pt>
                <c:pt idx="1275">
                  <c:v>101325.01006992912</c:v>
                </c:pt>
                <c:pt idx="1276">
                  <c:v>101325.00993834483</c:v>
                </c:pt>
                <c:pt idx="1277">
                  <c:v>101325.00980847994</c:v>
                </c:pt>
                <c:pt idx="1278">
                  <c:v>101325.00968031201</c:v>
                </c:pt>
                <c:pt idx="1279">
                  <c:v>101325.00955381888</c:v>
                </c:pt>
                <c:pt idx="1280">
                  <c:v>101325.00942897864</c:v>
                </c:pt>
                <c:pt idx="1281">
                  <c:v>101325.00930576966</c:v>
                </c:pt>
                <c:pt idx="1282">
                  <c:v>101325.00918417067</c:v>
                </c:pt>
                <c:pt idx="1283">
                  <c:v>101325.00906416064</c:v>
                </c:pt>
                <c:pt idx="1284">
                  <c:v>101325.00894571877</c:v>
                </c:pt>
                <c:pt idx="1285">
                  <c:v>101325.0088288246</c:v>
                </c:pt>
                <c:pt idx="1286">
                  <c:v>101325.00871345788</c:v>
                </c:pt>
                <c:pt idx="1287">
                  <c:v>101325.00859959867</c:v>
                </c:pt>
                <c:pt idx="1288">
                  <c:v>101325.00848722726</c:v>
                </c:pt>
                <c:pt idx="1289">
                  <c:v>101325.00837632424</c:v>
                </c:pt>
                <c:pt idx="1290">
                  <c:v>101325.00826687035</c:v>
                </c:pt>
                <c:pt idx="1291">
                  <c:v>101325.00815884673</c:v>
                </c:pt>
                <c:pt idx="1292">
                  <c:v>101325.00805223464</c:v>
                </c:pt>
                <c:pt idx="1293">
                  <c:v>101325.00794701566</c:v>
                </c:pt>
                <c:pt idx="1294">
                  <c:v>101325.00784317161</c:v>
                </c:pt>
                <c:pt idx="1295">
                  <c:v>101325.00774068448</c:v>
                </c:pt>
                <c:pt idx="1296">
                  <c:v>101325.00763953655</c:v>
                </c:pt>
                <c:pt idx="1297">
                  <c:v>101325.00753971029</c:v>
                </c:pt>
                <c:pt idx="1298">
                  <c:v>101325.00744118851</c:v>
                </c:pt>
                <c:pt idx="1299">
                  <c:v>101325.00734395412</c:v>
                </c:pt>
                <c:pt idx="1300">
                  <c:v>101325.00724799029</c:v>
                </c:pt>
                <c:pt idx="1301">
                  <c:v>101325.00715328043</c:v>
                </c:pt>
                <c:pt idx="1302">
                  <c:v>101325.00705980812</c:v>
                </c:pt>
                <c:pt idx="1303">
                  <c:v>101325.00696755724</c:v>
                </c:pt>
                <c:pt idx="1304">
                  <c:v>101325.00687651182</c:v>
                </c:pt>
                <c:pt idx="1305">
                  <c:v>101325.00678665607</c:v>
                </c:pt>
                <c:pt idx="1306">
                  <c:v>101325.00669797447</c:v>
                </c:pt>
                <c:pt idx="1307">
                  <c:v>101325.00661045169</c:v>
                </c:pt>
                <c:pt idx="1308">
                  <c:v>101325.00652407258</c:v>
                </c:pt>
                <c:pt idx="1309">
                  <c:v>101325.00643882219</c:v>
                </c:pt>
                <c:pt idx="1310">
                  <c:v>101325.00635468576</c:v>
                </c:pt>
                <c:pt idx="1311">
                  <c:v>101325.00627164874</c:v>
                </c:pt>
                <c:pt idx="1312">
                  <c:v>101325.00618969678</c:v>
                </c:pt>
                <c:pt idx="1313">
                  <c:v>101325.00610881568</c:v>
                </c:pt>
                <c:pt idx="1314">
                  <c:v>101325.00602899148</c:v>
                </c:pt>
                <c:pt idx="1315">
                  <c:v>101325.00595021032</c:v>
                </c:pt>
                <c:pt idx="1316">
                  <c:v>101325.00587245861</c:v>
                </c:pt>
                <c:pt idx="1317">
                  <c:v>101325.00579572289</c:v>
                </c:pt>
                <c:pt idx="1318">
                  <c:v>101325.00571998987</c:v>
                </c:pt>
                <c:pt idx="1319">
                  <c:v>101325.00564524648</c:v>
                </c:pt>
                <c:pt idx="1320">
                  <c:v>101325.00557147973</c:v>
                </c:pt>
                <c:pt idx="1321">
                  <c:v>101325.00549867694</c:v>
                </c:pt>
                <c:pt idx="1322">
                  <c:v>101325.00542682542</c:v>
                </c:pt>
                <c:pt idx="1323">
                  <c:v>101325.00535591283</c:v>
                </c:pt>
                <c:pt idx="1324">
                  <c:v>101325.0052859268</c:v>
                </c:pt>
                <c:pt idx="1325">
                  <c:v>101325.00521685534</c:v>
                </c:pt>
                <c:pt idx="1326">
                  <c:v>101325.00514868641</c:v>
                </c:pt>
                <c:pt idx="1327">
                  <c:v>101325.00508140826</c:v>
                </c:pt>
                <c:pt idx="1328">
                  <c:v>101325.00501500924</c:v>
                </c:pt>
                <c:pt idx="1329">
                  <c:v>101325.00494947785</c:v>
                </c:pt>
                <c:pt idx="1330">
                  <c:v>101325.00488480275</c:v>
                </c:pt>
                <c:pt idx="1331">
                  <c:v>101325.00482097278</c:v>
                </c:pt>
                <c:pt idx="1332">
                  <c:v>101325.00475797687</c:v>
                </c:pt>
                <c:pt idx="1333">
                  <c:v>101325.00469580415</c:v>
                </c:pt>
                <c:pt idx="1334">
                  <c:v>101325.00463444383</c:v>
                </c:pt>
                <c:pt idx="1335">
                  <c:v>101325.00457388531</c:v>
                </c:pt>
                <c:pt idx="1336">
                  <c:v>101325.0045141181</c:v>
                </c:pt>
                <c:pt idx="1337">
                  <c:v>101325.00445513189</c:v>
                </c:pt>
                <c:pt idx="1338">
                  <c:v>101325.00439691644</c:v>
                </c:pt>
                <c:pt idx="1339">
                  <c:v>101325.00433946172</c:v>
                </c:pt>
                <c:pt idx="1340">
                  <c:v>101325.00428275774</c:v>
                </c:pt>
                <c:pt idx="1341">
                  <c:v>101325.00422679473</c:v>
                </c:pt>
                <c:pt idx="1342">
                  <c:v>101325.00417156298</c:v>
                </c:pt>
                <c:pt idx="1343">
                  <c:v>101325.00411705296</c:v>
                </c:pt>
                <c:pt idx="1344">
                  <c:v>101325.0040632552</c:v>
                </c:pt>
                <c:pt idx="1345">
                  <c:v>101325.00401016042</c:v>
                </c:pt>
                <c:pt idx="1346">
                  <c:v>101325.00395775946</c:v>
                </c:pt>
                <c:pt idx="1347">
                  <c:v>101325.00390604322</c:v>
                </c:pt>
                <c:pt idx="1348">
                  <c:v>101325.00385500275</c:v>
                </c:pt>
                <c:pt idx="1349">
                  <c:v>101325.00380462922</c:v>
                </c:pt>
                <c:pt idx="1350">
                  <c:v>101325.00375491392</c:v>
                </c:pt>
                <c:pt idx="1351">
                  <c:v>101325.00370584827</c:v>
                </c:pt>
                <c:pt idx="1352">
                  <c:v>101325.00365742376</c:v>
                </c:pt>
                <c:pt idx="1353">
                  <c:v>101325.003609632</c:v>
                </c:pt>
                <c:pt idx="1354">
                  <c:v>101325.00356246474</c:v>
                </c:pt>
                <c:pt idx="1355">
                  <c:v>101325.00351591385</c:v>
                </c:pt>
                <c:pt idx="1356">
                  <c:v>101325.00346997121</c:v>
                </c:pt>
                <c:pt idx="1357">
                  <c:v>101325.00342462893</c:v>
                </c:pt>
                <c:pt idx="1358">
                  <c:v>101325.00337987911</c:v>
                </c:pt>
                <c:pt idx="1359">
                  <c:v>101325.00333571405</c:v>
                </c:pt>
                <c:pt idx="1360">
                  <c:v>101325.00329212612</c:v>
                </c:pt>
                <c:pt idx="1361">
                  <c:v>101325.00324910773</c:v>
                </c:pt>
                <c:pt idx="1362">
                  <c:v>101325.00320665147</c:v>
                </c:pt>
                <c:pt idx="1363">
                  <c:v>101325.00316474999</c:v>
                </c:pt>
                <c:pt idx="1364">
                  <c:v>101325.00312339603</c:v>
                </c:pt>
                <c:pt idx="1365">
                  <c:v>101325.00308258245</c:v>
                </c:pt>
                <c:pt idx="1366">
                  <c:v>101325.0030423022</c:v>
                </c:pt>
                <c:pt idx="1367">
                  <c:v>101325.00300254827</c:v>
                </c:pt>
                <c:pt idx="1368">
                  <c:v>101325.00296331382</c:v>
                </c:pt>
                <c:pt idx="1369">
                  <c:v>101325.00292459202</c:v>
                </c:pt>
                <c:pt idx="1370">
                  <c:v>101325.00288637624</c:v>
                </c:pt>
                <c:pt idx="1371">
                  <c:v>101325.00284865982</c:v>
                </c:pt>
                <c:pt idx="1372">
                  <c:v>101325.00281143622</c:v>
                </c:pt>
                <c:pt idx="1373">
                  <c:v>101325.00277469904</c:v>
                </c:pt>
                <c:pt idx="1374">
                  <c:v>101325.00273844189</c:v>
                </c:pt>
                <c:pt idx="1375">
                  <c:v>101325.00270265854</c:v>
                </c:pt>
                <c:pt idx="1376">
                  <c:v>101325.00266734276</c:v>
                </c:pt>
                <c:pt idx="1377">
                  <c:v>101325.00263248847</c:v>
                </c:pt>
                <c:pt idx="1378">
                  <c:v>101325.00259808959</c:v>
                </c:pt>
                <c:pt idx="1379">
                  <c:v>101325.0025641402</c:v>
                </c:pt>
                <c:pt idx="1380">
                  <c:v>101325.00253063446</c:v>
                </c:pt>
                <c:pt idx="1381">
                  <c:v>101325.00249756653</c:v>
                </c:pt>
                <c:pt idx="1382">
                  <c:v>101325.0024649307</c:v>
                </c:pt>
                <c:pt idx="1383">
                  <c:v>101325.00243272132</c:v>
                </c:pt>
                <c:pt idx="1384">
                  <c:v>101325.00240093283</c:v>
                </c:pt>
                <c:pt idx="1385">
                  <c:v>101325.00236955972</c:v>
                </c:pt>
                <c:pt idx="1386">
                  <c:v>101325.00233859655</c:v>
                </c:pt>
                <c:pt idx="1387">
                  <c:v>101325.00230803798</c:v>
                </c:pt>
                <c:pt idx="1388">
                  <c:v>101325.00227787872</c:v>
                </c:pt>
                <c:pt idx="1389">
                  <c:v>101325.00224811357</c:v>
                </c:pt>
                <c:pt idx="1390">
                  <c:v>101325.00221873737</c:v>
                </c:pt>
                <c:pt idx="1391">
                  <c:v>101325.00218974501</c:v>
                </c:pt>
                <c:pt idx="1392">
                  <c:v>101325.00216113147</c:v>
                </c:pt>
                <c:pt idx="1393">
                  <c:v>101325.00213289187</c:v>
                </c:pt>
                <c:pt idx="1394">
                  <c:v>101325.00210502127</c:v>
                </c:pt>
                <c:pt idx="1395">
                  <c:v>101325.00207751484</c:v>
                </c:pt>
                <c:pt idx="1396">
                  <c:v>101325.00205036784</c:v>
                </c:pt>
                <c:pt idx="1397">
                  <c:v>101325.00202357558</c:v>
                </c:pt>
                <c:pt idx="1398">
                  <c:v>101325.0019971334</c:v>
                </c:pt>
                <c:pt idx="1399">
                  <c:v>101325.00197103676</c:v>
                </c:pt>
                <c:pt idx="1400">
                  <c:v>101325.00194528111</c:v>
                </c:pt>
                <c:pt idx="1401">
                  <c:v>101325.00191986203</c:v>
                </c:pt>
                <c:pt idx="1402">
                  <c:v>101325.00189477509</c:v>
                </c:pt>
                <c:pt idx="1403">
                  <c:v>101325.00187001596</c:v>
                </c:pt>
                <c:pt idx="1404">
                  <c:v>101325.00184558037</c:v>
                </c:pt>
                <c:pt idx="1405">
                  <c:v>101325.00182146409</c:v>
                </c:pt>
                <c:pt idx="1406">
                  <c:v>101325.00179766292</c:v>
                </c:pt>
                <c:pt idx="1407">
                  <c:v>101325.00177417276</c:v>
                </c:pt>
                <c:pt idx="1408">
                  <c:v>101325.00175098956</c:v>
                </c:pt>
                <c:pt idx="1409">
                  <c:v>101325.00172810927</c:v>
                </c:pt>
                <c:pt idx="1410">
                  <c:v>101325.00170552799</c:v>
                </c:pt>
                <c:pt idx="1411">
                  <c:v>101325.00168324176</c:v>
                </c:pt>
                <c:pt idx="1412">
                  <c:v>101325.00166124676</c:v>
                </c:pt>
                <c:pt idx="1413">
                  <c:v>101325.00163953917</c:v>
                </c:pt>
                <c:pt idx="1414">
                  <c:v>101325.00161811522</c:v>
                </c:pt>
                <c:pt idx="1415">
                  <c:v>101325.00159697124</c:v>
                </c:pt>
                <c:pt idx="1416">
                  <c:v>101325.0015761035</c:v>
                </c:pt>
                <c:pt idx="1417">
                  <c:v>101325.00155550848</c:v>
                </c:pt>
                <c:pt idx="1418">
                  <c:v>101325.00153518257</c:v>
                </c:pt>
                <c:pt idx="1419">
                  <c:v>101325.00151512226</c:v>
                </c:pt>
                <c:pt idx="1420">
                  <c:v>101325.00149532409</c:v>
                </c:pt>
                <c:pt idx="1421">
                  <c:v>101325.00147578461</c:v>
                </c:pt>
                <c:pt idx="1422">
                  <c:v>101325.00145650044</c:v>
                </c:pt>
                <c:pt idx="1423">
                  <c:v>101325.00143746828</c:v>
                </c:pt>
                <c:pt idx="1424">
                  <c:v>101325.0014186848</c:v>
                </c:pt>
                <c:pt idx="1425">
                  <c:v>101325.00140014678</c:v>
                </c:pt>
                <c:pt idx="1426">
                  <c:v>101325.00138185099</c:v>
                </c:pt>
                <c:pt idx="1427">
                  <c:v>101325.00136379428</c:v>
                </c:pt>
                <c:pt idx="1428">
                  <c:v>101325.00134597351</c:v>
                </c:pt>
                <c:pt idx="1429">
                  <c:v>101325.0013283856</c:v>
                </c:pt>
                <c:pt idx="1430">
                  <c:v>101325.00131102752</c:v>
                </c:pt>
                <c:pt idx="1431">
                  <c:v>101325.00129389625</c:v>
                </c:pt>
                <c:pt idx="1432">
                  <c:v>101325.00127698886</c:v>
                </c:pt>
                <c:pt idx="1433">
                  <c:v>101325.00126030236</c:v>
                </c:pt>
                <c:pt idx="1434">
                  <c:v>101325.00124383392</c:v>
                </c:pt>
                <c:pt idx="1435">
                  <c:v>101325.00122758068</c:v>
                </c:pt>
                <c:pt idx="1436">
                  <c:v>101325.00121153983</c:v>
                </c:pt>
                <c:pt idx="1437">
                  <c:v>101325.00119570858</c:v>
                </c:pt>
                <c:pt idx="1438">
                  <c:v>101325.00118008417</c:v>
                </c:pt>
                <c:pt idx="1439">
                  <c:v>101325.00116466396</c:v>
                </c:pt>
                <c:pt idx="1440">
                  <c:v>101325.00114944523</c:v>
                </c:pt>
                <c:pt idx="1441">
                  <c:v>101325.00113442537</c:v>
                </c:pt>
                <c:pt idx="1442">
                  <c:v>101325.00111960179</c:v>
                </c:pt>
                <c:pt idx="1443">
                  <c:v>101325.00110497189</c:v>
                </c:pt>
                <c:pt idx="1444">
                  <c:v>101325.00109053316</c:v>
                </c:pt>
                <c:pt idx="1445">
                  <c:v>101325.00107628309</c:v>
                </c:pt>
                <c:pt idx="1446">
                  <c:v>101325.00106221925</c:v>
                </c:pt>
                <c:pt idx="1447">
                  <c:v>101325.00104833918</c:v>
                </c:pt>
                <c:pt idx="1448">
                  <c:v>101325.00103464047</c:v>
                </c:pt>
                <c:pt idx="1449">
                  <c:v>101325.00102112078</c:v>
                </c:pt>
                <c:pt idx="1450">
                  <c:v>101325.00100777774</c:v>
                </c:pt>
                <c:pt idx="1451">
                  <c:v>101325.00099460904</c:v>
                </c:pt>
                <c:pt idx="1452">
                  <c:v>101325.00098161245</c:v>
                </c:pt>
                <c:pt idx="1453">
                  <c:v>101325.00096878565</c:v>
                </c:pt>
                <c:pt idx="1454">
                  <c:v>101325.00095612649</c:v>
                </c:pt>
                <c:pt idx="1455">
                  <c:v>101325.00094363272</c:v>
                </c:pt>
                <c:pt idx="1456">
                  <c:v>101325.00093130223</c:v>
                </c:pt>
                <c:pt idx="1457">
                  <c:v>101325.00091913287</c:v>
                </c:pt>
                <c:pt idx="1458">
                  <c:v>101325.00090712251</c:v>
                </c:pt>
                <c:pt idx="1459">
                  <c:v>101325.0008952691</c:v>
                </c:pt>
                <c:pt idx="1460">
                  <c:v>101325.00088357057</c:v>
                </c:pt>
                <c:pt idx="1461">
                  <c:v>101325.0008720249</c:v>
                </c:pt>
                <c:pt idx="1462">
                  <c:v>101325.00086063011</c:v>
                </c:pt>
                <c:pt idx="1463">
                  <c:v>101325.00084938422</c:v>
                </c:pt>
                <c:pt idx="1464">
                  <c:v>101325.00083828527</c:v>
                </c:pt>
                <c:pt idx="1465">
                  <c:v>101325.00082733134</c:v>
                </c:pt>
                <c:pt idx="1466">
                  <c:v>101325.00081652055</c:v>
                </c:pt>
                <c:pt idx="1467">
                  <c:v>101325.00080585104</c:v>
                </c:pt>
                <c:pt idx="1468">
                  <c:v>101325.00079532096</c:v>
                </c:pt>
                <c:pt idx="1469">
                  <c:v>101325.00078492846</c:v>
                </c:pt>
                <c:pt idx="1470">
                  <c:v>101325.00077467175</c:v>
                </c:pt>
                <c:pt idx="1471">
                  <c:v>101325.00076454907</c:v>
                </c:pt>
                <c:pt idx="1472">
                  <c:v>101325.00075455869</c:v>
                </c:pt>
                <c:pt idx="1473">
                  <c:v>101325.0007446988</c:v>
                </c:pt>
                <c:pt idx="1474">
                  <c:v>101325.00073496778</c:v>
                </c:pt>
                <c:pt idx="1475">
                  <c:v>101325.00072536393</c:v>
                </c:pt>
                <c:pt idx="1476">
                  <c:v>101325.00071588556</c:v>
                </c:pt>
                <c:pt idx="1477">
                  <c:v>101325.00070653103</c:v>
                </c:pt>
                <c:pt idx="1478">
                  <c:v>101325.00069729876</c:v>
                </c:pt>
                <c:pt idx="1479">
                  <c:v>101325.00068818714</c:v>
                </c:pt>
                <c:pt idx="1480">
                  <c:v>101325.00067919456</c:v>
                </c:pt>
                <c:pt idx="1481">
                  <c:v>101325.00067031948</c:v>
                </c:pt>
                <c:pt idx="1482">
                  <c:v>101325.00066156038</c:v>
                </c:pt>
                <c:pt idx="1483">
                  <c:v>101325.00065291575</c:v>
                </c:pt>
                <c:pt idx="1484">
                  <c:v>101325.00064438405</c:v>
                </c:pt>
                <c:pt idx="1485">
                  <c:v>101325.00063596386</c:v>
                </c:pt>
                <c:pt idx="1486">
                  <c:v>101325.00062765369</c:v>
                </c:pt>
                <c:pt idx="1487">
                  <c:v>101325.0006194521</c:v>
                </c:pt>
                <c:pt idx="1488">
                  <c:v>101325.0006113577</c:v>
                </c:pt>
                <c:pt idx="1489">
                  <c:v>101325.00060336906</c:v>
                </c:pt>
                <c:pt idx="1490">
                  <c:v>101325.0005954848</c:v>
                </c:pt>
                <c:pt idx="1491">
                  <c:v>101325.00058770356</c:v>
                </c:pt>
                <c:pt idx="1492">
                  <c:v>101325.00058002402</c:v>
                </c:pt>
                <c:pt idx="1493">
                  <c:v>101325.00057244481</c:v>
                </c:pt>
                <c:pt idx="1494">
                  <c:v>101325.00056496463</c:v>
                </c:pt>
                <c:pt idx="1495">
                  <c:v>101325.00055758223</c:v>
                </c:pt>
                <c:pt idx="1496">
                  <c:v>101325.00055029627</c:v>
                </c:pt>
                <c:pt idx="1497">
                  <c:v>101325.0005431055</c:v>
                </c:pt>
                <c:pt idx="1498">
                  <c:v>101325.00053600871</c:v>
                </c:pt>
                <c:pt idx="1499">
                  <c:v>101325.00052900465</c:v>
                </c:pt>
                <c:pt idx="1500">
                  <c:v>101325.00052209212</c:v>
                </c:pt>
                <c:pt idx="1501">
                  <c:v>101325.00051526993</c:v>
                </c:pt>
                <c:pt idx="1502">
                  <c:v>101325.00050853688</c:v>
                </c:pt>
                <c:pt idx="1503">
                  <c:v>101325.00050189179</c:v>
                </c:pt>
                <c:pt idx="1504">
                  <c:v>101325.00049533354</c:v>
                </c:pt>
                <c:pt idx="1505">
                  <c:v>101325.000488861</c:v>
                </c:pt>
                <c:pt idx="1506">
                  <c:v>101325.00048247303</c:v>
                </c:pt>
                <c:pt idx="1507">
                  <c:v>101325.00047616851</c:v>
                </c:pt>
                <c:pt idx="1508">
                  <c:v>101325.00046994642</c:v>
                </c:pt>
                <c:pt idx="1509">
                  <c:v>101325.00046380558</c:v>
                </c:pt>
                <c:pt idx="1510">
                  <c:v>101325.00045774502</c:v>
                </c:pt>
                <c:pt idx="1511">
                  <c:v>101325.00045176364</c:v>
                </c:pt>
                <c:pt idx="1512">
                  <c:v>101325.00044586042</c:v>
                </c:pt>
                <c:pt idx="1513">
                  <c:v>101325.00044003435</c:v>
                </c:pt>
                <c:pt idx="1514">
                  <c:v>101325.00043428439</c:v>
                </c:pt>
                <c:pt idx="1515">
                  <c:v>101325.00042860956</c:v>
                </c:pt>
                <c:pt idx="1516">
                  <c:v>101325.00042300893</c:v>
                </c:pt>
                <c:pt idx="1517">
                  <c:v>101325.00041748142</c:v>
                </c:pt>
                <c:pt idx="1518">
                  <c:v>101325.00041202617</c:v>
                </c:pt>
                <c:pt idx="1519">
                  <c:v>101325.00040664221</c:v>
                </c:pt>
                <c:pt idx="1520">
                  <c:v>101325.00040132859</c:v>
                </c:pt>
                <c:pt idx="1521">
                  <c:v>101325.0003960844</c:v>
                </c:pt>
                <c:pt idx="1522">
                  <c:v>101325.00039090877</c:v>
                </c:pt>
                <c:pt idx="1523">
                  <c:v>101325.00038580074</c:v>
                </c:pt>
                <c:pt idx="1524">
                  <c:v>101325.00038075946</c:v>
                </c:pt>
                <c:pt idx="1525">
                  <c:v>101325.00037578406</c:v>
                </c:pt>
                <c:pt idx="1526">
                  <c:v>101325.00037087366</c:v>
                </c:pt>
                <c:pt idx="1527">
                  <c:v>101325.00036602744</c:v>
                </c:pt>
                <c:pt idx="1528">
                  <c:v>101325.00036124454</c:v>
                </c:pt>
                <c:pt idx="1529">
                  <c:v>101325.00035652413</c:v>
                </c:pt>
                <c:pt idx="1530">
                  <c:v>101325.00035186543</c:v>
                </c:pt>
                <c:pt idx="1531">
                  <c:v>101325.00034726759</c:v>
                </c:pt>
                <c:pt idx="1532">
                  <c:v>101325.00034272981</c:v>
                </c:pt>
                <c:pt idx="1533">
                  <c:v>101325.00033825135</c:v>
                </c:pt>
                <c:pt idx="1534">
                  <c:v>101325.00033383138</c:v>
                </c:pt>
                <c:pt idx="1535">
                  <c:v>101325.00032946921</c:v>
                </c:pt>
                <c:pt idx="1536">
                  <c:v>101325.000325164</c:v>
                </c:pt>
                <c:pt idx="1537">
                  <c:v>101325.00032091507</c:v>
                </c:pt>
                <c:pt idx="1538">
                  <c:v>101325.00031672166</c:v>
                </c:pt>
                <c:pt idx="1539">
                  <c:v>101325.00031258304</c:v>
                </c:pt>
                <c:pt idx="1540">
                  <c:v>101325.00030849851</c:v>
                </c:pt>
                <c:pt idx="1541">
                  <c:v>101325.00030446734</c:v>
                </c:pt>
                <c:pt idx="1542">
                  <c:v>101325.00030048886</c:v>
                </c:pt>
                <c:pt idx="1543">
                  <c:v>101325.00029656236</c:v>
                </c:pt>
                <c:pt idx="1544">
                  <c:v>101325.00029268714</c:v>
                </c:pt>
                <c:pt idx="1545">
                  <c:v>101325.00028886259</c:v>
                </c:pt>
                <c:pt idx="1546">
                  <c:v>101325.00028508801</c:v>
                </c:pt>
                <c:pt idx="1547">
                  <c:v>101325.00028136274</c:v>
                </c:pt>
                <c:pt idx="1548">
                  <c:v>101325.00027768618</c:v>
                </c:pt>
                <c:pt idx="1549">
                  <c:v>101325.00027405763</c:v>
                </c:pt>
                <c:pt idx="1550">
                  <c:v>101325.00027047649</c:v>
                </c:pt>
                <c:pt idx="1551">
                  <c:v>101325.00026694217</c:v>
                </c:pt>
                <c:pt idx="1552">
                  <c:v>101325.00026345401</c:v>
                </c:pt>
                <c:pt idx="1553">
                  <c:v>101325.00026001147</c:v>
                </c:pt>
                <c:pt idx="1554">
                  <c:v>101325.00025661387</c:v>
                </c:pt>
                <c:pt idx="1555">
                  <c:v>101325.00025326069</c:v>
                </c:pt>
                <c:pt idx="1556">
                  <c:v>101325.00024995132</c:v>
                </c:pt>
                <c:pt idx="1557">
                  <c:v>101325.00024668519</c:v>
                </c:pt>
                <c:pt idx="1558">
                  <c:v>101325.00024346175</c:v>
                </c:pt>
                <c:pt idx="1559">
                  <c:v>101325.00024028039</c:v>
                </c:pt>
                <c:pt idx="1560">
                  <c:v>101325.00023714066</c:v>
                </c:pt>
                <c:pt idx="1561">
                  <c:v>101325.00023404193</c:v>
                </c:pt>
                <c:pt idx="1562">
                  <c:v>101325.00023098369</c:v>
                </c:pt>
                <c:pt idx="1563">
                  <c:v>101325.00022796543</c:v>
                </c:pt>
                <c:pt idx="1564">
                  <c:v>101325.00022498656</c:v>
                </c:pt>
                <c:pt idx="1565">
                  <c:v>101325.00022204666</c:v>
                </c:pt>
                <c:pt idx="1566">
                  <c:v>101325.00021914518</c:v>
                </c:pt>
                <c:pt idx="1567">
                  <c:v>101325.00021628159</c:v>
                </c:pt>
                <c:pt idx="1568">
                  <c:v>101325.00021345542</c:v>
                </c:pt>
                <c:pt idx="1569">
                  <c:v>101325.00021066621</c:v>
                </c:pt>
                <c:pt idx="1570">
                  <c:v>101325.0002079134</c:v>
                </c:pt>
                <c:pt idx="1571">
                  <c:v>101325.00020519659</c:v>
                </c:pt>
                <c:pt idx="1572">
                  <c:v>101325.00020251529</c:v>
                </c:pt>
                <c:pt idx="1573">
                  <c:v>101325.00019986901</c:v>
                </c:pt>
                <c:pt idx="1574">
                  <c:v>101325.00019725732</c:v>
                </c:pt>
                <c:pt idx="1575">
                  <c:v>101325.00019467974</c:v>
                </c:pt>
                <c:pt idx="1576">
                  <c:v>101325.00019213583</c:v>
                </c:pt>
                <c:pt idx="1577">
                  <c:v>101325.00018962518</c:v>
                </c:pt>
                <c:pt idx="1578">
                  <c:v>101325.00018714735</c:v>
                </c:pt>
                <c:pt idx="1579">
                  <c:v>101325.00018470187</c:v>
                </c:pt>
                <c:pt idx="1580">
                  <c:v>101325.00018228836</c:v>
                </c:pt>
                <c:pt idx="1581">
                  <c:v>101325.00017990639</c:v>
                </c:pt>
                <c:pt idx="1582">
                  <c:v>101325.00017755556</c:v>
                </c:pt>
                <c:pt idx="1583">
                  <c:v>101325.00017523544</c:v>
                </c:pt>
                <c:pt idx="1584">
                  <c:v>101325.00017294563</c:v>
                </c:pt>
                <c:pt idx="1585">
                  <c:v>101325.00017068574</c:v>
                </c:pt>
                <c:pt idx="1586">
                  <c:v>101325.00016845536</c:v>
                </c:pt>
                <c:pt idx="1587">
                  <c:v>101325.00016625416</c:v>
                </c:pt>
                <c:pt idx="1588">
                  <c:v>101325.00016408171</c:v>
                </c:pt>
                <c:pt idx="1589">
                  <c:v>101325.00016193764</c:v>
                </c:pt>
                <c:pt idx="1590">
                  <c:v>101325.00015982159</c:v>
                </c:pt>
                <c:pt idx="1591">
                  <c:v>101325.0001577332</c:v>
                </c:pt>
                <c:pt idx="1592">
                  <c:v>101325.0001556721</c:v>
                </c:pt>
                <c:pt idx="1593">
                  <c:v>101325.00015363791</c:v>
                </c:pt>
                <c:pt idx="1594">
                  <c:v>101325.00015163032</c:v>
                </c:pt>
                <c:pt idx="1595">
                  <c:v>101325.00014964896</c:v>
                </c:pt>
                <c:pt idx="1596">
                  <c:v>101325.00014769348</c:v>
                </c:pt>
                <c:pt idx="1597">
                  <c:v>101325.00014576357</c:v>
                </c:pt>
                <c:pt idx="1598">
                  <c:v>101325.00014385887</c:v>
                </c:pt>
                <c:pt idx="1599">
                  <c:v>101325.00014197906</c:v>
                </c:pt>
                <c:pt idx="1600">
                  <c:v>101325.00014012381</c:v>
                </c:pt>
                <c:pt idx="1601">
                  <c:v>101325.00013829279</c:v>
                </c:pt>
                <c:pt idx="1602">
                  <c:v>101325.00013648572</c:v>
                </c:pt>
                <c:pt idx="1603">
                  <c:v>101325.00013470226</c:v>
                </c:pt>
                <c:pt idx="1604">
                  <c:v>101325.00013294211</c:v>
                </c:pt>
                <c:pt idx="1605">
                  <c:v>101325.00013120494</c:v>
                </c:pt>
                <c:pt idx="1606">
                  <c:v>101325.00012949045</c:v>
                </c:pt>
                <c:pt idx="1607">
                  <c:v>101325.00012779843</c:v>
                </c:pt>
                <c:pt idx="1608">
                  <c:v>101325.00012612848</c:v>
                </c:pt>
                <c:pt idx="1609">
                  <c:v>101325.00012448033</c:v>
                </c:pt>
                <c:pt idx="1610">
                  <c:v>101325.00012285374</c:v>
                </c:pt>
                <c:pt idx="1611">
                  <c:v>101325.00012124841</c:v>
                </c:pt>
                <c:pt idx="1612">
                  <c:v>101325.00011966405</c:v>
                </c:pt>
                <c:pt idx="1613">
                  <c:v>101325.00011810039</c:v>
                </c:pt>
                <c:pt idx="1614">
                  <c:v>101325.00011655719</c:v>
                </c:pt>
                <c:pt idx="1615">
                  <c:v>101325.00011503411</c:v>
                </c:pt>
                <c:pt idx="1616">
                  <c:v>101325.00011353094</c:v>
                </c:pt>
                <c:pt idx="1617">
                  <c:v>101325.00011204743</c:v>
                </c:pt>
                <c:pt idx="1618">
                  <c:v>101325.00011058329</c:v>
                </c:pt>
                <c:pt idx="1619">
                  <c:v>101325.0001091383</c:v>
                </c:pt>
                <c:pt idx="1620">
                  <c:v>101325.0001077122</c:v>
                </c:pt>
                <c:pt idx="1621">
                  <c:v>101325.00010630472</c:v>
                </c:pt>
                <c:pt idx="1622">
                  <c:v>101325.00010491563</c:v>
                </c:pt>
                <c:pt idx="1623">
                  <c:v>101325.00010354468</c:v>
                </c:pt>
                <c:pt idx="1624">
                  <c:v>101325.00010219167</c:v>
                </c:pt>
                <c:pt idx="1625">
                  <c:v>101325.00010085633</c:v>
                </c:pt>
                <c:pt idx="1626">
                  <c:v>101325.00009953845</c:v>
                </c:pt>
                <c:pt idx="1627">
                  <c:v>101325.00009823775</c:v>
                </c:pt>
                <c:pt idx="1628">
                  <c:v>101325.00009695407</c:v>
                </c:pt>
                <c:pt idx="1629">
                  <c:v>101325.00009568717</c:v>
                </c:pt>
                <c:pt idx="1630">
                  <c:v>101325.00009443681</c:v>
                </c:pt>
                <c:pt idx="1631">
                  <c:v>101325.00009320281</c:v>
                </c:pt>
                <c:pt idx="1632">
                  <c:v>101325.00009198491</c:v>
                </c:pt>
                <c:pt idx="1633">
                  <c:v>101325.00009078295</c:v>
                </c:pt>
                <c:pt idx="1634">
                  <c:v>101325.00008959668</c:v>
                </c:pt>
                <c:pt idx="1635">
                  <c:v>101325.00008842592</c:v>
                </c:pt>
                <c:pt idx="1636">
                  <c:v>101325.00008727045</c:v>
                </c:pt>
                <c:pt idx="1637">
                  <c:v>101325.00008613008</c:v>
                </c:pt>
                <c:pt idx="1638">
                  <c:v>101325.00008500462</c:v>
                </c:pt>
                <c:pt idx="1639">
                  <c:v>101325.00008389386</c:v>
                </c:pt>
                <c:pt idx="1640">
                  <c:v>101325.00008279763</c:v>
                </c:pt>
                <c:pt idx="1641">
                  <c:v>101325.0000817157</c:v>
                </c:pt>
                <c:pt idx="1642">
                  <c:v>101325.00008064791</c:v>
                </c:pt>
                <c:pt idx="1643">
                  <c:v>101325.00007959409</c:v>
                </c:pt>
                <c:pt idx="1644">
                  <c:v>101325.000078554</c:v>
                </c:pt>
                <c:pt idx="1645">
                  <c:v>101325.00007752755</c:v>
                </c:pt>
                <c:pt idx="1646">
                  <c:v>101325.00007651451</c:v>
                </c:pt>
                <c:pt idx="1647">
                  <c:v>101325.00007551466</c:v>
                </c:pt>
                <c:pt idx="1648">
                  <c:v>101325.00007452792</c:v>
                </c:pt>
                <c:pt idx="1649">
                  <c:v>101325.00007355407</c:v>
                </c:pt>
                <c:pt idx="1650">
                  <c:v>101325.00007259294</c:v>
                </c:pt>
                <c:pt idx="1651">
                  <c:v>101325.00007164435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E2-2D41-BD03-751930A4C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662847"/>
        <c:axId val="521664575"/>
      </c:scatterChart>
      <c:valAx>
        <c:axId val="521662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64575"/>
        <c:crosses val="autoZero"/>
        <c:crossBetween val="midCat"/>
      </c:valAx>
      <c:valAx>
        <c:axId val="52166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62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434172</xdr:colOff>
      <xdr:row>125</xdr:row>
      <xdr:rowOff>103587</xdr:rowOff>
    </xdr:from>
    <xdr:to>
      <xdr:col>14</xdr:col>
      <xdr:colOff>857371</xdr:colOff>
      <xdr:row>141</xdr:row>
      <xdr:rowOff>47428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8F10EB6-904E-2CD7-E496-62EF773F60DD}"/>
                </a:ext>
              </a:extLst>
            </xdr:cNvPr>
            <xdr:cNvSpPr txBox="1"/>
          </xdr:nvSpPr>
          <xdr:spPr>
            <a:xfrm>
              <a:off x="11571095" y="24526664"/>
              <a:ext cx="9918891" cy="306999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600">
                  <a:solidFill>
                    <a:schemeClr val="tx2"/>
                  </a:solidFill>
                </a:rPr>
                <a:t>Estimation of time-scale for plenum depressurization using the analytical solution of Hagen-Poiseuille’s law, neglecting</a:t>
              </a:r>
              <a:r>
                <a:rPr lang="en-US" sz="1600" baseline="0">
                  <a:solidFill>
                    <a:schemeClr val="tx2"/>
                  </a:solidFill>
                </a:rPr>
                <a:t> gas compressibility </a:t>
              </a:r>
            </a:p>
            <a:p>
              <a:pPr algn="ctr"/>
              <a:r>
                <a:rPr lang="en-US" sz="1600" baseline="0">
                  <a:solidFill>
                    <a:schemeClr val="tx2"/>
                  </a:solidFill>
                </a:rPr>
                <a:t>and </a:t>
              </a:r>
              <a:r>
                <a:rPr lang="en-US" sz="1600">
                  <a:solidFill>
                    <a:schemeClr val="tx2"/>
                  </a:solidFill>
                </a:rPr>
                <a:t>assuming all the flow is occurring through the gap: </a:t>
              </a:r>
              <a:endParaRPr lang="en-US" sz="1600" b="0" i="1">
                <a:solidFill>
                  <a:schemeClr val="tx2"/>
                </a:solidFill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marL="285750" indent="-285750" algn="ctr">
                <a:buFont typeface="Arial" panose="020B0604020202020204" pitchFamily="34" charset="0"/>
                <a:buChar char="•"/>
              </a:pPr>
              <a:endParaRPr lang="en-US" sz="1600">
                <a:solidFill>
                  <a:schemeClr val="tx2"/>
                </a:solidFill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600" i="1">
                            <a:solidFill>
                              <a:schemeClr val="tx2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solidFill>
                              <a:schemeClr val="tx2"/>
                            </a:solidFill>
                            <a:latin typeface="Cambria Math" panose="02040503050406030204" pitchFamily="18" charset="0"/>
                          </a:rPr>
                          <m:t>𝑑𝑉</m:t>
                        </m:r>
                      </m:num>
                      <m:den>
                        <m:r>
                          <a:rPr lang="en-US" sz="1600" b="0" i="1">
                            <a:solidFill>
                              <a:schemeClr val="tx2"/>
                            </a:solidFill>
                            <a:latin typeface="Cambria Math" panose="02040503050406030204" pitchFamily="18" charset="0"/>
                          </a:rPr>
                          <m:t>𝑑𝑡</m:t>
                        </m:r>
                      </m:den>
                    </m:f>
                    <m:r>
                      <a:rPr lang="en-US" sz="1600" b="0" i="1">
                        <a:solidFill>
                          <a:schemeClr val="tx2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600" b="0" i="1">
                        <a:solidFill>
                          <a:schemeClr val="tx2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=−</m:t>
                    </m:r>
                    <m:f>
                      <m:fPr>
                        <m:ctrlPr>
                          <a:rPr lang="en-US" sz="1600" i="1">
                            <a:solidFill>
                              <a:schemeClr val="tx2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sz="1600" i="1">
                                <a:solidFill>
                                  <a:schemeClr val="tx2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600" b="0" i="1">
                                <a:solidFill>
                                  <a:schemeClr val="tx2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n-US" sz="1600" b="0" i="1">
                                <a:solidFill>
                                  <a:schemeClr val="tx2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h</m:t>
                            </m:r>
                          </m:sub>
                          <m:sup>
                            <m:r>
                              <a:rPr lang="en-US" sz="1600" b="0" i="1">
                                <a:solidFill>
                                  <a:schemeClr val="tx2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4</m:t>
                            </m:r>
                          </m:sup>
                        </m:sSubSup>
                      </m:num>
                      <m:den>
                        <m:r>
                          <a:rPr lang="en-US" sz="1600" b="0" i="1">
                            <a:solidFill>
                              <a:schemeClr val="tx2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128 </m:t>
                        </m:r>
                        <m:r>
                          <a:rPr lang="en-US" sz="1600" b="0" i="1">
                            <a:solidFill>
                              <a:schemeClr val="tx2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den>
                    </m:f>
                    <m:f>
                      <m:fPr>
                        <m:ctrlPr>
                          <a:rPr lang="en-US" sz="1600" i="1">
                            <a:solidFill>
                              <a:schemeClr val="tx2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solidFill>
                              <a:schemeClr val="tx2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d>
                          <m:dPr>
                            <m:ctrlPr>
                              <a:rPr lang="en-US" sz="1600" i="1">
                                <a:solidFill>
                                  <a:schemeClr val="tx2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600" i="1">
                                    <a:solidFill>
                                      <a:schemeClr val="tx2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600" b="0" i="1">
                                    <a:solidFill>
                                      <a:schemeClr val="tx2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n-US" sz="1600" b="0" i="1">
                                    <a:solidFill>
                                      <a:schemeClr val="tx2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𝑖𝑛</m:t>
                                </m:r>
                              </m:sub>
                            </m:sSub>
                            <m:r>
                              <a:rPr lang="en-US" sz="1600" b="0" i="1">
                                <a:solidFill>
                                  <a:schemeClr val="tx2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600" i="1">
                                    <a:solidFill>
                                      <a:schemeClr val="tx2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600" b="0" i="1">
                                    <a:solidFill>
                                      <a:schemeClr val="tx2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n-US" sz="1600" b="0" i="1">
                                    <a:solidFill>
                                      <a:schemeClr val="tx2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𝑜𝑢𝑡</m:t>
                                </m:r>
                              </m:sub>
                            </m:sSub>
                          </m:e>
                        </m:d>
                      </m:num>
                      <m:den>
                        <m:r>
                          <a:rPr lang="en-US" sz="1600" b="0" i="1">
                            <a:solidFill>
                              <a:schemeClr val="tx2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</m:t>
                        </m:r>
                      </m:den>
                    </m:f>
                  </m:oMath>
                </m:oMathPara>
              </a14:m>
              <a:endParaRPr lang="en-US" sz="1600" i="1">
                <a:solidFill>
                  <a:schemeClr val="tx2"/>
                </a:solidFill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ctr"/>
              <a:endParaRPr lang="en-US" sz="1600" i="1">
                <a:solidFill>
                  <a:schemeClr val="tx2"/>
                </a:solidFill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solidFill>
                          <a:schemeClr val="tx2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US" sz="1600" b="0" i="1">
                        <a:solidFill>
                          <a:schemeClr val="tx2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𝑃</m:t>
                    </m:r>
                    <m:r>
                      <a:rPr lang="en-US" sz="1600" b="0" i="1">
                        <a:solidFill>
                          <a:schemeClr val="tx2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en-US" sz="1600" i="1">
                            <a:solidFill>
                              <a:schemeClr val="tx2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solidFill>
                              <a:schemeClr val="tx2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sz="1600" b="0" i="1">
                            <a:solidFill>
                              <a:schemeClr val="tx2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600" b="0" i="1">
                            <a:solidFill>
                              <a:schemeClr val="tx2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𝑜</m:t>
                        </m:r>
                      </m:sub>
                    </m:sSub>
                    <m:r>
                      <m:rPr>
                        <m:sty m:val="p"/>
                      </m:rPr>
                      <a:rPr lang="en-US" sz="1600" b="0" i="0">
                        <a:solidFill>
                          <a:schemeClr val="tx2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exp</m:t>
                    </m:r>
                    <m:r>
                      <a:rPr lang="en-US" sz="1600" b="0" i="1">
                        <a:solidFill>
                          <a:schemeClr val="tx2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⁡(−</m:t>
                    </m:r>
                    <m:f>
                      <m:fPr>
                        <m:ctrlPr>
                          <a:rPr lang="en-US" sz="1600" i="1">
                            <a:solidFill>
                              <a:schemeClr val="tx2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600" i="1">
                                <a:solidFill>
                                  <a:schemeClr val="tx2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sSup>
                              <m:sSupPr>
                                <m:ctrlPr>
                                  <a:rPr lang="en-US" sz="1600" i="1">
                                    <a:solidFill>
                                      <a:schemeClr val="tx2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en-US" sz="1600" i="1">
                                        <a:solidFill>
                                          <a:schemeClr val="tx2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600" b="0" i="1">
                                        <a:solidFill>
                                          <a:schemeClr val="tx2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(</m:t>
                                    </m:r>
                                    <m:r>
                                      <a:rPr lang="en-US" sz="1600" i="1">
                                        <a:solidFill>
                                          <a:schemeClr val="tx2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𝐷</m:t>
                                    </m:r>
                                  </m:e>
                                  <m:sub>
                                    <m:r>
                                      <a:rPr lang="en-US" sz="1600" i="1">
                                        <a:solidFill>
                                          <a:schemeClr val="tx2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𝑐𝑙𝑎𝑑</m:t>
                                    </m:r>
                                  </m:sub>
                                </m:sSub>
                                <m:r>
                                  <a:rPr lang="en-US" sz="1600" i="1">
                                    <a:solidFill>
                                      <a:schemeClr val="tx2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sz="1600" i="1">
                                        <a:solidFill>
                                          <a:schemeClr val="tx2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600" i="1">
                                        <a:solidFill>
                                          <a:schemeClr val="tx2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𝐷</m:t>
                                    </m:r>
                                  </m:e>
                                  <m:sub>
                                    <m:r>
                                      <a:rPr lang="en-US" sz="1600" i="1">
                                        <a:solidFill>
                                          <a:schemeClr val="tx2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𝑓𝑢𝑒𝑙</m:t>
                                    </m:r>
                                  </m:sub>
                                </m:sSub>
                                <m:r>
                                  <a:rPr lang="en-US" sz="1600" i="1">
                                    <a:solidFill>
                                      <a:schemeClr val="tx2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600" b="0" i="1">
                                    <a:solidFill>
                                      <a:schemeClr val="tx2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4</m:t>
                                </m:r>
                              </m:sup>
                            </m:sSup>
                            <m:r>
                              <a:rPr lang="en-US" sz="1600" i="1">
                                <a:solidFill>
                                  <a:schemeClr val="tx2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  <m:r>
                              <a:rPr lang="en-US" sz="1600" b="0" i="1">
                                <a:solidFill>
                                  <a:schemeClr val="tx2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n-US" sz="1600" b="0" i="1">
                                <a:solidFill>
                                  <a:schemeClr val="tx2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US" sz="1600" b="0" i="1">
                                <a:solidFill>
                                  <a:schemeClr val="tx2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𝑜</m:t>
                            </m:r>
                          </m:sub>
                        </m:sSub>
                      </m:num>
                      <m:den>
                        <m:r>
                          <a:rPr lang="en-US" sz="1600" b="0" i="1">
                            <a:solidFill>
                              <a:schemeClr val="tx2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4∙128 </m:t>
                        </m:r>
                        <m:r>
                          <a:rPr lang="en-US" sz="1600" b="0" i="1">
                            <a:solidFill>
                              <a:schemeClr val="tx2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  <m:r>
                          <a:rPr lang="en-US" sz="1600" b="0" i="1">
                            <a:solidFill>
                              <a:schemeClr val="tx2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en-US" sz="1600" b="0" i="1">
                            <a:solidFill>
                              <a:schemeClr val="tx2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</m:t>
                        </m:r>
                        <m:r>
                          <a:rPr lang="en-US" sz="1600" b="0" i="1">
                            <a:solidFill>
                              <a:schemeClr val="tx2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en-US" sz="1600" b="0" i="1">
                            <a:solidFill>
                              <a:schemeClr val="tx2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</m:t>
                        </m:r>
                      </m:den>
                    </m:f>
                    <m:r>
                      <a:rPr lang="en-US" sz="1600" b="0" i="1">
                        <a:solidFill>
                          <a:schemeClr val="tx2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n-US" sz="1600" b="0" i="1">
                        <a:solidFill>
                          <a:schemeClr val="tx2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600" i="1">
                <a:solidFill>
                  <a:schemeClr val="tx2"/>
                </a:solidFill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ctr"/>
              <a:endParaRPr lang="en-US" sz="1600" i="1">
                <a:solidFill>
                  <a:schemeClr val="tx2"/>
                </a:solidFill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solidFill>
                          <a:schemeClr val="tx2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𝑡𝑖𝑚𝑒</m:t>
                    </m:r>
                    <m:r>
                      <a:rPr lang="en-US" sz="1600" b="0" i="1">
                        <a:solidFill>
                          <a:schemeClr val="tx2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r>
                      <a:rPr lang="en-US" sz="1600" b="0" i="1">
                        <a:solidFill>
                          <a:schemeClr val="tx2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𝑠𝑐𝑎𝑙𝑒</m:t>
                    </m:r>
                    <m:r>
                      <a:rPr lang="en-US" sz="1600" b="0" i="1">
                        <a:solidFill>
                          <a:schemeClr val="tx2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→ </m:t>
                    </m:r>
                    <m:r>
                      <a:rPr lang="en-US" sz="1600" b="0" i="1">
                        <a:solidFill>
                          <a:schemeClr val="tx2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𝜏</m:t>
                    </m:r>
                    <m:r>
                      <a:rPr lang="en-US" sz="1600" b="0" i="1">
                        <a:solidFill>
                          <a:schemeClr val="tx2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=5∙</m:t>
                    </m:r>
                    <m:f>
                      <m:fPr>
                        <m:ctrlPr>
                          <a:rPr lang="en-US" sz="1600" i="1">
                            <a:solidFill>
                              <a:schemeClr val="tx2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solidFill>
                              <a:schemeClr val="tx2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128 </m:t>
                        </m:r>
                        <m:r>
                          <a:rPr lang="en-US" sz="1600" b="0" i="1">
                            <a:solidFill>
                              <a:schemeClr val="tx2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  <m:r>
                          <a:rPr lang="en-US" sz="1600" b="0" i="1">
                            <a:solidFill>
                              <a:schemeClr val="tx2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en-US" sz="1600" b="0" i="1">
                            <a:solidFill>
                              <a:schemeClr val="tx2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</m:t>
                        </m:r>
                        <m:r>
                          <a:rPr lang="en-US" sz="1600" b="0" i="1">
                            <a:solidFill>
                              <a:schemeClr val="tx2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en-US" sz="1600" b="0" i="1">
                            <a:solidFill>
                              <a:schemeClr val="tx2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sSub>
                          <m:sSubPr>
                            <m:ctrlPr>
                              <a:rPr lang="en-US" sz="1600" i="1">
                                <a:solidFill>
                                  <a:schemeClr val="tx2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sSubSup>
                              <m:sSubSupPr>
                                <m:ctrlPr>
                                  <a:rPr lang="en-US" sz="1600" i="1">
                                    <a:solidFill>
                                      <a:schemeClr val="tx2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1600" b="0" i="1">
                                    <a:solidFill>
                                      <a:schemeClr val="tx2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𝐷</m:t>
                                </m:r>
                              </m:e>
                              <m:sub>
                                <m:r>
                                  <a:rPr lang="en-US" sz="1600" b="0" i="1">
                                    <a:solidFill>
                                      <a:schemeClr val="tx2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h</m:t>
                                </m:r>
                              </m:sub>
                              <m:sup>
                                <m:r>
                                  <a:rPr lang="en-US" sz="1600" b="0" i="1">
                                    <a:solidFill>
                                      <a:schemeClr val="tx2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4</m:t>
                                </m:r>
                              </m:sup>
                            </m:sSubSup>
                            <m:r>
                              <a:rPr lang="en-US" sz="1600" b="0" i="1">
                                <a:solidFill>
                                  <a:schemeClr val="tx2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∆</m:t>
                            </m:r>
                            <m:r>
                              <a:rPr lang="en-US" sz="1600" b="0" i="1">
                                <a:solidFill>
                                  <a:schemeClr val="tx2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US" sz="1600" b="0" i="1">
                                <a:solidFill>
                                  <a:schemeClr val="tx2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𝑜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600">
                <a:solidFill>
                  <a:schemeClr val="tx2"/>
                </a:solidFill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8F10EB6-904E-2CD7-E496-62EF773F60DD}"/>
                </a:ext>
              </a:extLst>
            </xdr:cNvPr>
            <xdr:cNvSpPr txBox="1"/>
          </xdr:nvSpPr>
          <xdr:spPr>
            <a:xfrm>
              <a:off x="11571095" y="24526664"/>
              <a:ext cx="9918891" cy="306999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600">
                  <a:solidFill>
                    <a:schemeClr val="tx2"/>
                  </a:solidFill>
                </a:rPr>
                <a:t>Estimation of time-scale for plenum depressurization using the analytical solution of Hagen-Poiseuille’s law, neglecting</a:t>
              </a:r>
              <a:r>
                <a:rPr lang="en-US" sz="1600" baseline="0">
                  <a:solidFill>
                    <a:schemeClr val="tx2"/>
                  </a:solidFill>
                </a:rPr>
                <a:t> gas compressibility </a:t>
              </a:r>
            </a:p>
            <a:p>
              <a:pPr algn="ctr"/>
              <a:r>
                <a:rPr lang="en-US" sz="1600" baseline="0">
                  <a:solidFill>
                    <a:schemeClr val="tx2"/>
                  </a:solidFill>
                </a:rPr>
                <a:t>and </a:t>
              </a:r>
              <a:r>
                <a:rPr lang="en-US" sz="1600">
                  <a:solidFill>
                    <a:schemeClr val="tx2"/>
                  </a:solidFill>
                </a:rPr>
                <a:t>assuming all the flow is occurring through the gap: </a:t>
              </a:r>
              <a:endParaRPr lang="en-US" sz="1600" b="0" i="1">
                <a:solidFill>
                  <a:schemeClr val="tx2"/>
                </a:solidFill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marL="285750" indent="-285750" algn="ctr">
                <a:buFont typeface="Arial" panose="020B0604020202020204" pitchFamily="34" charset="0"/>
                <a:buChar char="•"/>
              </a:pPr>
              <a:endParaRPr lang="en-US" sz="1600">
                <a:solidFill>
                  <a:schemeClr val="tx2"/>
                </a:solidFill>
              </a:endParaRPr>
            </a:p>
            <a:p>
              <a:pPr algn="ctr"/>
              <a:r>
                <a:rPr lang="en-US" sz="1600" b="0" i="0">
                  <a:solidFill>
                    <a:schemeClr val="tx2"/>
                  </a:solidFill>
                  <a:latin typeface="Cambria Math" panose="02040503050406030204" pitchFamily="18" charset="0"/>
                </a:rPr>
                <a:t>𝑑𝑉/𝑑𝑡  </a:t>
              </a:r>
              <a:r>
                <a:rPr lang="en-US" sz="1600" b="0" i="0">
                  <a:solidFill>
                    <a:schemeClr val="tx2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=−</a:t>
              </a:r>
              <a:r>
                <a:rPr lang="en-US" sz="1600" i="0">
                  <a:solidFill>
                    <a:schemeClr val="tx2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en-US" sz="1600" b="0" i="0">
                  <a:solidFill>
                    <a:schemeClr val="tx2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𝐷_ℎ^4)/(128 𝜇)  ( (𝑃_𝑖𝑛−𝑃_𝑜𝑢𝑡 ))/𝐿</a:t>
              </a:r>
              <a:endParaRPr lang="en-US" sz="1600" i="1">
                <a:solidFill>
                  <a:schemeClr val="tx2"/>
                </a:solidFill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ctr"/>
              <a:endParaRPr lang="en-US" sz="1600" i="1">
                <a:solidFill>
                  <a:schemeClr val="tx2"/>
                </a:solidFill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ctr"/>
              <a:r>
                <a:rPr lang="en-US" sz="1600" b="0" i="0">
                  <a:solidFill>
                    <a:schemeClr val="tx2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∆𝑃= </a:t>
              </a:r>
              <a:r>
                <a:rPr lang="en-US" sz="1600" i="0">
                  <a:solidFill>
                    <a:schemeClr val="tx2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〖</a:t>
              </a:r>
              <a:r>
                <a:rPr lang="en-US" sz="1600" b="0" i="0">
                  <a:solidFill>
                    <a:schemeClr val="tx2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∆𝑃〗_𝑜 exp⁡(−</a:t>
              </a:r>
              <a:r>
                <a:rPr lang="en-US" sz="1600" i="0">
                  <a:solidFill>
                    <a:schemeClr val="tx2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〖〖〖</a:t>
              </a:r>
              <a:r>
                <a:rPr lang="en-US" sz="1600" b="0" i="0">
                  <a:solidFill>
                    <a:schemeClr val="tx2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en-US" sz="1600" i="0">
                  <a:solidFill>
                    <a:schemeClr val="tx2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𝐷〗_𝑐𝑙𝑎𝑑−𝐷_𝑓𝑢𝑒𝑙)〗^</a:t>
              </a:r>
              <a:r>
                <a:rPr lang="en-US" sz="1600" b="0" i="0">
                  <a:solidFill>
                    <a:schemeClr val="tx2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4 </a:t>
              </a:r>
              <a:r>
                <a:rPr lang="en-US" sz="1600" i="0">
                  <a:solidFill>
                    <a:schemeClr val="tx2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𝜋</a:t>
              </a:r>
              <a:r>
                <a:rPr lang="en-US" sz="1600" b="0" i="0">
                  <a:solidFill>
                    <a:schemeClr val="tx2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∆𝑃〗_𝑜/(4∙128 𝜇 𝐿 𝑉) 𝑡)</a:t>
              </a:r>
              <a:endParaRPr lang="en-US" sz="1600" i="1">
                <a:solidFill>
                  <a:schemeClr val="tx2"/>
                </a:solidFill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ctr"/>
              <a:endParaRPr lang="en-US" sz="1600" i="1">
                <a:solidFill>
                  <a:schemeClr val="tx2"/>
                </a:solidFill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ctr"/>
              <a:r>
                <a:rPr lang="en-US" sz="1600" b="0" i="0">
                  <a:solidFill>
                    <a:schemeClr val="tx2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𝑡𝑖𝑚𝑒−𝑠𝑐𝑎𝑙𝑒 → 𝜏=5∙</a:t>
              </a:r>
              <a:r>
                <a:rPr lang="en-US" sz="1600" i="0">
                  <a:solidFill>
                    <a:schemeClr val="tx2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en-US" sz="1600" b="0" i="0">
                  <a:solidFill>
                    <a:schemeClr val="tx2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128 𝜇 𝐿 𝑉)/〖𝐷_ℎ^4  ∆𝑃〗_𝑜 </a:t>
              </a:r>
              <a:endParaRPr lang="en-US" sz="1600">
                <a:solidFill>
                  <a:schemeClr val="tx2"/>
                </a:solidFill>
              </a:endParaRPr>
            </a:p>
          </xdr:txBody>
        </xdr:sp>
      </mc:Fallback>
    </mc:AlternateContent>
    <xdr:clientData/>
  </xdr:twoCellAnchor>
  <xdr:twoCellAnchor editAs="oneCell">
    <xdr:from>
      <xdr:col>30</xdr:col>
      <xdr:colOff>461492</xdr:colOff>
      <xdr:row>77</xdr:row>
      <xdr:rowOff>175196</xdr:rowOff>
    </xdr:from>
    <xdr:to>
      <xdr:col>37</xdr:col>
      <xdr:colOff>485063</xdr:colOff>
      <xdr:row>99</xdr:row>
      <xdr:rowOff>118669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918AC1D-221F-3E0B-E325-D2A610E65C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698261" y="15219811"/>
          <a:ext cx="5767879" cy="42419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518026</xdr:colOff>
      <xdr:row>15</xdr:row>
      <xdr:rowOff>38990</xdr:rowOff>
    </xdr:from>
    <xdr:to>
      <xdr:col>12</xdr:col>
      <xdr:colOff>261068</xdr:colOff>
      <xdr:row>30</xdr:row>
      <xdr:rowOff>15002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E3D90D-DE8B-18D0-1EE0-7F5803B0E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1A681-C566-7140-AD1E-083B874DC065}">
  <dimension ref="B5:Y155"/>
  <sheetViews>
    <sheetView tabSelected="1" topLeftCell="K109" zoomScaleNormal="75" workbookViewId="0">
      <selection activeCell="T116" sqref="T116"/>
    </sheetView>
  </sheetViews>
  <sheetFormatPr baseColWidth="10" defaultRowHeight="16" x14ac:dyDescent="0.2"/>
  <cols>
    <col min="2" max="2" width="10.83203125" style="1"/>
    <col min="3" max="11" width="20.83203125" style="1" customWidth="1"/>
    <col min="12" max="12" width="20.83203125" style="10" customWidth="1"/>
    <col min="13" max="13" width="20.83203125" style="9" customWidth="1"/>
    <col min="14" max="15" width="20.83203125" customWidth="1"/>
    <col min="16" max="16" width="20.83203125" style="1" customWidth="1"/>
    <col min="17" max="17" width="14.6640625" bestFit="1" customWidth="1"/>
    <col min="18" max="18" width="16.1640625" style="1" customWidth="1"/>
    <col min="19" max="19" width="14.6640625" style="1" bestFit="1" customWidth="1"/>
    <col min="20" max="20" width="15.33203125" customWidth="1"/>
    <col min="23" max="23" width="12.33203125" bestFit="1" customWidth="1"/>
    <col min="24" max="24" width="13.33203125" bestFit="1" customWidth="1"/>
    <col min="25" max="25" width="10.83203125" customWidth="1"/>
    <col min="27" max="27" width="10.83203125" customWidth="1"/>
  </cols>
  <sheetData>
    <row r="5" spans="2:20" x14ac:dyDescent="0.2">
      <c r="C5" s="4" t="s">
        <v>6</v>
      </c>
      <c r="D5" s="4" t="s">
        <v>5</v>
      </c>
      <c r="E5" s="4" t="s">
        <v>4</v>
      </c>
      <c r="F5" s="4" t="s">
        <v>12</v>
      </c>
      <c r="G5" s="4" t="s">
        <v>8</v>
      </c>
      <c r="H5" s="4" t="s">
        <v>0</v>
      </c>
      <c r="I5" s="4" t="s">
        <v>1</v>
      </c>
      <c r="J5" s="4" t="s">
        <v>2</v>
      </c>
      <c r="K5" s="4" t="s">
        <v>7</v>
      </c>
      <c r="L5" s="6" t="s">
        <v>9</v>
      </c>
      <c r="M5" s="7" t="s">
        <v>10</v>
      </c>
      <c r="N5" s="4" t="s">
        <v>13</v>
      </c>
      <c r="O5" s="4" t="s">
        <v>14</v>
      </c>
      <c r="P5" s="4" t="s">
        <v>11</v>
      </c>
      <c r="Q5" s="15" t="s">
        <v>28</v>
      </c>
      <c r="R5" s="15" t="s">
        <v>27</v>
      </c>
      <c r="S5" s="15" t="s">
        <v>29</v>
      </c>
      <c r="T5" s="15" t="s">
        <v>30</v>
      </c>
    </row>
    <row r="6" spans="2:20" x14ac:dyDescent="0.2">
      <c r="C6" s="2">
        <v>7.9399999999999991E-3</v>
      </c>
      <c r="D6" s="2">
        <f>0.00824</f>
        <v>8.2400000000000008E-3</v>
      </c>
      <c r="E6" s="2">
        <f t="shared" ref="E6:E37" si="0">(D6-C6)</f>
        <v>3.0000000000000165E-4</v>
      </c>
      <c r="F6" s="2">
        <f t="shared" ref="F6:F37" si="1">PI()*D6^2/2</f>
        <v>1.066533006781892E-4</v>
      </c>
      <c r="G6" s="2">
        <f>4300000-101325</f>
        <v>4198675</v>
      </c>
      <c r="H6" s="2">
        <f>4*C6</f>
        <v>3.1759999999999997E-2</v>
      </c>
      <c r="I6" s="2">
        <v>1.8099999999999999E-5</v>
      </c>
      <c r="J6" s="2">
        <f t="shared" ref="J6:J37" si="2">PI()*D6^2*(0.0254*6-H6)/4</f>
        <v>6.4333270969083716E-6</v>
      </c>
      <c r="K6" s="2">
        <f t="shared" ref="K6:K37" si="3">PI()*E6^4*101325/(H6*J6*I6*128)</f>
        <v>5.4468677713369589</v>
      </c>
      <c r="L6" s="3">
        <f>5/K6</f>
        <v>0.91795876270606191</v>
      </c>
      <c r="M6" s="8"/>
      <c r="N6" s="2">
        <f t="shared" ref="N6:N37" si="4">PI()*E6^4/F6/128</f>
        <v>1.8640202304647401E-12</v>
      </c>
      <c r="O6" s="2">
        <f>N6*(1-0.01)/0.001</f>
        <v>1.8453800281600929E-9</v>
      </c>
      <c r="P6" s="2">
        <f t="shared" ref="P6:P37" si="5">E6/2*10^6</f>
        <v>150.00000000000082</v>
      </c>
      <c r="Q6" s="16"/>
      <c r="R6" s="5"/>
      <c r="S6" s="5"/>
      <c r="T6" s="16"/>
    </row>
    <row r="7" spans="2:20" x14ac:dyDescent="0.2">
      <c r="C7" s="2">
        <f>C6+($D$6-$C$6)/100</f>
        <v>7.9429999999999987E-3</v>
      </c>
      <c r="D7" s="2">
        <f t="shared" ref="D7:D70" si="6">0.00824</f>
        <v>8.2400000000000008E-3</v>
      </c>
      <c r="E7" s="2">
        <f t="shared" si="0"/>
        <v>2.9700000000000212E-4</v>
      </c>
      <c r="F7" s="2">
        <f t="shared" si="1"/>
        <v>1.066533006781892E-4</v>
      </c>
      <c r="G7" s="2">
        <f t="shared" ref="G7:G70" si="7">4300000-101325</f>
        <v>4198675</v>
      </c>
      <c r="H7" s="2">
        <v>3.1759999999999997E-2</v>
      </c>
      <c r="I7" s="2">
        <v>1.8099999999999999E-5</v>
      </c>
      <c r="J7" s="2">
        <f t="shared" si="2"/>
        <v>6.4333270969083716E-6</v>
      </c>
      <c r="K7" s="2">
        <f t="shared" si="3"/>
        <v>5.2322394481439103</v>
      </c>
      <c r="L7" s="3">
        <f t="shared" ref="L7:L70" si="8">5/K7</f>
        <v>0.9556137576566196</v>
      </c>
      <c r="M7" s="8">
        <f>(L7-L6)/L6*100</f>
        <v>4.1020355685209715</v>
      </c>
      <c r="N7" s="2">
        <f t="shared" si="4"/>
        <v>1.7905703959437217E-12</v>
      </c>
      <c r="O7" s="2">
        <f t="shared" ref="O7:O70" si="9">N7*(1-0.01)/0.001</f>
        <v>1.7726646919842844E-9</v>
      </c>
      <c r="P7" s="2">
        <f t="shared" si="5"/>
        <v>148.50000000000105</v>
      </c>
      <c r="Q7" s="16"/>
      <c r="R7" s="5"/>
      <c r="S7" s="5"/>
      <c r="T7" s="16"/>
    </row>
    <row r="8" spans="2:20" x14ac:dyDescent="0.2">
      <c r="B8"/>
      <c r="C8" s="2">
        <f t="shared" ref="C8:C71" si="10">C7+($D$6-$C$6)/100</f>
        <v>7.9459999999999982E-3</v>
      </c>
      <c r="D8" s="2">
        <f t="shared" si="6"/>
        <v>8.2400000000000008E-3</v>
      </c>
      <c r="E8" s="2">
        <f t="shared" si="0"/>
        <v>2.9400000000000259E-4</v>
      </c>
      <c r="F8" s="2">
        <f t="shared" si="1"/>
        <v>1.066533006781892E-4</v>
      </c>
      <c r="G8" s="2">
        <f t="shared" si="7"/>
        <v>4198675</v>
      </c>
      <c r="H8" s="2">
        <v>3.1759999999999997E-2</v>
      </c>
      <c r="I8" s="2">
        <v>1.8099999999999999E-5</v>
      </c>
      <c r="J8" s="2">
        <f t="shared" si="2"/>
        <v>6.4333270969083716E-6</v>
      </c>
      <c r="K8" s="2">
        <f t="shared" si="3"/>
        <v>5.0240174040114391</v>
      </c>
      <c r="L8" s="3">
        <f t="shared" si="8"/>
        <v>0.9952194823226006</v>
      </c>
      <c r="M8" s="8">
        <f t="shared" ref="M8:M71" si="11">(L8-L7)/L7*100</f>
        <v>4.1445326993934417</v>
      </c>
      <c r="N8" s="2">
        <f t="shared" si="4"/>
        <v>1.7193129101765613E-12</v>
      </c>
      <c r="O8" s="2">
        <f t="shared" si="9"/>
        <v>1.7021197810747956E-9</v>
      </c>
      <c r="P8" s="2">
        <f t="shared" si="5"/>
        <v>147.00000000000131</v>
      </c>
      <c r="Q8" s="16"/>
      <c r="R8" s="5"/>
      <c r="S8" s="5"/>
      <c r="T8" s="16"/>
    </row>
    <row r="9" spans="2:20" x14ac:dyDescent="0.2">
      <c r="B9"/>
      <c r="C9" s="2">
        <f t="shared" si="10"/>
        <v>7.9489999999999977E-3</v>
      </c>
      <c r="D9" s="2">
        <f t="shared" si="6"/>
        <v>8.2400000000000008E-3</v>
      </c>
      <c r="E9" s="2">
        <f t="shared" si="0"/>
        <v>2.9100000000000306E-4</v>
      </c>
      <c r="F9" s="2">
        <f t="shared" si="1"/>
        <v>1.066533006781892E-4</v>
      </c>
      <c r="G9" s="2">
        <f t="shared" si="7"/>
        <v>4198675</v>
      </c>
      <c r="H9" s="2">
        <v>3.1759999999999997E-2</v>
      </c>
      <c r="I9" s="2">
        <v>1.8099999999999999E-5</v>
      </c>
      <c r="J9" s="2">
        <f t="shared" si="2"/>
        <v>6.4333270969083716E-6</v>
      </c>
      <c r="K9" s="2">
        <f t="shared" si="3"/>
        <v>4.8220728749854302</v>
      </c>
      <c r="L9" s="3">
        <f t="shared" si="8"/>
        <v>1.0368984728409165</v>
      </c>
      <c r="M9" s="8">
        <f t="shared" si="11"/>
        <v>4.1879194749129383</v>
      </c>
      <c r="N9" s="2">
        <f t="shared" si="4"/>
        <v>1.6502037077250106E-12</v>
      </c>
      <c r="O9" s="2">
        <f t="shared" si="9"/>
        <v>1.6337016706477604E-9</v>
      </c>
      <c r="P9" s="2">
        <f t="shared" si="5"/>
        <v>145.50000000000153</v>
      </c>
      <c r="Q9" s="16"/>
      <c r="R9" s="5"/>
      <c r="S9" s="5"/>
      <c r="T9" s="16"/>
    </row>
    <row r="10" spans="2:20" x14ac:dyDescent="0.2">
      <c r="B10"/>
      <c r="C10" s="2">
        <f t="shared" si="10"/>
        <v>7.9519999999999973E-3</v>
      </c>
      <c r="D10" s="2">
        <f t="shared" si="6"/>
        <v>8.2400000000000008E-3</v>
      </c>
      <c r="E10" s="2">
        <f t="shared" si="0"/>
        <v>2.8800000000000353E-4</v>
      </c>
      <c r="F10" s="2">
        <f t="shared" si="1"/>
        <v>1.066533006781892E-4</v>
      </c>
      <c r="G10" s="2">
        <f t="shared" si="7"/>
        <v>4198675</v>
      </c>
      <c r="H10" s="2">
        <v>3.1759999999999997E-2</v>
      </c>
      <c r="I10" s="2">
        <v>1.8099999999999999E-5</v>
      </c>
      <c r="J10" s="2">
        <f t="shared" si="2"/>
        <v>6.4333270969083716E-6</v>
      </c>
      <c r="K10" s="2">
        <f t="shared" si="3"/>
        <v>4.626278404360038</v>
      </c>
      <c r="L10" s="3">
        <f t="shared" si="8"/>
        <v>1.0807823401392678</v>
      </c>
      <c r="M10" s="8">
        <f t="shared" si="11"/>
        <v>4.2322241229767945</v>
      </c>
      <c r="N10" s="2">
        <f t="shared" si="4"/>
        <v>1.5831991705156769E-12</v>
      </c>
      <c r="O10" s="2">
        <f t="shared" si="9"/>
        <v>1.5673671788105201E-9</v>
      </c>
      <c r="P10" s="2">
        <f t="shared" si="5"/>
        <v>144.00000000000176</v>
      </c>
      <c r="Q10" s="16"/>
      <c r="R10" s="5"/>
      <c r="S10" s="5"/>
      <c r="T10" s="16"/>
    </row>
    <row r="11" spans="2:20" x14ac:dyDescent="0.2">
      <c r="B11"/>
      <c r="C11" s="2">
        <f t="shared" si="10"/>
        <v>7.9549999999999968E-3</v>
      </c>
      <c r="D11" s="2">
        <f t="shared" si="6"/>
        <v>8.2400000000000008E-3</v>
      </c>
      <c r="E11" s="2">
        <f t="shared" si="0"/>
        <v>2.85000000000004E-4</v>
      </c>
      <c r="F11" s="2">
        <f t="shared" si="1"/>
        <v>1.066533006781892E-4</v>
      </c>
      <c r="G11" s="2">
        <f t="shared" si="7"/>
        <v>4198675</v>
      </c>
      <c r="H11" s="2">
        <v>3.1759999999999997E-2</v>
      </c>
      <c r="I11" s="2">
        <v>1.8099999999999999E-5</v>
      </c>
      <c r="J11" s="2">
        <f t="shared" si="2"/>
        <v>6.4333270969083716E-6</v>
      </c>
      <c r="K11" s="2">
        <f t="shared" si="3"/>
        <v>4.4365078426776758</v>
      </c>
      <c r="L11" s="3">
        <f t="shared" si="8"/>
        <v>1.1270125461971967</v>
      </c>
      <c r="M11" s="8">
        <f t="shared" si="11"/>
        <v>4.2774760782982248</v>
      </c>
      <c r="N11" s="2">
        <f t="shared" si="4"/>
        <v>1.5182561278400231E-12</v>
      </c>
      <c r="O11" s="2">
        <f t="shared" si="9"/>
        <v>1.5030735665616228E-9</v>
      </c>
      <c r="P11" s="2">
        <f t="shared" si="5"/>
        <v>142.50000000000199</v>
      </c>
      <c r="Q11" s="16"/>
      <c r="R11" s="5"/>
      <c r="S11" s="5"/>
      <c r="T11" s="16"/>
    </row>
    <row r="12" spans="2:20" x14ac:dyDescent="0.2">
      <c r="B12"/>
      <c r="C12" s="2">
        <f t="shared" si="10"/>
        <v>7.9579999999999963E-3</v>
      </c>
      <c r="D12" s="2">
        <f t="shared" si="6"/>
        <v>8.2400000000000008E-3</v>
      </c>
      <c r="E12" s="2">
        <f t="shared" si="0"/>
        <v>2.8200000000000447E-4</v>
      </c>
      <c r="F12" s="2">
        <f t="shared" si="1"/>
        <v>1.066533006781892E-4</v>
      </c>
      <c r="G12" s="2">
        <f t="shared" si="7"/>
        <v>4198675</v>
      </c>
      <c r="H12" s="2">
        <v>3.1759999999999997E-2</v>
      </c>
      <c r="I12" s="2">
        <v>1.8099999999999999E-5</v>
      </c>
      <c r="J12" s="2">
        <f t="shared" si="2"/>
        <v>6.4333270969083716E-6</v>
      </c>
      <c r="K12" s="2">
        <f t="shared" si="3"/>
        <v>4.2526363477290241</v>
      </c>
      <c r="L12" s="3">
        <f t="shared" si="8"/>
        <v>1.1757412558141915</v>
      </c>
      <c r="M12" s="8">
        <f t="shared" si="11"/>
        <v>4.3237060475872129</v>
      </c>
      <c r="N12" s="2">
        <f t="shared" si="4"/>
        <v>1.4553318563543664E-12</v>
      </c>
      <c r="O12" s="2">
        <f t="shared" si="9"/>
        <v>1.4407785377908227E-9</v>
      </c>
      <c r="P12" s="2">
        <f t="shared" si="5"/>
        <v>141.00000000000225</v>
      </c>
      <c r="Q12" s="16"/>
      <c r="R12" s="5"/>
      <c r="S12" s="5"/>
      <c r="T12" s="16"/>
    </row>
    <row r="13" spans="2:20" x14ac:dyDescent="0.2">
      <c r="B13"/>
      <c r="C13" s="2">
        <f t="shared" si="10"/>
        <v>7.9609999999999959E-3</v>
      </c>
      <c r="D13" s="2">
        <f t="shared" si="6"/>
        <v>8.2400000000000008E-3</v>
      </c>
      <c r="E13" s="2">
        <f t="shared" si="0"/>
        <v>2.7900000000000494E-4</v>
      </c>
      <c r="F13" s="2">
        <f t="shared" si="1"/>
        <v>1.066533006781892E-4</v>
      </c>
      <c r="G13" s="2">
        <f t="shared" si="7"/>
        <v>4198675</v>
      </c>
      <c r="H13" s="2">
        <v>3.1759999999999997E-2</v>
      </c>
      <c r="I13" s="2">
        <v>1.8099999999999999E-5</v>
      </c>
      <c r="J13" s="2">
        <f t="shared" si="2"/>
        <v>6.4333270969083716E-6</v>
      </c>
      <c r="K13" s="2">
        <f t="shared" si="3"/>
        <v>4.0745403845530319</v>
      </c>
      <c r="L13" s="3">
        <f t="shared" si="8"/>
        <v>1.2271322721344162</v>
      </c>
      <c r="M13" s="8">
        <f t="shared" si="11"/>
        <v>4.3709460790024606</v>
      </c>
      <c r="N13" s="11">
        <f t="shared" si="4"/>
        <v>1.3943840800798802E-12</v>
      </c>
      <c r="O13" s="2">
        <f t="shared" si="9"/>
        <v>1.3804402392790814E-9</v>
      </c>
      <c r="P13" s="2">
        <f t="shared" si="5"/>
        <v>139.50000000000247</v>
      </c>
      <c r="Q13" s="16"/>
      <c r="R13" s="5"/>
      <c r="S13" s="5"/>
      <c r="T13" s="16"/>
    </row>
    <row r="14" spans="2:20" x14ac:dyDescent="0.2">
      <c r="B14"/>
      <c r="C14" s="2">
        <f t="shared" si="10"/>
        <v>7.9639999999999954E-3</v>
      </c>
      <c r="D14" s="2">
        <f t="shared" si="6"/>
        <v>8.2400000000000008E-3</v>
      </c>
      <c r="E14" s="2">
        <f t="shared" si="0"/>
        <v>2.7600000000000541E-4</v>
      </c>
      <c r="F14" s="2">
        <f t="shared" si="1"/>
        <v>1.066533006781892E-4</v>
      </c>
      <c r="G14" s="2">
        <f t="shared" si="7"/>
        <v>4198675</v>
      </c>
      <c r="H14" s="2">
        <v>3.1759999999999997E-2</v>
      </c>
      <c r="I14" s="2">
        <v>1.8099999999999999E-5</v>
      </c>
      <c r="J14" s="2">
        <f t="shared" si="2"/>
        <v>6.4333270969083716E-6</v>
      </c>
      <c r="K14" s="2">
        <f t="shared" si="3"/>
        <v>3.9020977254369078</v>
      </c>
      <c r="L14" s="3">
        <f t="shared" si="8"/>
        <v>1.2813620651799957</v>
      </c>
      <c r="M14" s="8">
        <f t="shared" si="11"/>
        <v>4.4192296362033376</v>
      </c>
      <c r="N14" s="2">
        <f t="shared" si="4"/>
        <v>1.3353709704025929E-12</v>
      </c>
      <c r="O14" s="2">
        <f t="shared" si="9"/>
        <v>1.3220172606985668E-9</v>
      </c>
      <c r="P14" s="2">
        <f t="shared" si="5"/>
        <v>138.0000000000027</v>
      </c>
      <c r="Q14" s="16"/>
      <c r="R14" s="5"/>
      <c r="S14" s="5"/>
      <c r="T14" s="16"/>
    </row>
    <row r="15" spans="2:20" x14ac:dyDescent="0.2">
      <c r="B15"/>
      <c r="C15" s="2">
        <f t="shared" si="10"/>
        <v>7.9669999999999949E-3</v>
      </c>
      <c r="D15" s="2">
        <f t="shared" si="6"/>
        <v>8.2400000000000008E-3</v>
      </c>
      <c r="E15" s="2">
        <f t="shared" si="0"/>
        <v>2.7300000000000588E-4</v>
      </c>
      <c r="F15" s="2">
        <f t="shared" si="1"/>
        <v>1.066533006781892E-4</v>
      </c>
      <c r="G15" s="2">
        <f t="shared" si="7"/>
        <v>4198675</v>
      </c>
      <c r="H15" s="2">
        <v>3.1759999999999997E-2</v>
      </c>
      <c r="I15" s="2">
        <v>1.8099999999999999E-5</v>
      </c>
      <c r="J15" s="2">
        <f t="shared" si="2"/>
        <v>6.4333270969083716E-6</v>
      </c>
      <c r="K15" s="2">
        <f t="shared" si="3"/>
        <v>3.7351874499161286</v>
      </c>
      <c r="L15" s="3">
        <f t="shared" si="8"/>
        <v>1.3386209037814882</v>
      </c>
      <c r="M15" s="8">
        <f t="shared" si="11"/>
        <v>4.468591677360858</v>
      </c>
      <c r="N15" s="2">
        <f t="shared" si="4"/>
        <v>1.2782511460733878E-12</v>
      </c>
      <c r="O15" s="2">
        <f t="shared" si="9"/>
        <v>1.2654686346126539E-9</v>
      </c>
      <c r="P15" s="2">
        <f t="shared" si="5"/>
        <v>136.50000000000293</v>
      </c>
      <c r="Q15" s="16"/>
      <c r="R15" s="5"/>
      <c r="S15" s="5"/>
      <c r="T15" s="16"/>
    </row>
    <row r="16" spans="2:20" x14ac:dyDescent="0.2">
      <c r="B16"/>
      <c r="C16" s="2">
        <f t="shared" si="10"/>
        <v>7.9699999999999944E-3</v>
      </c>
      <c r="D16" s="2">
        <f t="shared" si="6"/>
        <v>8.2400000000000008E-3</v>
      </c>
      <c r="E16" s="2">
        <f t="shared" si="0"/>
        <v>2.7000000000000635E-4</v>
      </c>
      <c r="F16" s="2">
        <f t="shared" si="1"/>
        <v>1.066533006781892E-4</v>
      </c>
      <c r="G16" s="2">
        <f t="shared" si="7"/>
        <v>4198675</v>
      </c>
      <c r="H16" s="2">
        <v>3.1759999999999997E-2</v>
      </c>
      <c r="I16" s="2">
        <v>1.8099999999999999E-5</v>
      </c>
      <c r="J16" s="2">
        <f t="shared" si="2"/>
        <v>6.4333270969083716E-6</v>
      </c>
      <c r="K16" s="2">
        <f t="shared" si="3"/>
        <v>3.5736899447744364</v>
      </c>
      <c r="L16" s="3">
        <f t="shared" si="8"/>
        <v>1.3991141025849654</v>
      </c>
      <c r="M16" s="8">
        <f t="shared" si="11"/>
        <v>4.5190687395205833</v>
      </c>
      <c r="N16" s="2">
        <f t="shared" si="4"/>
        <v>1.2229836732080041E-12</v>
      </c>
      <c r="O16" s="2">
        <f t="shared" si="9"/>
        <v>1.2107538364759239E-9</v>
      </c>
      <c r="P16" s="2">
        <f t="shared" si="5"/>
        <v>135.00000000000318</v>
      </c>
      <c r="Q16" s="16"/>
      <c r="R16" s="5"/>
      <c r="S16" s="5"/>
      <c r="T16" s="16"/>
    </row>
    <row r="17" spans="2:20" x14ac:dyDescent="0.2">
      <c r="B17"/>
      <c r="C17" s="2">
        <f t="shared" si="10"/>
        <v>7.972999999999994E-3</v>
      </c>
      <c r="D17" s="2">
        <f t="shared" si="6"/>
        <v>8.2400000000000008E-3</v>
      </c>
      <c r="E17" s="2">
        <f t="shared" si="0"/>
        <v>2.6700000000000682E-4</v>
      </c>
      <c r="F17" s="2">
        <f t="shared" si="1"/>
        <v>1.066533006781892E-4</v>
      </c>
      <c r="G17" s="2">
        <f t="shared" si="7"/>
        <v>4198675</v>
      </c>
      <c r="H17" s="2">
        <v>3.1759999999999997E-2</v>
      </c>
      <c r="I17" s="2">
        <v>1.8099999999999999E-5</v>
      </c>
      <c r="J17" s="2">
        <f t="shared" si="2"/>
        <v>6.4333270969083716E-6</v>
      </c>
      <c r="K17" s="2">
        <f t="shared" si="3"/>
        <v>3.4174869040438369</v>
      </c>
      <c r="L17" s="3">
        <f t="shared" si="8"/>
        <v>1.4630633972828426</v>
      </c>
      <c r="M17" s="8">
        <f t="shared" si="11"/>
        <v>4.5706990287444214</v>
      </c>
      <c r="N17" s="2">
        <f t="shared" si="4"/>
        <v>1.1695280652870361E-12</v>
      </c>
      <c r="O17" s="2">
        <f t="shared" si="9"/>
        <v>1.1578327846341655E-9</v>
      </c>
      <c r="P17" s="2">
        <f t="shared" si="5"/>
        <v>133.50000000000341</v>
      </c>
      <c r="Q17" s="16"/>
      <c r="R17" s="5"/>
      <c r="S17" s="5"/>
      <c r="T17" s="16"/>
    </row>
    <row r="18" spans="2:20" x14ac:dyDescent="0.2">
      <c r="C18" s="2">
        <f t="shared" si="10"/>
        <v>7.9759999999999935E-3</v>
      </c>
      <c r="D18" s="2">
        <f t="shared" si="6"/>
        <v>8.2400000000000008E-3</v>
      </c>
      <c r="E18" s="2">
        <f t="shared" si="0"/>
        <v>2.6400000000000728E-4</v>
      </c>
      <c r="F18" s="2">
        <f t="shared" si="1"/>
        <v>1.066533006781892E-4</v>
      </c>
      <c r="G18" s="2">
        <f t="shared" si="7"/>
        <v>4198675</v>
      </c>
      <c r="H18" s="2">
        <v>3.1759999999999997E-2</v>
      </c>
      <c r="I18" s="2">
        <v>1.8099999999999999E-5</v>
      </c>
      <c r="J18" s="2">
        <f t="shared" si="2"/>
        <v>6.4333270969083716E-6</v>
      </c>
      <c r="K18" s="2">
        <f t="shared" si="3"/>
        <v>3.2664613290046036</v>
      </c>
      <c r="L18" s="3">
        <f t="shared" si="8"/>
        <v>1.5307084628868579</v>
      </c>
      <c r="M18" s="8">
        <f t="shared" si="11"/>
        <v>4.6235225164981681</v>
      </c>
      <c r="N18" s="2">
        <f t="shared" si="4"/>
        <v>1.1178442831559338E-12</v>
      </c>
      <c r="O18" s="2">
        <f t="shared" si="9"/>
        <v>1.1066658403243745E-9</v>
      </c>
      <c r="P18" s="2">
        <f t="shared" si="5"/>
        <v>132.00000000000364</v>
      </c>
      <c r="Q18" s="16"/>
      <c r="R18" s="5"/>
      <c r="S18" s="5"/>
      <c r="T18" s="16"/>
    </row>
    <row r="19" spans="2:20" x14ac:dyDescent="0.2">
      <c r="C19" s="2">
        <f t="shared" si="10"/>
        <v>7.978999999999993E-3</v>
      </c>
      <c r="D19" s="2">
        <f t="shared" si="6"/>
        <v>8.2400000000000008E-3</v>
      </c>
      <c r="E19" s="2">
        <f t="shared" si="0"/>
        <v>2.6100000000000775E-4</v>
      </c>
      <c r="F19" s="2">
        <f t="shared" si="1"/>
        <v>1.066533006781892E-4</v>
      </c>
      <c r="G19" s="2">
        <f t="shared" si="7"/>
        <v>4198675</v>
      </c>
      <c r="H19" s="2">
        <v>3.1759999999999997E-2</v>
      </c>
      <c r="I19" s="2">
        <v>1.8099999999999999E-5</v>
      </c>
      <c r="J19" s="2">
        <f t="shared" si="2"/>
        <v>6.4333270969083716E-6</v>
      </c>
      <c r="K19" s="2">
        <f t="shared" si="3"/>
        <v>3.1204975281852718</v>
      </c>
      <c r="L19" s="3">
        <f t="shared" si="8"/>
        <v>1.6023085917673374</v>
      </c>
      <c r="M19" s="8">
        <f t="shared" si="11"/>
        <v>4.67758104279664</v>
      </c>
      <c r="N19" s="2">
        <f t="shared" si="4"/>
        <v>1.0678927350250021E-12</v>
      </c>
      <c r="O19" s="2">
        <f t="shared" si="9"/>
        <v>1.057213807674752E-9</v>
      </c>
      <c r="P19" s="2">
        <f t="shared" si="5"/>
        <v>130.50000000000387</v>
      </c>
      <c r="Q19" s="16"/>
      <c r="R19" s="19"/>
      <c r="S19" s="5"/>
      <c r="T19" s="16"/>
    </row>
    <row r="20" spans="2:20" x14ac:dyDescent="0.2">
      <c r="C20" s="2">
        <f t="shared" si="10"/>
        <v>7.9819999999999926E-3</v>
      </c>
      <c r="D20" s="2">
        <f t="shared" si="6"/>
        <v>8.2400000000000008E-3</v>
      </c>
      <c r="E20" s="2">
        <f t="shared" si="0"/>
        <v>2.5800000000000822E-4</v>
      </c>
      <c r="F20" s="2">
        <f t="shared" si="1"/>
        <v>1.066533006781892E-4</v>
      </c>
      <c r="G20" s="2">
        <f t="shared" si="7"/>
        <v>4198675</v>
      </c>
      <c r="H20" s="2">
        <v>3.1759999999999997E-2</v>
      </c>
      <c r="I20" s="2">
        <v>1.8099999999999999E-5</v>
      </c>
      <c r="J20" s="2">
        <f t="shared" si="2"/>
        <v>6.4333270969083716E-6</v>
      </c>
      <c r="K20" s="2">
        <f t="shared" si="3"/>
        <v>2.9794811173626461</v>
      </c>
      <c r="L20" s="3">
        <f t="shared" si="8"/>
        <v>1.6781445503591113</v>
      </c>
      <c r="M20" s="8">
        <f t="shared" si="11"/>
        <v>4.7329184266638169</v>
      </c>
      <c r="N20" s="2">
        <f t="shared" si="4"/>
        <v>1.0196342764694014E-12</v>
      </c>
      <c r="O20" s="2">
        <f t="shared" si="9"/>
        <v>1.0094379337047073E-9</v>
      </c>
      <c r="P20" s="2">
        <f t="shared" si="5"/>
        <v>129.00000000000412</v>
      </c>
      <c r="Q20" s="16"/>
      <c r="R20" s="5"/>
      <c r="S20" s="5"/>
      <c r="T20" s="16"/>
    </row>
    <row r="21" spans="2:20" x14ac:dyDescent="0.2">
      <c r="C21" s="2">
        <f t="shared" si="10"/>
        <v>7.9849999999999921E-3</v>
      </c>
      <c r="D21" s="2">
        <f t="shared" si="6"/>
        <v>8.2400000000000008E-3</v>
      </c>
      <c r="E21" s="2">
        <f t="shared" si="0"/>
        <v>2.5500000000000869E-4</v>
      </c>
      <c r="F21" s="2">
        <f t="shared" si="1"/>
        <v>1.066533006781892E-4</v>
      </c>
      <c r="G21" s="2">
        <f t="shared" si="7"/>
        <v>4198675</v>
      </c>
      <c r="H21" s="2">
        <v>3.1759999999999997E-2</v>
      </c>
      <c r="I21" s="2">
        <v>1.8099999999999999E-5</v>
      </c>
      <c r="J21" s="2">
        <f t="shared" si="2"/>
        <v>6.4333270969083716E-6</v>
      </c>
      <c r="K21" s="2">
        <f t="shared" si="3"/>
        <v>2.8432990195617891</v>
      </c>
      <c r="L21" s="3">
        <f t="shared" si="8"/>
        <v>1.7585206359233376</v>
      </c>
      <c r="M21" s="8">
        <f t="shared" si="11"/>
        <v>4.7895805845227368</v>
      </c>
      <c r="N21" s="2">
        <f t="shared" si="4"/>
        <v>9.7303021042914613E-13</v>
      </c>
      <c r="O21" s="2">
        <f t="shared" si="9"/>
        <v>9.6329990832485461E-10</v>
      </c>
      <c r="P21" s="2">
        <f t="shared" si="5"/>
        <v>127.50000000000435</v>
      </c>
      <c r="Q21" s="16"/>
      <c r="R21" s="5"/>
      <c r="S21" s="5"/>
      <c r="T21" s="16"/>
    </row>
    <row r="22" spans="2:20" x14ac:dyDescent="0.2">
      <c r="C22" s="2">
        <f t="shared" si="10"/>
        <v>7.9879999999999916E-3</v>
      </c>
      <c r="D22" s="2">
        <f t="shared" si="6"/>
        <v>8.2400000000000008E-3</v>
      </c>
      <c r="E22" s="2">
        <f t="shared" si="0"/>
        <v>2.5200000000000916E-4</v>
      </c>
      <c r="F22" s="2">
        <f t="shared" si="1"/>
        <v>1.066533006781892E-4</v>
      </c>
      <c r="G22" s="2">
        <f t="shared" si="7"/>
        <v>4198675</v>
      </c>
      <c r="H22" s="2">
        <v>3.1759999999999997E-2</v>
      </c>
      <c r="I22" s="2">
        <v>1.8099999999999999E-5</v>
      </c>
      <c r="J22" s="2">
        <f t="shared" si="2"/>
        <v>6.4333270969083716E-6</v>
      </c>
      <c r="K22" s="2">
        <f t="shared" si="3"/>
        <v>2.7118394650560358</v>
      </c>
      <c r="L22" s="3">
        <f t="shared" si="8"/>
        <v>1.8437669576051705</v>
      </c>
      <c r="M22" s="8">
        <f t="shared" si="11"/>
        <v>4.8476156571840869</v>
      </c>
      <c r="N22" s="2">
        <f t="shared" si="4"/>
        <v>9.2804228720910814E-13</v>
      </c>
      <c r="O22" s="2">
        <f t="shared" si="9"/>
        <v>9.1876186433701699E-10</v>
      </c>
      <c r="P22" s="2">
        <f t="shared" si="5"/>
        <v>126.00000000000458</v>
      </c>
      <c r="Q22" s="16"/>
      <c r="R22" s="5"/>
      <c r="S22" s="5"/>
      <c r="T22" s="16"/>
    </row>
    <row r="23" spans="2:20" x14ac:dyDescent="0.2">
      <c r="C23" s="2">
        <f t="shared" si="10"/>
        <v>7.9909999999999912E-3</v>
      </c>
      <c r="D23" s="2">
        <f t="shared" si="6"/>
        <v>8.2400000000000008E-3</v>
      </c>
      <c r="E23" s="2">
        <f t="shared" si="0"/>
        <v>2.4900000000000963E-4</v>
      </c>
      <c r="F23" s="2">
        <f t="shared" si="1"/>
        <v>1.066533006781892E-4</v>
      </c>
      <c r="G23" s="2">
        <f t="shared" si="7"/>
        <v>4198675</v>
      </c>
      <c r="H23" s="2">
        <v>3.1759999999999997E-2</v>
      </c>
      <c r="I23" s="2">
        <v>1.8099999999999999E-5</v>
      </c>
      <c r="J23" s="2">
        <f t="shared" si="2"/>
        <v>6.4333270969083716E-6</v>
      </c>
      <c r="K23" s="2">
        <f t="shared" si="3"/>
        <v>2.5849919913669832</v>
      </c>
      <c r="L23" s="3">
        <f t="shared" si="8"/>
        <v>1.9342419692975232</v>
      </c>
      <c r="M23" s="8">
        <f t="shared" si="11"/>
        <v>4.9070741461745682</v>
      </c>
      <c r="N23" s="2">
        <f t="shared" si="4"/>
        <v>8.8463270447901356E-13</v>
      </c>
      <c r="O23" s="2">
        <f t="shared" si="9"/>
        <v>8.757863774342234E-10</v>
      </c>
      <c r="P23" s="2">
        <f t="shared" si="5"/>
        <v>124.50000000000482</v>
      </c>
      <c r="Q23" s="16"/>
      <c r="R23" s="5"/>
      <c r="S23" s="5"/>
      <c r="T23" s="16"/>
    </row>
    <row r="24" spans="2:20" x14ac:dyDescent="0.2">
      <c r="C24" s="2">
        <f t="shared" si="10"/>
        <v>7.9939999999999907E-3</v>
      </c>
      <c r="D24" s="2">
        <f t="shared" si="6"/>
        <v>8.2400000000000008E-3</v>
      </c>
      <c r="E24" s="2">
        <f t="shared" si="0"/>
        <v>2.460000000000101E-4</v>
      </c>
      <c r="F24" s="2">
        <f t="shared" si="1"/>
        <v>1.066533006781892E-4</v>
      </c>
      <c r="G24" s="2">
        <f t="shared" si="7"/>
        <v>4198675</v>
      </c>
      <c r="H24" s="2">
        <v>3.1759999999999997E-2</v>
      </c>
      <c r="I24" s="2">
        <v>1.8099999999999999E-5</v>
      </c>
      <c r="J24" s="2">
        <f t="shared" si="2"/>
        <v>6.4333270969083716E-6</v>
      </c>
      <c r="K24" s="2">
        <f t="shared" si="3"/>
        <v>2.462647443264494</v>
      </c>
      <c r="L24" s="3">
        <f t="shared" si="8"/>
        <v>2.0303352855786709</v>
      </c>
      <c r="M24" s="8">
        <f t="shared" si="11"/>
        <v>4.9680090602132267</v>
      </c>
      <c r="N24" s="2">
        <f t="shared" si="4"/>
        <v>8.4276410727344384E-13</v>
      </c>
      <c r="O24" s="2">
        <f t="shared" si="9"/>
        <v>8.3433646620070933E-10</v>
      </c>
      <c r="P24" s="2">
        <f t="shared" si="5"/>
        <v>123.00000000000504</v>
      </c>
      <c r="Q24" s="16"/>
      <c r="R24" s="5"/>
      <c r="S24" s="5"/>
      <c r="T24" s="16"/>
    </row>
    <row r="25" spans="2:20" x14ac:dyDescent="0.2">
      <c r="C25" s="2">
        <f t="shared" si="10"/>
        <v>7.9969999999999902E-3</v>
      </c>
      <c r="D25" s="2">
        <f t="shared" si="6"/>
        <v>8.2400000000000008E-3</v>
      </c>
      <c r="E25" s="2">
        <f t="shared" si="0"/>
        <v>2.4300000000001057E-4</v>
      </c>
      <c r="F25" s="2">
        <f t="shared" si="1"/>
        <v>1.066533006781892E-4</v>
      </c>
      <c r="G25" s="2">
        <f t="shared" si="7"/>
        <v>4198675</v>
      </c>
      <c r="H25" s="2">
        <v>3.1759999999999997E-2</v>
      </c>
      <c r="I25" s="2">
        <v>1.8099999999999999E-5</v>
      </c>
      <c r="J25" s="2">
        <f t="shared" si="2"/>
        <v>6.4333270969083716E-6</v>
      </c>
      <c r="K25" s="2">
        <f t="shared" si="3"/>
        <v>2.3446979727666952</v>
      </c>
      <c r="L25" s="3">
        <f t="shared" si="8"/>
        <v>2.132470816315887</v>
      </c>
      <c r="M25" s="8">
        <f t="shared" si="11"/>
        <v>5.0304760727293445</v>
      </c>
      <c r="N25" s="2">
        <f t="shared" si="4"/>
        <v>8.0239958799183567E-13</v>
      </c>
      <c r="O25" s="2">
        <f t="shared" si="9"/>
        <v>7.9437559211191732E-10</v>
      </c>
      <c r="P25" s="2">
        <f t="shared" si="5"/>
        <v>121.50000000000529</v>
      </c>
      <c r="Q25" s="16"/>
      <c r="R25" s="19"/>
      <c r="S25" s="5"/>
      <c r="T25" s="16"/>
    </row>
    <row r="26" spans="2:20" x14ac:dyDescent="0.2">
      <c r="C26" s="2">
        <f t="shared" si="10"/>
        <v>7.9999999999999898E-3</v>
      </c>
      <c r="D26" s="2">
        <f t="shared" si="6"/>
        <v>8.2400000000000008E-3</v>
      </c>
      <c r="E26" s="2">
        <f t="shared" si="0"/>
        <v>2.4000000000001104E-4</v>
      </c>
      <c r="F26" s="2">
        <f t="shared" si="1"/>
        <v>1.066533006781892E-4</v>
      </c>
      <c r="G26" s="2">
        <f t="shared" si="7"/>
        <v>4198675</v>
      </c>
      <c r="H26" s="2">
        <v>3.1759999999999997E-2</v>
      </c>
      <c r="I26" s="2">
        <v>1.8099999999999999E-5</v>
      </c>
      <c r="J26" s="2">
        <f t="shared" si="2"/>
        <v>6.4333270969083716E-6</v>
      </c>
      <c r="K26" s="2">
        <f t="shared" si="3"/>
        <v>2.2310370391399799</v>
      </c>
      <c r="L26" s="3">
        <f t="shared" si="8"/>
        <v>2.2411102605124835</v>
      </c>
      <c r="M26" s="8">
        <f t="shared" si="11"/>
        <v>5.0945336914052088</v>
      </c>
      <c r="N26" s="2">
        <f t="shared" si="4"/>
        <v>7.6350268639848135E-13</v>
      </c>
      <c r="O26" s="2">
        <f t="shared" si="9"/>
        <v>7.5586765953449658E-10</v>
      </c>
      <c r="P26" s="2">
        <f t="shared" si="5"/>
        <v>120.00000000000551</v>
      </c>
      <c r="Q26" s="16"/>
      <c r="R26" s="5"/>
      <c r="S26" s="5"/>
      <c r="T26" s="16"/>
    </row>
    <row r="27" spans="2:20" x14ac:dyDescent="0.2">
      <c r="C27" s="2">
        <f t="shared" si="10"/>
        <v>8.0029999999999893E-3</v>
      </c>
      <c r="D27" s="2">
        <f t="shared" si="6"/>
        <v>8.2400000000000008E-3</v>
      </c>
      <c r="E27" s="2">
        <f t="shared" si="0"/>
        <v>2.3700000000001151E-4</v>
      </c>
      <c r="F27" s="2">
        <f t="shared" si="1"/>
        <v>1.066533006781892E-4</v>
      </c>
      <c r="G27" s="2">
        <f t="shared" si="7"/>
        <v>4198675</v>
      </c>
      <c r="H27" s="2">
        <v>3.1759999999999997E-2</v>
      </c>
      <c r="I27" s="2">
        <v>1.8099999999999999E-5</v>
      </c>
      <c r="J27" s="2">
        <f t="shared" si="2"/>
        <v>6.4333270969083716E-6</v>
      </c>
      <c r="K27" s="2">
        <f t="shared" si="3"/>
        <v>2.1215594088990057</v>
      </c>
      <c r="L27" s="3">
        <f t="shared" si="8"/>
        <v>2.3567570057322955</v>
      </c>
      <c r="M27" s="8">
        <f t="shared" si="11"/>
        <v>5.1602434408276991</v>
      </c>
      <c r="N27" s="2">
        <f t="shared" si="4"/>
        <v>7.2603738962252789E-13</v>
      </c>
      <c r="O27" s="2">
        <f t="shared" si="9"/>
        <v>7.1877701572630264E-10</v>
      </c>
      <c r="P27" s="2">
        <f t="shared" si="5"/>
        <v>118.50000000000576</v>
      </c>
      <c r="Q27" s="16"/>
      <c r="R27" s="5"/>
      <c r="S27" s="5"/>
      <c r="T27" s="16"/>
    </row>
    <row r="28" spans="2:20" x14ac:dyDescent="0.2">
      <c r="C28" s="2">
        <f t="shared" si="10"/>
        <v>8.0059999999999888E-3</v>
      </c>
      <c r="D28" s="2">
        <f t="shared" si="6"/>
        <v>8.2400000000000008E-3</v>
      </c>
      <c r="E28" s="2">
        <f t="shared" si="0"/>
        <v>2.3400000000001198E-4</v>
      </c>
      <c r="F28" s="2">
        <f t="shared" si="1"/>
        <v>1.066533006781892E-4</v>
      </c>
      <c r="G28" s="2">
        <f t="shared" si="7"/>
        <v>4198675</v>
      </c>
      <c r="H28" s="2">
        <v>3.1759999999999997E-2</v>
      </c>
      <c r="I28" s="2">
        <v>1.8099999999999999E-5</v>
      </c>
      <c r="J28" s="2">
        <f t="shared" si="2"/>
        <v>6.4333270969083716E-6</v>
      </c>
      <c r="K28" s="2">
        <f t="shared" si="3"/>
        <v>2.0161611558066959</v>
      </c>
      <c r="L28" s="3">
        <f t="shared" si="8"/>
        <v>2.4799604860948858</v>
      </c>
      <c r="M28" s="8">
        <f t="shared" si="11"/>
        <v>5.2276700594471484</v>
      </c>
      <c r="N28" s="2">
        <f t="shared" si="4"/>
        <v>6.8996813215797862E-13</v>
      </c>
      <c r="O28" s="2">
        <f t="shared" si="9"/>
        <v>6.8306845083639874E-10</v>
      </c>
      <c r="P28" s="2">
        <f t="shared" si="5"/>
        <v>117.00000000000598</v>
      </c>
      <c r="Q28" s="16"/>
      <c r="R28" s="5"/>
      <c r="S28" s="5"/>
      <c r="T28" s="16"/>
    </row>
    <row r="29" spans="2:20" x14ac:dyDescent="0.2">
      <c r="C29" s="2">
        <f t="shared" si="10"/>
        <v>8.0089999999999884E-3</v>
      </c>
      <c r="D29" s="2">
        <f t="shared" si="6"/>
        <v>8.2400000000000008E-3</v>
      </c>
      <c r="E29" s="2">
        <f t="shared" si="0"/>
        <v>2.3100000000001245E-4</v>
      </c>
      <c r="F29" s="2">
        <f t="shared" si="1"/>
        <v>1.066533006781892E-4</v>
      </c>
      <c r="G29" s="2">
        <f t="shared" si="7"/>
        <v>4198675</v>
      </c>
      <c r="H29" s="2">
        <v>3.1759999999999997E-2</v>
      </c>
      <c r="I29" s="2">
        <v>1.8099999999999999E-5</v>
      </c>
      <c r="J29" s="2">
        <f t="shared" si="2"/>
        <v>6.4333270969083716E-6</v>
      </c>
      <c r="K29" s="2">
        <f t="shared" si="3"/>
        <v>1.914739660874238</v>
      </c>
      <c r="L29" s="3">
        <f t="shared" si="8"/>
        <v>2.6113210595518161</v>
      </c>
      <c r="M29" s="8">
        <f t="shared" si="11"/>
        <v>5.2968817121670995</v>
      </c>
      <c r="N29" s="2">
        <f t="shared" si="4"/>
        <v>6.5525979586369139E-13</v>
      </c>
      <c r="O29" s="2">
        <f t="shared" si="9"/>
        <v>6.4870719790505453E-10</v>
      </c>
      <c r="P29" s="2">
        <f t="shared" si="5"/>
        <v>115.50000000000622</v>
      </c>
      <c r="Q29" s="16"/>
      <c r="R29" s="5"/>
      <c r="S29" s="5"/>
      <c r="T29" s="16"/>
    </row>
    <row r="30" spans="2:20" x14ac:dyDescent="0.2">
      <c r="C30" s="2">
        <f t="shared" si="10"/>
        <v>8.0119999999999879E-3</v>
      </c>
      <c r="D30" s="2">
        <f t="shared" si="6"/>
        <v>8.2400000000000008E-3</v>
      </c>
      <c r="E30" s="2">
        <f t="shared" si="0"/>
        <v>2.2800000000001291E-4</v>
      </c>
      <c r="F30" s="2">
        <f t="shared" si="1"/>
        <v>1.066533006781892E-4</v>
      </c>
      <c r="G30" s="2">
        <f t="shared" si="7"/>
        <v>4198675</v>
      </c>
      <c r="H30" s="2">
        <v>3.1759999999999997E-2</v>
      </c>
      <c r="I30" s="2">
        <v>1.8099999999999999E-5</v>
      </c>
      <c r="J30" s="2">
        <f t="shared" si="2"/>
        <v>6.4333270969083716E-6</v>
      </c>
      <c r="K30" s="2">
        <f t="shared" si="3"/>
        <v>1.8171936123610857</v>
      </c>
      <c r="L30" s="3">
        <f t="shared" si="8"/>
        <v>2.7514954741137809</v>
      </c>
      <c r="M30" s="8">
        <f t="shared" si="11"/>
        <v>5.3679502200324256</v>
      </c>
      <c r="N30" s="2">
        <f t="shared" si="4"/>
        <v>6.2187770996337943E-13</v>
      </c>
      <c r="O30" s="2">
        <f t="shared" si="9"/>
        <v>6.1565893286374562E-10</v>
      </c>
      <c r="P30" s="2">
        <f t="shared" si="5"/>
        <v>114.00000000000645</v>
      </c>
      <c r="Q30" s="16"/>
      <c r="R30" s="5"/>
      <c r="S30" s="5"/>
      <c r="T30" s="16"/>
    </row>
    <row r="31" spans="2:20" x14ac:dyDescent="0.2">
      <c r="C31" s="2">
        <f t="shared" si="10"/>
        <v>8.0149999999999874E-3</v>
      </c>
      <c r="D31" s="2">
        <f t="shared" si="6"/>
        <v>8.2400000000000008E-3</v>
      </c>
      <c r="E31" s="2">
        <f t="shared" si="0"/>
        <v>2.2500000000001338E-4</v>
      </c>
      <c r="F31" s="2">
        <f t="shared" si="1"/>
        <v>1.066533006781892E-4</v>
      </c>
      <c r="G31" s="2">
        <f t="shared" si="7"/>
        <v>4198675</v>
      </c>
      <c r="H31" s="2">
        <v>3.1759999999999997E-2</v>
      </c>
      <c r="I31" s="2">
        <v>1.8099999999999999E-5</v>
      </c>
      <c r="J31" s="2">
        <f t="shared" si="2"/>
        <v>6.4333270969083716E-6</v>
      </c>
      <c r="K31" s="2">
        <f t="shared" si="3"/>
        <v>1.7234230057749567</v>
      </c>
      <c r="L31" s="3">
        <f t="shared" si="8"/>
        <v>2.9012030031197673</v>
      </c>
      <c r="M31" s="8">
        <f t="shared" si="11"/>
        <v>5.440951308640809</v>
      </c>
      <c r="N31" s="2">
        <f t="shared" si="4"/>
        <v>5.8978765104561144E-13</v>
      </c>
      <c r="O31" s="2">
        <f t="shared" si="9"/>
        <v>5.8388977453515527E-10</v>
      </c>
      <c r="P31" s="2">
        <f t="shared" si="5"/>
        <v>112.50000000000669</v>
      </c>
      <c r="Q31" s="16"/>
      <c r="R31" s="5"/>
      <c r="S31" s="5"/>
      <c r="T31" s="16"/>
    </row>
    <row r="32" spans="2:20" x14ac:dyDescent="0.2">
      <c r="C32" s="2">
        <f t="shared" si="10"/>
        <v>8.0179999999999869E-3</v>
      </c>
      <c r="D32" s="2">
        <f t="shared" si="6"/>
        <v>8.2400000000000008E-3</v>
      </c>
      <c r="E32" s="2">
        <f t="shared" si="0"/>
        <v>2.2200000000001385E-4</v>
      </c>
      <c r="F32" s="2">
        <f t="shared" si="1"/>
        <v>1.066533006781892E-4</v>
      </c>
      <c r="G32" s="2">
        <f t="shared" si="7"/>
        <v>4198675</v>
      </c>
      <c r="H32" s="2">
        <v>3.1759999999999997E-2</v>
      </c>
      <c r="I32" s="2">
        <v>1.8099999999999999E-5</v>
      </c>
      <c r="J32" s="2">
        <f t="shared" si="2"/>
        <v>6.4333270969083716E-6</v>
      </c>
      <c r="K32" s="2">
        <f t="shared" si="3"/>
        <v>1.6333291438718351</v>
      </c>
      <c r="L32" s="3">
        <f t="shared" si="8"/>
        <v>3.0612323417847138</v>
      </c>
      <c r="M32" s="8">
        <f t="shared" si="11"/>
        <v>5.5159648770824115</v>
      </c>
      <c r="N32" s="2">
        <f t="shared" si="4"/>
        <v>5.5895584306381167E-13</v>
      </c>
      <c r="O32" s="2">
        <f t="shared" si="9"/>
        <v>5.5336628463317354E-10</v>
      </c>
      <c r="P32" s="2">
        <f t="shared" si="5"/>
        <v>111.00000000000692</v>
      </c>
      <c r="Q32" s="16"/>
      <c r="R32" s="5"/>
      <c r="S32" s="5"/>
      <c r="T32" s="16"/>
    </row>
    <row r="33" spans="3:20" x14ac:dyDescent="0.2">
      <c r="C33" s="2">
        <f t="shared" si="10"/>
        <v>8.0209999999999865E-3</v>
      </c>
      <c r="D33" s="2">
        <f t="shared" si="6"/>
        <v>8.2400000000000008E-3</v>
      </c>
      <c r="E33" s="2">
        <f t="shared" si="0"/>
        <v>2.1900000000001432E-4</v>
      </c>
      <c r="F33" s="2">
        <f t="shared" si="1"/>
        <v>1.066533006781892E-4</v>
      </c>
      <c r="G33" s="2">
        <f t="shared" si="7"/>
        <v>4198675</v>
      </c>
      <c r="H33" s="2">
        <v>3.1759999999999997E-2</v>
      </c>
      <c r="I33" s="2">
        <v>1.8099999999999999E-5</v>
      </c>
      <c r="J33" s="2">
        <f t="shared" si="2"/>
        <v>6.4333270969083716E-6</v>
      </c>
      <c r="K33" s="2">
        <f t="shared" si="3"/>
        <v>1.5468146366559696</v>
      </c>
      <c r="L33" s="3">
        <f t="shared" si="8"/>
        <v>3.2324493714446669</v>
      </c>
      <c r="M33" s="8">
        <f t="shared" si="11"/>
        <v>5.5930752894153963</v>
      </c>
      <c r="N33" s="2">
        <f t="shared" si="4"/>
        <v>5.2934895733625926E-13</v>
      </c>
      <c r="O33" s="2">
        <f t="shared" si="9"/>
        <v>5.2405546776289668E-10</v>
      </c>
      <c r="P33" s="2">
        <f t="shared" si="5"/>
        <v>109.50000000000716</v>
      </c>
      <c r="Q33" s="17"/>
      <c r="R33" s="19"/>
      <c r="S33" s="20"/>
      <c r="T33" s="16"/>
    </row>
    <row r="34" spans="3:20" x14ac:dyDescent="0.2">
      <c r="C34" s="2">
        <f t="shared" si="10"/>
        <v>8.023999999999986E-3</v>
      </c>
      <c r="D34" s="2">
        <f t="shared" si="6"/>
        <v>8.2400000000000008E-3</v>
      </c>
      <c r="E34" s="2">
        <f t="shared" si="0"/>
        <v>2.1600000000001479E-4</v>
      </c>
      <c r="F34" s="2">
        <f t="shared" si="1"/>
        <v>1.066533006781892E-4</v>
      </c>
      <c r="G34" s="2">
        <f t="shared" si="7"/>
        <v>4198675</v>
      </c>
      <c r="H34" s="2">
        <v>3.1759999999999997E-2</v>
      </c>
      <c r="I34" s="2">
        <v>1.8099999999999999E-5</v>
      </c>
      <c r="J34" s="2">
        <f t="shared" si="2"/>
        <v>6.4333270969083716E-6</v>
      </c>
      <c r="K34" s="2">
        <f t="shared" si="3"/>
        <v>1.4637834013798723</v>
      </c>
      <c r="L34" s="3">
        <f t="shared" si="8"/>
        <v>3.4158059145134616</v>
      </c>
      <c r="M34" s="8">
        <f t="shared" si="11"/>
        <v>5.6723716909090456</v>
      </c>
      <c r="N34" s="2">
        <f t="shared" si="4"/>
        <v>5.0093411254608858E-13</v>
      </c>
      <c r="O34" s="2">
        <f t="shared" si="9"/>
        <v>4.9592477142062773E-10</v>
      </c>
      <c r="P34" s="2">
        <f t="shared" si="5"/>
        <v>108.00000000000739</v>
      </c>
      <c r="Q34" s="16"/>
      <c r="R34" s="5"/>
      <c r="S34" s="5"/>
      <c r="T34" s="16"/>
    </row>
    <row r="35" spans="3:20" x14ac:dyDescent="0.2">
      <c r="C35" s="2">
        <f t="shared" si="10"/>
        <v>8.0269999999999855E-3</v>
      </c>
      <c r="D35" s="2">
        <f t="shared" si="6"/>
        <v>8.2400000000000008E-3</v>
      </c>
      <c r="E35" s="2">
        <f t="shared" si="0"/>
        <v>2.1300000000001526E-4</v>
      </c>
      <c r="F35" s="2">
        <f t="shared" si="1"/>
        <v>1.066533006781892E-4</v>
      </c>
      <c r="G35" s="2">
        <f t="shared" si="7"/>
        <v>4198675</v>
      </c>
      <c r="H35" s="2">
        <v>3.1759999999999997E-2</v>
      </c>
      <c r="I35" s="2">
        <v>1.8099999999999999E-5</v>
      </c>
      <c r="J35" s="2">
        <f t="shared" si="2"/>
        <v>6.4333270969083716E-6</v>
      </c>
      <c r="K35" s="2">
        <f t="shared" si="3"/>
        <v>1.3841406625443238</v>
      </c>
      <c r="L35" s="3">
        <f t="shared" si="8"/>
        <v>3.6123496226236234</v>
      </c>
      <c r="M35" s="8">
        <f t="shared" si="11"/>
        <v>5.7539483515461072</v>
      </c>
      <c r="N35" s="2">
        <f t="shared" si="4"/>
        <v>4.7367887474128999E-13</v>
      </c>
      <c r="O35" s="2">
        <f t="shared" si="9"/>
        <v>4.6894208599387707E-10</v>
      </c>
      <c r="P35" s="2">
        <f t="shared" si="5"/>
        <v>106.50000000000763</v>
      </c>
      <c r="Q35" s="16"/>
      <c r="R35" s="5"/>
      <c r="S35" s="5"/>
      <c r="T35" s="16"/>
    </row>
    <row r="36" spans="3:20" x14ac:dyDescent="0.2">
      <c r="C36" s="2">
        <f t="shared" si="10"/>
        <v>8.0299999999999851E-3</v>
      </c>
      <c r="D36" s="2">
        <f t="shared" si="6"/>
        <v>8.2400000000000008E-3</v>
      </c>
      <c r="E36" s="2">
        <f t="shared" si="0"/>
        <v>2.1000000000001573E-4</v>
      </c>
      <c r="F36" s="2">
        <f t="shared" si="1"/>
        <v>1.066533006781892E-4</v>
      </c>
      <c r="G36" s="2">
        <f t="shared" si="7"/>
        <v>4198675</v>
      </c>
      <c r="H36" s="2">
        <v>3.1759999999999997E-2</v>
      </c>
      <c r="I36" s="2">
        <v>1.8099999999999999E-5</v>
      </c>
      <c r="J36" s="2">
        <f t="shared" si="2"/>
        <v>6.4333270969083716E-6</v>
      </c>
      <c r="K36" s="2">
        <f t="shared" si="3"/>
        <v>1.3077929518983673</v>
      </c>
      <c r="L36" s="3">
        <f t="shared" si="8"/>
        <v>3.8232351632894912</v>
      </c>
      <c r="M36" s="8">
        <f t="shared" si="11"/>
        <v>5.8379050395654453</v>
      </c>
      <c r="N36" s="2">
        <f t="shared" si="4"/>
        <v>4.475512573347084E-13</v>
      </c>
      <c r="O36" s="2">
        <f t="shared" si="9"/>
        <v>4.4307574476136129E-10</v>
      </c>
      <c r="P36" s="2">
        <f t="shared" si="5"/>
        <v>105.00000000000786</v>
      </c>
      <c r="Q36" s="16"/>
      <c r="R36" s="5"/>
      <c r="S36" s="5"/>
      <c r="T36" s="16"/>
    </row>
    <row r="37" spans="3:20" x14ac:dyDescent="0.2">
      <c r="C37" s="2">
        <f t="shared" si="10"/>
        <v>8.0329999999999846E-3</v>
      </c>
      <c r="D37" s="2">
        <f t="shared" si="6"/>
        <v>8.2400000000000008E-3</v>
      </c>
      <c r="E37" s="2">
        <f t="shared" si="0"/>
        <v>2.070000000000162E-4</v>
      </c>
      <c r="F37" s="2">
        <f t="shared" si="1"/>
        <v>1.066533006781892E-4</v>
      </c>
      <c r="G37" s="2">
        <f t="shared" si="7"/>
        <v>4198675</v>
      </c>
      <c r="H37" s="2">
        <v>3.1759999999999997E-2</v>
      </c>
      <c r="I37" s="2">
        <v>1.8099999999999999E-5</v>
      </c>
      <c r="J37" s="2">
        <f t="shared" si="2"/>
        <v>6.4333270969083716E-6</v>
      </c>
      <c r="K37" s="2">
        <f t="shared" si="3"/>
        <v>1.2346481084393113</v>
      </c>
      <c r="L37" s="3">
        <f t="shared" si="8"/>
        <v>4.0497368973580485</v>
      </c>
      <c r="M37" s="8">
        <f t="shared" si="11"/>
        <v>5.9243474281523518</v>
      </c>
      <c r="N37" s="2">
        <f t="shared" si="4"/>
        <v>4.2251972110404444E-13</v>
      </c>
      <c r="O37" s="2">
        <f t="shared" si="9"/>
        <v>4.1829452389300399E-10</v>
      </c>
      <c r="P37" s="2">
        <f t="shared" si="5"/>
        <v>103.5000000000081</v>
      </c>
      <c r="Q37" s="16"/>
      <c r="R37" s="5"/>
      <c r="S37" s="5"/>
      <c r="T37" s="16"/>
    </row>
    <row r="38" spans="3:20" x14ac:dyDescent="0.2">
      <c r="C38" s="2">
        <f t="shared" si="10"/>
        <v>8.0359999999999841E-3</v>
      </c>
      <c r="D38" s="2">
        <f t="shared" si="6"/>
        <v>8.2400000000000008E-3</v>
      </c>
      <c r="E38" s="2">
        <f t="shared" ref="E38:E69" si="12">(D38-C38)</f>
        <v>2.0400000000001667E-4</v>
      </c>
      <c r="F38" s="2">
        <f t="shared" ref="F38:F69" si="13">PI()*D38^2/2</f>
        <v>1.066533006781892E-4</v>
      </c>
      <c r="G38" s="2">
        <f t="shared" si="7"/>
        <v>4198675</v>
      </c>
      <c r="H38" s="2">
        <v>3.1759999999999997E-2</v>
      </c>
      <c r="I38" s="2">
        <v>1.8099999999999999E-5</v>
      </c>
      <c r="J38" s="2">
        <f t="shared" ref="J38:J73" si="14">PI()*D38^2*(0.0254*6-H38)/4</f>
        <v>6.4333270969083716E-6</v>
      </c>
      <c r="K38" s="2">
        <f t="shared" ref="K38:K69" si="15">PI()*E38^4*101325/(H38*J38*I38*128)</f>
        <v>1.1646152784127308</v>
      </c>
      <c r="L38" s="3">
        <f t="shared" si="8"/>
        <v>4.293263271296393</v>
      </c>
      <c r="M38" s="8">
        <f t="shared" si="11"/>
        <v>6.0133875387612266</v>
      </c>
      <c r="N38" s="2">
        <f t="shared" ref="N38:N73" si="16">PI()*E38^4/F38/128</f>
        <v>3.985531741918542E-13</v>
      </c>
      <c r="O38" s="2">
        <f t="shared" si="9"/>
        <v>3.9456764244993568E-10</v>
      </c>
      <c r="P38" s="2">
        <f t="shared" ref="P38:P73" si="17">E38/2*10^6</f>
        <v>102.00000000000833</v>
      </c>
      <c r="Q38" s="16"/>
      <c r="R38" s="5"/>
      <c r="S38" s="5"/>
      <c r="T38" s="16"/>
    </row>
    <row r="39" spans="3:20" x14ac:dyDescent="0.2">
      <c r="C39" s="2">
        <f t="shared" si="10"/>
        <v>8.0389999999999837E-3</v>
      </c>
      <c r="D39" s="2">
        <f t="shared" si="6"/>
        <v>8.2400000000000008E-3</v>
      </c>
      <c r="E39" s="2">
        <f t="shared" si="12"/>
        <v>2.0100000000001714E-4</v>
      </c>
      <c r="F39" s="2">
        <f t="shared" si="13"/>
        <v>1.066533006781892E-4</v>
      </c>
      <c r="G39" s="2">
        <f t="shared" si="7"/>
        <v>4198675</v>
      </c>
      <c r="H39" s="2">
        <v>3.1759999999999997E-2</v>
      </c>
      <c r="I39" s="2">
        <v>1.8099999999999999E-5</v>
      </c>
      <c r="J39" s="2">
        <f t="shared" si="14"/>
        <v>6.4333270969083716E-6</v>
      </c>
      <c r="K39" s="2">
        <f t="shared" si="15"/>
        <v>1.0976049153124643</v>
      </c>
      <c r="L39" s="3">
        <f t="shared" si="8"/>
        <v>4.5553731859670181</v>
      </c>
      <c r="M39" s="8">
        <f t="shared" si="11"/>
        <v>6.1051442249773453</v>
      </c>
      <c r="N39" s="2">
        <f t="shared" si="16"/>
        <v>3.756209721055485E-13</v>
      </c>
      <c r="O39" s="2">
        <f t="shared" si="9"/>
        <v>3.7186476238449298E-10</v>
      </c>
      <c r="P39" s="2">
        <f t="shared" si="17"/>
        <v>100.50000000000857</v>
      </c>
      <c r="Q39" s="17"/>
      <c r="R39" s="19"/>
      <c r="S39" s="20"/>
      <c r="T39" s="16"/>
    </row>
    <row r="40" spans="3:20" x14ac:dyDescent="0.2">
      <c r="C40" s="2">
        <f t="shared" si="10"/>
        <v>8.0419999999999832E-3</v>
      </c>
      <c r="D40" s="2">
        <f t="shared" si="6"/>
        <v>8.2400000000000008E-3</v>
      </c>
      <c r="E40" s="2">
        <f t="shared" si="12"/>
        <v>1.9800000000001761E-4</v>
      </c>
      <c r="F40" s="2">
        <f t="shared" si="13"/>
        <v>1.066533006781892E-4</v>
      </c>
      <c r="G40" s="2">
        <f t="shared" si="7"/>
        <v>4198675</v>
      </c>
      <c r="H40" s="2">
        <v>3.1759999999999997E-2</v>
      </c>
      <c r="I40" s="2">
        <v>1.8099999999999999E-5</v>
      </c>
      <c r="J40" s="2">
        <f t="shared" si="14"/>
        <v>6.4333270969083716E-6</v>
      </c>
      <c r="K40" s="2">
        <f t="shared" si="15"/>
        <v>1.0335287798806165</v>
      </c>
      <c r="L40" s="3">
        <f t="shared" si="8"/>
        <v>4.8377946481350547</v>
      </c>
      <c r="M40" s="8">
        <f t="shared" si="11"/>
        <v>6.1997437013074022</v>
      </c>
      <c r="N40" s="2">
        <f t="shared" si="16"/>
        <v>3.536929177173941E-13</v>
      </c>
      <c r="O40" s="2">
        <f t="shared" si="9"/>
        <v>3.5015598854022017E-10</v>
      </c>
      <c r="P40" s="2">
        <f t="shared" si="17"/>
        <v>99.000000000008797</v>
      </c>
      <c r="Q40" s="16"/>
      <c r="R40" s="5"/>
      <c r="S40" s="5"/>
      <c r="T40" s="16"/>
    </row>
    <row r="41" spans="3:20" x14ac:dyDescent="0.2">
      <c r="C41" s="2">
        <f t="shared" si="10"/>
        <v>8.0449999999999827E-3</v>
      </c>
      <c r="D41" s="2">
        <f t="shared" si="6"/>
        <v>8.2400000000000008E-3</v>
      </c>
      <c r="E41" s="2">
        <f t="shared" si="12"/>
        <v>1.9500000000001808E-4</v>
      </c>
      <c r="F41" s="2">
        <f t="shared" si="13"/>
        <v>1.066533006781892E-4</v>
      </c>
      <c r="G41" s="2">
        <f t="shared" si="7"/>
        <v>4198675</v>
      </c>
      <c r="H41" s="2">
        <v>3.1759999999999997E-2</v>
      </c>
      <c r="I41" s="2">
        <v>1.8099999999999999E-5</v>
      </c>
      <c r="J41" s="2">
        <f t="shared" si="14"/>
        <v>6.4333270969083716E-6</v>
      </c>
      <c r="K41" s="2">
        <f t="shared" si="15"/>
        <v>0.97229994010755749</v>
      </c>
      <c r="L41" s="3">
        <f t="shared" si="8"/>
        <v>5.1424460639654992</v>
      </c>
      <c r="M41" s="8">
        <f t="shared" si="11"/>
        <v>6.2973201218428336</v>
      </c>
      <c r="N41" s="2">
        <f t="shared" si="16"/>
        <v>3.3273926126451269E-13</v>
      </c>
      <c r="O41" s="2">
        <f t="shared" si="9"/>
        <v>3.2941186865186756E-10</v>
      </c>
      <c r="P41" s="2">
        <f t="shared" si="17"/>
        <v>97.500000000009038</v>
      </c>
      <c r="Q41" s="16"/>
      <c r="R41" s="5"/>
      <c r="S41" s="5"/>
      <c r="T41" s="16"/>
    </row>
    <row r="42" spans="3:20" x14ac:dyDescent="0.2">
      <c r="C42" s="2">
        <f t="shared" si="10"/>
        <v>8.0479999999999823E-3</v>
      </c>
      <c r="D42" s="2">
        <f t="shared" si="6"/>
        <v>8.2400000000000008E-3</v>
      </c>
      <c r="E42" s="2">
        <f t="shared" si="12"/>
        <v>1.9200000000001854E-4</v>
      </c>
      <c r="F42" s="2">
        <f t="shared" si="13"/>
        <v>1.066533006781892E-4</v>
      </c>
      <c r="G42" s="2">
        <f t="shared" si="7"/>
        <v>4198675</v>
      </c>
      <c r="H42" s="2">
        <v>3.1759999999999997E-2</v>
      </c>
      <c r="I42" s="2">
        <v>1.8099999999999999E-5</v>
      </c>
      <c r="J42" s="2">
        <f t="shared" si="14"/>
        <v>6.4333270969083716E-6</v>
      </c>
      <c r="K42" s="2">
        <f t="shared" si="15"/>
        <v>0.91383277123192064</v>
      </c>
      <c r="L42" s="3">
        <f t="shared" si="8"/>
        <v>5.4714605969531984</v>
      </c>
      <c r="M42" s="8">
        <f t="shared" si="11"/>
        <v>6.398016214369119</v>
      </c>
      <c r="N42" s="2">
        <f t="shared" si="16"/>
        <v>3.1273070034888117E-13</v>
      </c>
      <c r="O42" s="2">
        <f t="shared" si="9"/>
        <v>3.0960339334539235E-10</v>
      </c>
      <c r="P42" s="2">
        <f t="shared" si="17"/>
        <v>96.000000000009265</v>
      </c>
      <c r="Q42" s="16"/>
      <c r="R42" s="5"/>
      <c r="S42" s="5"/>
      <c r="T42" s="16"/>
    </row>
    <row r="43" spans="3:20" x14ac:dyDescent="0.2">
      <c r="C43" s="2">
        <f t="shared" si="10"/>
        <v>8.0509999999999818E-3</v>
      </c>
      <c r="D43" s="2">
        <f t="shared" si="6"/>
        <v>8.2400000000000008E-3</v>
      </c>
      <c r="E43" s="2">
        <f t="shared" si="12"/>
        <v>1.8900000000001901E-4</v>
      </c>
      <c r="F43" s="2">
        <f t="shared" si="13"/>
        <v>1.066533006781892E-4</v>
      </c>
      <c r="G43" s="2">
        <f t="shared" si="7"/>
        <v>4198675</v>
      </c>
      <c r="H43" s="2">
        <v>3.1759999999999997E-2</v>
      </c>
      <c r="I43" s="2">
        <v>1.8099999999999999E-5</v>
      </c>
      <c r="J43" s="2">
        <f t="shared" si="14"/>
        <v>6.4333270969083716E-6</v>
      </c>
      <c r="K43" s="2">
        <f t="shared" si="15"/>
        <v>0.85804295574060674</v>
      </c>
      <c r="L43" s="3">
        <f t="shared" si="8"/>
        <v>5.8272140882321279</v>
      </c>
      <c r="M43" s="8">
        <f t="shared" si="11"/>
        <v>6.5019839762171019</v>
      </c>
      <c r="N43" s="2">
        <f t="shared" si="16"/>
        <v>2.9363837993733235E-13</v>
      </c>
      <c r="O43" s="2">
        <f t="shared" si="9"/>
        <v>2.9070199613795902E-10</v>
      </c>
      <c r="P43" s="2">
        <f t="shared" si="17"/>
        <v>94.500000000009507</v>
      </c>
      <c r="Q43" s="16"/>
      <c r="R43" s="5"/>
      <c r="S43" s="5"/>
      <c r="T43" s="16"/>
    </row>
    <row r="44" spans="3:20" x14ac:dyDescent="0.2">
      <c r="C44" s="2">
        <f t="shared" si="10"/>
        <v>8.0539999999999813E-3</v>
      </c>
      <c r="D44" s="2">
        <f t="shared" si="6"/>
        <v>8.2400000000000008E-3</v>
      </c>
      <c r="E44" s="2">
        <f t="shared" si="12"/>
        <v>1.8600000000001948E-4</v>
      </c>
      <c r="F44" s="2">
        <f t="shared" si="13"/>
        <v>1.066533006781892E-4</v>
      </c>
      <c r="G44" s="2">
        <f t="shared" si="7"/>
        <v>4198675</v>
      </c>
      <c r="H44" s="2">
        <v>3.1759999999999997E-2</v>
      </c>
      <c r="I44" s="2">
        <v>1.8099999999999999E-5</v>
      </c>
      <c r="J44" s="2">
        <f t="shared" si="14"/>
        <v>6.4333270969083716E-6</v>
      </c>
      <c r="K44" s="2">
        <f t="shared" si="15"/>
        <v>0.80484748336878043</v>
      </c>
      <c r="L44" s="3">
        <f t="shared" si="8"/>
        <v>6.2123571276783185</v>
      </c>
      <c r="M44" s="8">
        <f t="shared" si="11"/>
        <v>6.6093854389866094</v>
      </c>
      <c r="N44" s="2">
        <f t="shared" si="16"/>
        <v>2.7543389236155376E-13</v>
      </c>
      <c r="O44" s="2">
        <f t="shared" si="9"/>
        <v>2.7267955343793819E-10</v>
      </c>
      <c r="P44" s="2">
        <f t="shared" si="17"/>
        <v>93.000000000009749</v>
      </c>
      <c r="Q44" s="16"/>
      <c r="R44" s="5"/>
      <c r="S44" s="5"/>
      <c r="T44" s="16"/>
    </row>
    <row r="45" spans="3:20" x14ac:dyDescent="0.2">
      <c r="C45" s="2">
        <f t="shared" si="10"/>
        <v>8.0569999999999808E-3</v>
      </c>
      <c r="D45" s="2">
        <f t="shared" si="6"/>
        <v>8.2400000000000008E-3</v>
      </c>
      <c r="E45" s="2">
        <f t="shared" si="12"/>
        <v>1.8300000000001995E-4</v>
      </c>
      <c r="F45" s="2">
        <f t="shared" si="13"/>
        <v>1.066533006781892E-4</v>
      </c>
      <c r="G45" s="2">
        <f t="shared" si="7"/>
        <v>4198675</v>
      </c>
      <c r="H45" s="2">
        <v>3.1759999999999997E-2</v>
      </c>
      <c r="I45" s="2">
        <v>1.8099999999999999E-5</v>
      </c>
      <c r="J45" s="2">
        <f t="shared" si="14"/>
        <v>6.4333270969083716E-6</v>
      </c>
      <c r="K45" s="2">
        <f t="shared" si="15"/>
        <v>0.75416465109987119</v>
      </c>
      <c r="L45" s="3">
        <f t="shared" si="8"/>
        <v>6.6298519729186678</v>
      </c>
      <c r="M45" s="8">
        <f t="shared" si="11"/>
        <v>6.7203935102226717</v>
      </c>
      <c r="N45" s="2">
        <f t="shared" si="16"/>
        <v>2.5808927731808834E-13</v>
      </c>
      <c r="O45" s="2">
        <f t="shared" si="9"/>
        <v>2.5550838454490748E-10</v>
      </c>
      <c r="P45" s="2">
        <f t="shared" si="17"/>
        <v>91.500000000009976</v>
      </c>
      <c r="Q45" s="16"/>
      <c r="R45" s="5"/>
      <c r="S45" s="5"/>
      <c r="T45" s="16"/>
    </row>
    <row r="46" spans="3:20" x14ac:dyDescent="0.2">
      <c r="C46" s="2">
        <f t="shared" si="10"/>
        <v>8.0599999999999804E-3</v>
      </c>
      <c r="D46" s="2">
        <f t="shared" si="6"/>
        <v>8.2400000000000008E-3</v>
      </c>
      <c r="E46" s="2">
        <f t="shared" si="12"/>
        <v>1.8000000000002042E-4</v>
      </c>
      <c r="F46" s="2">
        <f t="shared" si="13"/>
        <v>1.066533006781892E-4</v>
      </c>
      <c r="G46" s="2">
        <f t="shared" si="7"/>
        <v>4198675</v>
      </c>
      <c r="H46" s="2">
        <v>3.1759999999999997E-2</v>
      </c>
      <c r="I46" s="2">
        <v>1.8099999999999999E-5</v>
      </c>
      <c r="J46" s="2">
        <f t="shared" si="14"/>
        <v>6.4333270969083716E-6</v>
      </c>
      <c r="K46" s="2">
        <f t="shared" si="15"/>
        <v>0.70591406316557481</v>
      </c>
      <c r="L46" s="3">
        <f t="shared" si="8"/>
        <v>7.0830151443338378</v>
      </c>
      <c r="M46" s="8">
        <f t="shared" si="11"/>
        <v>6.8351929012326575</v>
      </c>
      <c r="N46" s="2">
        <f t="shared" si="16"/>
        <v>2.4157702186833466E-13</v>
      </c>
      <c r="O46" s="2">
        <f t="shared" si="9"/>
        <v>2.3916125164965133E-10</v>
      </c>
      <c r="P46" s="2">
        <f t="shared" si="17"/>
        <v>90.000000000010218</v>
      </c>
      <c r="Q46" s="17"/>
      <c r="R46" s="19"/>
      <c r="S46" s="20"/>
      <c r="T46" s="16"/>
    </row>
    <row r="47" spans="3:20" x14ac:dyDescent="0.2">
      <c r="C47" s="2">
        <f t="shared" si="10"/>
        <v>8.0629999999999799E-3</v>
      </c>
      <c r="D47" s="2">
        <f t="shared" si="6"/>
        <v>8.2400000000000008E-3</v>
      </c>
      <c r="E47" s="2">
        <f t="shared" si="12"/>
        <v>1.7700000000002089E-4</v>
      </c>
      <c r="F47" s="2">
        <f t="shared" si="13"/>
        <v>1.066533006781892E-4</v>
      </c>
      <c r="G47" s="2">
        <f t="shared" si="7"/>
        <v>4198675</v>
      </c>
      <c r="H47" s="2">
        <v>3.1759999999999997E-2</v>
      </c>
      <c r="I47" s="2">
        <v>1.8099999999999999E-5</v>
      </c>
      <c r="J47" s="2">
        <f t="shared" si="14"/>
        <v>6.4333270969083716E-6</v>
      </c>
      <c r="K47" s="2">
        <f t="shared" si="15"/>
        <v>0.66001663104585095</v>
      </c>
      <c r="L47" s="3">
        <f t="shared" si="8"/>
        <v>7.5755666824290264</v>
      </c>
      <c r="M47" s="8">
        <f t="shared" si="11"/>
        <v>6.9539811515045598</v>
      </c>
      <c r="N47" s="2">
        <f t="shared" si="16"/>
        <v>2.2587006043854622E-13</v>
      </c>
      <c r="O47" s="2">
        <f t="shared" si="9"/>
        <v>2.2361135983416076E-10</v>
      </c>
      <c r="P47" s="2">
        <f t="shared" si="17"/>
        <v>88.500000000010445</v>
      </c>
      <c r="Q47" s="16"/>
      <c r="R47" s="5"/>
      <c r="S47" s="5"/>
      <c r="T47" s="16"/>
    </row>
    <row r="48" spans="3:20" x14ac:dyDescent="0.2">
      <c r="C48" s="2">
        <f t="shared" si="10"/>
        <v>8.0659999999999794E-3</v>
      </c>
      <c r="D48" s="2">
        <f t="shared" si="6"/>
        <v>8.2400000000000008E-3</v>
      </c>
      <c r="E48" s="2">
        <f t="shared" si="12"/>
        <v>1.7400000000002136E-4</v>
      </c>
      <c r="F48" s="2">
        <f t="shared" si="13"/>
        <v>1.066533006781892E-4</v>
      </c>
      <c r="G48" s="2">
        <f t="shared" si="7"/>
        <v>4198675</v>
      </c>
      <c r="H48" s="2">
        <v>3.1759999999999997E-2</v>
      </c>
      <c r="I48" s="2">
        <v>1.8099999999999999E-5</v>
      </c>
      <c r="J48" s="2">
        <f t="shared" si="14"/>
        <v>6.4333270969083716E-6</v>
      </c>
      <c r="K48" s="2">
        <f t="shared" si="15"/>
        <v>0.61639457346892512</v>
      </c>
      <c r="L48" s="3">
        <f t="shared" si="8"/>
        <v>8.1116872458191249</v>
      </c>
      <c r="M48" s="8">
        <f>(L48-L47)/L47*100</f>
        <v>7.0769697616627285</v>
      </c>
      <c r="N48" s="2">
        <f t="shared" si="16"/>
        <v>2.1094177481983199E-13</v>
      </c>
      <c r="O48" s="2">
        <f t="shared" si="9"/>
        <v>2.0883235707163366E-10</v>
      </c>
      <c r="P48" s="2">
        <f t="shared" si="17"/>
        <v>87.000000000010687</v>
      </c>
      <c r="Q48" s="16"/>
      <c r="R48" s="5"/>
      <c r="S48" s="5"/>
      <c r="T48" s="16"/>
    </row>
    <row r="49" spans="3:20" x14ac:dyDescent="0.2">
      <c r="C49" s="2">
        <f t="shared" si="10"/>
        <v>8.068999999999979E-3</v>
      </c>
      <c r="D49" s="2">
        <f t="shared" si="6"/>
        <v>8.2400000000000008E-3</v>
      </c>
      <c r="E49" s="2">
        <f t="shared" si="12"/>
        <v>1.7100000000002183E-4</v>
      </c>
      <c r="F49" s="2">
        <f t="shared" si="13"/>
        <v>1.066533006781892E-4</v>
      </c>
      <c r="G49" s="2">
        <f t="shared" si="7"/>
        <v>4198675</v>
      </c>
      <c r="H49" s="2">
        <v>3.1759999999999997E-2</v>
      </c>
      <c r="I49" s="2">
        <v>1.8099999999999999E-5</v>
      </c>
      <c r="J49" s="2">
        <f t="shared" si="14"/>
        <v>6.4333270969083716E-6</v>
      </c>
      <c r="K49" s="2">
        <f t="shared" si="15"/>
        <v>0.57497141641128802</v>
      </c>
      <c r="L49" s="3">
        <f t="shared" si="8"/>
        <v>8.6960844613941717</v>
      </c>
      <c r="M49" s="8">
        <f t="shared" si="11"/>
        <v>7.2043854486161703</v>
      </c>
      <c r="N49" s="2">
        <f t="shared" si="16"/>
        <v>1.9676599416815642E-13</v>
      </c>
      <c r="O49" s="2">
        <f t="shared" si="9"/>
        <v>1.9479833422647486E-10</v>
      </c>
      <c r="P49" s="2">
        <f t="shared" si="17"/>
        <v>85.500000000010914</v>
      </c>
      <c r="Q49" s="16"/>
      <c r="R49" s="5"/>
      <c r="S49" s="5"/>
      <c r="T49" s="16"/>
    </row>
    <row r="50" spans="3:20" x14ac:dyDescent="0.2">
      <c r="C50" s="2">
        <f t="shared" si="10"/>
        <v>8.0719999999999785E-3</v>
      </c>
      <c r="D50" s="2">
        <f t="shared" si="6"/>
        <v>8.2400000000000008E-3</v>
      </c>
      <c r="E50" s="2">
        <f t="shared" si="12"/>
        <v>1.680000000000223E-4</v>
      </c>
      <c r="F50" s="2">
        <f t="shared" si="13"/>
        <v>1.066533006781892E-4</v>
      </c>
      <c r="G50" s="2">
        <f t="shared" si="7"/>
        <v>4198675</v>
      </c>
      <c r="H50" s="2">
        <v>3.1759999999999997E-2</v>
      </c>
      <c r="I50" s="2">
        <v>1.8099999999999999E-5</v>
      </c>
      <c r="J50" s="2">
        <f t="shared" si="14"/>
        <v>6.4333270969083716E-6</v>
      </c>
      <c r="K50" s="2">
        <f t="shared" si="15"/>
        <v>0.53567199309769509</v>
      </c>
      <c r="L50" s="3">
        <f t="shared" si="8"/>
        <v>9.334070222872576</v>
      </c>
      <c r="M50" s="8">
        <f t="shared" si="11"/>
        <v>7.3364715385494463</v>
      </c>
      <c r="N50" s="2">
        <f t="shared" si="16"/>
        <v>1.8331699500433897E-13</v>
      </c>
      <c r="O50" s="2">
        <f t="shared" si="9"/>
        <v>1.8148382505429557E-10</v>
      </c>
      <c r="P50" s="2">
        <f t="shared" si="17"/>
        <v>84.000000000011156</v>
      </c>
      <c r="Q50" s="16"/>
      <c r="R50" s="5"/>
      <c r="S50" s="5"/>
      <c r="T50" s="16"/>
    </row>
    <row r="51" spans="3:20" x14ac:dyDescent="0.2">
      <c r="C51" s="2">
        <f t="shared" si="10"/>
        <v>8.074999999999978E-3</v>
      </c>
      <c r="D51" s="2">
        <f t="shared" si="6"/>
        <v>8.2400000000000008E-3</v>
      </c>
      <c r="E51" s="2">
        <f t="shared" si="12"/>
        <v>1.6500000000002277E-4</v>
      </c>
      <c r="F51" s="2">
        <f t="shared" si="13"/>
        <v>1.066533006781892E-4</v>
      </c>
      <c r="G51" s="2">
        <f t="shared" si="7"/>
        <v>4198675</v>
      </c>
      <c r="H51" s="2">
        <v>3.1759999999999997E-2</v>
      </c>
      <c r="I51" s="2">
        <v>1.8099999999999999E-5</v>
      </c>
      <c r="J51" s="2">
        <f t="shared" si="14"/>
        <v>6.4333270969083716E-6</v>
      </c>
      <c r="K51" s="2">
        <f t="shared" si="15"/>
        <v>0.49842244400116686</v>
      </c>
      <c r="L51" s="3">
        <f t="shared" si="8"/>
        <v>10.031650982370879</v>
      </c>
      <c r="M51" s="8">
        <f t="shared" si="11"/>
        <v>7.4734895157411954</v>
      </c>
      <c r="N51" s="2">
        <f t="shared" si="16"/>
        <v>1.7056950121405455E-13</v>
      </c>
      <c r="O51" s="2">
        <f t="shared" si="9"/>
        <v>1.68863806201914E-10</v>
      </c>
      <c r="P51" s="2">
        <f t="shared" si="17"/>
        <v>82.500000000011383</v>
      </c>
      <c r="Q51" s="16"/>
      <c r="R51" s="5"/>
      <c r="S51" s="5"/>
      <c r="T51" s="16"/>
    </row>
    <row r="52" spans="3:20" x14ac:dyDescent="0.2">
      <c r="C52" s="2">
        <f t="shared" si="10"/>
        <v>8.0779999999999776E-3</v>
      </c>
      <c r="D52" s="2">
        <f t="shared" si="6"/>
        <v>8.2400000000000008E-3</v>
      </c>
      <c r="E52" s="2">
        <f t="shared" si="12"/>
        <v>1.6200000000002324E-4</v>
      </c>
      <c r="F52" s="2">
        <f t="shared" si="13"/>
        <v>1.066533006781892E-4</v>
      </c>
      <c r="G52" s="2">
        <f t="shared" si="7"/>
        <v>4198675</v>
      </c>
      <c r="H52" s="2">
        <v>3.1759999999999997E-2</v>
      </c>
      <c r="I52" s="2">
        <v>1.8099999999999999E-5</v>
      </c>
      <c r="J52" s="2">
        <f t="shared" si="14"/>
        <v>6.4333270969083716E-6</v>
      </c>
      <c r="K52" s="2">
        <f t="shared" si="15"/>
        <v>0.46315021684298907</v>
      </c>
      <c r="L52" s="3">
        <f t="shared" si="8"/>
        <v>10.795633507594864</v>
      </c>
      <c r="M52" s="8">
        <f t="shared" si="11"/>
        <v>7.6157207479264395</v>
      </c>
      <c r="N52" s="2">
        <f t="shared" si="16"/>
        <v>1.5849868404783336E-13</v>
      </c>
      <c r="O52" s="2">
        <f t="shared" si="9"/>
        <v>1.5691369720735501E-10</v>
      </c>
      <c r="P52" s="2">
        <f t="shared" si="17"/>
        <v>81.000000000011624</v>
      </c>
      <c r="Q52" s="17"/>
      <c r="R52" s="5"/>
      <c r="S52" s="20"/>
      <c r="T52" s="16"/>
    </row>
    <row r="53" spans="3:20" x14ac:dyDescent="0.2">
      <c r="C53" s="2">
        <f t="shared" si="10"/>
        <v>8.0809999999999771E-3</v>
      </c>
      <c r="D53" s="2">
        <f t="shared" si="6"/>
        <v>8.2400000000000008E-3</v>
      </c>
      <c r="E53" s="2">
        <f t="shared" si="12"/>
        <v>1.5900000000002371E-4</v>
      </c>
      <c r="F53" s="2">
        <f t="shared" si="13"/>
        <v>1.066533006781892E-4</v>
      </c>
      <c r="G53" s="2">
        <f t="shared" si="7"/>
        <v>4198675</v>
      </c>
      <c r="H53" s="2">
        <v>3.1759999999999997E-2</v>
      </c>
      <c r="I53" s="2">
        <v>1.8099999999999999E-5</v>
      </c>
      <c r="J53" s="2">
        <f t="shared" si="14"/>
        <v>6.4333270969083716E-6</v>
      </c>
      <c r="K53" s="2">
        <f t="shared" si="15"/>
        <v>0.42978406659271307</v>
      </c>
      <c r="L53" s="3">
        <f t="shared" si="8"/>
        <v>11.633749104845885</v>
      </c>
      <c r="M53" s="8">
        <f t="shared" si="11"/>
        <v>7.7634684121260271</v>
      </c>
      <c r="N53" s="2">
        <f t="shared" si="16"/>
        <v>1.4708016212106102E-13</v>
      </c>
      <c r="O53" s="2">
        <f t="shared" si="9"/>
        <v>1.456093604998504E-10</v>
      </c>
      <c r="P53" s="2">
        <f t="shared" si="17"/>
        <v>79.500000000011852</v>
      </c>
      <c r="Q53" s="16"/>
      <c r="R53" s="5"/>
      <c r="S53" s="5"/>
      <c r="T53" s="16"/>
    </row>
    <row r="54" spans="3:20" x14ac:dyDescent="0.2">
      <c r="C54" s="2">
        <f t="shared" si="10"/>
        <v>8.0839999999999766E-3</v>
      </c>
      <c r="D54" s="2">
        <f t="shared" si="6"/>
        <v>8.2400000000000008E-3</v>
      </c>
      <c r="E54" s="2">
        <f t="shared" si="12"/>
        <v>1.5600000000002417E-4</v>
      </c>
      <c r="F54" s="2">
        <f t="shared" si="13"/>
        <v>1.066533006781892E-4</v>
      </c>
      <c r="G54" s="2">
        <f t="shared" si="7"/>
        <v>4198675</v>
      </c>
      <c r="H54" s="2">
        <v>3.1759999999999997E-2</v>
      </c>
      <c r="I54" s="2">
        <v>1.8099999999999999E-5</v>
      </c>
      <c r="J54" s="2">
        <f t="shared" si="14"/>
        <v>6.4333270969083716E-6</v>
      </c>
      <c r="K54" s="2">
        <f t="shared" si="15"/>
        <v>0.39825405546815462</v>
      </c>
      <c r="L54" s="3">
        <f t="shared" si="8"/>
        <v>12.554799960850147</v>
      </c>
      <c r="M54" s="8">
        <f t="shared" si="11"/>
        <v>7.9170596486442255</v>
      </c>
      <c r="N54" s="2">
        <f t="shared" si="16"/>
        <v>1.3629000141397829E-13</v>
      </c>
      <c r="O54" s="2">
        <f t="shared" si="9"/>
        <v>1.349271013998385E-10</v>
      </c>
      <c r="P54" s="2">
        <f t="shared" si="17"/>
        <v>78.000000000012093</v>
      </c>
      <c r="Q54" s="16"/>
      <c r="R54" s="5"/>
      <c r="S54" s="5"/>
      <c r="T54" s="16"/>
    </row>
    <row r="55" spans="3:20" x14ac:dyDescent="0.2">
      <c r="C55" s="2">
        <f t="shared" si="10"/>
        <v>8.0869999999999762E-3</v>
      </c>
      <c r="D55" s="2">
        <f t="shared" si="6"/>
        <v>8.2400000000000008E-3</v>
      </c>
      <c r="E55" s="2">
        <f t="shared" si="12"/>
        <v>1.5300000000002464E-4</v>
      </c>
      <c r="F55" s="2">
        <f t="shared" si="13"/>
        <v>1.066533006781892E-4</v>
      </c>
      <c r="G55" s="2">
        <f t="shared" si="7"/>
        <v>4198675</v>
      </c>
      <c r="H55" s="2">
        <v>3.1759999999999997E-2</v>
      </c>
      <c r="I55" s="2">
        <v>1.8099999999999999E-5</v>
      </c>
      <c r="J55" s="2">
        <f t="shared" si="14"/>
        <v>6.4333270969083716E-6</v>
      </c>
      <c r="K55" s="2">
        <f t="shared" si="15"/>
        <v>0.36849155293539504</v>
      </c>
      <c r="L55" s="3">
        <f t="shared" si="8"/>
        <v>13.568832067302813</v>
      </c>
      <c r="M55" s="8">
        <f t="shared" si="11"/>
        <v>8.0768479753937914</v>
      </c>
      <c r="N55" s="2">
        <f t="shared" si="16"/>
        <v>1.261047152716814E-13</v>
      </c>
      <c r="O55" s="2">
        <f t="shared" si="9"/>
        <v>1.2484366811896458E-10</v>
      </c>
      <c r="P55" s="2">
        <f t="shared" si="17"/>
        <v>76.500000000012321</v>
      </c>
      <c r="Q55" s="16"/>
      <c r="R55" s="5"/>
      <c r="S55" s="5"/>
      <c r="T55" s="16"/>
    </row>
    <row r="56" spans="3:20" x14ac:dyDescent="0.2">
      <c r="C56" s="2">
        <f t="shared" si="10"/>
        <v>8.0899999999999757E-3</v>
      </c>
      <c r="D56" s="2">
        <f t="shared" si="6"/>
        <v>8.2400000000000008E-3</v>
      </c>
      <c r="E56" s="2">
        <f t="shared" si="12"/>
        <v>1.5000000000002511E-4</v>
      </c>
      <c r="F56" s="2">
        <f t="shared" si="13"/>
        <v>1.066533006781892E-4</v>
      </c>
      <c r="G56" s="2">
        <f t="shared" si="7"/>
        <v>4198675</v>
      </c>
      <c r="H56" s="2">
        <v>3.1759999999999997E-2</v>
      </c>
      <c r="I56" s="2">
        <v>1.8099999999999999E-5</v>
      </c>
      <c r="J56" s="2">
        <f t="shared" si="14"/>
        <v>6.4333270969083716E-6</v>
      </c>
      <c r="K56" s="2">
        <f t="shared" si="15"/>
        <v>0.34042923570878048</v>
      </c>
      <c r="L56" s="3">
        <f t="shared" si="8"/>
        <v>14.687340203287476</v>
      </c>
      <c r="M56" s="8">
        <f t="shared" si="11"/>
        <v>8.2432159999972558</v>
      </c>
      <c r="N56" s="2">
        <f t="shared" si="16"/>
        <v>1.1650126440412171E-13</v>
      </c>
      <c r="O56" s="2">
        <f t="shared" si="9"/>
        <v>1.153362517600805E-10</v>
      </c>
      <c r="P56" s="2">
        <f t="shared" si="17"/>
        <v>75.000000000012562</v>
      </c>
      <c r="Q56" s="16"/>
      <c r="R56" s="5"/>
      <c r="S56" s="5"/>
      <c r="T56" s="16"/>
    </row>
    <row r="57" spans="3:20" x14ac:dyDescent="0.2">
      <c r="C57" s="2">
        <f t="shared" si="10"/>
        <v>8.0929999999999752E-3</v>
      </c>
      <c r="D57" s="2">
        <f t="shared" si="6"/>
        <v>8.2400000000000008E-3</v>
      </c>
      <c r="E57" s="2">
        <f t="shared" si="12"/>
        <v>1.4700000000002558E-4</v>
      </c>
      <c r="F57" s="2">
        <f t="shared" si="13"/>
        <v>1.066533006781892E-4</v>
      </c>
      <c r="G57" s="2">
        <f t="shared" si="7"/>
        <v>4198675</v>
      </c>
      <c r="H57" s="2">
        <v>3.1759999999999997E-2</v>
      </c>
      <c r="I57" s="2">
        <v>1.8099999999999999E-5</v>
      </c>
      <c r="J57" s="2">
        <f t="shared" si="14"/>
        <v>6.4333270969083716E-6</v>
      </c>
      <c r="K57" s="2">
        <f t="shared" si="15"/>
        <v>0.31400108775092245</v>
      </c>
      <c r="L57" s="3">
        <f t="shared" si="8"/>
        <v>15.923511717151086</v>
      </c>
      <c r="M57" s="8">
        <f t="shared" si="11"/>
        <v>8.4165784733910982</v>
      </c>
      <c r="N57" s="2">
        <f t="shared" si="16"/>
        <v>1.0745705688610609E-13</v>
      </c>
      <c r="O57" s="2">
        <f t="shared" si="9"/>
        <v>1.0638248631724503E-10</v>
      </c>
      <c r="P57" s="2">
        <f t="shared" si="17"/>
        <v>73.50000000001279</v>
      </c>
      <c r="Q57" s="16"/>
      <c r="R57" s="5"/>
      <c r="S57" s="5"/>
      <c r="T57" s="16"/>
    </row>
    <row r="58" spans="3:20" x14ac:dyDescent="0.2">
      <c r="C58" s="2">
        <f t="shared" si="10"/>
        <v>8.0959999999999747E-3</v>
      </c>
      <c r="D58" s="2">
        <f t="shared" si="6"/>
        <v>8.2400000000000008E-3</v>
      </c>
      <c r="E58" s="2">
        <f t="shared" si="12"/>
        <v>1.4400000000002605E-4</v>
      </c>
      <c r="F58" s="2">
        <f t="shared" si="13"/>
        <v>1.066533006781892E-4</v>
      </c>
      <c r="G58" s="2">
        <f t="shared" si="7"/>
        <v>4198675</v>
      </c>
      <c r="H58" s="2">
        <v>3.1759999999999997E-2</v>
      </c>
      <c r="I58" s="2">
        <v>1.8099999999999999E-5</v>
      </c>
      <c r="J58" s="2">
        <f t="shared" si="14"/>
        <v>6.4333270969083716E-6</v>
      </c>
      <c r="K58" s="2">
        <f t="shared" si="15"/>
        <v>0.28914240027269744</v>
      </c>
      <c r="L58" s="3">
        <f t="shared" si="8"/>
        <v>17.292517442216621</v>
      </c>
      <c r="M58" s="8">
        <f t="shared" si="11"/>
        <v>8.5973857361563617</v>
      </c>
      <c r="N58" s="2">
        <f t="shared" si="16"/>
        <v>9.8949948157296561E-14</v>
      </c>
      <c r="O58" s="2">
        <f t="shared" si="9"/>
        <v>9.79604486757236E-11</v>
      </c>
      <c r="P58" s="2">
        <f t="shared" si="17"/>
        <v>72.000000000013031</v>
      </c>
      <c r="Q58" s="16"/>
      <c r="R58" s="5"/>
      <c r="S58" s="5"/>
      <c r="T58" s="16"/>
    </row>
    <row r="59" spans="3:20" x14ac:dyDescent="0.2">
      <c r="C59" s="2">
        <f t="shared" si="10"/>
        <v>8.0989999999999743E-3</v>
      </c>
      <c r="D59" s="2">
        <f t="shared" si="6"/>
        <v>8.2400000000000008E-3</v>
      </c>
      <c r="E59" s="2">
        <f t="shared" si="12"/>
        <v>1.4100000000002652E-4</v>
      </c>
      <c r="F59" s="2">
        <f t="shared" si="13"/>
        <v>1.066533006781892E-4</v>
      </c>
      <c r="G59" s="2">
        <f t="shared" si="7"/>
        <v>4198675</v>
      </c>
      <c r="H59" s="2">
        <v>3.1759999999999997E-2</v>
      </c>
      <c r="I59" s="2">
        <v>1.8099999999999999E-5</v>
      </c>
      <c r="J59" s="2">
        <f t="shared" si="14"/>
        <v>6.4333270969083716E-6</v>
      </c>
      <c r="K59" s="2">
        <f t="shared" si="15"/>
        <v>0.26578977173324719</v>
      </c>
      <c r="L59" s="3">
        <f t="shared" si="8"/>
        <v>18.811860093014101</v>
      </c>
      <c r="M59" s="8">
        <f t="shared" si="11"/>
        <v>8.786127617765322</v>
      </c>
      <c r="N59" s="2">
        <f t="shared" si="16"/>
        <v>9.095824102221058E-14</v>
      </c>
      <c r="O59" s="2">
        <f t="shared" si="9"/>
        <v>9.004865861198848E-11</v>
      </c>
      <c r="P59" s="2">
        <f t="shared" si="17"/>
        <v>70.500000000013259</v>
      </c>
      <c r="Q59" s="17"/>
      <c r="R59" s="19"/>
      <c r="S59" s="20"/>
      <c r="T59" s="16"/>
    </row>
    <row r="60" spans="3:20" x14ac:dyDescent="0.2">
      <c r="C60" s="2">
        <f t="shared" si="10"/>
        <v>8.1019999999999738E-3</v>
      </c>
      <c r="D60" s="2">
        <f t="shared" si="6"/>
        <v>8.2400000000000008E-3</v>
      </c>
      <c r="E60" s="2">
        <f t="shared" si="12"/>
        <v>1.3800000000002699E-4</v>
      </c>
      <c r="F60" s="2">
        <f t="shared" si="13"/>
        <v>1.066533006781892E-4</v>
      </c>
      <c r="G60" s="2">
        <f t="shared" si="7"/>
        <v>4198675</v>
      </c>
      <c r="H60" s="2">
        <v>3.1759999999999997E-2</v>
      </c>
      <c r="I60" s="2">
        <v>1.8099999999999999E-5</v>
      </c>
      <c r="J60" s="2">
        <f t="shared" si="14"/>
        <v>6.4333270969083716E-6</v>
      </c>
      <c r="K60" s="2">
        <f t="shared" si="15"/>
        <v>0.24388110783997841</v>
      </c>
      <c r="L60" s="3">
        <f t="shared" si="8"/>
        <v>20.501793042865501</v>
      </c>
      <c r="M60" s="8">
        <f t="shared" si="11"/>
        <v>8.983337859709934</v>
      </c>
      <c r="N60" s="2">
        <f t="shared" si="16"/>
        <v>8.3460685650220799E-14</v>
      </c>
      <c r="O60" s="2">
        <f t="shared" si="9"/>
        <v>8.2626078793718586E-11</v>
      </c>
      <c r="P60" s="2">
        <f t="shared" si="17"/>
        <v>69.0000000000135</v>
      </c>
      <c r="Q60" s="16"/>
      <c r="R60" s="5"/>
      <c r="S60" s="5"/>
      <c r="T60" s="16"/>
    </row>
    <row r="61" spans="3:20" x14ac:dyDescent="0.2">
      <c r="C61" s="2">
        <f t="shared" si="10"/>
        <v>8.1049999999999733E-3</v>
      </c>
      <c r="D61" s="2">
        <f t="shared" si="6"/>
        <v>8.2400000000000008E-3</v>
      </c>
      <c r="E61" s="2">
        <f t="shared" si="12"/>
        <v>1.3500000000002746E-4</v>
      </c>
      <c r="F61" s="2">
        <f t="shared" si="13"/>
        <v>1.066533006781892E-4</v>
      </c>
      <c r="G61" s="2">
        <f t="shared" si="7"/>
        <v>4198675</v>
      </c>
      <c r="H61" s="2">
        <v>3.1759999999999997E-2</v>
      </c>
      <c r="I61" s="2">
        <v>1.8099999999999999E-5</v>
      </c>
      <c r="J61" s="2">
        <f t="shared" si="14"/>
        <v>6.4333270969083716E-6</v>
      </c>
      <c r="K61" s="2">
        <f t="shared" si="15"/>
        <v>0.223355621548563</v>
      </c>
      <c r="L61" s="3">
        <f t="shared" si="8"/>
        <v>22.385825641343338</v>
      </c>
      <c r="M61" s="8">
        <f t="shared" si="11"/>
        <v>9.1895991464681632</v>
      </c>
      <c r="N61" s="2">
        <f t="shared" si="16"/>
        <v>7.6436479575555274E-14</v>
      </c>
      <c r="O61" s="2">
        <f t="shared" si="9"/>
        <v>7.5672114779799721E-11</v>
      </c>
      <c r="P61" s="2">
        <f t="shared" si="17"/>
        <v>67.500000000013728</v>
      </c>
      <c r="Q61" s="16"/>
      <c r="R61" s="5"/>
      <c r="S61" s="5"/>
      <c r="T61" s="16"/>
    </row>
    <row r="62" spans="3:20" x14ac:dyDescent="0.2">
      <c r="C62" s="2">
        <f t="shared" si="10"/>
        <v>8.1079999999999729E-3</v>
      </c>
      <c r="D62" s="2">
        <f t="shared" si="6"/>
        <v>8.2400000000000008E-3</v>
      </c>
      <c r="E62" s="2">
        <f t="shared" si="12"/>
        <v>1.3200000000002793E-4</v>
      </c>
      <c r="F62" s="2">
        <f t="shared" si="13"/>
        <v>1.066533006781892E-4</v>
      </c>
      <c r="G62" s="2">
        <f t="shared" si="7"/>
        <v>4198675</v>
      </c>
      <c r="H62" s="2">
        <v>3.1759999999999997E-2</v>
      </c>
      <c r="I62" s="2">
        <v>1.8099999999999999E-5</v>
      </c>
      <c r="J62" s="2">
        <f t="shared" si="14"/>
        <v>6.4333270969083716E-6</v>
      </c>
      <c r="K62" s="2">
        <f t="shared" si="15"/>
        <v>0.20415383306293802</v>
      </c>
      <c r="L62" s="3">
        <f t="shared" si="8"/>
        <v>24.491335406171697</v>
      </c>
      <c r="M62" s="8">
        <f t="shared" si="11"/>
        <v>9.405548843996133</v>
      </c>
      <c r="N62" s="2">
        <f t="shared" si="16"/>
        <v>6.9865267697297299E-14</v>
      </c>
      <c r="O62" s="2">
        <f t="shared" si="9"/>
        <v>6.9166615020324315E-11</v>
      </c>
      <c r="P62" s="2">
        <f t="shared" si="17"/>
        <v>66.000000000013969</v>
      </c>
      <c r="Q62" s="16"/>
      <c r="R62" s="5"/>
      <c r="S62" s="5"/>
      <c r="T62" s="16"/>
    </row>
    <row r="63" spans="3:20" x14ac:dyDescent="0.2">
      <c r="C63" s="2">
        <f t="shared" si="10"/>
        <v>8.1109999999999724E-3</v>
      </c>
      <c r="D63" s="2">
        <f t="shared" si="6"/>
        <v>8.2400000000000008E-3</v>
      </c>
      <c r="E63" s="2">
        <f t="shared" si="12"/>
        <v>1.290000000000284E-4</v>
      </c>
      <c r="F63" s="2">
        <f t="shared" si="13"/>
        <v>1.066533006781892E-4</v>
      </c>
      <c r="G63" s="2">
        <f t="shared" si="7"/>
        <v>4198675</v>
      </c>
      <c r="H63" s="2">
        <v>3.1759999999999997E-2</v>
      </c>
      <c r="I63" s="2">
        <v>1.8099999999999999E-5</v>
      </c>
      <c r="J63" s="2">
        <f t="shared" si="14"/>
        <v>6.4333270969083716E-6</v>
      </c>
      <c r="K63" s="2">
        <f t="shared" si="15"/>
        <v>0.18621756983530555</v>
      </c>
      <c r="L63" s="3">
        <f t="shared" si="8"/>
        <v>26.850312805725569</v>
      </c>
      <c r="M63" s="8">
        <f t="shared" si="11"/>
        <v>9.6318855645552972</v>
      </c>
      <c r="N63" s="2">
        <f t="shared" si="16"/>
        <v>6.372714227938556E-14</v>
      </c>
      <c r="O63" s="2">
        <f t="shared" si="9"/>
        <v>6.3089870856591705E-11</v>
      </c>
      <c r="P63" s="2">
        <f t="shared" si="17"/>
        <v>64.500000000014197</v>
      </c>
      <c r="Q63" s="16"/>
      <c r="R63" s="5"/>
      <c r="S63" s="5"/>
      <c r="T63" s="16"/>
    </row>
    <row r="64" spans="3:20" x14ac:dyDescent="0.2">
      <c r="C64" s="2">
        <f t="shared" si="10"/>
        <v>8.1139999999999719E-3</v>
      </c>
      <c r="D64" s="2">
        <f t="shared" si="6"/>
        <v>8.2400000000000008E-3</v>
      </c>
      <c r="E64" s="2">
        <f t="shared" si="12"/>
        <v>1.2600000000002887E-4</v>
      </c>
      <c r="F64" s="2">
        <f t="shared" si="13"/>
        <v>1.066533006781892E-4</v>
      </c>
      <c r="G64" s="2">
        <f t="shared" si="7"/>
        <v>4198675</v>
      </c>
      <c r="H64" s="2">
        <v>3.1759999999999997E-2</v>
      </c>
      <c r="I64" s="2">
        <v>1.8099999999999999E-5</v>
      </c>
      <c r="J64" s="2">
        <f t="shared" si="14"/>
        <v>6.4333270969083716E-6</v>
      </c>
      <c r="K64" s="2">
        <f t="shared" si="15"/>
        <v>0.16948996656613291</v>
      </c>
      <c r="L64" s="3">
        <f t="shared" si="8"/>
        <v>29.500271321659984</v>
      </c>
      <c r="M64" s="8">
        <f t="shared" si="11"/>
        <v>9.869376700033591</v>
      </c>
      <c r="N64" s="2">
        <f t="shared" si="16"/>
        <v>5.8002642950613991E-14</v>
      </c>
      <c r="O64" s="2">
        <f t="shared" si="9"/>
        <v>5.7422616521107848E-11</v>
      </c>
      <c r="P64" s="2">
        <f t="shared" si="17"/>
        <v>63.000000000014431</v>
      </c>
      <c r="Q64" s="16"/>
      <c r="R64" s="5"/>
      <c r="S64" s="5"/>
      <c r="T64" s="16"/>
    </row>
    <row r="65" spans="3:20" x14ac:dyDescent="0.2">
      <c r="C65" s="2">
        <f t="shared" si="10"/>
        <v>8.1169999999999715E-3</v>
      </c>
      <c r="D65" s="2">
        <f t="shared" si="6"/>
        <v>8.2400000000000008E-3</v>
      </c>
      <c r="E65" s="2">
        <f t="shared" si="12"/>
        <v>1.2300000000002934E-4</v>
      </c>
      <c r="F65" s="2">
        <f t="shared" si="13"/>
        <v>1.066533006781892E-4</v>
      </c>
      <c r="G65" s="2">
        <f t="shared" si="7"/>
        <v>4198675</v>
      </c>
      <c r="H65" s="2">
        <v>3.1759999999999997E-2</v>
      </c>
      <c r="I65" s="2">
        <v>1.8099999999999999E-5</v>
      </c>
      <c r="J65" s="2">
        <f t="shared" si="14"/>
        <v>6.4333270969083716E-6</v>
      </c>
      <c r="K65" s="2">
        <f t="shared" si="15"/>
        <v>0.15391546520415239</v>
      </c>
      <c r="L65" s="3">
        <f t="shared" si="8"/>
        <v>32.485364569233084</v>
      </c>
      <c r="M65" s="8">
        <f t="shared" si="11"/>
        <v>10.118867094559079</v>
      </c>
      <c r="N65" s="2">
        <f t="shared" si="16"/>
        <v>5.2672756704631829E-14</v>
      </c>
      <c r="O65" s="2">
        <f t="shared" si="9"/>
        <v>5.2146029137585505E-11</v>
      </c>
      <c r="P65" s="2">
        <f t="shared" si="17"/>
        <v>61.500000000014666</v>
      </c>
      <c r="Q65" s="16"/>
      <c r="R65" s="5"/>
      <c r="S65" s="5"/>
      <c r="T65" s="16"/>
    </row>
    <row r="66" spans="3:20" x14ac:dyDescent="0.2">
      <c r="C66" s="2">
        <f t="shared" si="10"/>
        <v>8.119999999999971E-3</v>
      </c>
      <c r="D66" s="2">
        <f t="shared" si="6"/>
        <v>8.2400000000000008E-3</v>
      </c>
      <c r="E66" s="2">
        <f t="shared" si="12"/>
        <v>1.2000000000002981E-4</v>
      </c>
      <c r="F66" s="2">
        <f t="shared" si="13"/>
        <v>1.066533006781892E-4</v>
      </c>
      <c r="G66" s="2">
        <f t="shared" si="7"/>
        <v>4198675</v>
      </c>
      <c r="H66" s="2">
        <v>3.1759999999999997E-2</v>
      </c>
      <c r="I66" s="2">
        <v>1.8099999999999999E-5</v>
      </c>
      <c r="J66" s="2">
        <f t="shared" si="14"/>
        <v>6.4333270969083716E-6</v>
      </c>
      <c r="K66" s="2">
        <f t="shared" si="15"/>
        <v>0.13943981494636162</v>
      </c>
      <c r="L66" s="3">
        <f t="shared" si="8"/>
        <v>35.857764168170704</v>
      </c>
      <c r="M66" s="8">
        <f t="shared" si="11"/>
        <v>10.381289062495613</v>
      </c>
      <c r="N66" s="2">
        <f t="shared" si="16"/>
        <v>4.7718917899943713E-14</v>
      </c>
      <c r="O66" s="2">
        <f t="shared" si="9"/>
        <v>4.7241728720944274E-11</v>
      </c>
      <c r="P66" s="2">
        <f t="shared" si="17"/>
        <v>60.0000000000149</v>
      </c>
      <c r="Q66" s="17"/>
      <c r="R66" s="19"/>
      <c r="S66" s="20"/>
      <c r="T66" s="16"/>
    </row>
    <row r="67" spans="3:20" x14ac:dyDescent="0.2">
      <c r="C67" s="2">
        <f t="shared" si="10"/>
        <v>8.1229999999999705E-3</v>
      </c>
      <c r="D67" s="2">
        <f t="shared" si="6"/>
        <v>8.2400000000000008E-3</v>
      </c>
      <c r="E67" s="2">
        <f t="shared" si="12"/>
        <v>1.1700000000003027E-4</v>
      </c>
      <c r="F67" s="2">
        <f t="shared" si="13"/>
        <v>1.066533006781892E-4</v>
      </c>
      <c r="G67" s="2">
        <f t="shared" si="7"/>
        <v>4198675</v>
      </c>
      <c r="H67" s="2">
        <v>3.1759999999999997E-2</v>
      </c>
      <c r="I67" s="2">
        <v>1.8099999999999999E-5</v>
      </c>
      <c r="J67" s="2">
        <f t="shared" si="14"/>
        <v>6.4333270969083716E-6</v>
      </c>
      <c r="K67" s="2">
        <f t="shared" si="15"/>
        <v>0.12601007223802313</v>
      </c>
      <c r="L67" s="3">
        <f t="shared" si="8"/>
        <v>39.679367777485218</v>
      </c>
      <c r="M67" s="8">
        <f t="shared" si="11"/>
        <v>10.657674001623274</v>
      </c>
      <c r="N67" s="2">
        <f t="shared" si="16"/>
        <v>4.3123008259909484E-14</v>
      </c>
      <c r="O67" s="2">
        <f t="shared" si="9"/>
        <v>4.2691778177310386E-11</v>
      </c>
      <c r="P67" s="2">
        <f t="shared" si="17"/>
        <v>58.500000000015135</v>
      </c>
      <c r="Q67" s="16"/>
      <c r="R67" s="5"/>
      <c r="S67" s="5"/>
      <c r="T67" s="16"/>
    </row>
    <row r="68" spans="3:20" x14ac:dyDescent="0.2">
      <c r="C68" s="2">
        <f t="shared" si="10"/>
        <v>8.1259999999999701E-3</v>
      </c>
      <c r="D68" s="2">
        <f t="shared" si="6"/>
        <v>8.2400000000000008E-3</v>
      </c>
      <c r="E68" s="2">
        <f t="shared" si="12"/>
        <v>1.1400000000003074E-4</v>
      </c>
      <c r="F68" s="2">
        <f t="shared" si="13"/>
        <v>1.066533006781892E-4</v>
      </c>
      <c r="G68" s="2">
        <f t="shared" si="7"/>
        <v>4198675</v>
      </c>
      <c r="H68" s="2">
        <v>3.1759999999999997E-2</v>
      </c>
      <c r="I68" s="2">
        <v>1.8099999999999999E-5</v>
      </c>
      <c r="J68" s="2">
        <f t="shared" si="14"/>
        <v>6.4333270969083716E-6</v>
      </c>
      <c r="K68" s="2">
        <f t="shared" si="15"/>
        <v>0.11357460077266462</v>
      </c>
      <c r="L68" s="3">
        <f t="shared" si="8"/>
        <v>44.023927585782985</v>
      </c>
      <c r="M68" s="8">
        <f t="shared" si="11"/>
        <v>10.949165905720271</v>
      </c>
      <c r="N68" s="2">
        <f t="shared" si="16"/>
        <v>3.8867356872744334E-14</v>
      </c>
      <c r="O68" s="2">
        <f t="shared" si="9"/>
        <v>3.8478683304016891E-11</v>
      </c>
      <c r="P68" s="2">
        <f t="shared" si="17"/>
        <v>57.000000000015369</v>
      </c>
      <c r="Q68" s="16"/>
      <c r="R68" s="5"/>
      <c r="S68" s="5"/>
      <c r="T68" s="16"/>
    </row>
    <row r="69" spans="3:20" x14ac:dyDescent="0.2">
      <c r="C69" s="2">
        <f t="shared" si="10"/>
        <v>8.1289999999999696E-3</v>
      </c>
      <c r="D69" s="2">
        <f t="shared" si="6"/>
        <v>8.2400000000000008E-3</v>
      </c>
      <c r="E69" s="2">
        <f t="shared" si="12"/>
        <v>1.1100000000003121E-4</v>
      </c>
      <c r="F69" s="2">
        <f t="shared" si="13"/>
        <v>1.066533006781892E-4</v>
      </c>
      <c r="G69" s="2">
        <f t="shared" si="7"/>
        <v>4198675</v>
      </c>
      <c r="H69" s="2">
        <v>3.1759999999999997E-2</v>
      </c>
      <c r="I69" s="2">
        <v>1.8099999999999999E-5</v>
      </c>
      <c r="J69" s="2">
        <f t="shared" si="14"/>
        <v>6.4333270969083716E-6</v>
      </c>
      <c r="K69" s="2">
        <f t="shared" si="15"/>
        <v>0.10208307149207903</v>
      </c>
      <c r="L69" s="3">
        <f t="shared" si="8"/>
        <v>48.979717468512561</v>
      </c>
      <c r="M69" s="8">
        <f>(L69-L68)/L68*100</f>
        <v>11.257037148884441</v>
      </c>
      <c r="N69" s="2">
        <f t="shared" si="16"/>
        <v>3.49347401915188E-14</v>
      </c>
      <c r="O69" s="2">
        <f t="shared" si="9"/>
        <v>3.4585392789603609E-11</v>
      </c>
      <c r="P69" s="12">
        <f t="shared" si="17"/>
        <v>55.500000000015604</v>
      </c>
      <c r="Q69" s="16"/>
      <c r="R69" s="5"/>
      <c r="S69" s="5"/>
      <c r="T69" s="16"/>
    </row>
    <row r="70" spans="3:20" x14ac:dyDescent="0.2">
      <c r="C70" s="2">
        <f t="shared" si="10"/>
        <v>8.1319999999999691E-3</v>
      </c>
      <c r="D70" s="2">
        <f t="shared" si="6"/>
        <v>8.2400000000000008E-3</v>
      </c>
      <c r="E70" s="2">
        <f t="shared" ref="E70:E72" si="18">(D70-C70)</f>
        <v>1.0800000000003168E-4</v>
      </c>
      <c r="F70" s="2">
        <f t="shared" ref="F70:F105" si="19">PI()*D70^2/2</f>
        <v>1.066533006781892E-4</v>
      </c>
      <c r="G70" s="2">
        <f t="shared" si="7"/>
        <v>4198675</v>
      </c>
      <c r="H70" s="2">
        <v>3.1759999999999997E-2</v>
      </c>
      <c r="I70" s="2">
        <v>1.8099999999999999E-5</v>
      </c>
      <c r="J70" s="2">
        <f t="shared" si="14"/>
        <v>6.4333270969083716E-6</v>
      </c>
      <c r="K70" s="2">
        <f t="shared" ref="K70:K73" si="20">PI()*E70^4*101325/(H70*J70*I70*128)</f>
        <v>9.1486462586324327E-2</v>
      </c>
      <c r="L70" s="3">
        <f t="shared" si="8"/>
        <v>54.652894632166216</v>
      </c>
      <c r="M70" s="8">
        <f t="shared" si="11"/>
        <v>11.582706999689723</v>
      </c>
      <c r="N70" s="2">
        <f t="shared" si="16"/>
        <v>3.1308382034158702E-14</v>
      </c>
      <c r="O70" s="2">
        <f t="shared" si="9"/>
        <v>3.0995298213817111E-11</v>
      </c>
      <c r="P70" s="12">
        <f t="shared" si="17"/>
        <v>54.000000000015838</v>
      </c>
      <c r="Q70" s="16"/>
      <c r="R70" s="5"/>
      <c r="S70" s="5"/>
      <c r="T70" s="16"/>
    </row>
    <row r="71" spans="3:20" x14ac:dyDescent="0.2">
      <c r="C71" s="2">
        <f t="shared" si="10"/>
        <v>8.1349999999999686E-3</v>
      </c>
      <c r="D71" s="2">
        <f t="shared" ref="D71:D105" si="21">0.00824</f>
        <v>8.2400000000000008E-3</v>
      </c>
      <c r="E71" s="2">
        <f t="shared" si="18"/>
        <v>1.0500000000003215E-4</v>
      </c>
      <c r="F71" s="2">
        <f t="shared" si="19"/>
        <v>1.066533006781892E-4</v>
      </c>
      <c r="G71" s="2">
        <f t="shared" ref="G71:G105" si="22">4300000-101325</f>
        <v>4198675</v>
      </c>
      <c r="H71" s="2">
        <v>3.1759999999999997E-2</v>
      </c>
      <c r="I71" s="2">
        <v>1.8099999999999999E-5</v>
      </c>
      <c r="J71" s="2">
        <f t="shared" si="14"/>
        <v>6.4333270969083716E-6</v>
      </c>
      <c r="K71" s="2">
        <f t="shared" si="20"/>
        <v>8.1737059493723549E-2</v>
      </c>
      <c r="L71" s="3">
        <f t="shared" ref="L71:L105" si="23">5/K71</f>
        <v>61.171762612575286</v>
      </c>
      <c r="M71" s="8">
        <f t="shared" si="11"/>
        <v>11.92776343189764</v>
      </c>
      <c r="N71" s="2">
        <f t="shared" si="16"/>
        <v>2.7971953583445149E-14</v>
      </c>
      <c r="O71" s="2">
        <f t="shared" ref="O71:O105" si="24">N71*(1-0.01)/0.001</f>
        <v>2.7692234047610697E-11</v>
      </c>
      <c r="P71" s="12">
        <f t="shared" si="17"/>
        <v>52.500000000016072</v>
      </c>
      <c r="Q71" s="16"/>
      <c r="R71" s="5"/>
      <c r="S71" s="5"/>
      <c r="T71" s="16"/>
    </row>
    <row r="72" spans="3:20" x14ac:dyDescent="0.2">
      <c r="C72" s="2">
        <f>C71+($D$6-$C$6)/100</f>
        <v>8.1379999999999682E-3</v>
      </c>
      <c r="D72" s="2">
        <f t="shared" si="21"/>
        <v>8.2400000000000008E-3</v>
      </c>
      <c r="E72" s="2">
        <f t="shared" si="18"/>
        <v>1.0200000000003262E-4</v>
      </c>
      <c r="F72" s="2">
        <f t="shared" si="19"/>
        <v>1.066533006781892E-4</v>
      </c>
      <c r="G72" s="2">
        <f t="shared" si="22"/>
        <v>4198675</v>
      </c>
      <c r="H72" s="2">
        <v>3.1759999999999997E-2</v>
      </c>
      <c r="I72" s="2">
        <v>1.8099999999999999E-5</v>
      </c>
      <c r="J72" s="2">
        <f t="shared" si="14"/>
        <v>6.4333270969083716E-6</v>
      </c>
      <c r="K72" s="2">
        <f t="shared" si="20"/>
        <v>7.2788454900864968E-2</v>
      </c>
      <c r="L72" s="3">
        <f t="shared" si="23"/>
        <v>68.692212340676889</v>
      </c>
      <c r="M72" s="8">
        <f>(L72-L71)/L71*100</f>
        <v>12.293988936907956</v>
      </c>
      <c r="N72" s="2">
        <f t="shared" si="16"/>
        <v>2.4909573387014607E-14</v>
      </c>
      <c r="O72" s="2">
        <f t="shared" si="24"/>
        <v>2.4660477653144457E-11</v>
      </c>
      <c r="P72" s="12">
        <f t="shared" si="17"/>
        <v>51.000000000016307</v>
      </c>
      <c r="Q72" s="16"/>
      <c r="R72" s="5"/>
      <c r="S72" s="5"/>
      <c r="T72" s="16"/>
    </row>
    <row r="73" spans="3:20" x14ac:dyDescent="0.2">
      <c r="C73" s="2"/>
      <c r="D73" s="2">
        <f t="shared" si="21"/>
        <v>8.2400000000000008E-3</v>
      </c>
      <c r="E73" s="2">
        <v>1E-4</v>
      </c>
      <c r="F73" s="2">
        <f t="shared" si="19"/>
        <v>1.066533006781892E-4</v>
      </c>
      <c r="G73" s="2">
        <f t="shared" si="22"/>
        <v>4198675</v>
      </c>
      <c r="H73" s="2">
        <v>3.1759999999999997E-2</v>
      </c>
      <c r="I73" s="2">
        <v>1.8099999999999999E-5</v>
      </c>
      <c r="J73" s="2">
        <f t="shared" si="14"/>
        <v>6.4333270969083716E-6</v>
      </c>
      <c r="K73" s="2">
        <f t="shared" si="20"/>
        <v>6.7245281127615311E-2</v>
      </c>
      <c r="L73" s="3">
        <f t="shared" si="23"/>
        <v>74.354659779192644</v>
      </c>
      <c r="M73" s="8">
        <f t="shared" ref="M73:M105" si="25">(L73-L72)/L72*100</f>
        <v>8.2432160001384496</v>
      </c>
      <c r="N73" s="2">
        <f t="shared" si="16"/>
        <v>2.3012595437835796E-14</v>
      </c>
      <c r="O73" s="13">
        <f t="shared" si="24"/>
        <v>2.2782469483457436E-11</v>
      </c>
      <c r="P73" s="12">
        <f t="shared" si="17"/>
        <v>50</v>
      </c>
      <c r="Q73" s="17"/>
      <c r="R73" s="19"/>
      <c r="S73" s="5"/>
      <c r="T73" s="16"/>
    </row>
    <row r="74" spans="3:20" x14ac:dyDescent="0.2">
      <c r="C74" s="2">
        <f t="shared" ref="C74" si="26">C72+($D$6-$C$6)/100</f>
        <v>8.1409999999999677E-3</v>
      </c>
      <c r="D74" s="2">
        <f t="shared" si="21"/>
        <v>8.2400000000000008E-3</v>
      </c>
      <c r="E74" s="2">
        <f t="shared" ref="E74:E80" si="27">(D74-C74)</f>
        <v>9.9000000000033089E-5</v>
      </c>
      <c r="F74" s="2">
        <f t="shared" si="19"/>
        <v>1.066533006781892E-4</v>
      </c>
      <c r="G74" s="2">
        <f t="shared" si="22"/>
        <v>4198675</v>
      </c>
      <c r="H74" s="2">
        <v>3.1759999999999997E-2</v>
      </c>
      <c r="I74" s="2">
        <v>1.8099999999999999E-5</v>
      </c>
      <c r="J74" s="2">
        <f t="shared" ref="J74:J83" si="28">PI()*D74^2*(0.0254*6-H74)/4</f>
        <v>6.4333270969083716E-6</v>
      </c>
      <c r="K74" s="2">
        <f t="shared" ref="K74:K83" si="29">PI()*E74^4*101325/(H74*J74*I74*128)</f>
        <v>6.4595548742601941E-2</v>
      </c>
      <c r="L74" s="3">
        <f t="shared" si="23"/>
        <v>77.404714370084903</v>
      </c>
      <c r="M74" s="8">
        <f t="shared" si="25"/>
        <v>4.1020355683824725</v>
      </c>
      <c r="N74" s="2">
        <f t="shared" ref="N74:N83" si="30">PI()*E74^4/F74/128</f>
        <v>2.2105807357358825E-14</v>
      </c>
      <c r="O74" s="2">
        <f t="shared" si="24"/>
        <v>2.1884749283785235E-11</v>
      </c>
      <c r="P74" s="12">
        <f t="shared" ref="P74:P83" si="31">E74/2*10^6</f>
        <v>49.500000000016541</v>
      </c>
      <c r="Q74" s="16"/>
      <c r="R74" s="5"/>
      <c r="S74" s="5"/>
      <c r="T74" s="16"/>
    </row>
    <row r="75" spans="3:20" x14ac:dyDescent="0.2">
      <c r="C75" s="2">
        <f t="shared" ref="C75:C105" si="32">C74+($D$6-$C$6)/100</f>
        <v>8.1439999999999672E-3</v>
      </c>
      <c r="D75" s="2">
        <f t="shared" si="21"/>
        <v>8.2400000000000008E-3</v>
      </c>
      <c r="E75" s="2">
        <f t="shared" si="27"/>
        <v>9.6000000000033558E-5</v>
      </c>
      <c r="F75" s="2">
        <f t="shared" si="19"/>
        <v>1.066533006781892E-4</v>
      </c>
      <c r="G75" s="2">
        <f t="shared" si="22"/>
        <v>4198675</v>
      </c>
      <c r="H75" s="2">
        <v>3.1759999999999997E-2</v>
      </c>
      <c r="I75" s="2">
        <v>1.8099999999999999E-5</v>
      </c>
      <c r="J75" s="2">
        <f t="shared" si="28"/>
        <v>6.4333270969083716E-6</v>
      </c>
      <c r="K75" s="2">
        <f t="shared" si="29"/>
        <v>5.7114548202052841E-2</v>
      </c>
      <c r="L75" s="3">
        <f t="shared" si="23"/>
        <v>87.543369551162584</v>
      </c>
      <c r="M75" s="8">
        <f t="shared" si="25"/>
        <v>13.098239898674741</v>
      </c>
      <c r="N75" s="2">
        <f t="shared" si="30"/>
        <v>1.9545668771824854E-14</v>
      </c>
      <c r="O75" s="2">
        <f t="shared" si="24"/>
        <v>1.9350212084106606E-11</v>
      </c>
      <c r="P75" s="12">
        <f t="shared" si="31"/>
        <v>48.000000000016776</v>
      </c>
      <c r="Q75" s="16"/>
      <c r="R75" s="5"/>
      <c r="S75" s="5"/>
      <c r="T75" s="16"/>
    </row>
    <row r="76" spans="3:20" x14ac:dyDescent="0.2">
      <c r="C76" s="2">
        <f t="shared" si="32"/>
        <v>8.1469999999999668E-3</v>
      </c>
      <c r="D76" s="2">
        <f t="shared" si="21"/>
        <v>8.2400000000000008E-3</v>
      </c>
      <c r="E76" s="2">
        <f t="shared" si="27"/>
        <v>9.3000000000034028E-5</v>
      </c>
      <c r="F76" s="2">
        <f t="shared" si="19"/>
        <v>1.066533006781892E-4</v>
      </c>
      <c r="G76" s="2">
        <f t="shared" si="22"/>
        <v>4198675</v>
      </c>
      <c r="H76" s="2">
        <v>3.1759999999999997E-2</v>
      </c>
      <c r="I76" s="2">
        <v>1.8099999999999999E-5</v>
      </c>
      <c r="J76" s="2">
        <f t="shared" si="28"/>
        <v>6.4333270969083716E-6</v>
      </c>
      <c r="K76" s="2">
        <f t="shared" si="29"/>
        <v>5.0302967710601318E-2</v>
      </c>
      <c r="L76" s="3">
        <f t="shared" si="23"/>
        <v>99.397714042749271</v>
      </c>
      <c r="M76" s="8">
        <f t="shared" si="25"/>
        <v>13.541110597369347</v>
      </c>
      <c r="N76" s="2">
        <f t="shared" si="30"/>
        <v>1.721461827261509E-14</v>
      </c>
      <c r="O76" s="2">
        <f t="shared" si="24"/>
        <v>1.7042472089888937E-11</v>
      </c>
      <c r="P76" s="12">
        <f t="shared" si="31"/>
        <v>46.50000000001701</v>
      </c>
      <c r="Q76" s="16"/>
      <c r="R76" s="5"/>
      <c r="S76" s="5"/>
      <c r="T76" s="16"/>
    </row>
    <row r="77" spans="3:20" x14ac:dyDescent="0.2">
      <c r="C77" s="2">
        <f t="shared" si="32"/>
        <v>8.1499999999999663E-3</v>
      </c>
      <c r="D77" s="2">
        <f t="shared" si="21"/>
        <v>8.2400000000000008E-3</v>
      </c>
      <c r="E77" s="2">
        <f t="shared" si="27"/>
        <v>9.0000000000034497E-5</v>
      </c>
      <c r="F77" s="2">
        <f t="shared" si="19"/>
        <v>1.066533006781892E-4</v>
      </c>
      <c r="G77" s="2">
        <f t="shared" si="22"/>
        <v>4198675</v>
      </c>
      <c r="H77" s="2">
        <v>3.1759999999999997E-2</v>
      </c>
      <c r="I77" s="2">
        <v>1.8099999999999999E-5</v>
      </c>
      <c r="J77" s="2">
        <f t="shared" si="28"/>
        <v>6.4333270969083716E-6</v>
      </c>
      <c r="K77" s="2">
        <f t="shared" si="29"/>
        <v>4.4119628947896054E-2</v>
      </c>
      <c r="L77" s="3">
        <f t="shared" si="23"/>
        <v>113.32824230921906</v>
      </c>
      <c r="M77" s="8">
        <f t="shared" si="25"/>
        <v>14.01493827159698</v>
      </c>
      <c r="N77" s="2">
        <f t="shared" si="30"/>
        <v>1.5098563866787214E-14</v>
      </c>
      <c r="O77" s="2">
        <f t="shared" si="24"/>
        <v>1.4947578228119341E-11</v>
      </c>
      <c r="P77" s="12">
        <f t="shared" si="31"/>
        <v>45.000000000017252</v>
      </c>
      <c r="Q77" s="16"/>
      <c r="R77" s="5"/>
      <c r="S77" s="5"/>
      <c r="T77" s="16"/>
    </row>
    <row r="78" spans="3:20" x14ac:dyDescent="0.2">
      <c r="C78" s="2">
        <f t="shared" si="32"/>
        <v>8.1529999999999658E-3</v>
      </c>
      <c r="D78" s="2">
        <f t="shared" si="21"/>
        <v>8.2400000000000008E-3</v>
      </c>
      <c r="E78" s="2">
        <f t="shared" si="27"/>
        <v>8.7000000000034966E-5</v>
      </c>
      <c r="F78" s="2">
        <f t="shared" si="19"/>
        <v>1.066533006781892E-4</v>
      </c>
      <c r="G78" s="2">
        <f t="shared" si="22"/>
        <v>4198675</v>
      </c>
      <c r="H78" s="2">
        <v>3.1759999999999997E-2</v>
      </c>
      <c r="I78" s="2">
        <v>1.8099999999999999E-5</v>
      </c>
      <c r="J78" s="2">
        <f t="shared" si="28"/>
        <v>6.4333270969083716E-6</v>
      </c>
      <c r="K78" s="2">
        <f t="shared" si="29"/>
        <v>3.8524660841850841E-2</v>
      </c>
      <c r="L78" s="3">
        <f t="shared" si="23"/>
        <v>129.78699593296108</v>
      </c>
      <c r="M78" s="8">
        <f t="shared" si="25"/>
        <v>14.523082056486745</v>
      </c>
      <c r="N78" s="2">
        <f t="shared" si="30"/>
        <v>1.3183860926254224E-14</v>
      </c>
      <c r="O78" s="2">
        <f t="shared" si="24"/>
        <v>1.3052022316991683E-11</v>
      </c>
      <c r="P78" s="12">
        <f t="shared" si="31"/>
        <v>43.500000000017486</v>
      </c>
      <c r="Q78" s="16"/>
      <c r="R78" s="5"/>
      <c r="S78" s="5"/>
      <c r="T78" s="16"/>
    </row>
    <row r="79" spans="3:20" x14ac:dyDescent="0.2">
      <c r="C79" s="2">
        <f t="shared" si="32"/>
        <v>8.1559999999999654E-3</v>
      </c>
      <c r="D79" s="2">
        <f t="shared" si="21"/>
        <v>8.2400000000000008E-3</v>
      </c>
      <c r="E79" s="2">
        <f t="shared" si="27"/>
        <v>8.4000000000035435E-5</v>
      </c>
      <c r="F79" s="2">
        <f t="shared" si="19"/>
        <v>1.066533006781892E-4</v>
      </c>
      <c r="G79" s="2">
        <f t="shared" si="22"/>
        <v>4198675</v>
      </c>
      <c r="H79" s="2">
        <v>3.1759999999999997E-2</v>
      </c>
      <c r="I79" s="2">
        <v>1.8099999999999999E-5</v>
      </c>
      <c r="J79" s="2">
        <f t="shared" si="28"/>
        <v>6.4333270969083716E-6</v>
      </c>
      <c r="K79" s="2">
        <f t="shared" si="29"/>
        <v>3.3479499568644655E-2</v>
      </c>
      <c r="L79" s="3">
        <f t="shared" si="23"/>
        <v>149.34512356578853</v>
      </c>
      <c r="M79" s="8">
        <f t="shared" si="25"/>
        <v>15.069404675126172</v>
      </c>
      <c r="N79" s="2">
        <f t="shared" si="30"/>
        <v>1.1457312187784432E-14</v>
      </c>
      <c r="O79" s="2">
        <f t="shared" si="24"/>
        <v>1.1342739065906587E-11</v>
      </c>
      <c r="P79" s="12">
        <f t="shared" si="31"/>
        <v>42.000000000017721</v>
      </c>
      <c r="Q79" s="16"/>
      <c r="R79" s="5"/>
      <c r="S79" s="5"/>
      <c r="T79" s="16"/>
    </row>
    <row r="80" spans="3:20" x14ac:dyDescent="0.2">
      <c r="C80" s="2">
        <f t="shared" si="32"/>
        <v>8.1589999999999649E-3</v>
      </c>
      <c r="D80" s="2">
        <f t="shared" si="21"/>
        <v>8.2400000000000008E-3</v>
      </c>
      <c r="E80" s="2">
        <f t="shared" si="27"/>
        <v>8.1000000000035904E-5</v>
      </c>
      <c r="F80" s="2">
        <f t="shared" si="19"/>
        <v>1.066533006781892E-4</v>
      </c>
      <c r="G80" s="2">
        <f t="shared" si="22"/>
        <v>4198675</v>
      </c>
      <c r="H80" s="2">
        <v>3.1759999999999997E-2</v>
      </c>
      <c r="I80" s="2">
        <v>1.8099999999999999E-5</v>
      </c>
      <c r="J80" s="2">
        <f t="shared" si="28"/>
        <v>6.4333270969083716E-6</v>
      </c>
      <c r="K80" s="2">
        <f t="shared" si="29"/>
        <v>2.8946888552721536E-2</v>
      </c>
      <c r="L80" s="3">
        <f t="shared" si="23"/>
        <v>172.73013612131066</v>
      </c>
      <c r="M80" s="8">
        <f t="shared" si="25"/>
        <v>15.658370355307067</v>
      </c>
      <c r="N80" s="2">
        <f t="shared" si="30"/>
        <v>9.9061677530014669E-15</v>
      </c>
      <c r="O80" s="2">
        <f t="shared" si="24"/>
        <v>9.8071060754714529E-12</v>
      </c>
      <c r="P80" s="12">
        <f t="shared" si="31"/>
        <v>40.500000000017955</v>
      </c>
      <c r="Q80" s="16"/>
      <c r="R80" s="5"/>
      <c r="S80" s="5"/>
      <c r="T80" s="16"/>
    </row>
    <row r="81" spans="3:25" x14ac:dyDescent="0.2">
      <c r="C81" s="2"/>
      <c r="D81" s="2">
        <f t="shared" si="21"/>
        <v>8.2400000000000008E-3</v>
      </c>
      <c r="E81" s="2">
        <v>8.0000000000000007E-5</v>
      </c>
      <c r="F81" s="2">
        <f t="shared" si="19"/>
        <v>1.066533006781892E-4</v>
      </c>
      <c r="G81" s="2">
        <f t="shared" si="22"/>
        <v>4198675</v>
      </c>
      <c r="H81" s="2">
        <v>3.1759999999999997E-2</v>
      </c>
      <c r="I81" s="2">
        <v>1.8099999999999999E-5</v>
      </c>
      <c r="J81" s="2">
        <f t="shared" si="28"/>
        <v>6.4333270969083716E-6</v>
      </c>
      <c r="K81" s="2">
        <f t="shared" si="29"/>
        <v>2.7543667149871238E-2</v>
      </c>
      <c r="L81" s="3">
        <f t="shared" si="23"/>
        <v>181.52993110154449</v>
      </c>
      <c r="M81" s="8">
        <f t="shared" si="25"/>
        <v>5.0945336915925399</v>
      </c>
      <c r="N81" s="2">
        <f t="shared" si="30"/>
        <v>9.4259590913375444E-15</v>
      </c>
      <c r="O81" s="13">
        <f t="shared" si="24"/>
        <v>9.331699500424168E-12</v>
      </c>
      <c r="P81" s="12">
        <f t="shared" si="31"/>
        <v>40</v>
      </c>
      <c r="Q81" s="17"/>
      <c r="R81" s="19"/>
      <c r="S81" s="5"/>
      <c r="T81" s="16"/>
    </row>
    <row r="82" spans="3:25" x14ac:dyDescent="0.2">
      <c r="C82" s="2">
        <f>C80+($D$6-$C$6)/100</f>
        <v>8.1619999999999644E-3</v>
      </c>
      <c r="D82" s="2">
        <f t="shared" si="21"/>
        <v>8.2400000000000008E-3</v>
      </c>
      <c r="E82" s="2">
        <f t="shared" ref="E82:E94" si="33">(D82-C82)</f>
        <v>7.8000000000036374E-5</v>
      </c>
      <c r="F82" s="2">
        <f t="shared" si="19"/>
        <v>1.066533006781892E-4</v>
      </c>
      <c r="G82" s="2">
        <f t="shared" si="22"/>
        <v>4198675</v>
      </c>
      <c r="H82" s="2">
        <v>3.1759999999999997E-2</v>
      </c>
      <c r="I82" s="2">
        <v>1.8099999999999999E-5</v>
      </c>
      <c r="J82" s="2">
        <f t="shared" si="28"/>
        <v>6.4333270969083716E-6</v>
      </c>
      <c r="K82" s="2">
        <f t="shared" si="29"/>
        <v>2.489087846679067E-2</v>
      </c>
      <c r="L82" s="3">
        <f t="shared" si="23"/>
        <v>200.87679937335213</v>
      </c>
      <c r="M82" s="8">
        <f t="shared" si="25"/>
        <v>10.657674001421483</v>
      </c>
      <c r="N82" s="2">
        <f t="shared" si="30"/>
        <v>8.5181250883842546E-15</v>
      </c>
      <c r="O82" s="2">
        <f t="shared" si="24"/>
        <v>8.4329438375004124E-12</v>
      </c>
      <c r="P82" s="12">
        <f t="shared" si="31"/>
        <v>39.00000000001819</v>
      </c>
      <c r="Q82" s="16"/>
      <c r="R82" s="5"/>
      <c r="S82" s="5"/>
      <c r="T82" s="16"/>
      <c r="W82" s="21" t="s">
        <v>25</v>
      </c>
      <c r="X82" s="21"/>
      <c r="Y82" s="21"/>
    </row>
    <row r="83" spans="3:25" x14ac:dyDescent="0.2">
      <c r="C83" s="2">
        <f t="shared" si="32"/>
        <v>8.164999999999964E-3</v>
      </c>
      <c r="D83" s="2">
        <f t="shared" si="21"/>
        <v>8.2400000000000008E-3</v>
      </c>
      <c r="E83" s="2">
        <f t="shared" si="33"/>
        <v>7.5000000000036843E-5</v>
      </c>
      <c r="F83" s="2">
        <f t="shared" si="19"/>
        <v>1.066533006781892E-4</v>
      </c>
      <c r="G83" s="2">
        <f t="shared" si="22"/>
        <v>4198675</v>
      </c>
      <c r="H83" s="2">
        <v>3.1759999999999997E-2</v>
      </c>
      <c r="I83" s="2">
        <v>1.8099999999999999E-5</v>
      </c>
      <c r="J83" s="2">
        <f t="shared" si="28"/>
        <v>6.4333270969083716E-6</v>
      </c>
      <c r="K83" s="2">
        <f t="shared" si="29"/>
        <v>2.1276827231826338E-2</v>
      </c>
      <c r="L83" s="3">
        <f t="shared" si="23"/>
        <v>234.99744325229526</v>
      </c>
      <c r="M83" s="8">
        <f t="shared" si="25"/>
        <v>16.985855999988367</v>
      </c>
      <c r="N83" s="2">
        <f t="shared" si="30"/>
        <v>7.2813290252670386E-15</v>
      </c>
      <c r="O83" s="2">
        <f t="shared" si="24"/>
        <v>7.2085157350143683E-12</v>
      </c>
      <c r="P83" s="12">
        <f t="shared" si="31"/>
        <v>37.500000000018424</v>
      </c>
      <c r="Q83" s="16"/>
      <c r="R83" s="5"/>
      <c r="S83" s="5"/>
      <c r="T83" s="16"/>
      <c r="W83" s="5" t="s">
        <v>17</v>
      </c>
      <c r="X83" s="5" t="s">
        <v>18</v>
      </c>
      <c r="Y83" s="5" t="s">
        <v>11</v>
      </c>
    </row>
    <row r="84" spans="3:25" x14ac:dyDescent="0.2">
      <c r="C84" s="2">
        <f t="shared" si="32"/>
        <v>8.1679999999999635E-3</v>
      </c>
      <c r="D84" s="2">
        <f t="shared" si="21"/>
        <v>8.2400000000000008E-3</v>
      </c>
      <c r="E84" s="2">
        <f t="shared" si="33"/>
        <v>7.2000000000037312E-5</v>
      </c>
      <c r="F84" s="2">
        <f t="shared" si="19"/>
        <v>1.066533006781892E-4</v>
      </c>
      <c r="G84" s="2">
        <f t="shared" si="22"/>
        <v>4198675</v>
      </c>
      <c r="H84" s="2">
        <v>3.1759999999999997E-2</v>
      </c>
      <c r="I84" s="2">
        <v>1.8099999999999999E-5</v>
      </c>
      <c r="J84" s="2">
        <f t="shared" ref="J84:J96" si="34">PI()*D84^2*(0.0254*6-H84)/4</f>
        <v>6.4333270969083716E-6</v>
      </c>
      <c r="K84" s="2">
        <f t="shared" ref="K84:K96" si="35">PI()*E84^4*101325/(H84*J84*I84*128)</f>
        <v>1.8071400017067973E-2</v>
      </c>
      <c r="L84" s="3">
        <f t="shared" si="23"/>
        <v>276.68027907509259</v>
      </c>
      <c r="M84" s="8">
        <f t="shared" si="25"/>
        <v>17.737569926684813</v>
      </c>
      <c r="N84" s="2">
        <f t="shared" ref="N84:N96" si="36">PI()*E84^4/F84/128</f>
        <v>6.1843717598393797E-15</v>
      </c>
      <c r="O84" s="2">
        <f t="shared" si="24"/>
        <v>6.1225280422409855E-12</v>
      </c>
      <c r="P84" s="12">
        <f t="shared" ref="P84:P96" si="37">E84/2*10^6</f>
        <v>36.000000000018659</v>
      </c>
      <c r="Q84" s="16"/>
      <c r="R84" s="19"/>
      <c r="S84" s="5"/>
      <c r="T84" s="16"/>
      <c r="W84" s="5">
        <f>(O73+O81+O88+O95)/4</f>
        <v>8.9125020619304791E-12</v>
      </c>
      <c r="X84" s="5">
        <f>(N73+N81+N88+N95)/4</f>
        <v>9.0025273352833112E-15</v>
      </c>
      <c r="Y84" s="5" t="s">
        <v>26</v>
      </c>
    </row>
    <row r="85" spans="3:25" x14ac:dyDescent="0.2">
      <c r="C85" s="2">
        <f t="shared" si="32"/>
        <v>8.170999999999963E-3</v>
      </c>
      <c r="D85" s="2">
        <f t="shared" si="21"/>
        <v>8.2400000000000008E-3</v>
      </c>
      <c r="E85" s="2">
        <f t="shared" si="33"/>
        <v>6.9000000000037781E-5</v>
      </c>
      <c r="F85" s="2">
        <f t="shared" si="19"/>
        <v>1.066533006781892E-4</v>
      </c>
      <c r="G85" s="2">
        <f t="shared" si="22"/>
        <v>4198675</v>
      </c>
      <c r="H85" s="2">
        <v>3.1759999999999997E-2</v>
      </c>
      <c r="I85" s="2">
        <v>1.8099999999999999E-5</v>
      </c>
      <c r="J85" s="2">
        <f t="shared" si="34"/>
        <v>6.4333270969083716E-6</v>
      </c>
      <c r="K85" s="2">
        <f t="shared" si="35"/>
        <v>1.5242569240020111E-2</v>
      </c>
      <c r="L85" s="3">
        <f t="shared" si="23"/>
        <v>328.02868868538616</v>
      </c>
      <c r="M85" s="8">
        <f t="shared" si="25"/>
        <v>18.558753006157453</v>
      </c>
      <c r="N85" s="2">
        <f t="shared" si="36"/>
        <v>5.2162928531461442E-15</v>
      </c>
      <c r="O85" s="2">
        <f t="shared" si="24"/>
        <v>5.1641299246146826E-12</v>
      </c>
      <c r="P85" s="12">
        <f t="shared" si="37"/>
        <v>34.500000000018893</v>
      </c>
      <c r="Q85" s="16"/>
      <c r="R85" s="5"/>
      <c r="S85" s="5"/>
      <c r="T85" s="16"/>
    </row>
    <row r="86" spans="3:25" x14ac:dyDescent="0.2">
      <c r="C86" s="2">
        <f t="shared" si="32"/>
        <v>8.1739999999999625E-3</v>
      </c>
      <c r="D86" s="2">
        <f t="shared" si="21"/>
        <v>8.2400000000000008E-3</v>
      </c>
      <c r="E86" s="2">
        <f t="shared" si="33"/>
        <v>6.600000000003825E-5</v>
      </c>
      <c r="F86" s="2">
        <f t="shared" si="19"/>
        <v>1.066533006781892E-4</v>
      </c>
      <c r="G86" s="2">
        <f t="shared" si="22"/>
        <v>4198675</v>
      </c>
      <c r="H86" s="2">
        <v>3.1759999999999997E-2</v>
      </c>
      <c r="I86" s="2">
        <v>1.8099999999999999E-5</v>
      </c>
      <c r="J86" s="2">
        <f t="shared" si="34"/>
        <v>6.4333270969083716E-6</v>
      </c>
      <c r="K86" s="2">
        <f t="shared" si="35"/>
        <v>1.2759614566452407E-2</v>
      </c>
      <c r="L86" s="3">
        <f t="shared" si="23"/>
        <v>391.86136649817041</v>
      </c>
      <c r="M86" s="8">
        <f t="shared" si="25"/>
        <v>19.459480226745189</v>
      </c>
      <c r="N86" s="2">
        <f t="shared" si="36"/>
        <v>4.3665792310875088E-15</v>
      </c>
      <c r="O86" s="2">
        <f t="shared" si="24"/>
        <v>4.3229134387766335E-12</v>
      </c>
      <c r="P86" s="12">
        <f t="shared" si="37"/>
        <v>33.000000000019128</v>
      </c>
      <c r="Q86" s="16"/>
      <c r="R86" s="19"/>
      <c r="S86" s="5"/>
      <c r="T86" s="16"/>
    </row>
    <row r="87" spans="3:25" x14ac:dyDescent="0.2">
      <c r="C87" s="2">
        <f t="shared" si="32"/>
        <v>8.1769999999999621E-3</v>
      </c>
      <c r="D87" s="2">
        <f t="shared" si="21"/>
        <v>8.2400000000000008E-3</v>
      </c>
      <c r="E87" s="2">
        <f t="shared" si="33"/>
        <v>6.3000000000038719E-5</v>
      </c>
      <c r="F87" s="2">
        <f t="shared" si="19"/>
        <v>1.066533006781892E-4</v>
      </c>
      <c r="G87" s="2">
        <f t="shared" si="22"/>
        <v>4198675</v>
      </c>
      <c r="H87" s="2">
        <v>3.1759999999999997E-2</v>
      </c>
      <c r="I87" s="2">
        <v>1.8099999999999999E-5</v>
      </c>
      <c r="J87" s="2">
        <f t="shared" si="34"/>
        <v>6.4333270969083716E-6</v>
      </c>
      <c r="K87" s="2">
        <f t="shared" si="35"/>
        <v>1.0593122910399639E-2</v>
      </c>
      <c r="L87" s="3">
        <f t="shared" si="23"/>
        <v>472.00434114583197</v>
      </c>
      <c r="M87" s="8">
        <f t="shared" si="25"/>
        <v>20.451869334262565</v>
      </c>
      <c r="N87" s="2">
        <f t="shared" si="36"/>
        <v>3.6251651844189635E-15</v>
      </c>
      <c r="O87" s="2">
        <f t="shared" si="24"/>
        <v>3.5889135325747735E-12</v>
      </c>
      <c r="P87" s="12">
        <f t="shared" si="37"/>
        <v>31.500000000019359</v>
      </c>
      <c r="Q87" s="16"/>
      <c r="R87" s="5"/>
      <c r="S87" s="5"/>
      <c r="T87" s="16"/>
    </row>
    <row r="88" spans="3:25" x14ac:dyDescent="0.2">
      <c r="C88" s="12">
        <f t="shared" si="32"/>
        <v>8.1799999999999616E-3</v>
      </c>
      <c r="D88" s="12">
        <f t="shared" si="21"/>
        <v>8.2400000000000008E-3</v>
      </c>
      <c r="E88" s="12">
        <f t="shared" si="33"/>
        <v>6.0000000000039189E-5</v>
      </c>
      <c r="F88" s="12">
        <f t="shared" si="19"/>
        <v>1.066533006781892E-4</v>
      </c>
      <c r="G88" s="12">
        <f t="shared" si="22"/>
        <v>4198675</v>
      </c>
      <c r="H88" s="12">
        <v>3.1759999999999997E-2</v>
      </c>
      <c r="I88" s="2">
        <v>1.8099999999999999E-5</v>
      </c>
      <c r="J88" s="2">
        <f t="shared" si="34"/>
        <v>6.4333270969083716E-6</v>
      </c>
      <c r="K88" s="2">
        <f t="shared" si="35"/>
        <v>8.71498843416171E-3</v>
      </c>
      <c r="L88" s="3">
        <f t="shared" si="23"/>
        <v>573.72422668980255</v>
      </c>
      <c r="M88" s="8">
        <f t="shared" si="25"/>
        <v>21.550624999981277</v>
      </c>
      <c r="N88" s="2">
        <f t="shared" si="36"/>
        <v>2.9824323687513103E-15</v>
      </c>
      <c r="O88" s="13">
        <f t="shared" si="24"/>
        <v>2.9526080450637972E-12</v>
      </c>
      <c r="P88" s="12">
        <f t="shared" si="37"/>
        <v>30.000000000019593</v>
      </c>
      <c r="Q88" s="16"/>
      <c r="R88" s="19"/>
      <c r="S88" s="5"/>
      <c r="T88" s="16"/>
    </row>
    <row r="89" spans="3:25" x14ac:dyDescent="0.2">
      <c r="C89" s="12">
        <f t="shared" si="32"/>
        <v>8.1829999999999611E-3</v>
      </c>
      <c r="D89" s="12">
        <f t="shared" si="21"/>
        <v>8.2400000000000008E-3</v>
      </c>
      <c r="E89" s="12">
        <f t="shared" si="33"/>
        <v>5.7000000000039658E-5</v>
      </c>
      <c r="F89" s="12">
        <f t="shared" si="19"/>
        <v>1.066533006781892E-4</v>
      </c>
      <c r="G89" s="12">
        <f t="shared" si="22"/>
        <v>4198675</v>
      </c>
      <c r="H89" s="12">
        <v>3.1759999999999997E-2</v>
      </c>
      <c r="I89" s="2">
        <v>1.8099999999999999E-5</v>
      </c>
      <c r="J89" s="2">
        <f t="shared" si="34"/>
        <v>6.4333270969083716E-6</v>
      </c>
      <c r="K89" s="2">
        <f t="shared" si="35"/>
        <v>7.0984125483036379E-3</v>
      </c>
      <c r="L89" s="3">
        <f t="shared" si="23"/>
        <v>704.38284137132723</v>
      </c>
      <c r="M89" s="8">
        <f t="shared" si="25"/>
        <v>22.773766315461579</v>
      </c>
      <c r="N89" s="2">
        <f t="shared" si="36"/>
        <v>2.4292098045506612E-15</v>
      </c>
      <c r="O89" s="2">
        <f t="shared" si="24"/>
        <v>2.4049177065051544E-12</v>
      </c>
      <c r="P89" s="12">
        <f t="shared" si="37"/>
        <v>28.500000000019828</v>
      </c>
      <c r="Q89" s="16"/>
      <c r="R89" s="5"/>
      <c r="S89" s="5"/>
      <c r="T89" s="16"/>
    </row>
    <row r="90" spans="3:25" x14ac:dyDescent="0.2">
      <c r="C90" s="12">
        <f t="shared" si="32"/>
        <v>8.1859999999999607E-3</v>
      </c>
      <c r="D90" s="12">
        <f t="shared" si="21"/>
        <v>8.2400000000000008E-3</v>
      </c>
      <c r="E90" s="12">
        <f t="shared" si="33"/>
        <v>5.4000000000040127E-5</v>
      </c>
      <c r="F90" s="12">
        <f t="shared" si="19"/>
        <v>1.066533006781892E-4</v>
      </c>
      <c r="G90" s="12">
        <f t="shared" si="22"/>
        <v>4198675</v>
      </c>
      <c r="H90" s="12">
        <v>3.1759999999999997E-2</v>
      </c>
      <c r="I90" s="2">
        <v>1.8099999999999999E-5</v>
      </c>
      <c r="J90" s="2">
        <f t="shared" si="34"/>
        <v>6.4333270969083716E-6</v>
      </c>
      <c r="K90" s="2">
        <f t="shared" si="35"/>
        <v>5.7179039116555573E-3</v>
      </c>
      <c r="L90" s="3">
        <f t="shared" si="23"/>
        <v>874.44631411308626</v>
      </c>
      <c r="M90" s="8">
        <f t="shared" si="25"/>
        <v>24.143613778363918</v>
      </c>
      <c r="N90" s="2">
        <f t="shared" si="36"/>
        <v>1.9567738771384391E-15</v>
      </c>
      <c r="O90" s="2">
        <f t="shared" si="24"/>
        <v>1.9372061383670547E-12</v>
      </c>
      <c r="P90" s="12">
        <f t="shared" si="37"/>
        <v>27.000000000020062</v>
      </c>
      <c r="Q90" s="16"/>
      <c r="R90" s="5"/>
      <c r="S90" s="5"/>
      <c r="T90" s="16"/>
    </row>
    <row r="91" spans="3:25" x14ac:dyDescent="0.2">
      <c r="C91" s="12">
        <f t="shared" si="32"/>
        <v>8.1889999999999602E-3</v>
      </c>
      <c r="D91" s="12">
        <f t="shared" si="21"/>
        <v>8.2400000000000008E-3</v>
      </c>
      <c r="E91" s="12">
        <f t="shared" si="33"/>
        <v>5.1000000000040596E-5</v>
      </c>
      <c r="F91" s="12">
        <f t="shared" si="19"/>
        <v>1.066533006781892E-4</v>
      </c>
      <c r="G91" s="12">
        <f t="shared" si="22"/>
        <v>4198675</v>
      </c>
      <c r="H91" s="12">
        <v>3.1759999999999997E-2</v>
      </c>
      <c r="I91" s="2">
        <v>1.8099999999999999E-5</v>
      </c>
      <c r="J91" s="2">
        <f t="shared" si="34"/>
        <v>6.4333270969083716E-6</v>
      </c>
      <c r="K91" s="2">
        <f t="shared" si="35"/>
        <v>4.5492784313127272E-3</v>
      </c>
      <c r="L91" s="3">
        <f t="shared" si="23"/>
        <v>1099.0753974487366</v>
      </c>
      <c r="M91" s="8">
        <f t="shared" si="25"/>
        <v>25.688150285530341</v>
      </c>
      <c r="N91" s="2">
        <f t="shared" si="36"/>
        <v>1.5568483366913787E-15</v>
      </c>
      <c r="O91" s="2">
        <f t="shared" si="24"/>
        <v>1.5412798533244649E-12</v>
      </c>
      <c r="P91" s="12">
        <f t="shared" si="37"/>
        <v>25.500000000020297</v>
      </c>
      <c r="Q91" s="16"/>
      <c r="R91" s="5"/>
      <c r="S91" s="5"/>
      <c r="T91" s="16"/>
    </row>
    <row r="92" spans="3:25" x14ac:dyDescent="0.2">
      <c r="C92" s="12">
        <f t="shared" si="32"/>
        <v>8.1919999999999597E-3</v>
      </c>
      <c r="D92" s="12">
        <f t="shared" si="21"/>
        <v>8.2400000000000008E-3</v>
      </c>
      <c r="E92" s="12">
        <f t="shared" si="33"/>
        <v>4.8000000000041065E-5</v>
      </c>
      <c r="F92" s="12">
        <f t="shared" si="19"/>
        <v>1.066533006781892E-4</v>
      </c>
      <c r="G92" s="12">
        <f t="shared" si="22"/>
        <v>4198675</v>
      </c>
      <c r="H92" s="12">
        <v>3.1759999999999997E-2</v>
      </c>
      <c r="I92" s="2">
        <v>1.8099999999999999E-5</v>
      </c>
      <c r="J92" s="2">
        <f t="shared" si="34"/>
        <v>6.4333270969083716E-6</v>
      </c>
      <c r="K92" s="2">
        <f t="shared" si="35"/>
        <v>3.5696592626355272E-3</v>
      </c>
      <c r="L92" s="3">
        <f t="shared" si="23"/>
        <v>1400.6939128157665</v>
      </c>
      <c r="M92" s="8">
        <f t="shared" si="25"/>
        <v>27.442932128875906</v>
      </c>
      <c r="N92" s="2">
        <f t="shared" si="36"/>
        <v>1.2216042982415259E-15</v>
      </c>
      <c r="O92" s="2">
        <f t="shared" si="24"/>
        <v>1.2093882552591107E-12</v>
      </c>
      <c r="P92" s="12">
        <f t="shared" si="37"/>
        <v>24.000000000020531</v>
      </c>
      <c r="Q92" s="16"/>
      <c r="R92" s="5"/>
      <c r="S92" s="5"/>
      <c r="T92" s="16"/>
    </row>
    <row r="93" spans="3:25" x14ac:dyDescent="0.2">
      <c r="C93" s="12">
        <f t="shared" si="32"/>
        <v>8.1949999999999593E-3</v>
      </c>
      <c r="D93" s="12">
        <f t="shared" si="21"/>
        <v>8.2400000000000008E-3</v>
      </c>
      <c r="E93" s="12">
        <f t="shared" si="33"/>
        <v>4.5000000000041535E-5</v>
      </c>
      <c r="F93" s="12">
        <f t="shared" si="19"/>
        <v>1.066533006781892E-4</v>
      </c>
      <c r="G93" s="12">
        <f t="shared" si="22"/>
        <v>4198675</v>
      </c>
      <c r="H93" s="12">
        <v>3.1759999999999997E-2</v>
      </c>
      <c r="I93" s="2">
        <v>1.8099999999999999E-5</v>
      </c>
      <c r="J93" s="2">
        <f t="shared" si="34"/>
        <v>6.4333270969083716E-6</v>
      </c>
      <c r="K93" s="2">
        <f t="shared" si="35"/>
        <v>2.7574768092494552E-3</v>
      </c>
      <c r="L93" s="3">
        <f t="shared" si="23"/>
        <v>1813.2518769435912</v>
      </c>
      <c r="M93" s="8">
        <f t="shared" si="25"/>
        <v>29.453827160458907</v>
      </c>
      <c r="N93" s="2">
        <f t="shared" si="36"/>
        <v>9.4366024167623791E-16</v>
      </c>
      <c r="O93" s="2">
        <f t="shared" si="24"/>
        <v>9.3422363925947548E-13</v>
      </c>
      <c r="P93" s="12">
        <f t="shared" si="37"/>
        <v>22.500000000020766</v>
      </c>
      <c r="Q93" s="16"/>
      <c r="R93" s="5"/>
      <c r="S93" s="5"/>
      <c r="T93" s="16"/>
    </row>
    <row r="94" spans="3:25" x14ac:dyDescent="0.2">
      <c r="C94" s="12">
        <f t="shared" si="32"/>
        <v>8.1979999999999588E-3</v>
      </c>
      <c r="D94" s="12">
        <f t="shared" si="21"/>
        <v>8.2400000000000008E-3</v>
      </c>
      <c r="E94" s="12">
        <f t="shared" si="33"/>
        <v>4.2000000000042004E-5</v>
      </c>
      <c r="F94" s="12">
        <f t="shared" si="19"/>
        <v>1.066533006781892E-4</v>
      </c>
      <c r="G94" s="12">
        <f t="shared" si="22"/>
        <v>4198675</v>
      </c>
      <c r="H94" s="12">
        <v>3.1759999999999997E-2</v>
      </c>
      <c r="I94" s="2">
        <v>1.8099999999999999E-5</v>
      </c>
      <c r="J94" s="2">
        <f t="shared" si="34"/>
        <v>6.4333270969083716E-6</v>
      </c>
      <c r="K94" s="2">
        <f t="shared" si="35"/>
        <v>2.0924687230451308E-3</v>
      </c>
      <c r="L94" s="3">
        <f t="shared" si="23"/>
        <v>2389.5219770470894</v>
      </c>
      <c r="M94" s="8">
        <f t="shared" si="25"/>
        <v>31.781028737985167</v>
      </c>
      <c r="N94" s="2">
        <f t="shared" si="36"/>
        <v>7.1608201173818344E-16</v>
      </c>
      <c r="O94" s="2">
        <f t="shared" si="24"/>
        <v>7.0892119162080151E-13</v>
      </c>
      <c r="P94" s="12">
        <f t="shared" si="37"/>
        <v>21.000000000021004</v>
      </c>
      <c r="Q94" s="16"/>
      <c r="R94" s="5"/>
      <c r="S94" s="5"/>
      <c r="T94" s="16"/>
    </row>
    <row r="95" spans="3:25" x14ac:dyDescent="0.2">
      <c r="C95" s="12"/>
      <c r="D95" s="12">
        <f t="shared" si="21"/>
        <v>8.2400000000000008E-3</v>
      </c>
      <c r="E95" s="12">
        <v>4.0000000000000003E-5</v>
      </c>
      <c r="F95" s="12">
        <f t="shared" si="19"/>
        <v>1.066533006781892E-4</v>
      </c>
      <c r="G95" s="12">
        <f t="shared" si="22"/>
        <v>4198675</v>
      </c>
      <c r="H95" s="12">
        <v>3.1759999999999997E-2</v>
      </c>
      <c r="I95" s="2">
        <v>1.8099999999999999E-5</v>
      </c>
      <c r="J95" s="2">
        <f t="shared" si="34"/>
        <v>6.4333270969083716E-6</v>
      </c>
      <c r="K95" s="2">
        <f t="shared" si="35"/>
        <v>1.7214791968669524E-3</v>
      </c>
      <c r="L95" s="3">
        <f t="shared" si="23"/>
        <v>2904.4788976247119</v>
      </c>
      <c r="M95" s="8">
        <f t="shared" si="25"/>
        <v>21.550625000486214</v>
      </c>
      <c r="N95" s="2">
        <f t="shared" si="36"/>
        <v>5.8912244320859653E-16</v>
      </c>
      <c r="O95" s="13">
        <f t="shared" si="24"/>
        <v>5.832312187765105E-13</v>
      </c>
      <c r="P95" s="12">
        <f t="shared" si="37"/>
        <v>20</v>
      </c>
      <c r="Q95" s="16"/>
      <c r="R95" s="5"/>
      <c r="S95" s="5"/>
      <c r="T95" s="16"/>
    </row>
    <row r="96" spans="3:25" x14ac:dyDescent="0.2">
      <c r="C96" s="12">
        <f>C94+($D$6-$C$6)/100</f>
        <v>8.2009999999999583E-3</v>
      </c>
      <c r="D96" s="12">
        <f t="shared" si="21"/>
        <v>8.2400000000000008E-3</v>
      </c>
      <c r="E96" s="12">
        <f t="shared" ref="E96:E105" si="38">(D96-C96)</f>
        <v>3.9000000000042473E-5</v>
      </c>
      <c r="F96" s="12">
        <f t="shared" si="19"/>
        <v>1.066533006781892E-4</v>
      </c>
      <c r="G96" s="12">
        <f t="shared" si="22"/>
        <v>4198675</v>
      </c>
      <c r="H96" s="12">
        <v>3.1759999999999997E-2</v>
      </c>
      <c r="I96" s="2">
        <v>1.8099999999999999E-5</v>
      </c>
      <c r="J96" s="2">
        <f t="shared" si="34"/>
        <v>6.4333270969083716E-6</v>
      </c>
      <c r="K96" s="2">
        <f t="shared" si="35"/>
        <v>1.5556799041782916E-3</v>
      </c>
      <c r="L96" s="3">
        <f t="shared" si="23"/>
        <v>3214.0287899656287</v>
      </c>
      <c r="M96" s="8">
        <f t="shared" si="25"/>
        <v>10.65767400114586</v>
      </c>
      <c r="N96" s="2">
        <f t="shared" si="36"/>
        <v>5.3238281802534189E-16</v>
      </c>
      <c r="O96" s="2">
        <f t="shared" si="24"/>
        <v>5.2705898984508844E-13</v>
      </c>
      <c r="P96" s="12">
        <f t="shared" si="37"/>
        <v>19.500000000021238</v>
      </c>
      <c r="Q96" s="16"/>
      <c r="R96" s="5"/>
      <c r="S96" s="5"/>
      <c r="T96" s="16"/>
    </row>
    <row r="97" spans="3:20" x14ac:dyDescent="0.2">
      <c r="C97" s="2">
        <f t="shared" si="32"/>
        <v>8.2039999999999579E-3</v>
      </c>
      <c r="D97" s="2">
        <f t="shared" si="21"/>
        <v>8.2400000000000008E-3</v>
      </c>
      <c r="E97" s="2">
        <f t="shared" si="38"/>
        <v>3.6000000000042942E-5</v>
      </c>
      <c r="F97" s="2">
        <f t="shared" si="19"/>
        <v>1.066533006781892E-4</v>
      </c>
      <c r="G97" s="2">
        <f t="shared" si="22"/>
        <v>4198675</v>
      </c>
      <c r="H97" s="12">
        <v>3.1759999999999997E-2</v>
      </c>
      <c r="I97" s="2">
        <v>1.8099999999999999E-5</v>
      </c>
      <c r="J97" s="2">
        <f t="shared" ref="J97:J105" si="39">PI()*D97^2*(0.0254*6-H97)/4</f>
        <v>6.4333270969083716E-6</v>
      </c>
      <c r="K97" s="2">
        <f t="shared" ref="K97:K105" si="40">PI()*E97^4*101325/(H97*J97*I97*128)</f>
        <v>1.1294625010697962E-3</v>
      </c>
      <c r="L97" s="3">
        <f t="shared" si="23"/>
        <v>4426.8844651895351</v>
      </c>
      <c r="M97" s="8">
        <f t="shared" si="25"/>
        <v>37.736304012288478</v>
      </c>
      <c r="N97" s="2">
        <f t="shared" ref="N97:N105" si="41">PI()*E97^4/F97/128</f>
        <v>3.865232349910043E-16</v>
      </c>
      <c r="O97" s="2">
        <f t="shared" si="24"/>
        <v>3.8265800264109421E-13</v>
      </c>
      <c r="P97" s="12">
        <f t="shared" ref="P97:P105" si="42">E97/2*10^6</f>
        <v>18.000000000021473</v>
      </c>
      <c r="Q97" s="16"/>
      <c r="R97" s="5"/>
      <c r="S97" s="5"/>
      <c r="T97" s="16"/>
    </row>
    <row r="98" spans="3:20" x14ac:dyDescent="0.2">
      <c r="C98" s="2">
        <f t="shared" si="32"/>
        <v>8.2069999999999574E-3</v>
      </c>
      <c r="D98" s="2">
        <f t="shared" si="21"/>
        <v>8.2400000000000008E-3</v>
      </c>
      <c r="E98" s="2">
        <f t="shared" si="38"/>
        <v>3.3000000000043411E-5</v>
      </c>
      <c r="F98" s="2">
        <f t="shared" si="19"/>
        <v>1.066533006781892E-4</v>
      </c>
      <c r="G98" s="2">
        <f t="shared" si="22"/>
        <v>4198675</v>
      </c>
      <c r="H98" s="2">
        <v>3.1759999999999997E-2</v>
      </c>
      <c r="I98" s="2">
        <v>1.8099999999999999E-5</v>
      </c>
      <c r="J98" s="2">
        <f t="shared" si="39"/>
        <v>6.4333270969083716E-6</v>
      </c>
      <c r="K98" s="2">
        <f t="shared" si="40"/>
        <v>7.9747591040562314E-4</v>
      </c>
      <c r="L98" s="3">
        <f t="shared" si="23"/>
        <v>6269.7818639522684</v>
      </c>
      <c r="M98" s="8">
        <f t="shared" si="25"/>
        <v>41.629670104431568</v>
      </c>
      <c r="N98" s="2">
        <f t="shared" si="41"/>
        <v>2.7291120194377271E-16</v>
      </c>
      <c r="O98" s="2">
        <f t="shared" si="24"/>
        <v>2.7018208992433497E-13</v>
      </c>
      <c r="P98" s="2">
        <f t="shared" si="42"/>
        <v>16.500000000021707</v>
      </c>
      <c r="Q98" s="16"/>
      <c r="R98" s="5"/>
      <c r="S98" s="5"/>
      <c r="T98" s="16"/>
    </row>
    <row r="99" spans="3:20" x14ac:dyDescent="0.2">
      <c r="C99" s="2">
        <f t="shared" si="32"/>
        <v>8.2099999999999569E-3</v>
      </c>
      <c r="D99" s="2">
        <f t="shared" si="21"/>
        <v>8.2400000000000008E-3</v>
      </c>
      <c r="E99" s="2">
        <f t="shared" si="38"/>
        <v>3.000000000004388E-5</v>
      </c>
      <c r="F99" s="2">
        <f t="shared" si="19"/>
        <v>1.066533006781892E-4</v>
      </c>
      <c r="G99" s="2">
        <f t="shared" si="22"/>
        <v>4198675</v>
      </c>
      <c r="H99" s="2">
        <v>3.1759999999999997E-2</v>
      </c>
      <c r="I99" s="2">
        <v>1.8099999999999999E-5</v>
      </c>
      <c r="J99" s="2">
        <f t="shared" si="39"/>
        <v>6.4333270969083716E-6</v>
      </c>
      <c r="K99" s="2">
        <f t="shared" si="40"/>
        <v>5.4468677713687076E-4</v>
      </c>
      <c r="L99" s="3">
        <f t="shared" si="23"/>
        <v>9179.587627007113</v>
      </c>
      <c r="M99" s="8">
        <f t="shared" si="25"/>
        <v>46.409999999913822</v>
      </c>
      <c r="N99" s="2">
        <f t="shared" si="41"/>
        <v>1.864020230475605E-16</v>
      </c>
      <c r="O99" s="2">
        <f t="shared" si="24"/>
        <v>1.8453800281708489E-13</v>
      </c>
      <c r="P99" s="2">
        <f t="shared" si="42"/>
        <v>15.00000000002194</v>
      </c>
      <c r="Q99" s="16"/>
      <c r="R99" s="5"/>
      <c r="S99" s="5"/>
      <c r="T99" s="16"/>
    </row>
    <row r="100" spans="3:20" x14ac:dyDescent="0.2">
      <c r="C100" s="2">
        <f t="shared" si="32"/>
        <v>8.2129999999999564E-3</v>
      </c>
      <c r="D100" s="2">
        <f t="shared" si="21"/>
        <v>8.2400000000000008E-3</v>
      </c>
      <c r="E100" s="2">
        <f t="shared" si="38"/>
        <v>2.700000000004435E-5</v>
      </c>
      <c r="F100" s="2">
        <f t="shared" si="19"/>
        <v>1.066533006781892E-4</v>
      </c>
      <c r="G100" s="2">
        <f t="shared" si="22"/>
        <v>4198675</v>
      </c>
      <c r="H100" s="2">
        <v>3.1759999999999997E-2</v>
      </c>
      <c r="I100" s="2">
        <v>1.8099999999999999E-5</v>
      </c>
      <c r="J100" s="2">
        <f t="shared" si="39"/>
        <v>6.4333270969083716E-6</v>
      </c>
      <c r="K100" s="2">
        <f t="shared" si="40"/>
        <v>3.5736899447975809E-4</v>
      </c>
      <c r="L100" s="3">
        <f t="shared" si="23"/>
        <v>13991.141025759041</v>
      </c>
      <c r="M100" s="8">
        <f t="shared" si="25"/>
        <v>52.415790275762895</v>
      </c>
      <c r="N100" s="2">
        <f t="shared" si="41"/>
        <v>1.2229836732159246E-16</v>
      </c>
      <c r="O100" s="2">
        <f t="shared" si="24"/>
        <v>1.2107538364837652E-13</v>
      </c>
      <c r="P100" s="2">
        <f t="shared" si="42"/>
        <v>13.500000000022174</v>
      </c>
      <c r="Q100" s="16"/>
      <c r="R100" s="5"/>
      <c r="S100" s="5"/>
      <c r="T100" s="16"/>
    </row>
    <row r="101" spans="3:20" x14ac:dyDescent="0.2">
      <c r="C101" s="2">
        <f t="shared" si="32"/>
        <v>8.215999999999956E-3</v>
      </c>
      <c r="D101" s="2">
        <f t="shared" si="21"/>
        <v>8.2400000000000008E-3</v>
      </c>
      <c r="E101" s="2">
        <f t="shared" si="38"/>
        <v>2.4000000000044819E-5</v>
      </c>
      <c r="F101" s="2">
        <f t="shared" si="19"/>
        <v>1.066533006781892E-4</v>
      </c>
      <c r="G101" s="2">
        <f t="shared" si="22"/>
        <v>4198675</v>
      </c>
      <c r="H101" s="2">
        <v>3.1759999999999997E-2</v>
      </c>
      <c r="I101" s="2">
        <v>1.8099999999999999E-5</v>
      </c>
      <c r="J101" s="2">
        <f t="shared" si="39"/>
        <v>6.4333270969083716E-6</v>
      </c>
      <c r="K101" s="2">
        <f t="shared" si="40"/>
        <v>2.2310370391562343E-4</v>
      </c>
      <c r="L101" s="3">
        <f t="shared" si="23"/>
        <v>22411.102604961558</v>
      </c>
      <c r="M101" s="8">
        <f t="shared" si="25"/>
        <v>60.18066406235598</v>
      </c>
      <c r="N101" s="2">
        <f t="shared" si="41"/>
        <v>7.6350268640404392E-17</v>
      </c>
      <c r="O101" s="2">
        <f t="shared" si="24"/>
        <v>7.5586765954000345E-14</v>
      </c>
      <c r="P101" s="2">
        <f t="shared" si="42"/>
        <v>12.000000000022409</v>
      </c>
      <c r="Q101" s="16"/>
      <c r="R101" s="5"/>
      <c r="S101" s="5"/>
      <c r="T101" s="16"/>
    </row>
    <row r="102" spans="3:20" x14ac:dyDescent="0.2">
      <c r="C102" s="2">
        <f t="shared" si="32"/>
        <v>8.2189999999999555E-3</v>
      </c>
      <c r="D102" s="2">
        <f t="shared" si="21"/>
        <v>8.2400000000000008E-3</v>
      </c>
      <c r="E102" s="2">
        <f t="shared" si="38"/>
        <v>2.1000000000045288E-5</v>
      </c>
      <c r="F102" s="2">
        <f t="shared" si="19"/>
        <v>1.066533006781892E-4</v>
      </c>
      <c r="G102" s="2">
        <f t="shared" si="22"/>
        <v>4198675</v>
      </c>
      <c r="H102" s="2">
        <v>3.1759999999999997E-2</v>
      </c>
      <c r="I102" s="2">
        <v>1.8099999999999999E-5</v>
      </c>
      <c r="J102" s="2">
        <f t="shared" si="39"/>
        <v>6.4333270969083716E-6</v>
      </c>
      <c r="K102" s="2">
        <f t="shared" si="40"/>
        <v>1.3077929519092566E-4</v>
      </c>
      <c r="L102" s="3">
        <f t="shared" si="23"/>
        <v>38232.351632576574</v>
      </c>
      <c r="M102" s="8">
        <f t="shared" si="25"/>
        <v>70.595585172647318</v>
      </c>
      <c r="N102" s="2">
        <f t="shared" si="41"/>
        <v>4.4755125733843498E-17</v>
      </c>
      <c r="O102" s="2">
        <f t="shared" si="24"/>
        <v>4.430757447650506E-14</v>
      </c>
      <c r="P102" s="2">
        <f t="shared" si="42"/>
        <v>10.500000000022643</v>
      </c>
      <c r="Q102" s="16"/>
      <c r="R102" s="5"/>
      <c r="S102" s="5"/>
      <c r="T102" s="16"/>
    </row>
    <row r="103" spans="3:20" x14ac:dyDescent="0.2">
      <c r="C103" s="2">
        <f t="shared" si="32"/>
        <v>8.221999999999955E-3</v>
      </c>
      <c r="D103" s="2">
        <f t="shared" si="21"/>
        <v>8.2400000000000008E-3</v>
      </c>
      <c r="E103" s="2">
        <f t="shared" si="38"/>
        <v>1.8000000000045757E-5</v>
      </c>
      <c r="F103" s="2">
        <f t="shared" si="19"/>
        <v>1.066533006781892E-4</v>
      </c>
      <c r="G103" s="2">
        <f t="shared" si="22"/>
        <v>4198675</v>
      </c>
      <c r="H103" s="2">
        <v>3.1759999999999997E-2</v>
      </c>
      <c r="I103" s="2">
        <v>1.8099999999999999E-5</v>
      </c>
      <c r="J103" s="2">
        <f t="shared" si="39"/>
        <v>6.4333270969083716E-6</v>
      </c>
      <c r="K103" s="2">
        <f t="shared" si="40"/>
        <v>7.0591406317243227E-5</v>
      </c>
      <c r="L103" s="3">
        <f t="shared" si="23"/>
        <v>70830.151442650313</v>
      </c>
      <c r="M103" s="8">
        <f t="shared" si="25"/>
        <v>85.262345678726675</v>
      </c>
      <c r="N103" s="2">
        <f t="shared" si="41"/>
        <v>2.4157702187068143E-17</v>
      </c>
      <c r="O103" s="2">
        <f t="shared" si="24"/>
        <v>2.3916125165197461E-14</v>
      </c>
      <c r="P103" s="2">
        <f t="shared" si="42"/>
        <v>9.0000000000228795</v>
      </c>
      <c r="Q103" s="16"/>
      <c r="R103" s="5"/>
      <c r="S103" s="5"/>
      <c r="T103" s="16"/>
    </row>
    <row r="104" spans="3:20" x14ac:dyDescent="0.2">
      <c r="C104" s="2">
        <f t="shared" si="32"/>
        <v>8.2249999999999546E-3</v>
      </c>
      <c r="D104" s="2">
        <f t="shared" si="21"/>
        <v>8.2400000000000008E-3</v>
      </c>
      <c r="E104" s="2">
        <f t="shared" si="38"/>
        <v>1.5000000000046226E-5</v>
      </c>
      <c r="F104" s="2">
        <f t="shared" si="19"/>
        <v>1.066533006781892E-4</v>
      </c>
      <c r="G104" s="2">
        <f t="shared" si="22"/>
        <v>4198675</v>
      </c>
      <c r="H104" s="2">
        <v>3.1759999999999997E-2</v>
      </c>
      <c r="I104" s="2">
        <v>1.8099999999999999E-5</v>
      </c>
      <c r="J104" s="2">
        <f t="shared" si="39"/>
        <v>6.4333270969083716E-6</v>
      </c>
      <c r="K104" s="2">
        <f t="shared" si="40"/>
        <v>3.4042923571274902E-5</v>
      </c>
      <c r="L104" s="3">
        <f t="shared" si="23"/>
        <v>146873.40203116258</v>
      </c>
      <c r="M104" s="8">
        <f t="shared" si="25"/>
        <v>107.3599999995523</v>
      </c>
      <c r="N104" s="2">
        <f t="shared" si="41"/>
        <v>1.1650126440547983E-17</v>
      </c>
      <c r="O104" s="2">
        <f t="shared" si="24"/>
        <v>1.1533625176142501E-14</v>
      </c>
      <c r="P104" s="2">
        <f t="shared" si="42"/>
        <v>7.5000000000231131</v>
      </c>
      <c r="Q104" s="16"/>
      <c r="R104" s="5"/>
      <c r="S104" s="5"/>
      <c r="T104" s="16"/>
    </row>
    <row r="105" spans="3:20" x14ac:dyDescent="0.2">
      <c r="C105" s="2">
        <f t="shared" si="32"/>
        <v>8.2279999999999541E-3</v>
      </c>
      <c r="D105" s="2">
        <f t="shared" si="21"/>
        <v>8.2400000000000008E-3</v>
      </c>
      <c r="E105" s="2">
        <f t="shared" si="38"/>
        <v>1.2000000000046696E-5</v>
      </c>
      <c r="F105" s="2">
        <f t="shared" si="19"/>
        <v>1.066533006781892E-4</v>
      </c>
      <c r="G105" s="2">
        <f t="shared" si="22"/>
        <v>4198675</v>
      </c>
      <c r="H105" s="2">
        <v>3.1759999999999997E-2</v>
      </c>
      <c r="I105" s="2">
        <v>1.8099999999999999E-5</v>
      </c>
      <c r="J105" s="2">
        <f t="shared" si="39"/>
        <v>6.4333270969083716E-6</v>
      </c>
      <c r="K105" s="2">
        <f t="shared" si="40"/>
        <v>1.394398149483935E-5</v>
      </c>
      <c r="L105" s="3">
        <f t="shared" si="23"/>
        <v>358577.64167648199</v>
      </c>
      <c r="M105" s="8">
        <f t="shared" si="25"/>
        <v>144.14062499920951</v>
      </c>
      <c r="N105" s="2">
        <f t="shared" si="41"/>
        <v>4.7718917900639056E-18</v>
      </c>
      <c r="O105" s="2">
        <f t="shared" si="24"/>
        <v>4.7241728721632663E-15</v>
      </c>
      <c r="P105" s="2">
        <f t="shared" si="42"/>
        <v>6.0000000000233475</v>
      </c>
      <c r="Q105" s="16"/>
      <c r="R105" s="5"/>
      <c r="S105" s="5"/>
      <c r="T105" s="16"/>
    </row>
    <row r="106" spans="3:20" x14ac:dyDescent="0.2">
      <c r="C106"/>
    </row>
    <row r="107" spans="3:20" x14ac:dyDescent="0.2">
      <c r="C107"/>
    </row>
    <row r="108" spans="3:20" x14ac:dyDescent="0.2">
      <c r="C108"/>
    </row>
    <row r="110" spans="3:20" x14ac:dyDescent="0.2">
      <c r="C110" s="5" t="s">
        <v>15</v>
      </c>
      <c r="D110" s="5" t="s">
        <v>16</v>
      </c>
    </row>
    <row r="111" spans="3:20" x14ac:dyDescent="0.2">
      <c r="C111" s="5">
        <v>0</v>
      </c>
      <c r="D111" s="5">
        <f t="shared" ref="D111:D151" si="43">(430000-101325)*EXP(-$K$87*C111) +101325</f>
        <v>430000</v>
      </c>
    </row>
    <row r="112" spans="3:20" x14ac:dyDescent="0.2">
      <c r="C112" s="5">
        <f>C111+1</f>
        <v>1</v>
      </c>
      <c r="D112" s="5">
        <f t="shared" si="43"/>
        <v>426536.68139334547</v>
      </c>
    </row>
    <row r="113" spans="3:20" x14ac:dyDescent="0.2">
      <c r="C113" s="5">
        <f t="shared" ref="C113:C151" si="44">C112+1</f>
        <v>2</v>
      </c>
      <c r="D113" s="5">
        <f t="shared" si="43"/>
        <v>423109.85651384143</v>
      </c>
    </row>
    <row r="114" spans="3:20" x14ac:dyDescent="0.2">
      <c r="C114" s="5">
        <f t="shared" si="44"/>
        <v>3</v>
      </c>
      <c r="D114" s="5">
        <f t="shared" si="43"/>
        <v>419719.14081929799</v>
      </c>
    </row>
    <row r="115" spans="3:20" x14ac:dyDescent="0.2">
      <c r="C115" s="5">
        <f t="shared" si="44"/>
        <v>4</v>
      </c>
      <c r="D115" s="5">
        <f t="shared" si="43"/>
        <v>416364.15381952841</v>
      </c>
      <c r="R115" s="1" t="s">
        <v>31</v>
      </c>
      <c r="S115" s="1" t="s">
        <v>32</v>
      </c>
    </row>
    <row r="116" spans="3:20" ht="17" x14ac:dyDescent="0.2">
      <c r="C116" s="5">
        <f t="shared" si="44"/>
        <v>5</v>
      </c>
      <c r="D116" s="5">
        <f t="shared" si="43"/>
        <v>413044.51903365215</v>
      </c>
      <c r="R116" s="22">
        <v>4.1630687974269797E-5</v>
      </c>
      <c r="S116" s="1">
        <f>(R116)^2*(0.001)/(1-0.1)^2/150</f>
        <v>1.4264314248650305E-14</v>
      </c>
      <c r="T116">
        <f xml:space="preserve"> (S116*150*(1-0.036)^2/0.026^3)^0.5</f>
        <v>3.3634741205238459E-4</v>
      </c>
    </row>
    <row r="117" spans="3:20" x14ac:dyDescent="0.2">
      <c r="C117" s="5">
        <f t="shared" si="44"/>
        <v>6</v>
      </c>
      <c r="D117" s="5">
        <f t="shared" si="43"/>
        <v>409759.86394784809</v>
      </c>
      <c r="R117" s="18">
        <v>3.3333333333333298E-7</v>
      </c>
      <c r="S117" s="1">
        <f>(R117)*(0.001)/(1-0.1)/1.75</f>
        <v>2.1164021164021143E-10</v>
      </c>
    </row>
    <row r="118" spans="3:20" x14ac:dyDescent="0.2">
      <c r="C118" s="5">
        <f t="shared" si="44"/>
        <v>7</v>
      </c>
      <c r="D118" s="5">
        <f t="shared" si="43"/>
        <v>406509.8199735526</v>
      </c>
    </row>
    <row r="119" spans="3:20" x14ac:dyDescent="0.2">
      <c r="C119" s="5">
        <f t="shared" si="44"/>
        <v>8</v>
      </c>
      <c r="D119" s="5">
        <f t="shared" si="43"/>
        <v>403294.02240609867</v>
      </c>
    </row>
    <row r="120" spans="3:20" x14ac:dyDescent="0.2">
      <c r="C120" s="5">
        <f t="shared" si="44"/>
        <v>9</v>
      </c>
      <c r="D120" s="5">
        <f t="shared" si="43"/>
        <v>400112.11038378993</v>
      </c>
    </row>
    <row r="121" spans="3:20" x14ac:dyDescent="0.2">
      <c r="C121" s="5">
        <f t="shared" si="44"/>
        <v>10</v>
      </c>
      <c r="D121" s="5">
        <f t="shared" si="43"/>
        <v>396963.72684740677</v>
      </c>
    </row>
    <row r="122" spans="3:20" x14ac:dyDescent="0.2">
      <c r="C122" s="5">
        <f t="shared" si="44"/>
        <v>11</v>
      </c>
      <c r="D122" s="5">
        <f t="shared" si="43"/>
        <v>393848.51850013883</v>
      </c>
    </row>
    <row r="123" spans="3:20" x14ac:dyDescent="0.2">
      <c r="C123" s="5">
        <f t="shared" si="44"/>
        <v>12</v>
      </c>
      <c r="D123" s="5">
        <f t="shared" si="43"/>
        <v>390766.13576793962</v>
      </c>
    </row>
    <row r="124" spans="3:20" x14ac:dyDescent="0.2">
      <c r="C124" s="5">
        <f t="shared" si="44"/>
        <v>13</v>
      </c>
      <c r="D124" s="5">
        <f t="shared" si="43"/>
        <v>387716.23276029876</v>
      </c>
    </row>
    <row r="125" spans="3:20" x14ac:dyDescent="0.2">
      <c r="C125" s="5">
        <f t="shared" si="44"/>
        <v>14</v>
      </c>
      <c r="D125" s="5">
        <f t="shared" si="43"/>
        <v>384698.46723142843</v>
      </c>
    </row>
    <row r="126" spans="3:20" x14ac:dyDescent="0.2">
      <c r="C126" s="5">
        <f t="shared" si="44"/>
        <v>15</v>
      </c>
      <c r="D126" s="5">
        <f t="shared" si="43"/>
        <v>381712.50054185715</v>
      </c>
    </row>
    <row r="127" spans="3:20" x14ac:dyDescent="0.2">
      <c r="C127" s="5">
        <f t="shared" si="44"/>
        <v>16</v>
      </c>
      <c r="D127" s="5">
        <f t="shared" si="43"/>
        <v>378757.99762043031</v>
      </c>
    </row>
    <row r="128" spans="3:20" x14ac:dyDescent="0.2">
      <c r="C128" s="5">
        <f t="shared" si="44"/>
        <v>17</v>
      </c>
      <c r="D128" s="5">
        <f t="shared" si="43"/>
        <v>375834.6269267092</v>
      </c>
    </row>
    <row r="129" spans="3:4" x14ac:dyDescent="0.2">
      <c r="C129" s="5">
        <f t="shared" si="44"/>
        <v>18</v>
      </c>
      <c r="D129" s="5">
        <f t="shared" si="43"/>
        <v>372942.06041376758</v>
      </c>
    </row>
    <row r="130" spans="3:4" x14ac:dyDescent="0.2">
      <c r="C130" s="5">
        <f t="shared" si="44"/>
        <v>19</v>
      </c>
      <c r="D130" s="5">
        <f t="shared" si="43"/>
        <v>370079.97349137982</v>
      </c>
    </row>
    <row r="131" spans="3:4" x14ac:dyDescent="0.2">
      <c r="C131" s="5">
        <f t="shared" si="44"/>
        <v>20</v>
      </c>
      <c r="D131" s="5">
        <f t="shared" si="43"/>
        <v>367248.04498959641</v>
      </c>
    </row>
    <row r="132" spans="3:4" x14ac:dyDescent="0.2">
      <c r="C132" s="5">
        <f t="shared" si="44"/>
        <v>21</v>
      </c>
      <c r="D132" s="5">
        <f t="shared" si="43"/>
        <v>364445.95712270448</v>
      </c>
    </row>
    <row r="133" spans="3:4" x14ac:dyDescent="0.2">
      <c r="C133" s="5">
        <f t="shared" si="44"/>
        <v>22</v>
      </c>
      <c r="D133" s="5">
        <f t="shared" si="43"/>
        <v>361673.3954535668</v>
      </c>
    </row>
    <row r="134" spans="3:4" x14ac:dyDescent="0.2">
      <c r="C134" s="5">
        <f t="shared" si="44"/>
        <v>23</v>
      </c>
      <c r="D134" s="5">
        <f t="shared" si="43"/>
        <v>358930.04885833745</v>
      </c>
    </row>
    <row r="135" spans="3:4" x14ac:dyDescent="0.2">
      <c r="C135" s="5">
        <f t="shared" si="44"/>
        <v>24</v>
      </c>
      <c r="D135" s="5">
        <f t="shared" si="43"/>
        <v>356215.60949154891</v>
      </c>
    </row>
    <row r="136" spans="3:4" x14ac:dyDescent="0.2">
      <c r="C136" s="5">
        <f t="shared" si="44"/>
        <v>25</v>
      </c>
      <c r="D136" s="5">
        <f t="shared" si="43"/>
        <v>353529.77275156684</v>
      </c>
    </row>
    <row r="137" spans="3:4" x14ac:dyDescent="0.2">
      <c r="C137" s="5">
        <f t="shared" si="44"/>
        <v>26</v>
      </c>
      <c r="D137" s="5">
        <f t="shared" si="43"/>
        <v>350872.23724640952</v>
      </c>
    </row>
    <row r="138" spans="3:4" x14ac:dyDescent="0.2">
      <c r="C138" s="5">
        <f t="shared" si="44"/>
        <v>27</v>
      </c>
      <c r="D138" s="5">
        <f t="shared" si="43"/>
        <v>348242.70475992677</v>
      </c>
    </row>
    <row r="139" spans="3:4" x14ac:dyDescent="0.2">
      <c r="C139" s="5">
        <f t="shared" si="44"/>
        <v>28</v>
      </c>
      <c r="D139" s="5">
        <f t="shared" si="43"/>
        <v>345640.88021833554</v>
      </c>
    </row>
    <row r="140" spans="3:4" x14ac:dyDescent="0.2">
      <c r="C140" s="5">
        <f t="shared" si="44"/>
        <v>29</v>
      </c>
      <c r="D140" s="5">
        <f t="shared" si="43"/>
        <v>343066.47165710828</v>
      </c>
    </row>
    <row r="141" spans="3:4" x14ac:dyDescent="0.2">
      <c r="C141" s="5">
        <f t="shared" si="44"/>
        <v>30</v>
      </c>
      <c r="D141" s="5">
        <f t="shared" si="43"/>
        <v>340519.19018821011</v>
      </c>
    </row>
    <row r="142" spans="3:4" x14ac:dyDescent="0.2">
      <c r="C142" s="5">
        <f t="shared" si="44"/>
        <v>31</v>
      </c>
      <c r="D142" s="5">
        <f t="shared" si="43"/>
        <v>337998.74996768078</v>
      </c>
    </row>
    <row r="143" spans="3:4" x14ac:dyDescent="0.2">
      <c r="C143" s="5">
        <f t="shared" si="44"/>
        <v>32</v>
      </c>
      <c r="D143" s="5">
        <f t="shared" si="43"/>
        <v>335504.86816355877</v>
      </c>
    </row>
    <row r="144" spans="3:4" x14ac:dyDescent="0.2">
      <c r="C144" s="5">
        <f t="shared" si="44"/>
        <v>33</v>
      </c>
      <c r="D144" s="5">
        <f t="shared" si="43"/>
        <v>333037.26492414367</v>
      </c>
    </row>
    <row r="145" spans="3:4" x14ac:dyDescent="0.2">
      <c r="C145" s="5">
        <f t="shared" si="44"/>
        <v>34</v>
      </c>
      <c r="D145" s="5">
        <f t="shared" si="43"/>
        <v>330595.66334659187</v>
      </c>
    </row>
    <row r="146" spans="3:4" x14ac:dyDescent="0.2">
      <c r="C146" s="5">
        <f t="shared" si="44"/>
        <v>35</v>
      </c>
      <c r="D146" s="5">
        <f t="shared" si="43"/>
        <v>328179.78944584401</v>
      </c>
    </row>
    <row r="147" spans="3:4" x14ac:dyDescent="0.2">
      <c r="C147" s="5">
        <f t="shared" si="44"/>
        <v>36</v>
      </c>
      <c r="D147" s="5">
        <f t="shared" si="43"/>
        <v>325789.37212388008</v>
      </c>
    </row>
    <row r="148" spans="3:4" x14ac:dyDescent="0.2">
      <c r="C148" s="5">
        <f t="shared" si="44"/>
        <v>37</v>
      </c>
      <c r="D148" s="5">
        <f t="shared" si="43"/>
        <v>323424.14313929749</v>
      </c>
    </row>
    <row r="149" spans="3:4" x14ac:dyDescent="0.2">
      <c r="C149" s="5">
        <f t="shared" si="44"/>
        <v>38</v>
      </c>
      <c r="D149" s="5">
        <f t="shared" si="43"/>
        <v>321083.83707721077</v>
      </c>
    </row>
    <row r="150" spans="3:4" x14ac:dyDescent="0.2">
      <c r="C150" s="5">
        <f t="shared" si="44"/>
        <v>39</v>
      </c>
      <c r="D150" s="5">
        <f t="shared" si="43"/>
        <v>318768.1913194675</v>
      </c>
    </row>
    <row r="151" spans="3:4" x14ac:dyDescent="0.2">
      <c r="C151" s="5">
        <f t="shared" si="44"/>
        <v>40</v>
      </c>
      <c r="D151" s="5">
        <f t="shared" si="43"/>
        <v>316476.94601517892</v>
      </c>
    </row>
    <row r="152" spans="3:4" x14ac:dyDescent="0.2">
      <c r="C152"/>
      <c r="D152"/>
    </row>
    <row r="153" spans="3:4" x14ac:dyDescent="0.2">
      <c r="C153"/>
      <c r="D153"/>
    </row>
    <row r="154" spans="3:4" x14ac:dyDescent="0.2">
      <c r="C154"/>
      <c r="D154"/>
    </row>
    <row r="155" spans="3:4" x14ac:dyDescent="0.2">
      <c r="C155"/>
      <c r="D155"/>
    </row>
  </sheetData>
  <mergeCells count="1">
    <mergeCell ref="W82:Y82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F5DCC-8DC9-AE48-83FE-27F3D241A861}">
  <dimension ref="C4:I1656"/>
  <sheetViews>
    <sheetView topLeftCell="A540" zoomScale="138" workbookViewId="0">
      <selection activeCell="I43" sqref="I43"/>
    </sheetView>
  </sheetViews>
  <sheetFormatPr baseColWidth="10" defaultRowHeight="16" x14ac:dyDescent="0.2"/>
  <cols>
    <col min="3" max="3" width="10.83203125" style="1"/>
    <col min="7" max="7" width="21" customWidth="1"/>
    <col min="8" max="8" width="14.83203125" customWidth="1"/>
    <col min="9" max="9" width="13.6640625" customWidth="1"/>
  </cols>
  <sheetData>
    <row r="4" spans="3:9" x14ac:dyDescent="0.2">
      <c r="C4" s="1" t="s">
        <v>15</v>
      </c>
      <c r="D4" t="s">
        <v>16</v>
      </c>
    </row>
    <row r="5" spans="3:9" x14ac:dyDescent="0.2">
      <c r="C5" s="1">
        <v>0</v>
      </c>
      <c r="D5">
        <f>$I$6*(1+$I$5*EXP(-$I$6*$I$11*$I$12*C5/$I$8/$I$9/$I$10))/(1-$I$5*EXP(-$I$6*$I$12*$I$11*C5/$I$10/$I$9/$I$8))</f>
        <v>4299999.9999999963</v>
      </c>
      <c r="H5" t="s">
        <v>24</v>
      </c>
      <c r="I5">
        <f>(I7-I6)/(I7+I6)</f>
        <v>0.95395704702561157</v>
      </c>
    </row>
    <row r="6" spans="3:9" x14ac:dyDescent="0.2">
      <c r="C6" s="1">
        <f>C5+1</f>
        <v>1</v>
      </c>
      <c r="D6">
        <f t="shared" ref="D6:D69" si="0">$I$6*(1+$I$5*EXP(-$I$6*$I$11*$I$12*C6/$I$8/$I$9/$I$10))/(1-$I$5*EXP(-$I$6*$I$12*$I$11*C6/$I$10/$I$9/$I$8))</f>
        <v>3362282.6358704343</v>
      </c>
      <c r="H6" t="s">
        <v>19</v>
      </c>
      <c r="I6">
        <v>101325</v>
      </c>
    </row>
    <row r="7" spans="3:9" x14ac:dyDescent="0.2">
      <c r="C7" s="1">
        <f t="shared" ref="C7:C70" si="1">C6+1</f>
        <v>2</v>
      </c>
      <c r="D7">
        <f t="shared" si="0"/>
        <v>2760523.369182182</v>
      </c>
      <c r="H7" t="s">
        <v>20</v>
      </c>
      <c r="I7">
        <v>4300000</v>
      </c>
    </row>
    <row r="8" spans="3:9" x14ac:dyDescent="0.2">
      <c r="C8" s="1">
        <f t="shared" si="1"/>
        <v>3</v>
      </c>
      <c r="D8">
        <f t="shared" si="0"/>
        <v>2341635.1643664665</v>
      </c>
      <c r="F8" s="14"/>
      <c r="H8" t="s">
        <v>21</v>
      </c>
      <c r="I8">
        <v>1.8099999999999999E-5</v>
      </c>
    </row>
    <row r="9" spans="3:9" x14ac:dyDescent="0.2">
      <c r="C9" s="1">
        <f t="shared" si="1"/>
        <v>4</v>
      </c>
      <c r="D9">
        <f t="shared" si="0"/>
        <v>2033276.6152995341</v>
      </c>
      <c r="H9" t="s">
        <v>23</v>
      </c>
      <c r="I9">
        <f>Sheet1!H6</f>
        <v>3.1759999999999997E-2</v>
      </c>
    </row>
    <row r="10" spans="3:9" x14ac:dyDescent="0.2">
      <c r="C10" s="1">
        <f t="shared" si="1"/>
        <v>5</v>
      </c>
      <c r="D10">
        <f t="shared" si="0"/>
        <v>1796817.4956752684</v>
      </c>
      <c r="H10" t="s">
        <v>22</v>
      </c>
      <c r="I10">
        <f>Sheet1!J6</f>
        <v>6.4333270969083716E-6</v>
      </c>
    </row>
    <row r="11" spans="3:9" x14ac:dyDescent="0.2">
      <c r="C11" s="1">
        <f t="shared" si="1"/>
        <v>6</v>
      </c>
      <c r="D11">
        <f t="shared" si="0"/>
        <v>1609750.9333959124</v>
      </c>
      <c r="H11" t="s">
        <v>18</v>
      </c>
      <c r="I11">
        <f>Sheet1!X84</f>
        <v>9.0025273352833112E-15</v>
      </c>
    </row>
    <row r="12" spans="3:9" x14ac:dyDescent="0.2">
      <c r="C12" s="1">
        <f t="shared" si="1"/>
        <v>7</v>
      </c>
      <c r="D12">
        <f t="shared" si="0"/>
        <v>1458076.319464623</v>
      </c>
      <c r="H12" t="s">
        <v>3</v>
      </c>
      <c r="I12">
        <f>PI()/4*Sheet1!D6^2</f>
        <v>5.3326650339094599E-5</v>
      </c>
    </row>
    <row r="13" spans="3:9" x14ac:dyDescent="0.2">
      <c r="C13" s="1">
        <f t="shared" si="1"/>
        <v>8</v>
      </c>
      <c r="D13">
        <f t="shared" si="0"/>
        <v>1332627.6461410024</v>
      </c>
    </row>
    <row r="14" spans="3:9" x14ac:dyDescent="0.2">
      <c r="C14" s="1">
        <f t="shared" si="1"/>
        <v>9</v>
      </c>
      <c r="D14">
        <f t="shared" si="0"/>
        <v>1227152.5245739946</v>
      </c>
    </row>
    <row r="15" spans="3:9" x14ac:dyDescent="0.2">
      <c r="C15" s="1">
        <f t="shared" si="1"/>
        <v>10</v>
      </c>
      <c r="D15">
        <f t="shared" si="0"/>
        <v>1137239.7135553109</v>
      </c>
    </row>
    <row r="16" spans="3:9" x14ac:dyDescent="0.2">
      <c r="C16" s="1">
        <f t="shared" si="1"/>
        <v>11</v>
      </c>
      <c r="D16">
        <f t="shared" si="0"/>
        <v>1059687.8834298814</v>
      </c>
    </row>
    <row r="17" spans="3:4" x14ac:dyDescent="0.2">
      <c r="C17" s="1">
        <f t="shared" si="1"/>
        <v>12</v>
      </c>
      <c r="D17">
        <f t="shared" si="0"/>
        <v>992117.41754381894</v>
      </c>
    </row>
    <row r="18" spans="3:4" x14ac:dyDescent="0.2">
      <c r="C18" s="1">
        <f t="shared" si="1"/>
        <v>13</v>
      </c>
      <c r="D18">
        <f t="shared" si="0"/>
        <v>932722.66459706076</v>
      </c>
    </row>
    <row r="19" spans="3:4" x14ac:dyDescent="0.2">
      <c r="C19" s="1">
        <f t="shared" si="1"/>
        <v>14</v>
      </c>
      <c r="D19">
        <f t="shared" si="0"/>
        <v>880108.72886384162</v>
      </c>
    </row>
    <row r="20" spans="3:4" x14ac:dyDescent="0.2">
      <c r="C20" s="1">
        <f t="shared" si="1"/>
        <v>15</v>
      </c>
      <c r="D20">
        <f t="shared" si="0"/>
        <v>833180.95499566291</v>
      </c>
    </row>
    <row r="21" spans="3:4" x14ac:dyDescent="0.2">
      <c r="C21" s="1">
        <f t="shared" si="1"/>
        <v>16</v>
      </c>
      <c r="D21">
        <f>$I$6*(1+$I$5*EXP(-$I$6*$I$11*$I$12*C21/$I$8/$I$9/$I$10))/(1-$I$5*EXP(-$I$6*$I$12*$I$11*C21/$I$10/$I$9/$I$8))</f>
        <v>791068.27221923787</v>
      </c>
    </row>
    <row r="22" spans="3:4" x14ac:dyDescent="0.2">
      <c r="C22" s="1">
        <f t="shared" si="1"/>
        <v>17</v>
      </c>
      <c r="D22">
        <f t="shared" si="0"/>
        <v>753068.88318127312</v>
      </c>
    </row>
    <row r="23" spans="3:4" x14ac:dyDescent="0.2">
      <c r="C23" s="1">
        <f t="shared" si="1"/>
        <v>18</v>
      </c>
      <c r="D23">
        <f t="shared" si="0"/>
        <v>718611.05064028141</v>
      </c>
    </row>
    <row r="24" spans="3:4" x14ac:dyDescent="0.2">
      <c r="C24" s="1">
        <f t="shared" si="1"/>
        <v>19</v>
      </c>
      <c r="D24">
        <f t="shared" si="0"/>
        <v>687224.30229953118</v>
      </c>
    </row>
    <row r="25" spans="3:4" x14ac:dyDescent="0.2">
      <c r="C25" s="1">
        <f t="shared" si="1"/>
        <v>20</v>
      </c>
      <c r="D25">
        <f t="shared" si="0"/>
        <v>658517.96151469706</v>
      </c>
    </row>
    <row r="26" spans="3:4" x14ac:dyDescent="0.2">
      <c r="C26" s="1">
        <f t="shared" si="1"/>
        <v>21</v>
      </c>
      <c r="D26">
        <f t="shared" si="0"/>
        <v>632164.91789291438</v>
      </c>
    </row>
    <row r="27" spans="3:4" x14ac:dyDescent="0.2">
      <c r="C27" s="1">
        <f t="shared" si="1"/>
        <v>22</v>
      </c>
      <c r="D27">
        <f t="shared" si="0"/>
        <v>607889.20408583584</v>
      </c>
    </row>
    <row r="28" spans="3:4" x14ac:dyDescent="0.2">
      <c r="C28" s="1">
        <f t="shared" si="1"/>
        <v>23</v>
      </c>
      <c r="D28">
        <f t="shared" si="0"/>
        <v>585456.37653135962</v>
      </c>
    </row>
    <row r="29" spans="3:4" x14ac:dyDescent="0.2">
      <c r="C29" s="1">
        <f t="shared" si="1"/>
        <v>24</v>
      </c>
      <c r="D29">
        <f t="shared" si="0"/>
        <v>564665.98857659299</v>
      </c>
    </row>
    <row r="30" spans="3:4" x14ac:dyDescent="0.2">
      <c r="C30" s="1">
        <f t="shared" si="1"/>
        <v>25</v>
      </c>
      <c r="D30">
        <f t="shared" si="0"/>
        <v>545345.64356817422</v>
      </c>
    </row>
    <row r="31" spans="3:4" x14ac:dyDescent="0.2">
      <c r="C31" s="1">
        <f t="shared" si="1"/>
        <v>26</v>
      </c>
      <c r="D31">
        <f t="shared" si="0"/>
        <v>527346.25406276016</v>
      </c>
    </row>
    <row r="32" spans="3:4" x14ac:dyDescent="0.2">
      <c r="C32" s="1">
        <f t="shared" si="1"/>
        <v>27</v>
      </c>
      <c r="D32">
        <f t="shared" si="0"/>
        <v>510538.23110050987</v>
      </c>
    </row>
    <row r="33" spans="3:9" x14ac:dyDescent="0.2">
      <c r="C33" s="1">
        <f t="shared" si="1"/>
        <v>28</v>
      </c>
      <c r="D33">
        <f t="shared" si="0"/>
        <v>494808.39740842098</v>
      </c>
    </row>
    <row r="34" spans="3:9" x14ac:dyDescent="0.2">
      <c r="C34" s="1">
        <f t="shared" si="1"/>
        <v>29</v>
      </c>
      <c r="D34">
        <f>$I$6*(1+$I$5*EXP(-$I$6*$I$11*$I$12*C34/$I$8/$I$9/$I$10))/(1-$I$5*EXP(-$I$6*$I$12*$I$11*C34/$I$10/$I$9/$I$8))</f>
        <v>480057.46901054593</v>
      </c>
    </row>
    <row r="35" spans="3:9" x14ac:dyDescent="0.2">
      <c r="C35" s="1">
        <f t="shared" si="1"/>
        <v>30</v>
      </c>
      <c r="D35">
        <f t="shared" si="0"/>
        <v>466197.98676940583</v>
      </c>
    </row>
    <row r="36" spans="3:9" x14ac:dyDescent="0.2">
      <c r="C36" s="1">
        <f t="shared" si="1"/>
        <v>31</v>
      </c>
      <c r="D36">
        <f t="shared" si="0"/>
        <v>453152.60678907484</v>
      </c>
    </row>
    <row r="37" spans="3:9" x14ac:dyDescent="0.2">
      <c r="C37" s="1">
        <f t="shared" si="1"/>
        <v>32</v>
      </c>
      <c r="D37">
        <f t="shared" si="0"/>
        <v>440852.67908486025</v>
      </c>
    </row>
    <row r="38" spans="3:9" x14ac:dyDescent="0.2">
      <c r="C38" s="1">
        <f t="shared" si="1"/>
        <v>33</v>
      </c>
      <c r="D38">
        <f t="shared" si="0"/>
        <v>429237.05936201091</v>
      </c>
    </row>
    <row r="39" spans="3:9" x14ac:dyDescent="0.2">
      <c r="C39" s="1">
        <f t="shared" si="1"/>
        <v>34</v>
      </c>
      <c r="D39">
        <f t="shared" si="0"/>
        <v>418251.11048664164</v>
      </c>
      <c r="G39" s="1"/>
      <c r="H39" s="1"/>
    </row>
    <row r="40" spans="3:9" x14ac:dyDescent="0.2">
      <c r="C40" s="1">
        <f t="shared" si="1"/>
        <v>35</v>
      </c>
      <c r="D40">
        <f t="shared" si="0"/>
        <v>407845.85923416726</v>
      </c>
      <c r="G40" s="1">
        <v>8.24</v>
      </c>
      <c r="H40" s="1">
        <v>7.94</v>
      </c>
    </row>
    <row r="41" spans="3:9" x14ac:dyDescent="0.2">
      <c r="C41" s="1">
        <f t="shared" si="1"/>
        <v>36</v>
      </c>
      <c r="D41">
        <f t="shared" si="0"/>
        <v>397977.28085587756</v>
      </c>
      <c r="H41" s="1">
        <f>H40*1000</f>
        <v>7940</v>
      </c>
    </row>
    <row r="42" spans="3:9" x14ac:dyDescent="0.2">
      <c r="C42" s="1">
        <f t="shared" si="1"/>
        <v>37</v>
      </c>
      <c r="D42">
        <f t="shared" si="0"/>
        <v>388605.6894171756</v>
      </c>
      <c r="G42" s="1">
        <f>G40*1000</f>
        <v>8240</v>
      </c>
      <c r="H42" s="1">
        <f>H40*1000</f>
        <v>7940</v>
      </c>
      <c r="I42">
        <f>(G42^2-H42^2)/G42^2*100</f>
        <v>7.1490008483363177</v>
      </c>
    </row>
    <row r="43" spans="3:9" x14ac:dyDescent="0.2">
      <c r="C43" s="1">
        <f t="shared" si="1"/>
        <v>38</v>
      </c>
      <c r="D43">
        <f t="shared" si="0"/>
        <v>379695.21610237152</v>
      </c>
      <c r="I43">
        <f>1.4*H41^2/G42^2</f>
        <v>1.2999139881232915</v>
      </c>
    </row>
    <row r="44" spans="3:9" x14ac:dyDescent="0.2">
      <c r="C44" s="1">
        <f t="shared" si="1"/>
        <v>39</v>
      </c>
      <c r="D44">
        <f t="shared" si="0"/>
        <v>371213.3610258901</v>
      </c>
    </row>
    <row r="45" spans="3:9" x14ac:dyDescent="0.2">
      <c r="C45" s="1">
        <f t="shared" si="1"/>
        <v>40</v>
      </c>
      <c r="D45">
        <f t="shared" si="0"/>
        <v>363130.60674398113</v>
      </c>
    </row>
    <row r="46" spans="3:9" x14ac:dyDescent="0.2">
      <c r="C46" s="1">
        <f t="shared" si="1"/>
        <v>41</v>
      </c>
      <c r="D46">
        <f t="shared" si="0"/>
        <v>355420.08377945062</v>
      </c>
    </row>
    <row r="47" spans="3:9" x14ac:dyDescent="0.2">
      <c r="C47" s="1">
        <f t="shared" si="1"/>
        <v>42</v>
      </c>
      <c r="D47">
        <f t="shared" si="0"/>
        <v>348057.280172094</v>
      </c>
    </row>
    <row r="48" spans="3:9" x14ac:dyDescent="0.2">
      <c r="C48" s="1">
        <f t="shared" si="1"/>
        <v>43</v>
      </c>
      <c r="D48">
        <f t="shared" si="0"/>
        <v>341019.78843921347</v>
      </c>
    </row>
    <row r="49" spans="3:4" x14ac:dyDescent="0.2">
      <c r="C49" s="1">
        <f t="shared" si="1"/>
        <v>44</v>
      </c>
      <c r="D49">
        <f t="shared" si="0"/>
        <v>334287.08444284549</v>
      </c>
    </row>
    <row r="50" spans="3:4" x14ac:dyDescent="0.2">
      <c r="C50" s="1">
        <f t="shared" si="1"/>
        <v>45</v>
      </c>
      <c r="D50">
        <f t="shared" si="0"/>
        <v>327840.33356653684</v>
      </c>
    </row>
    <row r="51" spans="3:4" x14ac:dyDescent="0.2">
      <c r="C51" s="1">
        <f t="shared" si="1"/>
        <v>46</v>
      </c>
      <c r="D51">
        <f t="shared" si="0"/>
        <v>321662.22034623049</v>
      </c>
    </row>
    <row r="52" spans="3:4" x14ac:dyDescent="0.2">
      <c r="C52" s="1">
        <f t="shared" si="1"/>
        <v>47</v>
      </c>
      <c r="D52">
        <f t="shared" si="0"/>
        <v>315736.79830957262</v>
      </c>
    </row>
    <row r="53" spans="3:4" x14ac:dyDescent="0.2">
      <c r="C53" s="1">
        <f t="shared" si="1"/>
        <v>48</v>
      </c>
      <c r="D53">
        <f t="shared" si="0"/>
        <v>310049.35728131933</v>
      </c>
    </row>
    <row r="54" spans="3:4" x14ac:dyDescent="0.2">
      <c r="C54" s="1">
        <f t="shared" si="1"/>
        <v>49</v>
      </c>
      <c r="D54">
        <f t="shared" si="0"/>
        <v>304586.30582973768</v>
      </c>
    </row>
    <row r="55" spans="3:4" x14ac:dyDescent="0.2">
      <c r="C55" s="1">
        <f t="shared" si="1"/>
        <v>50</v>
      </c>
      <c r="D55">
        <f t="shared" si="0"/>
        <v>299335.06687602587</v>
      </c>
    </row>
    <row r="56" spans="3:4" x14ac:dyDescent="0.2">
      <c r="C56" s="1">
        <f t="shared" si="1"/>
        <v>51</v>
      </c>
      <c r="D56">
        <f t="shared" si="0"/>
        <v>294283.98477868334</v>
      </c>
    </row>
    <row r="57" spans="3:4" x14ac:dyDescent="0.2">
      <c r="C57" s="1">
        <f t="shared" si="1"/>
        <v>52</v>
      </c>
      <c r="D57">
        <f t="shared" si="0"/>
        <v>289422.24244771682</v>
      </c>
    </row>
    <row r="58" spans="3:4" x14ac:dyDescent="0.2">
      <c r="C58" s="1">
        <f t="shared" si="1"/>
        <v>53</v>
      </c>
      <c r="D58">
        <f t="shared" si="0"/>
        <v>284739.78724788531</v>
      </c>
    </row>
    <row r="59" spans="3:4" x14ac:dyDescent="0.2">
      <c r="C59" s="1">
        <f t="shared" si="1"/>
        <v>54</v>
      </c>
      <c r="D59">
        <f t="shared" si="0"/>
        <v>280227.26462256769</v>
      </c>
    </row>
    <row r="60" spans="3:4" x14ac:dyDescent="0.2">
      <c r="C60" s="1">
        <f t="shared" si="1"/>
        <v>55</v>
      </c>
      <c r="D60">
        <f t="shared" si="0"/>
        <v>275875.95851573849</v>
      </c>
    </row>
    <row r="61" spans="3:4" x14ac:dyDescent="0.2">
      <c r="C61" s="1">
        <f t="shared" si="1"/>
        <v>56</v>
      </c>
      <c r="D61">
        <f t="shared" si="0"/>
        <v>271677.73779339413</v>
      </c>
    </row>
    <row r="62" spans="3:4" x14ac:dyDescent="0.2">
      <c r="C62" s="1">
        <f t="shared" si="1"/>
        <v>57</v>
      </c>
      <c r="D62">
        <f t="shared" si="0"/>
        <v>267625.00797124073</v>
      </c>
    </row>
    <row r="63" spans="3:4" x14ac:dyDescent="0.2">
      <c r="C63" s="1">
        <f t="shared" si="1"/>
        <v>58</v>
      </c>
      <c r="D63">
        <f t="shared" si="0"/>
        <v>263710.66764549469</v>
      </c>
    </row>
    <row r="64" spans="3:4" x14ac:dyDescent="0.2">
      <c r="C64" s="1">
        <f t="shared" si="1"/>
        <v>59</v>
      </c>
      <c r="D64">
        <f t="shared" si="0"/>
        <v>259928.06910075463</v>
      </c>
    </row>
    <row r="65" spans="3:4" x14ac:dyDescent="0.2">
      <c r="C65" s="1">
        <f t="shared" si="1"/>
        <v>60</v>
      </c>
      <c r="D65">
        <f t="shared" si="0"/>
        <v>256270.98263508387</v>
      </c>
    </row>
    <row r="66" spans="3:4" x14ac:dyDescent="0.2">
      <c r="C66" s="1">
        <f t="shared" si="1"/>
        <v>61</v>
      </c>
      <c r="D66">
        <f t="shared" si="0"/>
        <v>252733.56419940799</v>
      </c>
    </row>
    <row r="67" spans="3:4" x14ac:dyDescent="0.2">
      <c r="C67" s="1">
        <f t="shared" si="1"/>
        <v>62</v>
      </c>
      <c r="D67">
        <f t="shared" si="0"/>
        <v>249310.3259974778</v>
      </c>
    </row>
    <row r="68" spans="3:4" x14ac:dyDescent="0.2">
      <c r="C68" s="1">
        <f t="shared" si="1"/>
        <v>63</v>
      </c>
      <c r="D68">
        <f t="shared" si="0"/>
        <v>245996.10973514986</v>
      </c>
    </row>
    <row r="69" spans="3:4" x14ac:dyDescent="0.2">
      <c r="C69" s="1">
        <f t="shared" si="1"/>
        <v>64</v>
      </c>
      <c r="D69">
        <f t="shared" si="0"/>
        <v>242786.06224458112</v>
      </c>
    </row>
    <row r="70" spans="3:4" x14ac:dyDescent="0.2">
      <c r="C70" s="1">
        <f t="shared" si="1"/>
        <v>65</v>
      </c>
      <c r="D70">
        <f t="shared" ref="D70:D133" si="2">$I$6*(1+$I$5*EXP(-$I$6*$I$11*$I$12*C70/$I$8/$I$9/$I$10))/(1-$I$5*EXP(-$I$6*$I$12*$I$11*C70/$I$10/$I$9/$I$8))</f>
        <v>239675.61324094026</v>
      </c>
    </row>
    <row r="71" spans="3:4" x14ac:dyDescent="0.2">
      <c r="C71" s="1">
        <f t="shared" ref="C71:C134" si="3">C70+1</f>
        <v>66</v>
      </c>
      <c r="D71">
        <f t="shared" si="2"/>
        <v>236660.45499710939</v>
      </c>
    </row>
    <row r="72" spans="3:4" x14ac:dyDescent="0.2">
      <c r="C72" s="1">
        <f t="shared" si="3"/>
        <v>67</v>
      </c>
      <c r="D72">
        <f t="shared" si="2"/>
        <v>233736.52374616149</v>
      </c>
    </row>
    <row r="73" spans="3:4" x14ac:dyDescent="0.2">
      <c r="C73" s="1">
        <f t="shared" si="3"/>
        <v>68</v>
      </c>
      <c r="D73">
        <f t="shared" si="2"/>
        <v>230899.98264265835</v>
      </c>
    </row>
    <row r="74" spans="3:4" x14ac:dyDescent="0.2">
      <c r="C74" s="1">
        <f t="shared" si="3"/>
        <v>69</v>
      </c>
      <c r="D74">
        <f t="shared" si="2"/>
        <v>228147.20613243611</v>
      </c>
    </row>
    <row r="75" spans="3:4" x14ac:dyDescent="0.2">
      <c r="C75" s="1">
        <f t="shared" si="3"/>
        <v>70</v>
      </c>
      <c r="D75">
        <f t="shared" si="2"/>
        <v>225474.7655968882</v>
      </c>
    </row>
    <row r="76" spans="3:4" x14ac:dyDescent="0.2">
      <c r="C76" s="1">
        <f t="shared" si="3"/>
        <v>71</v>
      </c>
      <c r="D76">
        <f t="shared" si="2"/>
        <v>222879.41615212811</v>
      </c>
    </row>
    <row r="77" spans="3:4" x14ac:dyDescent="0.2">
      <c r="C77" s="1">
        <f t="shared" si="3"/>
        <v>72</v>
      </c>
      <c r="D77">
        <f t="shared" si="2"/>
        <v>220358.08449607634</v>
      </c>
    </row>
    <row r="78" spans="3:4" x14ac:dyDescent="0.2">
      <c r="C78" s="1">
        <f t="shared" si="3"/>
        <v>73</v>
      </c>
      <c r="D78">
        <f t="shared" si="2"/>
        <v>217907.85770768594</v>
      </c>
    </row>
    <row r="79" spans="3:4" x14ac:dyDescent="0.2">
      <c r="C79" s="1">
        <f t="shared" si="3"/>
        <v>74</v>
      </c>
      <c r="D79">
        <f t="shared" si="2"/>
        <v>215525.97291240143</v>
      </c>
    </row>
    <row r="80" spans="3:4" x14ac:dyDescent="0.2">
      <c r="C80" s="1">
        <f t="shared" si="3"/>
        <v>75</v>
      </c>
      <c r="D80">
        <f t="shared" si="2"/>
        <v>213209.80773668675</v>
      </c>
    </row>
    <row r="81" spans="3:4" x14ac:dyDescent="0.2">
      <c r="C81" s="1">
        <f t="shared" si="3"/>
        <v>76</v>
      </c>
      <c r="D81">
        <f t="shared" si="2"/>
        <v>210956.87148222022</v>
      </c>
    </row>
    <row r="82" spans="3:4" x14ac:dyDescent="0.2">
      <c r="C82" s="1">
        <f t="shared" si="3"/>
        <v>77</v>
      </c>
      <c r="D82">
        <f t="shared" si="2"/>
        <v>208764.79695723826</v>
      </c>
    </row>
    <row r="83" spans="3:4" x14ac:dyDescent="0.2">
      <c r="C83" s="1">
        <f t="shared" si="3"/>
        <v>78</v>
      </c>
      <c r="D83">
        <f t="shared" si="2"/>
        <v>206631.33290864638</v>
      </c>
    </row>
    <row r="84" spans="3:4" x14ac:dyDescent="0.2">
      <c r="C84" s="1">
        <f t="shared" si="3"/>
        <v>79</v>
      </c>
      <c r="D84">
        <f t="shared" si="2"/>
        <v>204554.33700397186</v>
      </c>
    </row>
    <row r="85" spans="3:4" x14ac:dyDescent="0.2">
      <c r="C85" s="1">
        <f t="shared" si="3"/>
        <v>80</v>
      </c>
      <c r="D85">
        <f t="shared" si="2"/>
        <v>202531.76931711155</v>
      </c>
    </row>
    <row r="86" spans="3:4" x14ac:dyDescent="0.2">
      <c r="C86" s="1">
        <f t="shared" si="3"/>
        <v>81</v>
      </c>
      <c r="D86">
        <f t="shared" si="2"/>
        <v>200561.68627617971</v>
      </c>
    </row>
    <row r="87" spans="3:4" x14ac:dyDescent="0.2">
      <c r="C87" s="1">
        <f t="shared" si="3"/>
        <v>82</v>
      </c>
      <c r="D87">
        <f t="shared" si="2"/>
        <v>198642.2350356612</v>
      </c>
    </row>
    <row r="88" spans="3:4" x14ac:dyDescent="0.2">
      <c r="C88" s="1">
        <f t="shared" si="3"/>
        <v>83</v>
      </c>
      <c r="D88">
        <f t="shared" si="2"/>
        <v>196771.64823856473</v>
      </c>
    </row>
    <row r="89" spans="3:4" x14ac:dyDescent="0.2">
      <c r="C89" s="1">
        <f t="shared" si="3"/>
        <v>84</v>
      </c>
      <c r="D89">
        <f t="shared" si="2"/>
        <v>194948.2391374071</v>
      </c>
    </row>
    <row r="90" spans="3:4" x14ac:dyDescent="0.2">
      <c r="C90" s="1">
        <f t="shared" si="3"/>
        <v>85</v>
      </c>
      <c r="D90">
        <f t="shared" si="2"/>
        <v>193170.39704567171</v>
      </c>
    </row>
    <row r="91" spans="3:4" x14ac:dyDescent="0.2">
      <c r="C91" s="1">
        <f t="shared" si="3"/>
        <v>86</v>
      </c>
      <c r="D91">
        <f t="shared" si="2"/>
        <v>191436.58309391822</v>
      </c>
    </row>
    <row r="92" spans="3:4" x14ac:dyDescent="0.2">
      <c r="C92" s="1">
        <f t="shared" si="3"/>
        <v>87</v>
      </c>
      <c r="D92">
        <f t="shared" si="2"/>
        <v>189745.326267002</v>
      </c>
    </row>
    <row r="93" spans="3:4" x14ac:dyDescent="0.2">
      <c r="C93" s="1">
        <f t="shared" si="3"/>
        <v>88</v>
      </c>
      <c r="D93">
        <f t="shared" si="2"/>
        <v>188095.21970091475</v>
      </c>
    </row>
    <row r="94" spans="3:4" x14ac:dyDescent="0.2">
      <c r="C94" s="1">
        <f t="shared" si="3"/>
        <v>89</v>
      </c>
      <c r="D94">
        <f t="shared" si="2"/>
        <v>186484.91721961889</v>
      </c>
    </row>
    <row r="95" spans="3:4" x14ac:dyDescent="0.2">
      <c r="C95" s="1">
        <f t="shared" si="3"/>
        <v>90</v>
      </c>
      <c r="D95">
        <f t="shared" si="2"/>
        <v>184913.13009392342</v>
      </c>
    </row>
    <row r="96" spans="3:4" x14ac:dyDescent="0.2">
      <c r="C96" s="1">
        <f t="shared" si="3"/>
        <v>91</v>
      </c>
      <c r="D96">
        <f t="shared" si="2"/>
        <v>183378.62400596679</v>
      </c>
    </row>
    <row r="97" spans="3:4" x14ac:dyDescent="0.2">
      <c r="C97" s="1">
        <f t="shared" si="3"/>
        <v>92</v>
      </c>
      <c r="D97">
        <f t="shared" si="2"/>
        <v>181880.21620425166</v>
      </c>
    </row>
    <row r="98" spans="3:4" x14ac:dyDescent="0.2">
      <c r="C98" s="1">
        <f t="shared" si="3"/>
        <v>93</v>
      </c>
      <c r="D98">
        <f t="shared" si="2"/>
        <v>180416.77283541806</v>
      </c>
    </row>
    <row r="99" spans="3:4" x14ac:dyDescent="0.2">
      <c r="C99" s="1">
        <f t="shared" si="3"/>
        <v>94</v>
      </c>
      <c r="D99">
        <f t="shared" si="2"/>
        <v>178987.20644007876</v>
      </c>
    </row>
    <row r="100" spans="3:4" x14ac:dyDescent="0.2">
      <c r="C100" s="1">
        <f t="shared" si="3"/>
        <v>95</v>
      </c>
      <c r="D100">
        <f t="shared" si="2"/>
        <v>177590.47360106587</v>
      </c>
    </row>
    <row r="101" spans="3:4" x14ac:dyDescent="0.2">
      <c r="C101" s="1">
        <f t="shared" si="3"/>
        <v>96</v>
      </c>
      <c r="D101">
        <f t="shared" si="2"/>
        <v>176225.57273337632</v>
      </c>
    </row>
    <row r="102" spans="3:4" x14ac:dyDescent="0.2">
      <c r="C102" s="1">
        <f t="shared" si="3"/>
        <v>97</v>
      </c>
      <c r="D102">
        <f t="shared" si="2"/>
        <v>174891.54200595323</v>
      </c>
    </row>
    <row r="103" spans="3:4" x14ac:dyDescent="0.2">
      <c r="C103" s="1">
        <f t="shared" si="3"/>
        <v>98</v>
      </c>
      <c r="D103">
        <f t="shared" si="2"/>
        <v>173587.4573862195</v>
      </c>
    </row>
    <row r="104" spans="3:4" x14ac:dyDescent="0.2">
      <c r="C104" s="1">
        <f t="shared" si="3"/>
        <v>99</v>
      </c>
      <c r="D104">
        <f t="shared" si="2"/>
        <v>172312.43079898652</v>
      </c>
    </row>
    <row r="105" spans="3:4" x14ac:dyDescent="0.2">
      <c r="C105" s="1">
        <f t="shared" si="3"/>
        <v>100</v>
      </c>
      <c r="D105">
        <f t="shared" si="2"/>
        <v>171065.60839200855</v>
      </c>
    </row>
    <row r="106" spans="3:4" x14ac:dyDescent="0.2">
      <c r="C106" s="1">
        <f t="shared" si="3"/>
        <v>101</v>
      </c>
      <c r="D106">
        <f t="shared" si="2"/>
        <v>169846.16890104485</v>
      </c>
    </row>
    <row r="107" spans="3:4" x14ac:dyDescent="0.2">
      <c r="C107" s="1">
        <f t="shared" si="3"/>
        <v>102</v>
      </c>
      <c r="D107">
        <f t="shared" si="2"/>
        <v>168653.32210783163</v>
      </c>
    </row>
    <row r="108" spans="3:4" x14ac:dyDescent="0.2">
      <c r="C108" s="1">
        <f t="shared" si="3"/>
        <v>103</v>
      </c>
      <c r="D108">
        <f t="shared" si="2"/>
        <v>167486.30738486242</v>
      </c>
    </row>
    <row r="109" spans="3:4" x14ac:dyDescent="0.2">
      <c r="C109" s="1">
        <f t="shared" si="3"/>
        <v>104</v>
      </c>
      <c r="D109">
        <f t="shared" si="2"/>
        <v>166344.39232132758</v>
      </c>
    </row>
    <row r="110" spans="3:4" x14ac:dyDescent="0.2">
      <c r="C110" s="1">
        <f t="shared" si="3"/>
        <v>105</v>
      </c>
      <c r="D110">
        <f t="shared" si="2"/>
        <v>165226.87142498119</v>
      </c>
    </row>
    <row r="111" spans="3:4" x14ac:dyDescent="0.2">
      <c r="C111" s="1">
        <f t="shared" si="3"/>
        <v>106</v>
      </c>
      <c r="D111">
        <f t="shared" si="2"/>
        <v>164133.06489508494</v>
      </c>
    </row>
    <row r="112" spans="3:4" x14ac:dyDescent="0.2">
      <c r="C112" s="1">
        <f t="shared" si="3"/>
        <v>107</v>
      </c>
      <c r="D112">
        <f t="shared" si="2"/>
        <v>163062.31746192978</v>
      </c>
    </row>
    <row r="113" spans="3:4" x14ac:dyDescent="0.2">
      <c r="C113" s="1">
        <f t="shared" si="3"/>
        <v>108</v>
      </c>
      <c r="D113">
        <f t="shared" si="2"/>
        <v>162013.99728875779</v>
      </c>
    </row>
    <row r="114" spans="3:4" x14ac:dyDescent="0.2">
      <c r="C114" s="1">
        <f t="shared" si="3"/>
        <v>109</v>
      </c>
      <c r="D114">
        <f t="shared" si="2"/>
        <v>160987.49493220527</v>
      </c>
    </row>
    <row r="115" spans="3:4" x14ac:dyDescent="0.2">
      <c r="C115" s="1">
        <f t="shared" si="3"/>
        <v>110</v>
      </c>
      <c r="D115">
        <f t="shared" si="2"/>
        <v>159982.22235765957</v>
      </c>
    </row>
    <row r="116" spans="3:4" x14ac:dyDescent="0.2">
      <c r="C116" s="1">
        <f t="shared" si="3"/>
        <v>111</v>
      </c>
      <c r="D116">
        <f t="shared" si="2"/>
        <v>158997.61200617516</v>
      </c>
    </row>
    <row r="117" spans="3:4" x14ac:dyDescent="0.2">
      <c r="C117" s="1">
        <f t="shared" si="3"/>
        <v>112</v>
      </c>
      <c r="D117">
        <f t="shared" si="2"/>
        <v>158033.11590982566</v>
      </c>
    </row>
    <row r="118" spans="3:4" x14ac:dyDescent="0.2">
      <c r="C118" s="1">
        <f t="shared" si="3"/>
        <v>113</v>
      </c>
      <c r="D118">
        <f t="shared" si="2"/>
        <v>157088.2048525842</v>
      </c>
    </row>
    <row r="119" spans="3:4" x14ac:dyDescent="0.2">
      <c r="C119" s="1">
        <f t="shared" si="3"/>
        <v>114</v>
      </c>
      <c r="D119">
        <f t="shared" si="2"/>
        <v>156162.36757402073</v>
      </c>
    </row>
    <row r="120" spans="3:4" x14ac:dyDescent="0.2">
      <c r="C120" s="1">
        <f t="shared" si="3"/>
        <v>115</v>
      </c>
      <c r="D120">
        <f t="shared" si="2"/>
        <v>155255.11001328973</v>
      </c>
    </row>
    <row r="121" spans="3:4" x14ac:dyDescent="0.2">
      <c r="C121" s="1">
        <f t="shared" si="3"/>
        <v>116</v>
      </c>
      <c r="D121">
        <f t="shared" si="2"/>
        <v>154365.95459104789</v>
      </c>
    </row>
    <row r="122" spans="3:4" x14ac:dyDescent="0.2">
      <c r="C122" s="1">
        <f t="shared" si="3"/>
        <v>117</v>
      </c>
      <c r="D122">
        <f t="shared" si="2"/>
        <v>153494.43952710173</v>
      </c>
    </row>
    <row r="123" spans="3:4" x14ac:dyDescent="0.2">
      <c r="C123" s="1">
        <f t="shared" si="3"/>
        <v>118</v>
      </c>
      <c r="D123">
        <f t="shared" si="2"/>
        <v>152640.11819172662</v>
      </c>
    </row>
    <row r="124" spans="3:4" x14ac:dyDescent="0.2">
      <c r="C124" s="1">
        <f t="shared" si="3"/>
        <v>119</v>
      </c>
      <c r="D124">
        <f t="shared" si="2"/>
        <v>151802.55848873456</v>
      </c>
    </row>
    <row r="125" spans="3:4" x14ac:dyDescent="0.2">
      <c r="C125" s="1">
        <f t="shared" si="3"/>
        <v>120</v>
      </c>
      <c r="D125">
        <f t="shared" si="2"/>
        <v>150981.34226849239</v>
      </c>
    </row>
    <row r="126" spans="3:4" x14ac:dyDescent="0.2">
      <c r="C126" s="1">
        <f t="shared" si="3"/>
        <v>121</v>
      </c>
      <c r="D126">
        <f t="shared" si="2"/>
        <v>150176.06476920727</v>
      </c>
    </row>
    <row r="127" spans="3:4" x14ac:dyDescent="0.2">
      <c r="C127" s="1">
        <f t="shared" si="3"/>
        <v>122</v>
      </c>
      <c r="D127">
        <f t="shared" si="2"/>
        <v>149386.33408490414</v>
      </c>
    </row>
    <row r="128" spans="3:4" x14ac:dyDescent="0.2">
      <c r="C128" s="1">
        <f t="shared" si="3"/>
        <v>123</v>
      </c>
      <c r="D128">
        <f t="shared" si="2"/>
        <v>148611.77065861784</v>
      </c>
    </row>
    <row r="129" spans="3:4" x14ac:dyDescent="0.2">
      <c r="C129" s="1">
        <f t="shared" si="3"/>
        <v>124</v>
      </c>
      <c r="D129">
        <f t="shared" si="2"/>
        <v>147852.00679941781</v>
      </c>
    </row>
    <row r="130" spans="3:4" x14ac:dyDescent="0.2">
      <c r="C130" s="1">
        <f t="shared" si="3"/>
        <v>125</v>
      </c>
      <c r="D130">
        <f t="shared" si="2"/>
        <v>147106.68622196658</v>
      </c>
    </row>
    <row r="131" spans="3:4" x14ac:dyDescent="0.2">
      <c r="C131" s="1">
        <f t="shared" si="3"/>
        <v>126</v>
      </c>
      <c r="D131">
        <f t="shared" si="2"/>
        <v>146375.46360739518</v>
      </c>
    </row>
    <row r="132" spans="3:4" x14ac:dyDescent="0.2">
      <c r="C132" s="1">
        <f t="shared" si="3"/>
        <v>127</v>
      </c>
      <c r="D132">
        <f t="shared" si="2"/>
        <v>145658.00418435273</v>
      </c>
    </row>
    <row r="133" spans="3:4" x14ac:dyDescent="0.2">
      <c r="C133" s="1">
        <f t="shared" si="3"/>
        <v>128</v>
      </c>
      <c r="D133">
        <f t="shared" si="2"/>
        <v>144953.98332915653</v>
      </c>
    </row>
    <row r="134" spans="3:4" x14ac:dyDescent="0.2">
      <c r="C134" s="1">
        <f t="shared" si="3"/>
        <v>129</v>
      </c>
      <c r="D134">
        <f t="shared" ref="D134:D197" si="4">$I$6*(1+$I$5*EXP(-$I$6*$I$11*$I$12*C134/$I$8/$I$9/$I$10))/(1-$I$5*EXP(-$I$6*$I$12*$I$11*C134/$I$10/$I$9/$I$8))</f>
        <v>144263.08618403395</v>
      </c>
    </row>
    <row r="135" spans="3:4" x14ac:dyDescent="0.2">
      <c r="C135" s="1">
        <f t="shared" ref="C135:C198" si="5">C134+1</f>
        <v>130</v>
      </c>
      <c r="D135">
        <f t="shared" si="4"/>
        <v>143585.00729250882</v>
      </c>
    </row>
    <row r="136" spans="3:4" x14ac:dyDescent="0.2">
      <c r="C136" s="1">
        <f t="shared" si="5"/>
        <v>131</v>
      </c>
      <c r="D136">
        <f t="shared" si="4"/>
        <v>142919.4502510392</v>
      </c>
    </row>
    <row r="137" spans="3:4" x14ac:dyDescent="0.2">
      <c r="C137" s="1">
        <f t="shared" si="5"/>
        <v>132</v>
      </c>
      <c r="D137">
        <f t="shared" si="4"/>
        <v>142266.12737606859</v>
      </c>
    </row>
    <row r="138" spans="3:4" x14ac:dyDescent="0.2">
      <c r="C138" s="1">
        <f t="shared" si="5"/>
        <v>133</v>
      </c>
      <c r="D138">
        <f t="shared" si="4"/>
        <v>141624.75938569932</v>
      </c>
    </row>
    <row r="139" spans="3:4" x14ac:dyDescent="0.2">
      <c r="C139" s="1">
        <f t="shared" si="5"/>
        <v>134</v>
      </c>
      <c r="D139">
        <f t="shared" si="4"/>
        <v>140995.07509524529</v>
      </c>
    </row>
    <row r="140" spans="3:4" x14ac:dyDescent="0.2">
      <c r="C140" s="1">
        <f t="shared" si="5"/>
        <v>135</v>
      </c>
      <c r="D140">
        <f t="shared" si="4"/>
        <v>140376.81112596169</v>
      </c>
    </row>
    <row r="141" spans="3:4" x14ac:dyDescent="0.2">
      <c r="C141" s="1">
        <f t="shared" si="5"/>
        <v>136</v>
      </c>
      <c r="D141">
        <f t="shared" si="4"/>
        <v>139769.71162629186</v>
      </c>
    </row>
    <row r="142" spans="3:4" x14ac:dyDescent="0.2">
      <c r="C142" s="1">
        <f t="shared" si="5"/>
        <v>137</v>
      </c>
      <c r="D142">
        <f t="shared" si="4"/>
        <v>139173.52800500701</v>
      </c>
    </row>
    <row r="143" spans="3:4" x14ac:dyDescent="0.2">
      <c r="C143" s="1">
        <f t="shared" si="5"/>
        <v>138</v>
      </c>
      <c r="D143">
        <f t="shared" si="4"/>
        <v>138588.01867565108</v>
      </c>
    </row>
    <row r="144" spans="3:4" x14ac:dyDescent="0.2">
      <c r="C144" s="1">
        <f t="shared" si="5"/>
        <v>139</v>
      </c>
      <c r="D144">
        <f t="shared" si="4"/>
        <v>138012.94881173605</v>
      </c>
    </row>
    <row r="145" spans="3:4" x14ac:dyDescent="0.2">
      <c r="C145" s="1">
        <f t="shared" si="5"/>
        <v>140</v>
      </c>
      <c r="D145">
        <f t="shared" si="4"/>
        <v>137448.0901121624</v>
      </c>
    </row>
    <row r="146" spans="3:4" x14ac:dyDescent="0.2">
      <c r="C146" s="1">
        <f t="shared" si="5"/>
        <v>141</v>
      </c>
      <c r="D146">
        <f t="shared" si="4"/>
        <v>136893.22057637095</v>
      </c>
    </row>
    <row r="147" spans="3:4" x14ac:dyDescent="0.2">
      <c r="C147" s="1">
        <f t="shared" si="5"/>
        <v>142</v>
      </c>
      <c r="D147">
        <f t="shared" si="4"/>
        <v>136348.12428875669</v>
      </c>
    </row>
    <row r="148" spans="3:4" x14ac:dyDescent="0.2">
      <c r="C148" s="1">
        <f t="shared" si="5"/>
        <v>143</v>
      </c>
      <c r="D148">
        <f t="shared" si="4"/>
        <v>135812.59121190329</v>
      </c>
    </row>
    <row r="149" spans="3:4" x14ac:dyDescent="0.2">
      <c r="C149" s="1">
        <f t="shared" si="5"/>
        <v>144</v>
      </c>
      <c r="D149">
        <f t="shared" si="4"/>
        <v>135286.41698821913</v>
      </c>
    </row>
    <row r="150" spans="3:4" x14ac:dyDescent="0.2">
      <c r="C150" s="1">
        <f t="shared" si="5"/>
        <v>145</v>
      </c>
      <c r="D150">
        <f t="shared" si="4"/>
        <v>134769.40274957963</v>
      </c>
    </row>
    <row r="151" spans="3:4" x14ac:dyDescent="0.2">
      <c r="C151" s="1">
        <f t="shared" si="5"/>
        <v>146</v>
      </c>
      <c r="D151">
        <f t="shared" si="4"/>
        <v>134261.35493460001</v>
      </c>
    </row>
    <row r="152" spans="3:4" x14ac:dyDescent="0.2">
      <c r="C152" s="1">
        <f t="shared" si="5"/>
        <v>147</v>
      </c>
      <c r="D152">
        <f t="shared" si="4"/>
        <v>133762.0851131852</v>
      </c>
    </row>
    <row r="153" spans="3:4" x14ac:dyDescent="0.2">
      <c r="C153" s="1">
        <f t="shared" si="5"/>
        <v>148</v>
      </c>
      <c r="D153">
        <f t="shared" si="4"/>
        <v>133271.40981801919</v>
      </c>
    </row>
    <row r="154" spans="3:4" x14ac:dyDescent="0.2">
      <c r="C154" s="1">
        <f t="shared" si="5"/>
        <v>149</v>
      </c>
      <c r="D154">
        <f t="shared" si="4"/>
        <v>132789.15038267677</v>
      </c>
    </row>
    <row r="155" spans="3:4" x14ac:dyDescent="0.2">
      <c r="C155" s="1">
        <f t="shared" si="5"/>
        <v>150</v>
      </c>
      <c r="D155">
        <f t="shared" si="4"/>
        <v>132315.13278605463</v>
      </c>
    </row>
    <row r="156" spans="3:4" x14ac:dyDescent="0.2">
      <c r="C156" s="1">
        <f t="shared" si="5"/>
        <v>151</v>
      </c>
      <c r="D156">
        <f t="shared" si="4"/>
        <v>131849.18750283631</v>
      </c>
    </row>
    <row r="157" spans="3:4" x14ac:dyDescent="0.2">
      <c r="C157" s="1">
        <f t="shared" si="5"/>
        <v>152</v>
      </c>
      <c r="D157">
        <f t="shared" si="4"/>
        <v>131391.14935971919</v>
      </c>
    </row>
    <row r="158" spans="3:4" x14ac:dyDescent="0.2">
      <c r="C158" s="1">
        <f t="shared" si="5"/>
        <v>153</v>
      </c>
      <c r="D158">
        <f t="shared" si="4"/>
        <v>130940.85739714577</v>
      </c>
    </row>
    <row r="159" spans="3:4" x14ac:dyDescent="0.2">
      <c r="C159" s="1">
        <f t="shared" si="5"/>
        <v>154</v>
      </c>
      <c r="D159">
        <f t="shared" si="4"/>
        <v>130498.15473629492</v>
      </c>
    </row>
    <row r="160" spans="3:4" x14ac:dyDescent="0.2">
      <c r="C160" s="1">
        <f t="shared" si="5"/>
        <v>155</v>
      </c>
      <c r="D160">
        <f t="shared" si="4"/>
        <v>130062.88845110052</v>
      </c>
    </row>
    <row r="161" spans="3:4" x14ac:dyDescent="0.2">
      <c r="C161" s="1">
        <f t="shared" si="5"/>
        <v>156</v>
      </c>
      <c r="D161">
        <f t="shared" si="4"/>
        <v>129634.90944507718</v>
      </c>
    </row>
    <row r="162" spans="3:4" x14ac:dyDescent="0.2">
      <c r="C162" s="1">
        <f t="shared" si="5"/>
        <v>157</v>
      </c>
      <c r="D162">
        <f t="shared" si="4"/>
        <v>129214.07233274331</v>
      </c>
    </row>
    <row r="163" spans="3:4" x14ac:dyDescent="0.2">
      <c r="C163" s="1">
        <f t="shared" si="5"/>
        <v>158</v>
      </c>
      <c r="D163">
        <f t="shared" si="4"/>
        <v>128800.23532544229</v>
      </c>
    </row>
    <row r="164" spans="3:4" x14ac:dyDescent="0.2">
      <c r="C164" s="1">
        <f t="shared" si="5"/>
        <v>159</v>
      </c>
      <c r="D164">
        <f t="shared" si="4"/>
        <v>128393.26012137247</v>
      </c>
    </row>
    <row r="165" spans="3:4" x14ac:dyDescent="0.2">
      <c r="C165" s="1">
        <f t="shared" si="5"/>
        <v>160</v>
      </c>
      <c r="D165">
        <f t="shared" si="4"/>
        <v>127993.01179964558</v>
      </c>
    </row>
    <row r="166" spans="3:4" x14ac:dyDescent="0.2">
      <c r="C166" s="1">
        <f t="shared" si="5"/>
        <v>161</v>
      </c>
      <c r="D166">
        <f t="shared" si="4"/>
        <v>127599.35871820241</v>
      </c>
    </row>
    <row r="167" spans="3:4" x14ac:dyDescent="0.2">
      <c r="C167" s="1">
        <f t="shared" si="5"/>
        <v>162</v>
      </c>
      <c r="D167">
        <f t="shared" si="4"/>
        <v>127212.17241542254</v>
      </c>
    </row>
    <row r="168" spans="3:4" x14ac:dyDescent="0.2">
      <c r="C168" s="1">
        <f t="shared" si="5"/>
        <v>163</v>
      </c>
      <c r="D168">
        <f t="shared" si="4"/>
        <v>126831.3275152727</v>
      </c>
    </row>
    <row r="169" spans="3:4" x14ac:dyDescent="0.2">
      <c r="C169" s="1">
        <f t="shared" si="5"/>
        <v>164</v>
      </c>
      <c r="D169">
        <f t="shared" si="4"/>
        <v>126456.7016358463</v>
      </c>
    </row>
    <row r="170" spans="3:4" x14ac:dyDescent="0.2">
      <c r="C170" s="1">
        <f t="shared" si="5"/>
        <v>165</v>
      </c>
      <c r="D170">
        <f t="shared" si="4"/>
        <v>126088.1753011527</v>
      </c>
    </row>
    <row r="171" spans="3:4" x14ac:dyDescent="0.2">
      <c r="C171" s="1">
        <f t="shared" si="5"/>
        <v>166</v>
      </c>
      <c r="D171">
        <f t="shared" si="4"/>
        <v>125725.63185602262</v>
      </c>
    </row>
    <row r="172" spans="3:4" x14ac:dyDescent="0.2">
      <c r="C172" s="1">
        <f t="shared" si="5"/>
        <v>167</v>
      </c>
      <c r="D172">
        <f t="shared" si="4"/>
        <v>125368.95738400132</v>
      </c>
    </row>
    <row r="173" spans="3:4" x14ac:dyDescent="0.2">
      <c r="C173" s="1">
        <f t="shared" si="5"/>
        <v>168</v>
      </c>
      <c r="D173">
        <f t="shared" si="4"/>
        <v>125018.04062810779</v>
      </c>
    </row>
    <row r="174" spans="3:4" x14ac:dyDescent="0.2">
      <c r="C174" s="1">
        <f t="shared" si="5"/>
        <v>169</v>
      </c>
      <c r="D174">
        <f t="shared" si="4"/>
        <v>124672.7729143438</v>
      </c>
    </row>
    <row r="175" spans="3:4" x14ac:dyDescent="0.2">
      <c r="C175" s="1">
        <f t="shared" si="5"/>
        <v>170</v>
      </c>
      <c r="D175">
        <f t="shared" si="4"/>
        <v>124333.04807784161</v>
      </c>
    </row>
    <row r="176" spans="3:4" x14ac:dyDescent="0.2">
      <c r="C176" s="1">
        <f t="shared" si="5"/>
        <v>171</v>
      </c>
      <c r="D176">
        <f t="shared" si="4"/>
        <v>123998.76239154467</v>
      </c>
    </row>
    <row r="177" spans="3:4" x14ac:dyDescent="0.2">
      <c r="C177" s="1">
        <f t="shared" si="5"/>
        <v>172</v>
      </c>
      <c r="D177">
        <f t="shared" si="4"/>
        <v>123669.81449732026</v>
      </c>
    </row>
    <row r="178" spans="3:4" x14ac:dyDescent="0.2">
      <c r="C178" s="1">
        <f t="shared" si="5"/>
        <v>173</v>
      </c>
      <c r="D178">
        <f t="shared" si="4"/>
        <v>123346.10533940773</v>
      </c>
    </row>
    <row r="179" spans="3:4" x14ac:dyDescent="0.2">
      <c r="C179" s="1">
        <f t="shared" si="5"/>
        <v>174</v>
      </c>
      <c r="D179">
        <f t="shared" si="4"/>
        <v>123027.53810010981</v>
      </c>
    </row>
    <row r="180" spans="3:4" x14ac:dyDescent="0.2">
      <c r="C180" s="1">
        <f t="shared" si="5"/>
        <v>175</v>
      </c>
      <c r="D180">
        <f t="shared" si="4"/>
        <v>122714.01813763994</v>
      </c>
    </row>
    <row r="181" spans="3:4" x14ac:dyDescent="0.2">
      <c r="C181" s="1">
        <f t="shared" si="5"/>
        <v>176</v>
      </c>
      <c r="D181">
        <f t="shared" si="4"/>
        <v>122405.45292604029</v>
      </c>
    </row>
    <row r="182" spans="3:4" x14ac:dyDescent="0.2">
      <c r="C182" s="1">
        <f t="shared" si="5"/>
        <v>177</v>
      </c>
      <c r="D182">
        <f t="shared" si="4"/>
        <v>122101.75199709144</v>
      </c>
    </row>
    <row r="183" spans="3:4" x14ac:dyDescent="0.2">
      <c r="C183" s="1">
        <f t="shared" si="5"/>
        <v>178</v>
      </c>
      <c r="D183">
        <f t="shared" si="4"/>
        <v>121802.82688413597</v>
      </c>
    </row>
    <row r="184" spans="3:4" x14ac:dyDescent="0.2">
      <c r="C184" s="1">
        <f t="shared" si="5"/>
        <v>179</v>
      </c>
      <c r="D184">
        <f t="shared" si="4"/>
        <v>121508.59106774315</v>
      </c>
    </row>
    <row r="185" spans="3:4" x14ac:dyDescent="0.2">
      <c r="C185" s="1">
        <f t="shared" si="5"/>
        <v>180</v>
      </c>
      <c r="D185">
        <f t="shared" si="4"/>
        <v>121218.95992314412</v>
      </c>
    </row>
    <row r="186" spans="3:4" x14ac:dyDescent="0.2">
      <c r="C186" s="1">
        <f t="shared" si="5"/>
        <v>181</v>
      </c>
      <c r="D186">
        <f t="shared" si="4"/>
        <v>120933.85066937069</v>
      </c>
    </row>
    <row r="187" spans="3:4" x14ac:dyDescent="0.2">
      <c r="C187" s="1">
        <f t="shared" si="5"/>
        <v>182</v>
      </c>
      <c r="D187">
        <f t="shared" si="4"/>
        <v>120653.18232003324</v>
      </c>
    </row>
    <row r="188" spans="3:4" x14ac:dyDescent="0.2">
      <c r="C188" s="1">
        <f t="shared" si="5"/>
        <v>183</v>
      </c>
      <c r="D188">
        <f t="shared" si="4"/>
        <v>120376.87563567636</v>
      </c>
    </row>
    <row r="189" spans="3:4" x14ac:dyDescent="0.2">
      <c r="C189" s="1">
        <f t="shared" si="5"/>
        <v>184</v>
      </c>
      <c r="D189">
        <f t="shared" si="4"/>
        <v>120104.85307765336</v>
      </c>
    </row>
    <row r="190" spans="3:4" x14ac:dyDescent="0.2">
      <c r="C190" s="1">
        <f t="shared" si="5"/>
        <v>185</v>
      </c>
      <c r="D190">
        <f t="shared" si="4"/>
        <v>119837.03876346305</v>
      </c>
    </row>
    <row r="191" spans="3:4" x14ac:dyDescent="0.2">
      <c r="C191" s="1">
        <f t="shared" si="5"/>
        <v>186</v>
      </c>
      <c r="D191">
        <f t="shared" si="4"/>
        <v>119573.35842349502</v>
      </c>
    </row>
    <row r="192" spans="3:4" x14ac:dyDescent="0.2">
      <c r="C192" s="1">
        <f t="shared" si="5"/>
        <v>187</v>
      </c>
      <c r="D192">
        <f t="shared" si="4"/>
        <v>119313.73935913152</v>
      </c>
    </row>
    <row r="193" spans="3:4" x14ac:dyDescent="0.2">
      <c r="C193" s="1">
        <f t="shared" si="5"/>
        <v>188</v>
      </c>
      <c r="D193">
        <f t="shared" si="4"/>
        <v>119058.11040215656</v>
      </c>
    </row>
    <row r="194" spans="3:4" x14ac:dyDescent="0.2">
      <c r="C194" s="1">
        <f t="shared" si="5"/>
        <v>189</v>
      </c>
      <c r="D194">
        <f t="shared" si="4"/>
        <v>118806.40187542423</v>
      </c>
    </row>
    <row r="195" spans="3:4" x14ac:dyDescent="0.2">
      <c r="C195" s="1">
        <f t="shared" si="5"/>
        <v>190</v>
      </c>
      <c r="D195">
        <f t="shared" si="4"/>
        <v>118558.54555474145</v>
      </c>
    </row>
    <row r="196" spans="3:4" x14ac:dyDescent="0.2">
      <c r="C196" s="1">
        <f t="shared" si="5"/>
        <v>191</v>
      </c>
      <c r="D196">
        <f t="shared" si="4"/>
        <v>118314.47463192076</v>
      </c>
    </row>
    <row r="197" spans="3:4" x14ac:dyDescent="0.2">
      <c r="C197" s="1">
        <f t="shared" si="5"/>
        <v>192</v>
      </c>
      <c r="D197">
        <f t="shared" si="4"/>
        <v>118074.12367896145</v>
      </c>
    </row>
    <row r="198" spans="3:4" x14ac:dyDescent="0.2">
      <c r="C198" s="1">
        <f t="shared" si="5"/>
        <v>193</v>
      </c>
      <c r="D198">
        <f t="shared" ref="D198:D261" si="6">$I$6*(1+$I$5*EXP(-$I$6*$I$11*$I$12*C198/$I$8/$I$9/$I$10))/(1-$I$5*EXP(-$I$6*$I$12*$I$11*C198/$I$10/$I$9/$I$8))</f>
        <v>117837.42861331927</v>
      </c>
    </row>
    <row r="199" spans="3:4" x14ac:dyDescent="0.2">
      <c r="C199" s="1">
        <f t="shared" ref="C199:C262" si="7">C198+1</f>
        <v>194</v>
      </c>
      <c r="D199">
        <f t="shared" si="6"/>
        <v>117604.3266642255</v>
      </c>
    </row>
    <row r="200" spans="3:4" x14ac:dyDescent="0.2">
      <c r="C200" s="1">
        <f t="shared" si="7"/>
        <v>195</v>
      </c>
      <c r="D200">
        <f t="shared" si="6"/>
        <v>117374.75634001887</v>
      </c>
    </row>
    <row r="201" spans="3:4" x14ac:dyDescent="0.2">
      <c r="C201" s="1">
        <f t="shared" si="7"/>
        <v>196</v>
      </c>
      <c r="D201">
        <f t="shared" si="6"/>
        <v>117148.6573964546</v>
      </c>
    </row>
    <row r="202" spans="3:4" x14ac:dyDescent="0.2">
      <c r="C202" s="1">
        <f t="shared" si="7"/>
        <v>197</v>
      </c>
      <c r="D202">
        <f t="shared" si="6"/>
        <v>116925.97080595625</v>
      </c>
    </row>
    <row r="203" spans="3:4" x14ac:dyDescent="0.2">
      <c r="C203" s="1">
        <f t="shared" si="7"/>
        <v>198</v>
      </c>
      <c r="D203">
        <f t="shared" si="6"/>
        <v>116706.63872777844</v>
      </c>
    </row>
    <row r="204" spans="3:4" x14ac:dyDescent="0.2">
      <c r="C204" s="1">
        <f t="shared" si="7"/>
        <v>199</v>
      </c>
      <c r="D204">
        <f t="shared" si="6"/>
        <v>116490.60447904775</v>
      </c>
    </row>
    <row r="205" spans="3:4" x14ac:dyDescent="0.2">
      <c r="C205" s="1">
        <f t="shared" si="7"/>
        <v>200</v>
      </c>
      <c r="D205">
        <f t="shared" si="6"/>
        <v>116277.81250665276</v>
      </c>
    </row>
    <row r="206" spans="3:4" x14ac:dyDescent="0.2">
      <c r="C206" s="1">
        <f t="shared" si="7"/>
        <v>201</v>
      </c>
      <c r="D206">
        <f t="shared" si="6"/>
        <v>116068.20835995334</v>
      </c>
    </row>
    <row r="207" spans="3:4" x14ac:dyDescent="0.2">
      <c r="C207" s="1">
        <f t="shared" si="7"/>
        <v>202</v>
      </c>
      <c r="D207">
        <f t="shared" si="6"/>
        <v>115861.73866428192</v>
      </c>
    </row>
    <row r="208" spans="3:4" x14ac:dyDescent="0.2">
      <c r="C208" s="1">
        <f t="shared" si="7"/>
        <v>203</v>
      </c>
      <c r="D208">
        <f t="shared" si="6"/>
        <v>115658.35109520933</v>
      </c>
    </row>
    <row r="209" spans="3:4" x14ac:dyDescent="0.2">
      <c r="C209" s="1">
        <f t="shared" si="7"/>
        <v>204</v>
      </c>
      <c r="D209">
        <f t="shared" si="6"/>
        <v>115457.9943535502</v>
      </c>
    </row>
    <row r="210" spans="3:4" x14ac:dyDescent="0.2">
      <c r="C210" s="1">
        <f t="shared" si="7"/>
        <v>205</v>
      </c>
      <c r="D210">
        <f t="shared" si="6"/>
        <v>115260.61814108182</v>
      </c>
    </row>
    <row r="211" spans="3:4" x14ac:dyDescent="0.2">
      <c r="C211" s="1">
        <f t="shared" si="7"/>
        <v>206</v>
      </c>
      <c r="D211">
        <f t="shared" si="6"/>
        <v>115066.17313695455</v>
      </c>
    </row>
    <row r="212" spans="3:4" x14ac:dyDescent="0.2">
      <c r="C212" s="1">
        <f t="shared" si="7"/>
        <v>207</v>
      </c>
      <c r="D212">
        <f t="shared" si="6"/>
        <v>114874.61097476857</v>
      </c>
    </row>
    <row r="213" spans="3:4" x14ac:dyDescent="0.2">
      <c r="C213" s="1">
        <f t="shared" si="7"/>
        <v>208</v>
      </c>
      <c r="D213">
        <f t="shared" si="6"/>
        <v>114685.88422029697</v>
      </c>
    </row>
    <row r="214" spans="3:4" x14ac:dyDescent="0.2">
      <c r="C214" s="1">
        <f t="shared" si="7"/>
        <v>209</v>
      </c>
      <c r="D214">
        <f t="shared" si="6"/>
        <v>114499.94634983249</v>
      </c>
    </row>
    <row r="215" spans="3:4" x14ac:dyDescent="0.2">
      <c r="C215" s="1">
        <f t="shared" si="7"/>
        <v>210</v>
      </c>
      <c r="D215">
        <f t="shared" si="6"/>
        <v>114316.75172913822</v>
      </c>
    </row>
    <row r="216" spans="3:4" x14ac:dyDescent="0.2">
      <c r="C216" s="1">
        <f t="shared" si="7"/>
        <v>211</v>
      </c>
      <c r="D216">
        <f t="shared" si="6"/>
        <v>114136.25559298212</v>
      </c>
    </row>
    <row r="217" spans="3:4" x14ac:dyDescent="0.2">
      <c r="C217" s="1">
        <f t="shared" si="7"/>
        <v>212</v>
      </c>
      <c r="D217">
        <f t="shared" si="6"/>
        <v>113958.41402523691</v>
      </c>
    </row>
    <row r="218" spans="3:4" x14ac:dyDescent="0.2">
      <c r="C218" s="1">
        <f t="shared" si="7"/>
        <v>213</v>
      </c>
      <c r="D218">
        <f t="shared" si="6"/>
        <v>113783.1839395267</v>
      </c>
    </row>
    <row r="219" spans="3:4" x14ac:dyDescent="0.2">
      <c r="C219" s="1">
        <f t="shared" si="7"/>
        <v>214</v>
      </c>
      <c r="D219">
        <f t="shared" si="6"/>
        <v>113610.52306040266</v>
      </c>
    </row>
    <row r="220" spans="3:4" x14ac:dyDescent="0.2">
      <c r="C220" s="1">
        <f t="shared" si="7"/>
        <v>215</v>
      </c>
      <c r="D220">
        <f t="shared" si="6"/>
        <v>113440.38990503138</v>
      </c>
    </row>
    <row r="221" spans="3:4" x14ac:dyDescent="0.2">
      <c r="C221" s="1">
        <f t="shared" si="7"/>
        <v>216</v>
      </c>
      <c r="D221">
        <f t="shared" si="6"/>
        <v>113272.74376537901</v>
      </c>
    </row>
    <row r="222" spans="3:4" x14ac:dyDescent="0.2">
      <c r="C222" s="1">
        <f t="shared" si="7"/>
        <v>217</v>
      </c>
      <c r="D222">
        <f t="shared" si="6"/>
        <v>113107.54469087573</v>
      </c>
    </row>
    <row r="223" spans="3:4" x14ac:dyDescent="0.2">
      <c r="C223" s="1">
        <f t="shared" si="7"/>
        <v>218</v>
      </c>
      <c r="D223">
        <f t="shared" si="6"/>
        <v>112944.75347154528</v>
      </c>
    </row>
    <row r="224" spans="3:4" x14ac:dyDescent="0.2">
      <c r="C224" s="1">
        <f t="shared" si="7"/>
        <v>219</v>
      </c>
      <c r="D224">
        <f t="shared" si="6"/>
        <v>112784.33162158512</v>
      </c>
    </row>
    <row r="225" spans="3:4" x14ac:dyDescent="0.2">
      <c r="C225" s="1">
        <f t="shared" si="7"/>
        <v>220</v>
      </c>
      <c r="D225">
        <f t="shared" si="6"/>
        <v>112626.24136338306</v>
      </c>
    </row>
    <row r="226" spans="3:4" x14ac:dyDescent="0.2">
      <c r="C226" s="1">
        <f t="shared" si="7"/>
        <v>221</v>
      </c>
      <c r="D226">
        <f t="shared" si="6"/>
        <v>112470.44561195641</v>
      </c>
    </row>
    <row r="227" spans="3:4" x14ac:dyDescent="0.2">
      <c r="C227" s="1">
        <f t="shared" si="7"/>
        <v>222</v>
      </c>
      <c r="D227">
        <f t="shared" si="6"/>
        <v>112316.90795980129</v>
      </c>
    </row>
    <row r="228" spans="3:4" x14ac:dyDescent="0.2">
      <c r="C228" s="1">
        <f t="shared" si="7"/>
        <v>223</v>
      </c>
      <c r="D228">
        <f t="shared" si="6"/>
        <v>112165.59266213873</v>
      </c>
    </row>
    <row r="229" spans="3:4" x14ac:dyDescent="0.2">
      <c r="C229" s="1">
        <f t="shared" si="7"/>
        <v>224</v>
      </c>
      <c r="D229">
        <f t="shared" si="6"/>
        <v>112016.46462254581</v>
      </c>
    </row>
    <row r="230" spans="3:4" x14ac:dyDescent="0.2">
      <c r="C230" s="1">
        <f t="shared" si="7"/>
        <v>225</v>
      </c>
      <c r="D230">
        <f t="shared" si="6"/>
        <v>111869.48937895987</v>
      </c>
    </row>
    <row r="231" spans="3:4" x14ac:dyDescent="0.2">
      <c r="C231" s="1">
        <f t="shared" si="7"/>
        <v>226</v>
      </c>
      <c r="D231">
        <f t="shared" si="6"/>
        <v>111724.63309004449</v>
      </c>
    </row>
    <row r="232" spans="3:4" x14ac:dyDescent="0.2">
      <c r="C232" s="1">
        <f t="shared" si="7"/>
        <v>227</v>
      </c>
      <c r="D232">
        <f t="shared" si="6"/>
        <v>111581.86252190644</v>
      </c>
    </row>
    <row r="233" spans="3:4" x14ac:dyDescent="0.2">
      <c r="C233" s="1">
        <f t="shared" si="7"/>
        <v>228</v>
      </c>
      <c r="D233">
        <f t="shared" si="6"/>
        <v>111441.14503515257</v>
      </c>
    </row>
    <row r="234" spans="3:4" x14ac:dyDescent="0.2">
      <c r="C234" s="1">
        <f t="shared" si="7"/>
        <v>229</v>
      </c>
      <c r="D234">
        <f t="shared" si="6"/>
        <v>111302.44857227699</v>
      </c>
    </row>
    <row r="235" spans="3:4" x14ac:dyDescent="0.2">
      <c r="C235" s="1">
        <f t="shared" si="7"/>
        <v>230</v>
      </c>
      <c r="D235">
        <f t="shared" si="6"/>
        <v>111165.74164536824</v>
      </c>
    </row>
    <row r="236" spans="3:4" x14ac:dyDescent="0.2">
      <c r="C236" s="1">
        <f t="shared" si="7"/>
        <v>231</v>
      </c>
      <c r="D236">
        <f t="shared" si="6"/>
        <v>111030.99332412708</v>
      </c>
    </row>
    <row r="237" spans="3:4" x14ac:dyDescent="0.2">
      <c r="C237" s="1">
        <f t="shared" si="7"/>
        <v>232</v>
      </c>
      <c r="D237">
        <f t="shared" si="6"/>
        <v>110898.17322418575</v>
      </c>
    </row>
    <row r="238" spans="3:4" x14ac:dyDescent="0.2">
      <c r="C238" s="1">
        <f t="shared" si="7"/>
        <v>233</v>
      </c>
      <c r="D238">
        <f t="shared" si="6"/>
        <v>110767.25149571971</v>
      </c>
    </row>
    <row r="239" spans="3:4" x14ac:dyDescent="0.2">
      <c r="C239" s="1">
        <f t="shared" si="7"/>
        <v>234</v>
      </c>
      <c r="D239">
        <f t="shared" si="6"/>
        <v>110638.19881234319</v>
      </c>
    </row>
    <row r="240" spans="3:4" x14ac:dyDescent="0.2">
      <c r="C240" s="1">
        <f t="shared" si="7"/>
        <v>235</v>
      </c>
      <c r="D240">
        <f t="shared" si="6"/>
        <v>110510.9863602806</v>
      </c>
    </row>
    <row r="241" spans="3:4" x14ac:dyDescent="0.2">
      <c r="C241" s="1">
        <f t="shared" si="7"/>
        <v>236</v>
      </c>
      <c r="D241">
        <f t="shared" si="6"/>
        <v>110385.58582780515</v>
      </c>
    </row>
    <row r="242" spans="3:4" x14ac:dyDescent="0.2">
      <c r="C242" s="1">
        <f t="shared" si="7"/>
        <v>237</v>
      </c>
      <c r="D242">
        <f t="shared" si="6"/>
        <v>110261.96939493768</v>
      </c>
    </row>
    <row r="243" spans="3:4" x14ac:dyDescent="0.2">
      <c r="C243" s="1">
        <f t="shared" si="7"/>
        <v>238</v>
      </c>
      <c r="D243">
        <f t="shared" si="6"/>
        <v>110140.10972339752</v>
      </c>
    </row>
    <row r="244" spans="3:4" x14ac:dyDescent="0.2">
      <c r="C244" s="1">
        <f t="shared" si="7"/>
        <v>239</v>
      </c>
      <c r="D244">
        <f t="shared" si="6"/>
        <v>110019.97994679844</v>
      </c>
    </row>
    <row r="245" spans="3:4" x14ac:dyDescent="0.2">
      <c r="C245" s="1">
        <f t="shared" si="7"/>
        <v>240</v>
      </c>
      <c r="D245">
        <f t="shared" si="6"/>
        <v>109901.55366108283</v>
      </c>
    </row>
    <row r="246" spans="3:4" x14ac:dyDescent="0.2">
      <c r="C246" s="1">
        <f t="shared" si="7"/>
        <v>241</v>
      </c>
      <c r="D246">
        <f t="shared" si="6"/>
        <v>109784.8049151868</v>
      </c>
    </row>
    <row r="247" spans="3:4" x14ac:dyDescent="0.2">
      <c r="C247" s="1">
        <f t="shared" si="7"/>
        <v>242</v>
      </c>
      <c r="D247">
        <f t="shared" si="6"/>
        <v>109669.70820193049</v>
      </c>
    </row>
    <row r="248" spans="3:4" x14ac:dyDescent="0.2">
      <c r="C248" s="1">
        <f t="shared" si="7"/>
        <v>243</v>
      </c>
      <c r="D248">
        <f t="shared" si="6"/>
        <v>109556.23844912593</v>
      </c>
    </row>
    <row r="249" spans="3:4" x14ac:dyDescent="0.2">
      <c r="C249" s="1">
        <f t="shared" si="7"/>
        <v>244</v>
      </c>
      <c r="D249">
        <f t="shared" si="6"/>
        <v>109444.37101089783</v>
      </c>
    </row>
    <row r="250" spans="3:4" x14ac:dyDescent="0.2">
      <c r="C250" s="1">
        <f t="shared" si="7"/>
        <v>245</v>
      </c>
      <c r="D250">
        <f t="shared" si="6"/>
        <v>109334.08165921018</v>
      </c>
    </row>
    <row r="251" spans="3:4" x14ac:dyDescent="0.2">
      <c r="C251" s="1">
        <f t="shared" si="7"/>
        <v>246</v>
      </c>
      <c r="D251">
        <f t="shared" si="6"/>
        <v>109225.34657559353</v>
      </c>
    </row>
    <row r="252" spans="3:4" x14ac:dyDescent="0.2">
      <c r="C252" s="1">
        <f t="shared" si="7"/>
        <v>247</v>
      </c>
      <c r="D252">
        <f t="shared" si="6"/>
        <v>109118.14234306692</v>
      </c>
    </row>
    <row r="253" spans="3:4" x14ac:dyDescent="0.2">
      <c r="C253" s="1">
        <f t="shared" si="7"/>
        <v>248</v>
      </c>
      <c r="D253">
        <f t="shared" si="6"/>
        <v>109012.44593824961</v>
      </c>
    </row>
    <row r="254" spans="3:4" x14ac:dyDescent="0.2">
      <c r="C254" s="1">
        <f t="shared" si="7"/>
        <v>249</v>
      </c>
      <c r="D254">
        <f t="shared" si="6"/>
        <v>108908.23472365693</v>
      </c>
    </row>
    <row r="255" spans="3:4" x14ac:dyDescent="0.2">
      <c r="C255" s="1">
        <f t="shared" si="7"/>
        <v>250</v>
      </c>
      <c r="D255">
        <f t="shared" si="6"/>
        <v>108805.48644017533</v>
      </c>
    </row>
    <row r="256" spans="3:4" x14ac:dyDescent="0.2">
      <c r="C256" s="1">
        <f t="shared" si="7"/>
        <v>251</v>
      </c>
      <c r="D256">
        <f t="shared" si="6"/>
        <v>108704.17919971171</v>
      </c>
    </row>
    <row r="257" spans="3:4" x14ac:dyDescent="0.2">
      <c r="C257" s="1">
        <f t="shared" si="7"/>
        <v>252</v>
      </c>
      <c r="D257">
        <f t="shared" si="6"/>
        <v>108604.29147801253</v>
      </c>
    </row>
    <row r="258" spans="3:4" x14ac:dyDescent="0.2">
      <c r="C258" s="1">
        <f t="shared" si="7"/>
        <v>253</v>
      </c>
      <c r="D258">
        <f t="shared" si="6"/>
        <v>108505.80210764767</v>
      </c>
    </row>
    <row r="259" spans="3:4" x14ac:dyDescent="0.2">
      <c r="C259" s="1">
        <f t="shared" si="7"/>
        <v>254</v>
      </c>
      <c r="D259">
        <f t="shared" si="6"/>
        <v>108408.69027115488</v>
      </c>
    </row>
    <row r="260" spans="3:4" x14ac:dyDescent="0.2">
      <c r="C260" s="1">
        <f t="shared" si="7"/>
        <v>255</v>
      </c>
      <c r="D260">
        <f t="shared" si="6"/>
        <v>108312.93549434037</v>
      </c>
    </row>
    <row r="261" spans="3:4" x14ac:dyDescent="0.2">
      <c r="C261" s="1">
        <f t="shared" si="7"/>
        <v>256</v>
      </c>
      <c r="D261">
        <f t="shared" si="6"/>
        <v>108218.51763973158</v>
      </c>
    </row>
    <row r="262" spans="3:4" x14ac:dyDescent="0.2">
      <c r="C262" s="1">
        <f t="shared" si="7"/>
        <v>257</v>
      </c>
      <c r="D262">
        <f t="shared" ref="D262:D325" si="8">$I$6*(1+$I$5*EXP(-$I$6*$I$11*$I$12*C262/$I$8/$I$9/$I$10))/(1-$I$5*EXP(-$I$6*$I$12*$I$11*C262/$I$10/$I$9/$I$8))</f>
        <v>108125.41690017768</v>
      </c>
    </row>
    <row r="263" spans="3:4" x14ac:dyDescent="0.2">
      <c r="C263" s="1">
        <f t="shared" ref="C263:C326" si="9">C262+1</f>
        <v>258</v>
      </c>
      <c r="D263">
        <f t="shared" si="8"/>
        <v>108033.61379259417</v>
      </c>
    </row>
    <row r="264" spans="3:4" x14ac:dyDescent="0.2">
      <c r="C264" s="1">
        <f t="shared" si="9"/>
        <v>259</v>
      </c>
      <c r="D264">
        <f t="shared" si="8"/>
        <v>107943.08915184782</v>
      </c>
    </row>
    <row r="265" spans="3:4" x14ac:dyDescent="0.2">
      <c r="C265" s="1">
        <f t="shared" si="9"/>
        <v>260</v>
      </c>
      <c r="D265">
        <f t="shared" si="8"/>
        <v>107853.82412477779</v>
      </c>
    </row>
    <row r="266" spans="3:4" x14ac:dyDescent="0.2">
      <c r="C266" s="1">
        <f t="shared" si="9"/>
        <v>261</v>
      </c>
      <c r="D266">
        <f t="shared" si="8"/>
        <v>107765.80016435024</v>
      </c>
    </row>
    <row r="267" spans="3:4" x14ac:dyDescent="0.2">
      <c r="C267" s="1">
        <f t="shared" si="9"/>
        <v>262</v>
      </c>
      <c r="D267">
        <f t="shared" si="8"/>
        <v>107678.99902394161</v>
      </c>
    </row>
    <row r="268" spans="3:4" x14ac:dyDescent="0.2">
      <c r="C268" s="1">
        <f t="shared" si="9"/>
        <v>263</v>
      </c>
      <c r="D268">
        <f t="shared" si="8"/>
        <v>107593.4027517488</v>
      </c>
    </row>
    <row r="269" spans="3:4" x14ac:dyDescent="0.2">
      <c r="C269" s="1">
        <f t="shared" si="9"/>
        <v>264</v>
      </c>
      <c r="D269">
        <f t="shared" si="8"/>
        <v>107508.99368532143</v>
      </c>
    </row>
    <row r="270" spans="3:4" x14ac:dyDescent="0.2">
      <c r="C270" s="1">
        <f t="shared" si="9"/>
        <v>265</v>
      </c>
      <c r="D270">
        <f t="shared" si="8"/>
        <v>107425.75444621439</v>
      </c>
    </row>
    <row r="271" spans="3:4" x14ac:dyDescent="0.2">
      <c r="C271" s="1">
        <f t="shared" si="9"/>
        <v>266</v>
      </c>
      <c r="D271">
        <f t="shared" si="8"/>
        <v>107343.66793475625</v>
      </c>
    </row>
    <row r="272" spans="3:4" x14ac:dyDescent="0.2">
      <c r="C272" s="1">
        <f t="shared" si="9"/>
        <v>267</v>
      </c>
      <c r="D272">
        <f t="shared" si="8"/>
        <v>107262.71732493193</v>
      </c>
    </row>
    <row r="273" spans="3:4" x14ac:dyDescent="0.2">
      <c r="C273" s="1">
        <f t="shared" si="9"/>
        <v>268</v>
      </c>
      <c r="D273">
        <f t="shared" si="8"/>
        <v>107182.88605937555</v>
      </c>
    </row>
    <row r="274" spans="3:4" x14ac:dyDescent="0.2">
      <c r="C274" s="1">
        <f t="shared" si="9"/>
        <v>269</v>
      </c>
      <c r="D274">
        <f t="shared" si="8"/>
        <v>107104.15784447128</v>
      </c>
    </row>
    <row r="275" spans="3:4" x14ac:dyDescent="0.2">
      <c r="C275" s="1">
        <f t="shared" si="9"/>
        <v>270</v>
      </c>
      <c r="D275">
        <f t="shared" si="8"/>
        <v>107026.51664555931</v>
      </c>
    </row>
    <row r="276" spans="3:4" x14ac:dyDescent="0.2">
      <c r="C276" s="1">
        <f t="shared" si="9"/>
        <v>271</v>
      </c>
      <c r="D276">
        <f t="shared" si="8"/>
        <v>106949.94668224438</v>
      </c>
    </row>
    <row r="277" spans="3:4" x14ac:dyDescent="0.2">
      <c r="C277" s="1">
        <f t="shared" si="9"/>
        <v>272</v>
      </c>
      <c r="D277">
        <f t="shared" si="8"/>
        <v>106874.43242380394</v>
      </c>
    </row>
    <row r="278" spans="3:4" x14ac:dyDescent="0.2">
      <c r="C278" s="1">
        <f t="shared" si="9"/>
        <v>273</v>
      </c>
      <c r="D278">
        <f t="shared" si="8"/>
        <v>106799.95858469405</v>
      </c>
    </row>
    <row r="279" spans="3:4" x14ac:dyDescent="0.2">
      <c r="C279" s="1">
        <f t="shared" si="9"/>
        <v>274</v>
      </c>
      <c r="D279">
        <f t="shared" si="8"/>
        <v>106726.51012014989</v>
      </c>
    </row>
    <row r="280" spans="3:4" x14ac:dyDescent="0.2">
      <c r="C280" s="1">
        <f t="shared" si="9"/>
        <v>275</v>
      </c>
      <c r="D280">
        <f t="shared" si="8"/>
        <v>106654.07222187905</v>
      </c>
    </row>
    <row r="281" spans="3:4" x14ac:dyDescent="0.2">
      <c r="C281" s="1">
        <f t="shared" si="9"/>
        <v>276</v>
      </c>
      <c r="D281">
        <f t="shared" si="8"/>
        <v>106582.63031384512</v>
      </c>
    </row>
    <row r="282" spans="3:4" x14ac:dyDescent="0.2">
      <c r="C282" s="1">
        <f t="shared" si="9"/>
        <v>277</v>
      </c>
      <c r="D282">
        <f t="shared" si="8"/>
        <v>106512.17004813938</v>
      </c>
    </row>
    <row r="283" spans="3:4" x14ac:dyDescent="0.2">
      <c r="C283" s="1">
        <f t="shared" si="9"/>
        <v>278</v>
      </c>
      <c r="D283">
        <f t="shared" si="8"/>
        <v>106442.67730093832</v>
      </c>
    </row>
    <row r="284" spans="3:4" x14ac:dyDescent="0.2">
      <c r="C284" s="1">
        <f t="shared" si="9"/>
        <v>279</v>
      </c>
      <c r="D284">
        <f t="shared" si="8"/>
        <v>106374.13816854497</v>
      </c>
    </row>
    <row r="285" spans="3:4" x14ac:dyDescent="0.2">
      <c r="C285" s="1">
        <f t="shared" si="9"/>
        <v>280</v>
      </c>
      <c r="D285">
        <f t="shared" si="8"/>
        <v>106306.53896351207</v>
      </c>
    </row>
    <row r="286" spans="3:4" x14ac:dyDescent="0.2">
      <c r="C286" s="1">
        <f t="shared" si="9"/>
        <v>281</v>
      </c>
      <c r="D286">
        <f t="shared" si="8"/>
        <v>106239.86621084507</v>
      </c>
    </row>
    <row r="287" spans="3:4" x14ac:dyDescent="0.2">
      <c r="C287" s="1">
        <f t="shared" si="9"/>
        <v>282</v>
      </c>
      <c r="D287">
        <f t="shared" si="8"/>
        <v>106174.10664428279</v>
      </c>
    </row>
    <row r="288" spans="3:4" x14ac:dyDescent="0.2">
      <c r="C288" s="1">
        <f t="shared" si="9"/>
        <v>283</v>
      </c>
      <c r="D288">
        <f t="shared" si="8"/>
        <v>106109.24720265422</v>
      </c>
    </row>
    <row r="289" spans="3:4" x14ac:dyDescent="0.2">
      <c r="C289" s="1">
        <f t="shared" si="9"/>
        <v>284</v>
      </c>
      <c r="D289">
        <f t="shared" si="8"/>
        <v>106045.27502630954</v>
      </c>
    </row>
    <row r="290" spans="3:4" x14ac:dyDescent="0.2">
      <c r="C290" s="1">
        <f t="shared" si="9"/>
        <v>285</v>
      </c>
      <c r="D290">
        <f t="shared" si="8"/>
        <v>105982.17745362326</v>
      </c>
    </row>
    <row r="291" spans="3:4" x14ac:dyDescent="0.2">
      <c r="C291" s="1">
        <f t="shared" si="9"/>
        <v>286</v>
      </c>
      <c r="D291">
        <f t="shared" si="8"/>
        <v>105919.94201756826</v>
      </c>
    </row>
    <row r="292" spans="3:4" x14ac:dyDescent="0.2">
      <c r="C292" s="1">
        <f t="shared" si="9"/>
        <v>287</v>
      </c>
      <c r="D292">
        <f t="shared" si="8"/>
        <v>105858.55644235871</v>
      </c>
    </row>
    <row r="293" spans="3:4" x14ac:dyDescent="0.2">
      <c r="C293" s="1">
        <f t="shared" si="9"/>
        <v>288</v>
      </c>
      <c r="D293">
        <f t="shared" si="8"/>
        <v>105798.00864016029</v>
      </c>
    </row>
    <row r="294" spans="3:4" x14ac:dyDescent="0.2">
      <c r="C294" s="1">
        <f t="shared" si="9"/>
        <v>289</v>
      </c>
      <c r="D294">
        <f t="shared" si="8"/>
        <v>105738.28670786634</v>
      </c>
    </row>
    <row r="295" spans="3:4" x14ac:dyDescent="0.2">
      <c r="C295" s="1">
        <f t="shared" si="9"/>
        <v>290</v>
      </c>
      <c r="D295">
        <f t="shared" si="8"/>
        <v>105679.37892393804</v>
      </c>
    </row>
    <row r="296" spans="3:4" x14ac:dyDescent="0.2">
      <c r="C296" s="1">
        <f t="shared" si="9"/>
        <v>291</v>
      </c>
      <c r="D296">
        <f t="shared" si="8"/>
        <v>105621.27374530741</v>
      </c>
    </row>
    <row r="297" spans="3:4" x14ac:dyDescent="0.2">
      <c r="C297" s="1">
        <f t="shared" si="9"/>
        <v>292</v>
      </c>
      <c r="D297">
        <f t="shared" si="8"/>
        <v>105563.95980434155</v>
      </c>
    </row>
    <row r="298" spans="3:4" x14ac:dyDescent="0.2">
      <c r="C298" s="1">
        <f t="shared" si="9"/>
        <v>293</v>
      </c>
      <c r="D298">
        <f t="shared" si="8"/>
        <v>105507.42590586664</v>
      </c>
    </row>
    <row r="299" spans="3:4" x14ac:dyDescent="0.2">
      <c r="C299" s="1">
        <f t="shared" si="9"/>
        <v>294</v>
      </c>
      <c r="D299">
        <f t="shared" si="8"/>
        <v>105451.66102425057</v>
      </c>
    </row>
    <row r="300" spans="3:4" x14ac:dyDescent="0.2">
      <c r="C300" s="1">
        <f t="shared" si="9"/>
        <v>295</v>
      </c>
      <c r="D300">
        <f t="shared" si="8"/>
        <v>105396.6543005425</v>
      </c>
    </row>
    <row r="301" spans="3:4" x14ac:dyDescent="0.2">
      <c r="C301" s="1">
        <f t="shared" si="9"/>
        <v>296</v>
      </c>
      <c r="D301">
        <f t="shared" si="8"/>
        <v>105342.39503966826</v>
      </c>
    </row>
    <row r="302" spans="3:4" x14ac:dyDescent="0.2">
      <c r="C302" s="1">
        <f t="shared" si="9"/>
        <v>297</v>
      </c>
      <c r="D302">
        <f t="shared" si="8"/>
        <v>105288.8727076803</v>
      </c>
    </row>
    <row r="303" spans="3:4" x14ac:dyDescent="0.2">
      <c r="C303" s="1">
        <f t="shared" si="9"/>
        <v>298</v>
      </c>
      <c r="D303">
        <f t="shared" si="8"/>
        <v>105236.07692906092</v>
      </c>
    </row>
    <row r="304" spans="3:4" x14ac:dyDescent="0.2">
      <c r="C304" s="1">
        <f t="shared" si="9"/>
        <v>299</v>
      </c>
      <c r="D304">
        <f t="shared" si="8"/>
        <v>105183.99748407747</v>
      </c>
    </row>
    <row r="305" spans="3:4" x14ac:dyDescent="0.2">
      <c r="C305" s="1">
        <f t="shared" si="9"/>
        <v>300</v>
      </c>
      <c r="D305">
        <f t="shared" si="8"/>
        <v>105132.62430618855</v>
      </c>
    </row>
    <row r="306" spans="3:4" x14ac:dyDescent="0.2">
      <c r="C306" s="1">
        <f t="shared" si="9"/>
        <v>301</v>
      </c>
      <c r="D306">
        <f t="shared" si="8"/>
        <v>105081.94747950004</v>
      </c>
    </row>
    <row r="307" spans="3:4" x14ac:dyDescent="0.2">
      <c r="C307" s="1">
        <f t="shared" si="9"/>
        <v>302</v>
      </c>
      <c r="D307">
        <f t="shared" si="8"/>
        <v>105031.95723626939</v>
      </c>
    </row>
    <row r="308" spans="3:4" x14ac:dyDescent="0.2">
      <c r="C308" s="1">
        <f t="shared" si="9"/>
        <v>303</v>
      </c>
      <c r="D308">
        <f t="shared" si="8"/>
        <v>104982.64395445783</v>
      </c>
    </row>
    <row r="309" spans="3:4" x14ac:dyDescent="0.2">
      <c r="C309" s="1">
        <f t="shared" si="9"/>
        <v>304</v>
      </c>
      <c r="D309">
        <f t="shared" si="8"/>
        <v>104933.99815532888</v>
      </c>
    </row>
    <row r="310" spans="3:4" x14ac:dyDescent="0.2">
      <c r="C310" s="1">
        <f t="shared" si="9"/>
        <v>305</v>
      </c>
      <c r="D310">
        <f t="shared" si="8"/>
        <v>104886.01050109239</v>
      </c>
    </row>
    <row r="311" spans="3:4" x14ac:dyDescent="0.2">
      <c r="C311" s="1">
        <f t="shared" si="9"/>
        <v>306</v>
      </c>
      <c r="D311">
        <f t="shared" si="8"/>
        <v>104838.67179259281</v>
      </c>
    </row>
    <row r="312" spans="3:4" x14ac:dyDescent="0.2">
      <c r="C312" s="1">
        <f t="shared" si="9"/>
        <v>307</v>
      </c>
      <c r="D312">
        <f t="shared" si="8"/>
        <v>104791.97296704126</v>
      </c>
    </row>
    <row r="313" spans="3:4" x14ac:dyDescent="0.2">
      <c r="C313" s="1">
        <f t="shared" si="9"/>
        <v>308</v>
      </c>
      <c r="D313">
        <f t="shared" si="8"/>
        <v>104745.90509578974</v>
      </c>
    </row>
    <row r="314" spans="3:4" x14ac:dyDescent="0.2">
      <c r="C314" s="1">
        <f t="shared" si="9"/>
        <v>309</v>
      </c>
      <c r="D314">
        <f t="shared" si="8"/>
        <v>104700.45938214728</v>
      </c>
    </row>
    <row r="315" spans="3:4" x14ac:dyDescent="0.2">
      <c r="C315" s="1">
        <f t="shared" si="9"/>
        <v>310</v>
      </c>
      <c r="D315">
        <f t="shared" si="8"/>
        <v>104655.62715923635</v>
      </c>
    </row>
    <row r="316" spans="3:4" x14ac:dyDescent="0.2">
      <c r="C316" s="1">
        <f t="shared" si="9"/>
        <v>311</v>
      </c>
      <c r="D316">
        <f t="shared" si="8"/>
        <v>104611.39988788938</v>
      </c>
    </row>
    <row r="317" spans="3:4" x14ac:dyDescent="0.2">
      <c r="C317" s="1">
        <f t="shared" si="9"/>
        <v>312</v>
      </c>
      <c r="D317">
        <f t="shared" si="8"/>
        <v>104567.76915458417</v>
      </c>
    </row>
    <row r="318" spans="3:4" x14ac:dyDescent="0.2">
      <c r="C318" s="1">
        <f t="shared" si="9"/>
        <v>313</v>
      </c>
      <c r="D318">
        <f t="shared" si="8"/>
        <v>104524.72666941713</v>
      </c>
    </row>
    <row r="319" spans="3:4" x14ac:dyDescent="0.2">
      <c r="C319" s="1">
        <f t="shared" si="9"/>
        <v>314</v>
      </c>
      <c r="D319">
        <f t="shared" si="8"/>
        <v>104482.26426411401</v>
      </c>
    </row>
    <row r="320" spans="3:4" x14ac:dyDescent="0.2">
      <c r="C320" s="1">
        <f t="shared" si="9"/>
        <v>315</v>
      </c>
      <c r="D320">
        <f t="shared" si="8"/>
        <v>104440.37389007704</v>
      </c>
    </row>
    <row r="321" spans="3:4" x14ac:dyDescent="0.2">
      <c r="C321" s="1">
        <f t="shared" si="9"/>
        <v>316</v>
      </c>
      <c r="D321">
        <f t="shared" si="8"/>
        <v>104399.04761646775</v>
      </c>
    </row>
    <row r="322" spans="3:4" x14ac:dyDescent="0.2">
      <c r="C322" s="1">
        <f t="shared" si="9"/>
        <v>317</v>
      </c>
      <c r="D322">
        <f t="shared" si="8"/>
        <v>104358.27762832471</v>
      </c>
    </row>
    <row r="323" spans="3:4" x14ac:dyDescent="0.2">
      <c r="C323" s="1">
        <f t="shared" si="9"/>
        <v>318</v>
      </c>
      <c r="D323">
        <f t="shared" si="8"/>
        <v>104318.05622471537</v>
      </c>
    </row>
    <row r="324" spans="3:4" x14ac:dyDescent="0.2">
      <c r="C324" s="1">
        <f t="shared" si="9"/>
        <v>319</v>
      </c>
      <c r="D324">
        <f t="shared" si="8"/>
        <v>104278.37581692149</v>
      </c>
    </row>
    <row r="325" spans="3:4" x14ac:dyDescent="0.2">
      <c r="C325" s="1">
        <f t="shared" si="9"/>
        <v>320</v>
      </c>
      <c r="D325">
        <f t="shared" si="8"/>
        <v>104239.22892665728</v>
      </c>
    </row>
    <row r="326" spans="3:4" x14ac:dyDescent="0.2">
      <c r="C326" s="1">
        <f t="shared" si="9"/>
        <v>321</v>
      </c>
      <c r="D326">
        <f t="shared" ref="D326:D389" si="10">$I$6*(1+$I$5*EXP(-$I$6*$I$11*$I$12*C326/$I$8/$I$9/$I$10))/(1-$I$5*EXP(-$I$6*$I$12*$I$11*C326/$I$10/$I$9/$I$8))</f>
        <v>104200.6081843196</v>
      </c>
    </row>
    <row r="327" spans="3:4" x14ac:dyDescent="0.2">
      <c r="C327" s="1">
        <f t="shared" ref="C327:C390" si="11">C326+1</f>
        <v>322</v>
      </c>
      <c r="D327">
        <f t="shared" si="10"/>
        <v>104162.50632726956</v>
      </c>
    </row>
    <row r="328" spans="3:4" x14ac:dyDescent="0.2">
      <c r="C328" s="1">
        <f t="shared" si="11"/>
        <v>323</v>
      </c>
      <c r="D328">
        <f t="shared" si="10"/>
        <v>104124.91619814471</v>
      </c>
    </row>
    <row r="329" spans="3:4" x14ac:dyDescent="0.2">
      <c r="C329" s="1">
        <f t="shared" si="11"/>
        <v>324</v>
      </c>
      <c r="D329">
        <f t="shared" si="10"/>
        <v>104087.83074320176</v>
      </c>
    </row>
    <row r="330" spans="3:4" x14ac:dyDescent="0.2">
      <c r="C330" s="1">
        <f t="shared" si="11"/>
        <v>325</v>
      </c>
      <c r="D330">
        <f t="shared" si="10"/>
        <v>104051.24301068821</v>
      </c>
    </row>
    <row r="331" spans="3:4" x14ac:dyDescent="0.2">
      <c r="C331" s="1">
        <f t="shared" si="11"/>
        <v>326</v>
      </c>
      <c r="D331">
        <f t="shared" si="10"/>
        <v>104015.14614924334</v>
      </c>
    </row>
    <row r="332" spans="3:4" x14ac:dyDescent="0.2">
      <c r="C332" s="1">
        <f t="shared" si="11"/>
        <v>327</v>
      </c>
      <c r="D332">
        <f t="shared" si="10"/>
        <v>103979.53340632713</v>
      </c>
    </row>
    <row r="333" spans="3:4" x14ac:dyDescent="0.2">
      <c r="C333" s="1">
        <f t="shared" si="11"/>
        <v>328</v>
      </c>
      <c r="D333">
        <f t="shared" si="10"/>
        <v>103944.39812667713</v>
      </c>
    </row>
    <row r="334" spans="3:4" x14ac:dyDescent="0.2">
      <c r="C334" s="1">
        <f t="shared" si="11"/>
        <v>329</v>
      </c>
      <c r="D334">
        <f t="shared" si="10"/>
        <v>103909.73375079232</v>
      </c>
    </row>
    <row r="335" spans="3:4" x14ac:dyDescent="0.2">
      <c r="C335" s="1">
        <f t="shared" si="11"/>
        <v>330</v>
      </c>
      <c r="D335">
        <f t="shared" si="10"/>
        <v>103875.53381344354</v>
      </c>
    </row>
    <row r="336" spans="3:4" x14ac:dyDescent="0.2">
      <c r="C336" s="1">
        <f t="shared" si="11"/>
        <v>331</v>
      </c>
      <c r="D336">
        <f t="shared" si="10"/>
        <v>103841.79194221008</v>
      </c>
    </row>
    <row r="337" spans="3:4" x14ac:dyDescent="0.2">
      <c r="C337" s="1">
        <f t="shared" si="11"/>
        <v>332</v>
      </c>
      <c r="D337">
        <f t="shared" si="10"/>
        <v>103808.50185604162</v>
      </c>
    </row>
    <row r="338" spans="3:4" x14ac:dyDescent="0.2">
      <c r="C338" s="1">
        <f t="shared" si="11"/>
        <v>333</v>
      </c>
      <c r="D338">
        <f t="shared" si="10"/>
        <v>103775.65736384531</v>
      </c>
    </row>
    <row r="339" spans="3:4" x14ac:dyDescent="0.2">
      <c r="C339" s="1">
        <f t="shared" si="11"/>
        <v>334</v>
      </c>
      <c r="D339">
        <f t="shared" si="10"/>
        <v>103743.25236309727</v>
      </c>
    </row>
    <row r="340" spans="3:4" x14ac:dyDescent="0.2">
      <c r="C340" s="1">
        <f t="shared" si="11"/>
        <v>335</v>
      </c>
      <c r="D340">
        <f t="shared" si="10"/>
        <v>103711.28083847809</v>
      </c>
    </row>
    <row r="341" spans="3:4" x14ac:dyDescent="0.2">
      <c r="C341" s="1">
        <f t="shared" si="11"/>
        <v>336</v>
      </c>
      <c r="D341">
        <f t="shared" si="10"/>
        <v>103679.73686053198</v>
      </c>
    </row>
    <row r="342" spans="3:4" x14ac:dyDescent="0.2">
      <c r="C342" s="1">
        <f t="shared" si="11"/>
        <v>337</v>
      </c>
      <c r="D342">
        <f t="shared" si="10"/>
        <v>103648.61458434873</v>
      </c>
    </row>
    <row r="343" spans="3:4" x14ac:dyDescent="0.2">
      <c r="C343" s="1">
        <f t="shared" si="11"/>
        <v>338</v>
      </c>
      <c r="D343">
        <f t="shared" si="10"/>
        <v>103617.90824826855</v>
      </c>
    </row>
    <row r="344" spans="3:4" x14ac:dyDescent="0.2">
      <c r="C344" s="1">
        <f t="shared" si="11"/>
        <v>339</v>
      </c>
      <c r="D344">
        <f t="shared" si="10"/>
        <v>103587.61217260883</v>
      </c>
    </row>
    <row r="345" spans="3:4" x14ac:dyDescent="0.2">
      <c r="C345" s="1">
        <f t="shared" si="11"/>
        <v>340</v>
      </c>
      <c r="D345">
        <f t="shared" si="10"/>
        <v>103557.72075841285</v>
      </c>
    </row>
    <row r="346" spans="3:4" x14ac:dyDescent="0.2">
      <c r="C346" s="1">
        <f t="shared" si="11"/>
        <v>341</v>
      </c>
      <c r="D346">
        <f t="shared" si="10"/>
        <v>103528.22848621949</v>
      </c>
    </row>
    <row r="347" spans="3:4" x14ac:dyDescent="0.2">
      <c r="C347" s="1">
        <f t="shared" si="11"/>
        <v>342</v>
      </c>
      <c r="D347">
        <f t="shared" si="10"/>
        <v>103499.12991485414</v>
      </c>
    </row>
    <row r="348" spans="3:4" x14ac:dyDescent="0.2">
      <c r="C348" s="1">
        <f t="shared" si="11"/>
        <v>343</v>
      </c>
      <c r="D348">
        <f t="shared" si="10"/>
        <v>103470.41968023978</v>
      </c>
    </row>
    <row r="349" spans="3:4" x14ac:dyDescent="0.2">
      <c r="C349" s="1">
        <f t="shared" si="11"/>
        <v>344</v>
      </c>
      <c r="D349">
        <f t="shared" si="10"/>
        <v>103442.09249422835</v>
      </c>
    </row>
    <row r="350" spans="3:4" x14ac:dyDescent="0.2">
      <c r="C350" s="1">
        <f t="shared" si="11"/>
        <v>345</v>
      </c>
      <c r="D350">
        <f t="shared" si="10"/>
        <v>103414.14314345169</v>
      </c>
    </row>
    <row r="351" spans="3:4" x14ac:dyDescent="0.2">
      <c r="C351" s="1">
        <f t="shared" si="11"/>
        <v>346</v>
      </c>
      <c r="D351">
        <f t="shared" si="10"/>
        <v>103386.56648819178</v>
      </c>
    </row>
    <row r="352" spans="3:4" x14ac:dyDescent="0.2">
      <c r="C352" s="1">
        <f t="shared" si="11"/>
        <v>347</v>
      </c>
      <c r="D352">
        <f t="shared" si="10"/>
        <v>103359.35746126992</v>
      </c>
    </row>
    <row r="353" spans="3:4" x14ac:dyDescent="0.2">
      <c r="C353" s="1">
        <f t="shared" si="11"/>
        <v>348</v>
      </c>
      <c r="D353">
        <f t="shared" si="10"/>
        <v>103332.51106695452</v>
      </c>
    </row>
    <row r="354" spans="3:4" x14ac:dyDescent="0.2">
      <c r="C354" s="1">
        <f t="shared" si="11"/>
        <v>349</v>
      </c>
      <c r="D354">
        <f t="shared" si="10"/>
        <v>103306.02237988712</v>
      </c>
    </row>
    <row r="355" spans="3:4" x14ac:dyDescent="0.2">
      <c r="C355" s="1">
        <f t="shared" si="11"/>
        <v>350</v>
      </c>
      <c r="D355">
        <f t="shared" si="10"/>
        <v>103279.88654402606</v>
      </c>
    </row>
    <row r="356" spans="3:4" x14ac:dyDescent="0.2">
      <c r="C356" s="1">
        <f t="shared" si="11"/>
        <v>351</v>
      </c>
      <c r="D356">
        <f t="shared" si="10"/>
        <v>103254.09877160784</v>
      </c>
    </row>
    <row r="357" spans="3:4" x14ac:dyDescent="0.2">
      <c r="C357" s="1">
        <f t="shared" si="11"/>
        <v>352</v>
      </c>
      <c r="D357">
        <f t="shared" si="10"/>
        <v>103228.6543421259</v>
      </c>
    </row>
    <row r="358" spans="3:4" x14ac:dyDescent="0.2">
      <c r="C358" s="1">
        <f t="shared" si="11"/>
        <v>353</v>
      </c>
      <c r="D358">
        <f t="shared" si="10"/>
        <v>103203.54860132559</v>
      </c>
    </row>
    <row r="359" spans="3:4" x14ac:dyDescent="0.2">
      <c r="C359" s="1">
        <f t="shared" si="11"/>
        <v>354</v>
      </c>
      <c r="D359">
        <f t="shared" si="10"/>
        <v>103178.77696021654</v>
      </c>
    </row>
    <row r="360" spans="3:4" x14ac:dyDescent="0.2">
      <c r="C360" s="1">
        <f t="shared" si="11"/>
        <v>355</v>
      </c>
      <c r="D360">
        <f t="shared" si="10"/>
        <v>103154.33489410055</v>
      </c>
    </row>
    <row r="361" spans="3:4" x14ac:dyDescent="0.2">
      <c r="C361" s="1">
        <f t="shared" si="11"/>
        <v>356</v>
      </c>
      <c r="D361">
        <f t="shared" si="10"/>
        <v>103130.21794161577</v>
      </c>
    </row>
    <row r="362" spans="3:4" x14ac:dyDescent="0.2">
      <c r="C362" s="1">
        <f t="shared" si="11"/>
        <v>357</v>
      </c>
      <c r="D362">
        <f t="shared" si="10"/>
        <v>103106.42170379647</v>
      </c>
    </row>
    <row r="363" spans="3:4" x14ac:dyDescent="0.2">
      <c r="C363" s="1">
        <f t="shared" si="11"/>
        <v>358</v>
      </c>
      <c r="D363">
        <f t="shared" si="10"/>
        <v>103082.94184314807</v>
      </c>
    </row>
    <row r="364" spans="3:4" x14ac:dyDescent="0.2">
      <c r="C364" s="1">
        <f t="shared" si="11"/>
        <v>359</v>
      </c>
      <c r="D364">
        <f t="shared" si="10"/>
        <v>103059.77408273732</v>
      </c>
    </row>
    <row r="365" spans="3:4" x14ac:dyDescent="0.2">
      <c r="C365" s="1">
        <f t="shared" si="11"/>
        <v>360</v>
      </c>
      <c r="D365">
        <f t="shared" si="10"/>
        <v>103036.91420529714</v>
      </c>
    </row>
    <row r="366" spans="3:4" x14ac:dyDescent="0.2">
      <c r="C366" s="1">
        <f t="shared" si="11"/>
        <v>361</v>
      </c>
      <c r="D366">
        <f t="shared" si="10"/>
        <v>103014.35805234616</v>
      </c>
    </row>
    <row r="367" spans="3:4" x14ac:dyDescent="0.2">
      <c r="C367" s="1">
        <f t="shared" si="11"/>
        <v>362</v>
      </c>
      <c r="D367">
        <f t="shared" si="10"/>
        <v>102992.10152332217</v>
      </c>
    </row>
    <row r="368" spans="3:4" x14ac:dyDescent="0.2">
      <c r="C368" s="1">
        <f t="shared" si="11"/>
        <v>363</v>
      </c>
      <c r="D368">
        <f t="shared" si="10"/>
        <v>102970.14057472996</v>
      </c>
    </row>
    <row r="369" spans="3:4" x14ac:dyDescent="0.2">
      <c r="C369" s="1">
        <f t="shared" si="11"/>
        <v>364</v>
      </c>
      <c r="D369">
        <f t="shared" si="10"/>
        <v>102948.47121930256</v>
      </c>
    </row>
    <row r="370" spans="3:4" x14ac:dyDescent="0.2">
      <c r="C370" s="1">
        <f t="shared" si="11"/>
        <v>365</v>
      </c>
      <c r="D370">
        <f t="shared" si="10"/>
        <v>102927.08952517605</v>
      </c>
    </row>
    <row r="371" spans="3:4" x14ac:dyDescent="0.2">
      <c r="C371" s="1">
        <f t="shared" si="11"/>
        <v>366</v>
      </c>
      <c r="D371">
        <f t="shared" si="10"/>
        <v>102905.99161507767</v>
      </c>
    </row>
    <row r="372" spans="3:4" x14ac:dyDescent="0.2">
      <c r="C372" s="1">
        <f t="shared" si="11"/>
        <v>367</v>
      </c>
      <c r="D372">
        <f t="shared" si="10"/>
        <v>102885.17366552676</v>
      </c>
    </row>
    <row r="373" spans="3:4" x14ac:dyDescent="0.2">
      <c r="C373" s="1">
        <f t="shared" si="11"/>
        <v>368</v>
      </c>
      <c r="D373">
        <f t="shared" si="10"/>
        <v>102864.63190604861</v>
      </c>
    </row>
    <row r="374" spans="3:4" x14ac:dyDescent="0.2">
      <c r="C374" s="1">
        <f t="shared" si="11"/>
        <v>369</v>
      </c>
      <c r="D374">
        <f t="shared" si="10"/>
        <v>102844.36261840072</v>
      </c>
    </row>
    <row r="375" spans="3:4" x14ac:dyDescent="0.2">
      <c r="C375" s="1">
        <f t="shared" si="11"/>
        <v>370</v>
      </c>
      <c r="D375">
        <f t="shared" si="10"/>
        <v>102824.36213581142</v>
      </c>
    </row>
    <row r="376" spans="3:4" x14ac:dyDescent="0.2">
      <c r="C376" s="1">
        <f t="shared" si="11"/>
        <v>371</v>
      </c>
      <c r="D376">
        <f t="shared" si="10"/>
        <v>102804.62684223051</v>
      </c>
    </row>
    <row r="377" spans="3:4" x14ac:dyDescent="0.2">
      <c r="C377" s="1">
        <f t="shared" si="11"/>
        <v>372</v>
      </c>
      <c r="D377">
        <f t="shared" si="10"/>
        <v>102785.15317159185</v>
      </c>
    </row>
    <row r="378" spans="3:4" x14ac:dyDescent="0.2">
      <c r="C378" s="1">
        <f t="shared" si="11"/>
        <v>373</v>
      </c>
      <c r="D378">
        <f t="shared" si="10"/>
        <v>102765.93760708738</v>
      </c>
    </row>
    <row r="379" spans="3:4" x14ac:dyDescent="0.2">
      <c r="C379" s="1">
        <f t="shared" si="11"/>
        <v>374</v>
      </c>
      <c r="D379">
        <f t="shared" si="10"/>
        <v>102746.97668045295</v>
      </c>
    </row>
    <row r="380" spans="3:4" x14ac:dyDescent="0.2">
      <c r="C380" s="1">
        <f t="shared" si="11"/>
        <v>375</v>
      </c>
      <c r="D380">
        <f t="shared" si="10"/>
        <v>102728.26697126498</v>
      </c>
    </row>
    <row r="381" spans="3:4" x14ac:dyDescent="0.2">
      <c r="C381" s="1">
        <f t="shared" si="11"/>
        <v>376</v>
      </c>
      <c r="D381">
        <f t="shared" si="10"/>
        <v>102709.80510624844</v>
      </c>
    </row>
    <row r="382" spans="3:4" x14ac:dyDescent="0.2">
      <c r="C382" s="1">
        <f t="shared" si="11"/>
        <v>377</v>
      </c>
      <c r="D382">
        <f t="shared" si="10"/>
        <v>102691.58775859555</v>
      </c>
    </row>
    <row r="383" spans="3:4" x14ac:dyDescent="0.2">
      <c r="C383" s="1">
        <f t="shared" si="11"/>
        <v>378</v>
      </c>
      <c r="D383">
        <f t="shared" si="10"/>
        <v>102673.61164729517</v>
      </c>
    </row>
    <row r="384" spans="3:4" x14ac:dyDescent="0.2">
      <c r="C384" s="1">
        <f t="shared" si="11"/>
        <v>379</v>
      </c>
      <c r="D384">
        <f t="shared" si="10"/>
        <v>102655.87353647272</v>
      </c>
    </row>
    <row r="385" spans="3:4" x14ac:dyDescent="0.2">
      <c r="C385" s="1">
        <f t="shared" si="11"/>
        <v>380</v>
      </c>
      <c r="D385">
        <f t="shared" si="10"/>
        <v>102638.37023474013</v>
      </c>
    </row>
    <row r="386" spans="3:4" x14ac:dyDescent="0.2">
      <c r="C386" s="1">
        <f t="shared" si="11"/>
        <v>381</v>
      </c>
      <c r="D386">
        <f t="shared" si="10"/>
        <v>102621.09859455623</v>
      </c>
    </row>
    <row r="387" spans="3:4" x14ac:dyDescent="0.2">
      <c r="C387" s="1">
        <f t="shared" si="11"/>
        <v>382</v>
      </c>
      <c r="D387">
        <f t="shared" si="10"/>
        <v>102604.05551159685</v>
      </c>
    </row>
    <row r="388" spans="3:4" x14ac:dyDescent="0.2">
      <c r="C388" s="1">
        <f t="shared" si="11"/>
        <v>383</v>
      </c>
      <c r="D388">
        <f t="shared" si="10"/>
        <v>102587.23792413478</v>
      </c>
    </row>
    <row r="389" spans="3:4" x14ac:dyDescent="0.2">
      <c r="C389" s="1">
        <f t="shared" si="11"/>
        <v>384</v>
      </c>
      <c r="D389">
        <f t="shared" si="10"/>
        <v>102570.6428124292</v>
      </c>
    </row>
    <row r="390" spans="3:4" x14ac:dyDescent="0.2">
      <c r="C390" s="1">
        <f t="shared" si="11"/>
        <v>385</v>
      </c>
      <c r="D390">
        <f t="shared" ref="D390:D453" si="12">$I$6*(1+$I$5*EXP(-$I$6*$I$11*$I$12*C390/$I$8/$I$9/$I$10))/(1-$I$5*EXP(-$I$6*$I$12*$I$11*C390/$I$10/$I$9/$I$8))</f>
        <v>102554.26719812462</v>
      </c>
    </row>
    <row r="391" spans="3:4" x14ac:dyDescent="0.2">
      <c r="C391" s="1">
        <f t="shared" ref="C391:C454" si="13">C390+1</f>
        <v>386</v>
      </c>
      <c r="D391">
        <f t="shared" si="12"/>
        <v>102538.10814365912</v>
      </c>
    </row>
    <row r="392" spans="3:4" x14ac:dyDescent="0.2">
      <c r="C392" s="1">
        <f t="shared" si="13"/>
        <v>387</v>
      </c>
      <c r="D392">
        <f t="shared" si="12"/>
        <v>102522.16275168149</v>
      </c>
    </row>
    <row r="393" spans="3:4" x14ac:dyDescent="0.2">
      <c r="C393" s="1">
        <f t="shared" si="13"/>
        <v>388</v>
      </c>
      <c r="D393">
        <f t="shared" si="12"/>
        <v>102506.42816447768</v>
      </c>
    </row>
    <row r="394" spans="3:4" x14ac:dyDescent="0.2">
      <c r="C394" s="1">
        <f t="shared" si="13"/>
        <v>389</v>
      </c>
      <c r="D394">
        <f t="shared" si="12"/>
        <v>102490.90156340552</v>
      </c>
    </row>
    <row r="395" spans="3:4" x14ac:dyDescent="0.2">
      <c r="C395" s="1">
        <f t="shared" si="13"/>
        <v>390</v>
      </c>
      <c r="D395">
        <f t="shared" si="12"/>
        <v>102475.58016833858</v>
      </c>
    </row>
    <row r="396" spans="3:4" x14ac:dyDescent="0.2">
      <c r="C396" s="1">
        <f t="shared" si="13"/>
        <v>391</v>
      </c>
      <c r="D396">
        <f t="shared" si="12"/>
        <v>102460.46123711824</v>
      </c>
    </row>
    <row r="397" spans="3:4" x14ac:dyDescent="0.2">
      <c r="C397" s="1">
        <f t="shared" si="13"/>
        <v>392</v>
      </c>
      <c r="D397">
        <f t="shared" si="12"/>
        <v>102445.54206501422</v>
      </c>
    </row>
    <row r="398" spans="3:4" x14ac:dyDescent="0.2">
      <c r="C398" s="1">
        <f t="shared" si="13"/>
        <v>393</v>
      </c>
      <c r="D398">
        <f t="shared" si="12"/>
        <v>102430.81998419319</v>
      </c>
    </row>
    <row r="399" spans="3:4" x14ac:dyDescent="0.2">
      <c r="C399" s="1">
        <f t="shared" si="13"/>
        <v>394</v>
      </c>
      <c r="D399">
        <f t="shared" si="12"/>
        <v>102416.29236319559</v>
      </c>
    </row>
    <row r="400" spans="3:4" x14ac:dyDescent="0.2">
      <c r="C400" s="1">
        <f t="shared" si="13"/>
        <v>395</v>
      </c>
      <c r="D400">
        <f t="shared" si="12"/>
        <v>102401.95660642044</v>
      </c>
    </row>
    <row r="401" spans="3:4" x14ac:dyDescent="0.2">
      <c r="C401" s="1">
        <f t="shared" si="13"/>
        <v>396</v>
      </c>
      <c r="D401">
        <f t="shared" si="12"/>
        <v>102387.81015361763</v>
      </c>
    </row>
    <row r="402" spans="3:4" x14ac:dyDescent="0.2">
      <c r="C402" s="1">
        <f t="shared" si="13"/>
        <v>397</v>
      </c>
      <c r="D402">
        <f t="shared" si="12"/>
        <v>102373.85047938823</v>
      </c>
    </row>
    <row r="403" spans="3:4" x14ac:dyDescent="0.2">
      <c r="C403" s="1">
        <f t="shared" si="13"/>
        <v>398</v>
      </c>
      <c r="D403">
        <f t="shared" si="12"/>
        <v>102360.07509269218</v>
      </c>
    </row>
    <row r="404" spans="3:4" x14ac:dyDescent="0.2">
      <c r="C404" s="1">
        <f t="shared" si="13"/>
        <v>399</v>
      </c>
      <c r="D404">
        <f t="shared" si="12"/>
        <v>102346.48153636343</v>
      </c>
    </row>
    <row r="405" spans="3:4" x14ac:dyDescent="0.2">
      <c r="C405" s="1">
        <f t="shared" si="13"/>
        <v>400</v>
      </c>
      <c r="D405">
        <f t="shared" si="12"/>
        <v>102333.06738663233</v>
      </c>
    </row>
    <row r="406" spans="3:4" x14ac:dyDescent="0.2">
      <c r="C406" s="1">
        <f t="shared" si="13"/>
        <v>401</v>
      </c>
      <c r="D406">
        <f t="shared" si="12"/>
        <v>102319.8302526552</v>
      </c>
    </row>
    <row r="407" spans="3:4" x14ac:dyDescent="0.2">
      <c r="C407" s="1">
        <f t="shared" si="13"/>
        <v>402</v>
      </c>
      <c r="D407">
        <f t="shared" si="12"/>
        <v>102306.76777605104</v>
      </c>
    </row>
    <row r="408" spans="3:4" x14ac:dyDescent="0.2">
      <c r="C408" s="1">
        <f t="shared" si="13"/>
        <v>403</v>
      </c>
      <c r="D408">
        <f t="shared" si="12"/>
        <v>102293.87763044504</v>
      </c>
    </row>
    <row r="409" spans="3:4" x14ac:dyDescent="0.2">
      <c r="C409" s="1">
        <f t="shared" si="13"/>
        <v>404</v>
      </c>
      <c r="D409">
        <f t="shared" si="12"/>
        <v>102281.15752101899</v>
      </c>
    </row>
    <row r="410" spans="3:4" x14ac:dyDescent="0.2">
      <c r="C410" s="1">
        <f t="shared" si="13"/>
        <v>405</v>
      </c>
      <c r="D410">
        <f t="shared" si="12"/>
        <v>102268.60518406852</v>
      </c>
    </row>
    <row r="411" spans="3:4" x14ac:dyDescent="0.2">
      <c r="C411" s="1">
        <f t="shared" si="13"/>
        <v>406</v>
      </c>
      <c r="D411">
        <f t="shared" si="12"/>
        <v>102256.21838656656</v>
      </c>
    </row>
    <row r="412" spans="3:4" x14ac:dyDescent="0.2">
      <c r="C412" s="1">
        <f t="shared" si="13"/>
        <v>407</v>
      </c>
      <c r="D412">
        <f t="shared" si="12"/>
        <v>102243.99492573373</v>
      </c>
    </row>
    <row r="413" spans="3:4" x14ac:dyDescent="0.2">
      <c r="C413" s="1">
        <f t="shared" si="13"/>
        <v>408</v>
      </c>
      <c r="D413">
        <f t="shared" si="12"/>
        <v>102231.93262861487</v>
      </c>
    </row>
    <row r="414" spans="3:4" x14ac:dyDescent="0.2">
      <c r="C414" s="1">
        <f t="shared" si="13"/>
        <v>409</v>
      </c>
      <c r="D414">
        <f t="shared" si="12"/>
        <v>102220.0293516619</v>
      </c>
    </row>
    <row r="415" spans="3:4" x14ac:dyDescent="0.2">
      <c r="C415" s="1">
        <f t="shared" si="13"/>
        <v>410</v>
      </c>
      <c r="D415">
        <f t="shared" si="12"/>
        <v>102208.28298032285</v>
      </c>
    </row>
    <row r="416" spans="3:4" x14ac:dyDescent="0.2">
      <c r="C416" s="1">
        <f t="shared" si="13"/>
        <v>411</v>
      </c>
      <c r="D416">
        <f t="shared" si="12"/>
        <v>102196.69142863703</v>
      </c>
    </row>
    <row r="417" spans="3:4" x14ac:dyDescent="0.2">
      <c r="C417" s="1">
        <f t="shared" si="13"/>
        <v>412</v>
      </c>
      <c r="D417">
        <f t="shared" si="12"/>
        <v>102185.25263883603</v>
      </c>
    </row>
    <row r="418" spans="3:4" x14ac:dyDescent="0.2">
      <c r="C418" s="1">
        <f t="shared" si="13"/>
        <v>413</v>
      </c>
      <c r="D418">
        <f t="shared" si="12"/>
        <v>102173.96458095079</v>
      </c>
    </row>
    <row r="419" spans="3:4" x14ac:dyDescent="0.2">
      <c r="C419" s="1">
        <f t="shared" si="13"/>
        <v>414</v>
      </c>
      <c r="D419">
        <f t="shared" si="12"/>
        <v>102162.82525242445</v>
      </c>
    </row>
    <row r="420" spans="3:4" x14ac:dyDescent="0.2">
      <c r="C420" s="1">
        <f t="shared" si="13"/>
        <v>415</v>
      </c>
      <c r="D420">
        <f t="shared" si="12"/>
        <v>102151.83267773058</v>
      </c>
    </row>
    <row r="421" spans="3:4" x14ac:dyDescent="0.2">
      <c r="C421" s="1">
        <f t="shared" si="13"/>
        <v>416</v>
      </c>
      <c r="D421">
        <f t="shared" si="12"/>
        <v>102140.98490799747</v>
      </c>
    </row>
    <row r="422" spans="3:4" x14ac:dyDescent="0.2">
      <c r="C422" s="1">
        <f t="shared" si="13"/>
        <v>417</v>
      </c>
      <c r="D422">
        <f t="shared" si="12"/>
        <v>102130.28002063764</v>
      </c>
    </row>
    <row r="423" spans="3:4" x14ac:dyDescent="0.2">
      <c r="C423" s="1">
        <f t="shared" si="13"/>
        <v>418</v>
      </c>
      <c r="D423">
        <f t="shared" si="12"/>
        <v>102119.71611898285</v>
      </c>
    </row>
    <row r="424" spans="3:4" x14ac:dyDescent="0.2">
      <c r="C424" s="1">
        <f t="shared" si="13"/>
        <v>419</v>
      </c>
      <c r="D424">
        <f t="shared" si="12"/>
        <v>102109.29133192443</v>
      </c>
    </row>
    <row r="425" spans="3:4" x14ac:dyDescent="0.2">
      <c r="C425" s="1">
        <f t="shared" si="13"/>
        <v>420</v>
      </c>
      <c r="D425">
        <f t="shared" si="12"/>
        <v>102099.00381355891</v>
      </c>
    </row>
    <row r="426" spans="3:4" x14ac:dyDescent="0.2">
      <c r="C426" s="1">
        <f t="shared" si="13"/>
        <v>421</v>
      </c>
      <c r="D426">
        <f t="shared" si="12"/>
        <v>102088.85174283887</v>
      </c>
    </row>
    <row r="427" spans="3:4" x14ac:dyDescent="0.2">
      <c r="C427" s="1">
        <f t="shared" si="13"/>
        <v>422</v>
      </c>
      <c r="D427">
        <f t="shared" si="12"/>
        <v>102078.83332322868</v>
      </c>
    </row>
    <row r="428" spans="3:4" x14ac:dyDescent="0.2">
      <c r="C428" s="1">
        <f t="shared" si="13"/>
        <v>423</v>
      </c>
      <c r="D428">
        <f t="shared" si="12"/>
        <v>102068.94678236541</v>
      </c>
    </row>
    <row r="429" spans="3:4" x14ac:dyDescent="0.2">
      <c r="C429" s="1">
        <f t="shared" si="13"/>
        <v>424</v>
      </c>
      <c r="D429">
        <f t="shared" si="12"/>
        <v>102059.19037172472</v>
      </c>
    </row>
    <row r="430" spans="3:4" x14ac:dyDescent="0.2">
      <c r="C430" s="1">
        <f t="shared" si="13"/>
        <v>425</v>
      </c>
      <c r="D430">
        <f t="shared" si="12"/>
        <v>102049.56236629137</v>
      </c>
    </row>
    <row r="431" spans="3:4" x14ac:dyDescent="0.2">
      <c r="C431" s="1">
        <f t="shared" si="13"/>
        <v>426</v>
      </c>
      <c r="D431">
        <f t="shared" si="12"/>
        <v>102040.06106423483</v>
      </c>
    </row>
    <row r="432" spans="3:4" x14ac:dyDescent="0.2">
      <c r="C432" s="1">
        <f t="shared" si="13"/>
        <v>427</v>
      </c>
      <c r="D432">
        <f t="shared" si="12"/>
        <v>102030.68478658923</v>
      </c>
    </row>
    <row r="433" spans="3:4" x14ac:dyDescent="0.2">
      <c r="C433" s="1">
        <f t="shared" si="13"/>
        <v>428</v>
      </c>
      <c r="D433">
        <f t="shared" si="12"/>
        <v>102021.43187693828</v>
      </c>
    </row>
    <row r="434" spans="3:4" x14ac:dyDescent="0.2">
      <c r="C434" s="1">
        <f t="shared" si="13"/>
        <v>429</v>
      </c>
      <c r="D434">
        <f t="shared" si="12"/>
        <v>102012.30070110442</v>
      </c>
    </row>
    <row r="435" spans="3:4" x14ac:dyDescent="0.2">
      <c r="C435" s="1">
        <f t="shared" si="13"/>
        <v>430</v>
      </c>
      <c r="D435">
        <f t="shared" si="12"/>
        <v>102003.28964684278</v>
      </c>
    </row>
    <row r="436" spans="3:4" x14ac:dyDescent="0.2">
      <c r="C436" s="1">
        <f t="shared" si="13"/>
        <v>431</v>
      </c>
      <c r="D436">
        <f t="shared" si="12"/>
        <v>101994.3971235393</v>
      </c>
    </row>
    <row r="437" spans="3:4" x14ac:dyDescent="0.2">
      <c r="C437" s="1">
        <f t="shared" si="13"/>
        <v>432</v>
      </c>
      <c r="D437">
        <f t="shared" si="12"/>
        <v>101985.62156191321</v>
      </c>
    </row>
    <row r="438" spans="3:4" x14ac:dyDescent="0.2">
      <c r="C438" s="1">
        <f t="shared" si="13"/>
        <v>433</v>
      </c>
      <c r="D438">
        <f t="shared" si="12"/>
        <v>101976.96141372404</v>
      </c>
    </row>
    <row r="439" spans="3:4" x14ac:dyDescent="0.2">
      <c r="C439" s="1">
        <f t="shared" si="13"/>
        <v>434</v>
      </c>
      <c r="D439">
        <f t="shared" si="12"/>
        <v>101968.41515148254</v>
      </c>
    </row>
    <row r="440" spans="3:4" x14ac:dyDescent="0.2">
      <c r="C440" s="1">
        <f t="shared" si="13"/>
        <v>435</v>
      </c>
      <c r="D440">
        <f t="shared" si="12"/>
        <v>101959.9812681659</v>
      </c>
    </row>
    <row r="441" spans="3:4" x14ac:dyDescent="0.2">
      <c r="C441" s="1">
        <f t="shared" si="13"/>
        <v>436</v>
      </c>
      <c r="D441">
        <f t="shared" si="12"/>
        <v>101951.65827693699</v>
      </c>
    </row>
    <row r="442" spans="3:4" x14ac:dyDescent="0.2">
      <c r="C442" s="1">
        <f t="shared" si="13"/>
        <v>437</v>
      </c>
      <c r="D442">
        <f t="shared" si="12"/>
        <v>101943.44471086771</v>
      </c>
    </row>
    <row r="443" spans="3:4" x14ac:dyDescent="0.2">
      <c r="C443" s="1">
        <f t="shared" si="13"/>
        <v>438</v>
      </c>
      <c r="D443">
        <f t="shared" si="12"/>
        <v>101935.33912266618</v>
      </c>
    </row>
    <row r="444" spans="3:4" x14ac:dyDescent="0.2">
      <c r="C444" s="1">
        <f t="shared" si="13"/>
        <v>439</v>
      </c>
      <c r="D444">
        <f t="shared" si="12"/>
        <v>101927.3400844079</v>
      </c>
    </row>
    <row r="445" spans="3:4" x14ac:dyDescent="0.2">
      <c r="C445" s="1">
        <f t="shared" si="13"/>
        <v>440</v>
      </c>
      <c r="D445">
        <f t="shared" si="12"/>
        <v>101919.44618727078</v>
      </c>
    </row>
    <row r="446" spans="3:4" x14ac:dyDescent="0.2">
      <c r="C446" s="1">
        <f t="shared" si="13"/>
        <v>441</v>
      </c>
      <c r="D446">
        <f t="shared" si="12"/>
        <v>101911.65604127373</v>
      </c>
    </row>
    <row r="447" spans="3:4" x14ac:dyDescent="0.2">
      <c r="C447" s="1">
        <f t="shared" si="13"/>
        <v>442</v>
      </c>
      <c r="D447">
        <f t="shared" si="12"/>
        <v>101903.96827501938</v>
      </c>
    </row>
    <row r="448" spans="3:4" x14ac:dyDescent="0.2">
      <c r="C448" s="1">
        <f t="shared" si="13"/>
        <v>443</v>
      </c>
      <c r="D448">
        <f t="shared" si="12"/>
        <v>101896.38153544003</v>
      </c>
    </row>
    <row r="449" spans="3:4" x14ac:dyDescent="0.2">
      <c r="C449" s="1">
        <f t="shared" si="13"/>
        <v>444</v>
      </c>
      <c r="D449">
        <f t="shared" si="12"/>
        <v>101888.8944875475</v>
      </c>
    </row>
    <row r="450" spans="3:4" x14ac:dyDescent="0.2">
      <c r="C450" s="1">
        <f t="shared" si="13"/>
        <v>445</v>
      </c>
      <c r="D450">
        <f t="shared" si="12"/>
        <v>101881.50581418636</v>
      </c>
    </row>
    <row r="451" spans="3:4" x14ac:dyDescent="0.2">
      <c r="C451" s="1">
        <f t="shared" si="13"/>
        <v>446</v>
      </c>
      <c r="D451">
        <f t="shared" si="12"/>
        <v>101874.21421579075</v>
      </c>
    </row>
    <row r="452" spans="3:4" x14ac:dyDescent="0.2">
      <c r="C452" s="1">
        <f t="shared" si="13"/>
        <v>447</v>
      </c>
      <c r="D452">
        <f t="shared" si="12"/>
        <v>101867.01841014471</v>
      </c>
    </row>
    <row r="453" spans="3:4" x14ac:dyDescent="0.2">
      <c r="C453" s="1">
        <f t="shared" si="13"/>
        <v>448</v>
      </c>
      <c r="D453">
        <f t="shared" si="12"/>
        <v>101859.91713214567</v>
      </c>
    </row>
    <row r="454" spans="3:4" x14ac:dyDescent="0.2">
      <c r="C454" s="1">
        <f t="shared" si="13"/>
        <v>449</v>
      </c>
      <c r="D454">
        <f t="shared" ref="D454:D517" si="14">$I$6*(1+$I$5*EXP(-$I$6*$I$11*$I$12*C454/$I$8/$I$9/$I$10))/(1-$I$5*EXP(-$I$6*$I$12*$I$11*C454/$I$10/$I$9/$I$8))</f>
        <v>101852.90913357152</v>
      </c>
    </row>
    <row r="455" spans="3:4" x14ac:dyDescent="0.2">
      <c r="C455" s="1">
        <f t="shared" ref="C455:C518" si="15">C454+1</f>
        <v>450</v>
      </c>
      <c r="D455">
        <f t="shared" si="14"/>
        <v>101845.99318285094</v>
      </c>
    </row>
    <row r="456" spans="3:4" x14ac:dyDescent="0.2">
      <c r="C456" s="1">
        <f t="shared" si="15"/>
        <v>451</v>
      </c>
      <c r="D456">
        <f t="shared" si="14"/>
        <v>101839.16806483676</v>
      </c>
    </row>
    <row r="457" spans="3:4" x14ac:dyDescent="0.2">
      <c r="C457" s="1">
        <f t="shared" si="15"/>
        <v>452</v>
      </c>
      <c r="D457">
        <f t="shared" si="14"/>
        <v>101832.43258058278</v>
      </c>
    </row>
    <row r="458" spans="3:4" x14ac:dyDescent="0.2">
      <c r="C458" s="1">
        <f t="shared" si="15"/>
        <v>453</v>
      </c>
      <c r="D458">
        <f t="shared" si="14"/>
        <v>101825.78554712365</v>
      </c>
    </row>
    <row r="459" spans="3:4" x14ac:dyDescent="0.2">
      <c r="C459" s="1">
        <f t="shared" si="15"/>
        <v>454</v>
      </c>
      <c r="D459">
        <f t="shared" si="14"/>
        <v>101819.22579725775</v>
      </c>
    </row>
    <row r="460" spans="3:4" x14ac:dyDescent="0.2">
      <c r="C460" s="1">
        <f t="shared" si="15"/>
        <v>455</v>
      </c>
      <c r="D460">
        <f t="shared" si="14"/>
        <v>101812.75217933318</v>
      </c>
    </row>
    <row r="461" spans="3:4" x14ac:dyDescent="0.2">
      <c r="C461" s="1">
        <f t="shared" si="15"/>
        <v>456</v>
      </c>
      <c r="D461">
        <f t="shared" si="14"/>
        <v>101806.36355703689</v>
      </c>
    </row>
    <row r="462" spans="3:4" x14ac:dyDescent="0.2">
      <c r="C462" s="1">
        <f t="shared" si="15"/>
        <v>457</v>
      </c>
      <c r="D462">
        <f t="shared" si="14"/>
        <v>101800.05880918651</v>
      </c>
    </row>
    <row r="463" spans="3:4" x14ac:dyDescent="0.2">
      <c r="C463" s="1">
        <f t="shared" si="15"/>
        <v>458</v>
      </c>
      <c r="D463">
        <f t="shared" si="14"/>
        <v>101793.8368295254</v>
      </c>
    </row>
    <row r="464" spans="3:4" x14ac:dyDescent="0.2">
      <c r="C464" s="1">
        <f t="shared" si="15"/>
        <v>459</v>
      </c>
      <c r="D464">
        <f t="shared" si="14"/>
        <v>101787.69652652026</v>
      </c>
    </row>
    <row r="465" spans="3:4" x14ac:dyDescent="0.2">
      <c r="C465" s="1">
        <f t="shared" si="15"/>
        <v>460</v>
      </c>
      <c r="D465">
        <f t="shared" si="14"/>
        <v>101781.63682316184</v>
      </c>
    </row>
    <row r="466" spans="3:4" x14ac:dyDescent="0.2">
      <c r="C466" s="1">
        <f t="shared" si="15"/>
        <v>461</v>
      </c>
      <c r="D466">
        <f t="shared" si="14"/>
        <v>101775.65665676829</v>
      </c>
    </row>
    <row r="467" spans="3:4" x14ac:dyDescent="0.2">
      <c r="C467" s="1">
        <f t="shared" si="15"/>
        <v>462</v>
      </c>
      <c r="D467">
        <f t="shared" si="14"/>
        <v>101769.75497879124</v>
      </c>
    </row>
    <row r="468" spans="3:4" x14ac:dyDescent="0.2">
      <c r="C468" s="1">
        <f t="shared" si="15"/>
        <v>463</v>
      </c>
      <c r="D468">
        <f t="shared" si="14"/>
        <v>101763.9307546248</v>
      </c>
    </row>
    <row r="469" spans="3:4" x14ac:dyDescent="0.2">
      <c r="C469" s="1">
        <f t="shared" si="15"/>
        <v>464</v>
      </c>
      <c r="D469">
        <f t="shared" si="14"/>
        <v>101758.18296341691</v>
      </c>
    </row>
    <row r="470" spans="3:4" x14ac:dyDescent="0.2">
      <c r="C470" s="1">
        <f t="shared" si="15"/>
        <v>465</v>
      </c>
      <c r="D470">
        <f t="shared" si="14"/>
        <v>101752.51059788352</v>
      </c>
    </row>
    <row r="471" spans="3:4" x14ac:dyDescent="0.2">
      <c r="C471" s="1">
        <f t="shared" si="15"/>
        <v>466</v>
      </c>
      <c r="D471">
        <f t="shared" si="14"/>
        <v>101746.91266412543</v>
      </c>
    </row>
    <row r="472" spans="3:4" x14ac:dyDescent="0.2">
      <c r="C472" s="1">
        <f t="shared" si="15"/>
        <v>467</v>
      </c>
      <c r="D472">
        <f t="shared" si="14"/>
        <v>101741.38818144742</v>
      </c>
    </row>
    <row r="473" spans="3:4" x14ac:dyDescent="0.2">
      <c r="C473" s="1">
        <f t="shared" si="15"/>
        <v>468</v>
      </c>
      <c r="D473">
        <f t="shared" si="14"/>
        <v>101735.93618218014</v>
      </c>
    </row>
    <row r="474" spans="3:4" x14ac:dyDescent="0.2">
      <c r="C474" s="1">
        <f t="shared" si="15"/>
        <v>469</v>
      </c>
      <c r="D474">
        <f t="shared" si="14"/>
        <v>101730.55571150435</v>
      </c>
    </row>
    <row r="475" spans="3:4" x14ac:dyDescent="0.2">
      <c r="C475" s="1">
        <f t="shared" si="15"/>
        <v>470</v>
      </c>
      <c r="D475">
        <f t="shared" si="14"/>
        <v>101725.24582727764</v>
      </c>
    </row>
    <row r="476" spans="3:4" x14ac:dyDescent="0.2">
      <c r="C476" s="1">
        <f t="shared" si="15"/>
        <v>471</v>
      </c>
      <c r="D476">
        <f t="shared" si="14"/>
        <v>101720.00559986359</v>
      </c>
    </row>
    <row r="477" spans="3:4" x14ac:dyDescent="0.2">
      <c r="C477" s="1">
        <f t="shared" si="15"/>
        <v>472</v>
      </c>
      <c r="D477">
        <f t="shared" si="14"/>
        <v>101714.83411196314</v>
      </c>
    </row>
    <row r="478" spans="3:4" x14ac:dyDescent="0.2">
      <c r="C478" s="1">
        <f t="shared" si="15"/>
        <v>473</v>
      </c>
      <c r="D478">
        <f t="shared" si="14"/>
        <v>101709.73045844857</v>
      </c>
    </row>
    <row r="479" spans="3:4" x14ac:dyDescent="0.2">
      <c r="C479" s="1">
        <f t="shared" si="15"/>
        <v>474</v>
      </c>
      <c r="D479">
        <f t="shared" si="14"/>
        <v>101704.69374619953</v>
      </c>
    </row>
    <row r="480" spans="3:4" x14ac:dyDescent="0.2">
      <c r="C480" s="1">
        <f t="shared" si="15"/>
        <v>475</v>
      </c>
      <c r="D480">
        <f t="shared" si="14"/>
        <v>101699.72309394141</v>
      </c>
    </row>
    <row r="481" spans="3:4" x14ac:dyDescent="0.2">
      <c r="C481" s="1">
        <f t="shared" si="15"/>
        <v>476</v>
      </c>
      <c r="D481">
        <f t="shared" si="14"/>
        <v>101694.81763208608</v>
      </c>
    </row>
    <row r="482" spans="3:4" x14ac:dyDescent="0.2">
      <c r="C482" s="1">
        <f t="shared" si="15"/>
        <v>477</v>
      </c>
      <c r="D482">
        <f t="shared" si="14"/>
        <v>101689.97650257467</v>
      </c>
    </row>
    <row r="483" spans="3:4" x14ac:dyDescent="0.2">
      <c r="C483" s="1">
        <f t="shared" si="15"/>
        <v>478</v>
      </c>
      <c r="D483">
        <f t="shared" si="14"/>
        <v>101685.19885872251</v>
      </c>
    </row>
    <row r="484" spans="3:4" x14ac:dyDescent="0.2">
      <c r="C484" s="1">
        <f t="shared" si="15"/>
        <v>479</v>
      </c>
      <c r="D484">
        <f t="shared" si="14"/>
        <v>101680.48386506633</v>
      </c>
    </row>
    <row r="485" spans="3:4" x14ac:dyDescent="0.2">
      <c r="C485" s="1">
        <f t="shared" si="15"/>
        <v>480</v>
      </c>
      <c r="D485">
        <f t="shared" si="14"/>
        <v>101675.83069721352</v>
      </c>
    </row>
    <row r="486" spans="3:4" x14ac:dyDescent="0.2">
      <c r="C486" s="1">
        <f t="shared" si="15"/>
        <v>481</v>
      </c>
      <c r="D486">
        <f t="shared" si="14"/>
        <v>101671.23854169344</v>
      </c>
    </row>
    <row r="487" spans="3:4" x14ac:dyDescent="0.2">
      <c r="C487" s="1">
        <f t="shared" si="15"/>
        <v>482</v>
      </c>
      <c r="D487">
        <f t="shared" si="14"/>
        <v>101666.7065958108</v>
      </c>
    </row>
    <row r="488" spans="3:4" x14ac:dyDescent="0.2">
      <c r="C488" s="1">
        <f t="shared" si="15"/>
        <v>483</v>
      </c>
      <c r="D488">
        <f t="shared" si="14"/>
        <v>101662.23406750106</v>
      </c>
    </row>
    <row r="489" spans="3:4" x14ac:dyDescent="0.2">
      <c r="C489" s="1">
        <f t="shared" si="15"/>
        <v>484</v>
      </c>
      <c r="D489">
        <f t="shared" si="14"/>
        <v>101657.82017518776</v>
      </c>
    </row>
    <row r="490" spans="3:4" x14ac:dyDescent="0.2">
      <c r="C490" s="1">
        <f t="shared" si="15"/>
        <v>485</v>
      </c>
      <c r="D490">
        <f t="shared" si="14"/>
        <v>101653.46414764196</v>
      </c>
    </row>
    <row r="491" spans="3:4" x14ac:dyDescent="0.2">
      <c r="C491" s="1">
        <f t="shared" si="15"/>
        <v>486</v>
      </c>
      <c r="D491">
        <f t="shared" si="14"/>
        <v>101649.16522384343</v>
      </c>
    </row>
    <row r="492" spans="3:4" x14ac:dyDescent="0.2">
      <c r="C492" s="1">
        <f t="shared" si="15"/>
        <v>487</v>
      </c>
      <c r="D492">
        <f t="shared" si="14"/>
        <v>101644.92265284386</v>
      </c>
    </row>
    <row r="493" spans="3:4" x14ac:dyDescent="0.2">
      <c r="C493" s="1">
        <f t="shared" si="15"/>
        <v>488</v>
      </c>
      <c r="D493">
        <f t="shared" si="14"/>
        <v>101640.73569363198</v>
      </c>
    </row>
    <row r="494" spans="3:4" x14ac:dyDescent="0.2">
      <c r="C494" s="1">
        <f t="shared" si="15"/>
        <v>489</v>
      </c>
      <c r="D494">
        <f t="shared" si="14"/>
        <v>101636.60361500033</v>
      </c>
    </row>
    <row r="495" spans="3:4" x14ac:dyDescent="0.2">
      <c r="C495" s="1">
        <f t="shared" si="15"/>
        <v>490</v>
      </c>
      <c r="D495">
        <f t="shared" si="14"/>
        <v>101632.52569541415</v>
      </c>
    </row>
    <row r="496" spans="3:4" x14ac:dyDescent="0.2">
      <c r="C496" s="1">
        <f t="shared" si="15"/>
        <v>491</v>
      </c>
      <c r="D496">
        <f t="shared" si="14"/>
        <v>101628.50122288179</v>
      </c>
    </row>
    <row r="497" spans="3:4" x14ac:dyDescent="0.2">
      <c r="C497" s="1">
        <f t="shared" si="15"/>
        <v>492</v>
      </c>
      <c r="D497">
        <f t="shared" si="14"/>
        <v>101624.52949482707</v>
      </c>
    </row>
    <row r="498" spans="3:4" x14ac:dyDescent="0.2">
      <c r="C498" s="1">
        <f t="shared" si="15"/>
        <v>493</v>
      </c>
      <c r="D498">
        <f t="shared" si="14"/>
        <v>101620.60981796327</v>
      </c>
    </row>
    <row r="499" spans="3:4" x14ac:dyDescent="0.2">
      <c r="C499" s="1">
        <f t="shared" si="15"/>
        <v>494</v>
      </c>
      <c r="D499">
        <f t="shared" si="14"/>
        <v>101616.74150816903</v>
      </c>
    </row>
    <row r="500" spans="3:4" x14ac:dyDescent="0.2">
      <c r="C500" s="1">
        <f t="shared" si="15"/>
        <v>495</v>
      </c>
      <c r="D500">
        <f t="shared" si="14"/>
        <v>101612.92389036568</v>
      </c>
    </row>
    <row r="501" spans="3:4" x14ac:dyDescent="0.2">
      <c r="C501" s="1">
        <f t="shared" si="15"/>
        <v>496</v>
      </c>
      <c r="D501">
        <f t="shared" si="14"/>
        <v>101609.15629839647</v>
      </c>
    </row>
    <row r="502" spans="3:4" x14ac:dyDescent="0.2">
      <c r="C502" s="1">
        <f t="shared" si="15"/>
        <v>497</v>
      </c>
      <c r="D502">
        <f t="shared" si="14"/>
        <v>101605.43807490735</v>
      </c>
    </row>
    <row r="503" spans="3:4" x14ac:dyDescent="0.2">
      <c r="C503" s="1">
        <f t="shared" si="15"/>
        <v>498</v>
      </c>
      <c r="D503">
        <f t="shared" si="14"/>
        <v>101601.76857122927</v>
      </c>
    </row>
    <row r="504" spans="3:4" x14ac:dyDescent="0.2">
      <c r="C504" s="1">
        <f t="shared" si="15"/>
        <v>499</v>
      </c>
      <c r="D504">
        <f t="shared" si="14"/>
        <v>101598.14714726248</v>
      </c>
    </row>
    <row r="505" spans="3:4" x14ac:dyDescent="0.2">
      <c r="C505" s="1">
        <f t="shared" si="15"/>
        <v>500</v>
      </c>
      <c r="D505">
        <f t="shared" si="14"/>
        <v>101594.57317136182</v>
      </c>
    </row>
    <row r="506" spans="3:4" x14ac:dyDescent="0.2">
      <c r="C506" s="1">
        <f t="shared" si="15"/>
        <v>501</v>
      </c>
      <c r="D506">
        <f t="shared" si="14"/>
        <v>101591.04602022404</v>
      </c>
    </row>
    <row r="507" spans="3:4" x14ac:dyDescent="0.2">
      <c r="C507" s="1">
        <f t="shared" si="15"/>
        <v>502</v>
      </c>
      <c r="D507">
        <f t="shared" si="14"/>
        <v>101587.5650787765</v>
      </c>
    </row>
    <row r="508" spans="3:4" x14ac:dyDescent="0.2">
      <c r="C508" s="1">
        <f t="shared" si="15"/>
        <v>503</v>
      </c>
      <c r="D508">
        <f t="shared" si="14"/>
        <v>101584.12974006741</v>
      </c>
    </row>
    <row r="509" spans="3:4" x14ac:dyDescent="0.2">
      <c r="C509" s="1">
        <f t="shared" si="15"/>
        <v>504</v>
      </c>
      <c r="D509">
        <f t="shared" si="14"/>
        <v>101580.73940515736</v>
      </c>
    </row>
    <row r="510" spans="3:4" x14ac:dyDescent="0.2">
      <c r="C510" s="1">
        <f t="shared" si="15"/>
        <v>505</v>
      </c>
      <c r="D510">
        <f t="shared" si="14"/>
        <v>101577.39348301274</v>
      </c>
    </row>
    <row r="511" spans="3:4" x14ac:dyDescent="0.2">
      <c r="C511" s="1">
        <f t="shared" si="15"/>
        <v>506</v>
      </c>
      <c r="D511">
        <f t="shared" si="14"/>
        <v>101574.09139040016</v>
      </c>
    </row>
    <row r="512" spans="3:4" x14ac:dyDescent="0.2">
      <c r="C512" s="1">
        <f t="shared" si="15"/>
        <v>507</v>
      </c>
      <c r="D512">
        <f t="shared" si="14"/>
        <v>101570.83255178266</v>
      </c>
    </row>
    <row r="513" spans="3:4" x14ac:dyDescent="0.2">
      <c r="C513" s="1">
        <f t="shared" si="15"/>
        <v>508</v>
      </c>
      <c r="D513">
        <f t="shared" si="14"/>
        <v>101567.61639921711</v>
      </c>
    </row>
    <row r="514" spans="3:4" x14ac:dyDescent="0.2">
      <c r="C514" s="1">
        <f t="shared" si="15"/>
        <v>509</v>
      </c>
      <c r="D514">
        <f t="shared" si="14"/>
        <v>101564.442372253</v>
      </c>
    </row>
    <row r="515" spans="3:4" x14ac:dyDescent="0.2">
      <c r="C515" s="1">
        <f t="shared" si="15"/>
        <v>510</v>
      </c>
      <c r="D515">
        <f t="shared" si="14"/>
        <v>101561.30991783287</v>
      </c>
    </row>
    <row r="516" spans="3:4" x14ac:dyDescent="0.2">
      <c r="C516" s="1">
        <f t="shared" si="15"/>
        <v>511</v>
      </c>
      <c r="D516">
        <f t="shared" si="14"/>
        <v>101558.21849019369</v>
      </c>
    </row>
    <row r="517" spans="3:4" x14ac:dyDescent="0.2">
      <c r="C517" s="1">
        <f t="shared" si="15"/>
        <v>512</v>
      </c>
      <c r="D517">
        <f t="shared" si="14"/>
        <v>101555.16755076988</v>
      </c>
    </row>
    <row r="518" spans="3:4" x14ac:dyDescent="0.2">
      <c r="C518" s="1">
        <f t="shared" si="15"/>
        <v>513</v>
      </c>
      <c r="D518">
        <f t="shared" ref="D518:D581" si="16">$I$6*(1+$I$5*EXP(-$I$6*$I$11*$I$12*C518/$I$8/$I$9/$I$10))/(1-$I$5*EXP(-$I$6*$I$12*$I$11*C518/$I$10/$I$9/$I$8))</f>
        <v>101552.15656809759</v>
      </c>
    </row>
    <row r="519" spans="3:4" x14ac:dyDescent="0.2">
      <c r="C519" s="1">
        <f t="shared" ref="C519:C582" si="17">C518+1</f>
        <v>514</v>
      </c>
      <c r="D519">
        <f t="shared" si="16"/>
        <v>101549.18501772004</v>
      </c>
    </row>
    <row r="520" spans="3:4" x14ac:dyDescent="0.2">
      <c r="C520" s="1">
        <f t="shared" si="17"/>
        <v>515</v>
      </c>
      <c r="D520">
        <f t="shared" si="16"/>
        <v>101546.25238209459</v>
      </c>
    </row>
    <row r="521" spans="3:4" x14ac:dyDescent="0.2">
      <c r="C521" s="1">
        <f t="shared" si="17"/>
        <v>516</v>
      </c>
      <c r="D521">
        <f t="shared" si="16"/>
        <v>101543.35815050057</v>
      </c>
    </row>
    <row r="522" spans="3:4" x14ac:dyDescent="0.2">
      <c r="C522" s="1">
        <f t="shared" si="17"/>
        <v>517</v>
      </c>
      <c r="D522">
        <f t="shared" si="16"/>
        <v>101540.50181894872</v>
      </c>
    </row>
    <row r="523" spans="3:4" x14ac:dyDescent="0.2">
      <c r="C523" s="1">
        <f t="shared" si="17"/>
        <v>518</v>
      </c>
      <c r="D523">
        <f t="shared" si="16"/>
        <v>101537.68289009172</v>
      </c>
    </row>
    <row r="524" spans="3:4" x14ac:dyDescent="0.2">
      <c r="C524" s="1">
        <f t="shared" si="17"/>
        <v>519</v>
      </c>
      <c r="D524">
        <f t="shared" si="16"/>
        <v>101534.90087313588</v>
      </c>
    </row>
    <row r="525" spans="3:4" x14ac:dyDescent="0.2">
      <c r="C525" s="1">
        <f t="shared" si="17"/>
        <v>520</v>
      </c>
      <c r="D525">
        <f t="shared" si="16"/>
        <v>101532.15528375409</v>
      </c>
    </row>
    <row r="526" spans="3:4" x14ac:dyDescent="0.2">
      <c r="C526" s="1">
        <f t="shared" si="17"/>
        <v>521</v>
      </c>
      <c r="D526">
        <f t="shared" si="16"/>
        <v>101529.44564400002</v>
      </c>
    </row>
    <row r="527" spans="3:4" x14ac:dyDescent="0.2">
      <c r="C527" s="1">
        <f t="shared" si="17"/>
        <v>522</v>
      </c>
      <c r="D527">
        <f t="shared" si="16"/>
        <v>101526.77148222319</v>
      </c>
    </row>
    <row r="528" spans="3:4" x14ac:dyDescent="0.2">
      <c r="C528" s="1">
        <f t="shared" si="17"/>
        <v>523</v>
      </c>
      <c r="D528">
        <f t="shared" si="16"/>
        <v>101524.13233298564</v>
      </c>
    </row>
    <row r="529" spans="3:4" x14ac:dyDescent="0.2">
      <c r="C529" s="1">
        <f t="shared" si="17"/>
        <v>524</v>
      </c>
      <c r="D529">
        <f t="shared" si="16"/>
        <v>101521.52773697923</v>
      </c>
    </row>
    <row r="530" spans="3:4" x14ac:dyDescent="0.2">
      <c r="C530" s="1">
        <f t="shared" si="17"/>
        <v>525</v>
      </c>
      <c r="D530">
        <f t="shared" si="16"/>
        <v>101518.95724094444</v>
      </c>
    </row>
    <row r="531" spans="3:4" x14ac:dyDescent="0.2">
      <c r="C531" s="1">
        <f t="shared" si="17"/>
        <v>526</v>
      </c>
      <c r="D531">
        <f t="shared" si="16"/>
        <v>101516.42039759006</v>
      </c>
    </row>
    <row r="532" spans="3:4" x14ac:dyDescent="0.2">
      <c r="C532" s="1">
        <f t="shared" si="17"/>
        <v>527</v>
      </c>
      <c r="D532">
        <f t="shared" si="16"/>
        <v>101513.91676551402</v>
      </c>
    </row>
    <row r="533" spans="3:4" x14ac:dyDescent="0.2">
      <c r="C533" s="1">
        <f t="shared" si="17"/>
        <v>528</v>
      </c>
      <c r="D533">
        <f t="shared" si="16"/>
        <v>101511.44590912528</v>
      </c>
    </row>
    <row r="534" spans="3:4" x14ac:dyDescent="0.2">
      <c r="C534" s="1">
        <f t="shared" si="17"/>
        <v>529</v>
      </c>
      <c r="D534">
        <f t="shared" si="16"/>
        <v>101509.0073985668</v>
      </c>
    </row>
    <row r="535" spans="3:4" x14ac:dyDescent="0.2">
      <c r="C535" s="1">
        <f t="shared" si="17"/>
        <v>530</v>
      </c>
      <c r="D535">
        <f t="shared" si="16"/>
        <v>101506.60080963941</v>
      </c>
    </row>
    <row r="536" spans="3:4" x14ac:dyDescent="0.2">
      <c r="C536" s="1">
        <f t="shared" si="17"/>
        <v>531</v>
      </c>
      <c r="D536">
        <f t="shared" si="16"/>
        <v>101504.22572372701</v>
      </c>
    </row>
    <row r="537" spans="3:4" x14ac:dyDescent="0.2">
      <c r="C537" s="1">
        <f t="shared" si="17"/>
        <v>532</v>
      </c>
      <c r="D537">
        <f t="shared" si="16"/>
        <v>101501.88172772234</v>
      </c>
    </row>
    <row r="538" spans="3:4" x14ac:dyDescent="0.2">
      <c r="C538" s="1">
        <f t="shared" si="17"/>
        <v>533</v>
      </c>
      <c r="D538">
        <f t="shared" si="16"/>
        <v>101499.56841395424</v>
      </c>
    </row>
    <row r="539" spans="3:4" x14ac:dyDescent="0.2">
      <c r="C539" s="1">
        <f t="shared" si="17"/>
        <v>534</v>
      </c>
      <c r="D539">
        <f t="shared" si="16"/>
        <v>101497.28538011534</v>
      </c>
    </row>
    <row r="540" spans="3:4" x14ac:dyDescent="0.2">
      <c r="C540" s="1">
        <f t="shared" si="17"/>
        <v>535</v>
      </c>
      <c r="D540">
        <f t="shared" si="16"/>
        <v>101495.03222919129</v>
      </c>
    </row>
    <row r="541" spans="3:4" x14ac:dyDescent="0.2">
      <c r="C541" s="1">
        <f t="shared" si="17"/>
        <v>536</v>
      </c>
      <c r="D541">
        <f t="shared" si="16"/>
        <v>101492.80856939046</v>
      </c>
    </row>
    <row r="542" spans="3:4" x14ac:dyDescent="0.2">
      <c r="C542" s="1">
        <f t="shared" si="17"/>
        <v>537</v>
      </c>
      <c r="D542">
        <f t="shared" si="16"/>
        <v>101490.61401407486</v>
      </c>
    </row>
    <row r="543" spans="3:4" x14ac:dyDescent="0.2">
      <c r="C543" s="1">
        <f t="shared" si="17"/>
        <v>538</v>
      </c>
      <c r="D543">
        <f t="shared" si="16"/>
        <v>101488.44818169197</v>
      </c>
    </row>
    <row r="544" spans="3:4" x14ac:dyDescent="0.2">
      <c r="C544" s="1">
        <f t="shared" si="17"/>
        <v>539</v>
      </c>
      <c r="D544">
        <f t="shared" si="16"/>
        <v>101486.31069570727</v>
      </c>
    </row>
    <row r="545" spans="3:4" x14ac:dyDescent="0.2">
      <c r="C545" s="1">
        <f t="shared" si="17"/>
        <v>540</v>
      </c>
      <c r="D545">
        <f t="shared" si="16"/>
        <v>101484.20118453802</v>
      </c>
    </row>
    <row r="546" spans="3:4" x14ac:dyDescent="0.2">
      <c r="C546" s="1">
        <f t="shared" si="17"/>
        <v>541</v>
      </c>
      <c r="D546">
        <f t="shared" si="16"/>
        <v>101482.1192814875</v>
      </c>
    </row>
    <row r="547" spans="3:4" x14ac:dyDescent="0.2">
      <c r="C547" s="1">
        <f t="shared" si="17"/>
        <v>542</v>
      </c>
      <c r="D547">
        <f t="shared" si="16"/>
        <v>101480.06462468064</v>
      </c>
    </row>
    <row r="548" spans="3:4" x14ac:dyDescent="0.2">
      <c r="C548" s="1">
        <f t="shared" si="17"/>
        <v>543</v>
      </c>
      <c r="D548">
        <f t="shared" si="16"/>
        <v>101478.03685700007</v>
      </c>
    </row>
    <row r="549" spans="3:4" x14ac:dyDescent="0.2">
      <c r="C549" s="1">
        <f t="shared" si="17"/>
        <v>544</v>
      </c>
      <c r="D549">
        <f t="shared" si="16"/>
        <v>101476.03562602308</v>
      </c>
    </row>
    <row r="550" spans="3:4" x14ac:dyDescent="0.2">
      <c r="C550" s="1">
        <f t="shared" si="17"/>
        <v>545</v>
      </c>
      <c r="D550">
        <f t="shared" si="16"/>
        <v>101474.0605839599</v>
      </c>
    </row>
    <row r="551" spans="3:4" x14ac:dyDescent="0.2">
      <c r="C551" s="1">
        <f t="shared" si="17"/>
        <v>546</v>
      </c>
      <c r="D551">
        <f t="shared" si="16"/>
        <v>101472.11138759203</v>
      </c>
    </row>
    <row r="552" spans="3:4" x14ac:dyDescent="0.2">
      <c r="C552" s="1">
        <f t="shared" si="17"/>
        <v>547</v>
      </c>
      <c r="D552">
        <f t="shared" si="16"/>
        <v>101470.18769821213</v>
      </c>
    </row>
    <row r="553" spans="3:4" x14ac:dyDescent="0.2">
      <c r="C553" s="1">
        <f t="shared" si="17"/>
        <v>548</v>
      </c>
      <c r="D553">
        <f t="shared" si="16"/>
        <v>101468.28918156418</v>
      </c>
    </row>
    <row r="554" spans="3:4" x14ac:dyDescent="0.2">
      <c r="C554" s="1">
        <f t="shared" si="17"/>
        <v>549</v>
      </c>
      <c r="D554">
        <f t="shared" si="16"/>
        <v>101466.41550778475</v>
      </c>
    </row>
    <row r="555" spans="3:4" x14ac:dyDescent="0.2">
      <c r="C555" s="1">
        <f t="shared" si="17"/>
        <v>550</v>
      </c>
      <c r="D555">
        <f t="shared" si="16"/>
        <v>101464.56635134503</v>
      </c>
    </row>
    <row r="556" spans="3:4" x14ac:dyDescent="0.2">
      <c r="C556" s="1">
        <f t="shared" si="17"/>
        <v>551</v>
      </c>
      <c r="D556">
        <f t="shared" si="16"/>
        <v>101462.74139099329</v>
      </c>
    </row>
    <row r="557" spans="3:4" x14ac:dyDescent="0.2">
      <c r="C557" s="1">
        <f t="shared" si="17"/>
        <v>552</v>
      </c>
      <c r="D557">
        <f t="shared" si="16"/>
        <v>101460.94030969869</v>
      </c>
    </row>
    <row r="558" spans="3:4" x14ac:dyDescent="0.2">
      <c r="C558" s="1">
        <f t="shared" si="17"/>
        <v>553</v>
      </c>
      <c r="D558">
        <f t="shared" si="16"/>
        <v>101459.16279459535</v>
      </c>
    </row>
    <row r="559" spans="3:4" x14ac:dyDescent="0.2">
      <c r="C559" s="1">
        <f t="shared" si="17"/>
        <v>554</v>
      </c>
      <c r="D559">
        <f t="shared" si="16"/>
        <v>101457.4085369274</v>
      </c>
    </row>
    <row r="560" spans="3:4" x14ac:dyDescent="0.2">
      <c r="C560" s="1">
        <f t="shared" si="17"/>
        <v>555</v>
      </c>
      <c r="D560">
        <f t="shared" si="16"/>
        <v>101455.67723199469</v>
      </c>
    </row>
    <row r="561" spans="3:4" x14ac:dyDescent="0.2">
      <c r="C561" s="1">
        <f t="shared" si="17"/>
        <v>556</v>
      </c>
      <c r="D561">
        <f t="shared" si="16"/>
        <v>101453.96857909921</v>
      </c>
    </row>
    <row r="562" spans="3:4" x14ac:dyDescent="0.2">
      <c r="C562" s="1">
        <f t="shared" si="17"/>
        <v>557</v>
      </c>
      <c r="D562">
        <f t="shared" si="16"/>
        <v>101452.2822814924</v>
      </c>
    </row>
    <row r="563" spans="3:4" x14ac:dyDescent="0.2">
      <c r="C563" s="1">
        <f t="shared" si="17"/>
        <v>558</v>
      </c>
      <c r="D563">
        <f t="shared" si="16"/>
        <v>101450.61804632276</v>
      </c>
    </row>
    <row r="564" spans="3:4" x14ac:dyDescent="0.2">
      <c r="C564" s="1">
        <f t="shared" si="17"/>
        <v>559</v>
      </c>
      <c r="D564">
        <f t="shared" si="16"/>
        <v>101448.97558458474</v>
      </c>
    </row>
    <row r="565" spans="3:4" x14ac:dyDescent="0.2">
      <c r="C565" s="1">
        <f t="shared" si="17"/>
        <v>560</v>
      </c>
      <c r="D565">
        <f t="shared" si="16"/>
        <v>101447.3546110677</v>
      </c>
    </row>
    <row r="566" spans="3:4" x14ac:dyDescent="0.2">
      <c r="C566" s="1">
        <f t="shared" si="17"/>
        <v>561</v>
      </c>
      <c r="D566">
        <f t="shared" si="16"/>
        <v>101445.75484430598</v>
      </c>
    </row>
    <row r="567" spans="3:4" x14ac:dyDescent="0.2">
      <c r="C567" s="1">
        <f t="shared" si="17"/>
        <v>562</v>
      </c>
      <c r="D567">
        <f t="shared" si="16"/>
        <v>101444.17600652951</v>
      </c>
    </row>
    <row r="568" spans="3:4" x14ac:dyDescent="0.2">
      <c r="C568" s="1">
        <f t="shared" si="17"/>
        <v>563</v>
      </c>
      <c r="D568">
        <f t="shared" si="16"/>
        <v>101442.61782361499</v>
      </c>
    </row>
    <row r="569" spans="3:4" x14ac:dyDescent="0.2">
      <c r="C569" s="1">
        <f t="shared" si="17"/>
        <v>564</v>
      </c>
      <c r="D569">
        <f t="shared" si="16"/>
        <v>101441.08002503787</v>
      </c>
    </row>
    <row r="570" spans="3:4" x14ac:dyDescent="0.2">
      <c r="C570" s="1">
        <f t="shared" si="17"/>
        <v>565</v>
      </c>
      <c r="D570">
        <f t="shared" si="16"/>
        <v>101439.56234382474</v>
      </c>
    </row>
    <row r="571" spans="3:4" x14ac:dyDescent="0.2">
      <c r="C571" s="1">
        <f t="shared" si="17"/>
        <v>566</v>
      </c>
      <c r="D571">
        <f t="shared" si="16"/>
        <v>101438.06451650675</v>
      </c>
    </row>
    <row r="572" spans="3:4" x14ac:dyDescent="0.2">
      <c r="C572" s="1">
        <f t="shared" si="17"/>
        <v>567</v>
      </c>
      <c r="D572">
        <f t="shared" si="16"/>
        <v>101436.58628307313</v>
      </c>
    </row>
    <row r="573" spans="3:4" x14ac:dyDescent="0.2">
      <c r="C573" s="1">
        <f t="shared" si="17"/>
        <v>568</v>
      </c>
      <c r="D573">
        <f t="shared" si="16"/>
        <v>101435.1273869258</v>
      </c>
    </row>
    <row r="574" spans="3:4" x14ac:dyDescent="0.2">
      <c r="C574" s="1">
        <f t="shared" si="17"/>
        <v>569</v>
      </c>
      <c r="D574">
        <f t="shared" si="16"/>
        <v>101433.68757483429</v>
      </c>
    </row>
    <row r="575" spans="3:4" x14ac:dyDescent="0.2">
      <c r="C575" s="1">
        <f t="shared" si="17"/>
        <v>570</v>
      </c>
      <c r="D575">
        <f t="shared" si="16"/>
        <v>101432.26659689142</v>
      </c>
    </row>
    <row r="576" spans="3:4" x14ac:dyDescent="0.2">
      <c r="C576" s="1">
        <f t="shared" si="17"/>
        <v>571</v>
      </c>
      <c r="D576">
        <f t="shared" si="16"/>
        <v>101430.86420646944</v>
      </c>
    </row>
    <row r="577" spans="3:4" x14ac:dyDescent="0.2">
      <c r="C577" s="1">
        <f t="shared" si="17"/>
        <v>572</v>
      </c>
      <c r="D577">
        <f t="shared" si="16"/>
        <v>101429.4801601768</v>
      </c>
    </row>
    <row r="578" spans="3:4" x14ac:dyDescent="0.2">
      <c r="C578" s="1">
        <f t="shared" si="17"/>
        <v>573</v>
      </c>
      <c r="D578">
        <f t="shared" si="16"/>
        <v>101428.1142178156</v>
      </c>
    </row>
    <row r="579" spans="3:4" x14ac:dyDescent="0.2">
      <c r="C579" s="1">
        <f t="shared" si="17"/>
        <v>574</v>
      </c>
      <c r="D579">
        <f t="shared" si="16"/>
        <v>101426.76614233947</v>
      </c>
    </row>
    <row r="580" spans="3:4" x14ac:dyDescent="0.2">
      <c r="C580" s="1">
        <f t="shared" si="17"/>
        <v>575</v>
      </c>
      <c r="D580">
        <f t="shared" si="16"/>
        <v>101425.43569981199</v>
      </c>
    </row>
    <row r="581" spans="3:4" x14ac:dyDescent="0.2">
      <c r="C581" s="1">
        <f t="shared" si="17"/>
        <v>576</v>
      </c>
      <c r="D581">
        <f t="shared" si="16"/>
        <v>101424.12265936585</v>
      </c>
    </row>
    <row r="582" spans="3:4" x14ac:dyDescent="0.2">
      <c r="C582" s="1">
        <f t="shared" si="17"/>
        <v>577</v>
      </c>
      <c r="D582">
        <f t="shared" ref="D582:D645" si="18">$I$6*(1+$I$5*EXP(-$I$6*$I$11*$I$12*C582/$I$8/$I$9/$I$10))/(1-$I$5*EXP(-$I$6*$I$12*$I$11*C582/$I$10/$I$9/$I$8))</f>
        <v>101422.82679316236</v>
      </c>
    </row>
    <row r="583" spans="3:4" x14ac:dyDescent="0.2">
      <c r="C583" s="1">
        <f t="shared" ref="C583:C646" si="19">C582+1</f>
        <v>578</v>
      </c>
      <c r="D583">
        <f t="shared" si="18"/>
        <v>101421.5478763515</v>
      </c>
    </row>
    <row r="584" spans="3:4" x14ac:dyDescent="0.2">
      <c r="C584" s="1">
        <f t="shared" si="19"/>
        <v>579</v>
      </c>
      <c r="D584">
        <f t="shared" si="18"/>
        <v>101420.28568703274</v>
      </c>
    </row>
    <row r="585" spans="3:4" x14ac:dyDescent="0.2">
      <c r="C585" s="1">
        <f t="shared" si="19"/>
        <v>580</v>
      </c>
      <c r="D585">
        <f t="shared" si="18"/>
        <v>101419.040006216</v>
      </c>
    </row>
    <row r="586" spans="3:4" x14ac:dyDescent="0.2">
      <c r="C586" s="1">
        <f t="shared" si="19"/>
        <v>581</v>
      </c>
      <c r="D586">
        <f t="shared" si="18"/>
        <v>101417.81061778357</v>
      </c>
    </row>
    <row r="587" spans="3:4" x14ac:dyDescent="0.2">
      <c r="C587" s="1">
        <f t="shared" si="19"/>
        <v>582</v>
      </c>
      <c r="D587">
        <f t="shared" si="18"/>
        <v>101416.59730845201</v>
      </c>
    </row>
    <row r="588" spans="3:4" x14ac:dyDescent="0.2">
      <c r="C588" s="1">
        <f t="shared" si="19"/>
        <v>583</v>
      </c>
      <c r="D588">
        <f t="shared" si="18"/>
        <v>101415.39986773508</v>
      </c>
    </row>
    <row r="589" spans="3:4" x14ac:dyDescent="0.2">
      <c r="C589" s="1">
        <f t="shared" si="19"/>
        <v>584</v>
      </c>
      <c r="D589">
        <f t="shared" si="18"/>
        <v>101414.21808790689</v>
      </c>
    </row>
    <row r="590" spans="3:4" x14ac:dyDescent="0.2">
      <c r="C590" s="1">
        <f t="shared" si="19"/>
        <v>585</v>
      </c>
      <c r="D590">
        <f t="shared" si="18"/>
        <v>101413.05176396546</v>
      </c>
    </row>
    <row r="591" spans="3:4" x14ac:dyDescent="0.2">
      <c r="C591" s="1">
        <f t="shared" si="19"/>
        <v>586</v>
      </c>
      <c r="D591">
        <f t="shared" si="18"/>
        <v>101411.90069359694</v>
      </c>
    </row>
    <row r="592" spans="3:4" x14ac:dyDescent="0.2">
      <c r="C592" s="1">
        <f t="shared" si="19"/>
        <v>587</v>
      </c>
      <c r="D592">
        <f t="shared" si="18"/>
        <v>101410.76467714031</v>
      </c>
    </row>
    <row r="593" spans="3:4" x14ac:dyDescent="0.2">
      <c r="C593" s="1">
        <f t="shared" si="19"/>
        <v>588</v>
      </c>
      <c r="D593">
        <f t="shared" si="18"/>
        <v>101409.64351755235</v>
      </c>
    </row>
    <row r="594" spans="3:4" x14ac:dyDescent="0.2">
      <c r="C594" s="1">
        <f t="shared" si="19"/>
        <v>589</v>
      </c>
      <c r="D594">
        <f t="shared" si="18"/>
        <v>101408.5370203733</v>
      </c>
    </row>
    <row r="595" spans="3:4" x14ac:dyDescent="0.2">
      <c r="C595" s="1">
        <f t="shared" si="19"/>
        <v>590</v>
      </c>
      <c r="D595">
        <f t="shared" si="18"/>
        <v>101407.44499369286</v>
      </c>
    </row>
    <row r="596" spans="3:4" x14ac:dyDescent="0.2">
      <c r="C596" s="1">
        <f t="shared" si="19"/>
        <v>591</v>
      </c>
      <c r="D596">
        <f t="shared" si="18"/>
        <v>101406.36724811658</v>
      </c>
    </row>
    <row r="597" spans="3:4" x14ac:dyDescent="0.2">
      <c r="C597" s="1">
        <f t="shared" si="19"/>
        <v>592</v>
      </c>
      <c r="D597">
        <f t="shared" si="18"/>
        <v>101405.30359673288</v>
      </c>
    </row>
    <row r="598" spans="3:4" x14ac:dyDescent="0.2">
      <c r="C598" s="1">
        <f t="shared" si="19"/>
        <v>593</v>
      </c>
      <c r="D598">
        <f t="shared" si="18"/>
        <v>101404.25385508034</v>
      </c>
    </row>
    <row r="599" spans="3:4" x14ac:dyDescent="0.2">
      <c r="C599" s="1">
        <f t="shared" si="19"/>
        <v>594</v>
      </c>
      <c r="D599">
        <f t="shared" si="18"/>
        <v>101403.2178411155</v>
      </c>
    </row>
    <row r="600" spans="3:4" x14ac:dyDescent="0.2">
      <c r="C600" s="1">
        <f t="shared" si="19"/>
        <v>595</v>
      </c>
      <c r="D600">
        <f t="shared" si="18"/>
        <v>101402.19537518105</v>
      </c>
    </row>
    <row r="601" spans="3:4" x14ac:dyDescent="0.2">
      <c r="C601" s="1">
        <f t="shared" si="19"/>
        <v>596</v>
      </c>
      <c r="D601">
        <f t="shared" si="18"/>
        <v>101401.18627997446</v>
      </c>
    </row>
    <row r="602" spans="3:4" x14ac:dyDescent="0.2">
      <c r="C602" s="1">
        <f t="shared" si="19"/>
        <v>597</v>
      </c>
      <c r="D602">
        <f t="shared" si="18"/>
        <v>101400.19038051702</v>
      </c>
    </row>
    <row r="603" spans="3:4" x14ac:dyDescent="0.2">
      <c r="C603" s="1">
        <f t="shared" si="19"/>
        <v>598</v>
      </c>
      <c r="D603">
        <f t="shared" si="18"/>
        <v>101399.20750412336</v>
      </c>
    </row>
    <row r="604" spans="3:4" x14ac:dyDescent="0.2">
      <c r="C604" s="1">
        <f t="shared" si="19"/>
        <v>599</v>
      </c>
      <c r="D604">
        <f t="shared" si="18"/>
        <v>101398.23748037119</v>
      </c>
    </row>
    <row r="605" spans="3:4" x14ac:dyDescent="0.2">
      <c r="C605" s="1">
        <f t="shared" si="19"/>
        <v>600</v>
      </c>
      <c r="D605">
        <f t="shared" si="18"/>
        <v>101397.28014107158</v>
      </c>
    </row>
    <row r="606" spans="3:4" x14ac:dyDescent="0.2">
      <c r="C606" s="1">
        <f t="shared" si="19"/>
        <v>601</v>
      </c>
      <c r="D606">
        <f t="shared" si="18"/>
        <v>101396.33532023976</v>
      </c>
    </row>
    <row r="607" spans="3:4" x14ac:dyDescent="0.2">
      <c r="C607" s="1">
        <f t="shared" si="19"/>
        <v>602</v>
      </c>
      <c r="D607">
        <f t="shared" si="18"/>
        <v>101395.40285406593</v>
      </c>
    </row>
    <row r="608" spans="3:4" x14ac:dyDescent="0.2">
      <c r="C608" s="1">
        <f t="shared" si="19"/>
        <v>603</v>
      </c>
      <c r="D608">
        <f t="shared" si="18"/>
        <v>101394.48258088683</v>
      </c>
    </row>
    <row r="609" spans="3:4" x14ac:dyDescent="0.2">
      <c r="C609" s="1">
        <f t="shared" si="19"/>
        <v>604</v>
      </c>
      <c r="D609">
        <f t="shared" si="18"/>
        <v>101393.57434115745</v>
      </c>
    </row>
    <row r="610" spans="3:4" x14ac:dyDescent="0.2">
      <c r="C610" s="1">
        <f t="shared" si="19"/>
        <v>605</v>
      </c>
      <c r="D610">
        <f t="shared" si="18"/>
        <v>101392.67797742334</v>
      </c>
    </row>
    <row r="611" spans="3:4" x14ac:dyDescent="0.2">
      <c r="C611" s="1">
        <f t="shared" si="19"/>
        <v>606</v>
      </c>
      <c r="D611">
        <f t="shared" si="18"/>
        <v>101391.79333429292</v>
      </c>
    </row>
    <row r="612" spans="3:4" x14ac:dyDescent="0.2">
      <c r="C612" s="1">
        <f t="shared" si="19"/>
        <v>607</v>
      </c>
      <c r="D612">
        <f t="shared" si="18"/>
        <v>101390.92025841054</v>
      </c>
    </row>
    <row r="613" spans="3:4" x14ac:dyDescent="0.2">
      <c r="C613" s="1">
        <f t="shared" si="19"/>
        <v>608</v>
      </c>
      <c r="D613">
        <f t="shared" si="18"/>
        <v>101390.05859842979</v>
      </c>
    </row>
    <row r="614" spans="3:4" x14ac:dyDescent="0.2">
      <c r="C614" s="1">
        <f t="shared" si="19"/>
        <v>609</v>
      </c>
      <c r="D614">
        <f t="shared" si="18"/>
        <v>101389.20820498691</v>
      </c>
    </row>
    <row r="615" spans="3:4" x14ac:dyDescent="0.2">
      <c r="C615" s="1">
        <f t="shared" si="19"/>
        <v>610</v>
      </c>
      <c r="D615">
        <f t="shared" si="18"/>
        <v>101388.3689306749</v>
      </c>
    </row>
    <row r="616" spans="3:4" x14ac:dyDescent="0.2">
      <c r="C616" s="1">
        <f t="shared" si="19"/>
        <v>611</v>
      </c>
      <c r="D616">
        <f t="shared" si="18"/>
        <v>101387.54063001783</v>
      </c>
    </row>
    <row r="617" spans="3:4" x14ac:dyDescent="0.2">
      <c r="C617" s="1">
        <f t="shared" si="19"/>
        <v>612</v>
      </c>
      <c r="D617">
        <f t="shared" si="18"/>
        <v>101386.72315944535</v>
      </c>
    </row>
    <row r="618" spans="3:4" x14ac:dyDescent="0.2">
      <c r="C618" s="1">
        <f t="shared" si="19"/>
        <v>613</v>
      </c>
      <c r="D618">
        <f t="shared" si="18"/>
        <v>101385.91637726777</v>
      </c>
    </row>
    <row r="619" spans="3:4" x14ac:dyDescent="0.2">
      <c r="C619" s="1">
        <f t="shared" si="19"/>
        <v>614</v>
      </c>
      <c r="D619">
        <f t="shared" si="18"/>
        <v>101385.12014365141</v>
      </c>
    </row>
    <row r="620" spans="3:4" x14ac:dyDescent="0.2">
      <c r="C620" s="1">
        <f t="shared" si="19"/>
        <v>615</v>
      </c>
      <c r="D620">
        <f t="shared" si="18"/>
        <v>101384.33432059409</v>
      </c>
    </row>
    <row r="621" spans="3:4" x14ac:dyDescent="0.2">
      <c r="C621" s="1">
        <f t="shared" si="19"/>
        <v>616</v>
      </c>
      <c r="D621">
        <f t="shared" si="18"/>
        <v>101383.55877190123</v>
      </c>
    </row>
    <row r="622" spans="3:4" x14ac:dyDescent="0.2">
      <c r="C622" s="1">
        <f t="shared" si="19"/>
        <v>617</v>
      </c>
      <c r="D622">
        <f t="shared" si="18"/>
        <v>101382.79336316195</v>
      </c>
    </row>
    <row r="623" spans="3:4" x14ac:dyDescent="0.2">
      <c r="C623" s="1">
        <f t="shared" si="19"/>
        <v>618</v>
      </c>
      <c r="D623">
        <f t="shared" si="18"/>
        <v>101382.03796172589</v>
      </c>
    </row>
    <row r="624" spans="3:4" x14ac:dyDescent="0.2">
      <c r="C624" s="1">
        <f t="shared" si="19"/>
        <v>619</v>
      </c>
      <c r="D624">
        <f t="shared" si="18"/>
        <v>101381.29243667981</v>
      </c>
    </row>
    <row r="625" spans="3:4" x14ac:dyDescent="0.2">
      <c r="C625" s="1">
        <f t="shared" si="19"/>
        <v>620</v>
      </c>
      <c r="D625">
        <f t="shared" si="18"/>
        <v>101380.55665882509</v>
      </c>
    </row>
    <row r="626" spans="3:4" x14ac:dyDescent="0.2">
      <c r="C626" s="1">
        <f t="shared" si="19"/>
        <v>621</v>
      </c>
      <c r="D626">
        <f t="shared" si="18"/>
        <v>101379.83050065499</v>
      </c>
    </row>
    <row r="627" spans="3:4" x14ac:dyDescent="0.2">
      <c r="C627" s="1">
        <f t="shared" si="19"/>
        <v>622</v>
      </c>
      <c r="D627">
        <f t="shared" si="18"/>
        <v>101379.11383633257</v>
      </c>
    </row>
    <row r="628" spans="3:4" x14ac:dyDescent="0.2">
      <c r="C628" s="1">
        <f t="shared" si="19"/>
        <v>623</v>
      </c>
      <c r="D628">
        <f t="shared" si="18"/>
        <v>101378.40654166874</v>
      </c>
    </row>
    <row r="629" spans="3:4" x14ac:dyDescent="0.2">
      <c r="C629" s="1">
        <f t="shared" si="19"/>
        <v>624</v>
      </c>
      <c r="D629">
        <f t="shared" si="18"/>
        <v>101377.70849410062</v>
      </c>
    </row>
    <row r="630" spans="3:4" x14ac:dyDescent="0.2">
      <c r="C630" s="1">
        <f t="shared" si="19"/>
        <v>625</v>
      </c>
      <c r="D630">
        <f t="shared" si="18"/>
        <v>101377.01957267022</v>
      </c>
    </row>
    <row r="631" spans="3:4" x14ac:dyDescent="0.2">
      <c r="C631" s="1">
        <f t="shared" si="19"/>
        <v>626</v>
      </c>
      <c r="D631">
        <f t="shared" si="18"/>
        <v>101376.33965800342</v>
      </c>
    </row>
    <row r="632" spans="3:4" x14ac:dyDescent="0.2">
      <c r="C632" s="1">
        <f t="shared" si="19"/>
        <v>627</v>
      </c>
      <c r="D632">
        <f t="shared" si="18"/>
        <v>101375.66863228909</v>
      </c>
    </row>
    <row r="633" spans="3:4" x14ac:dyDescent="0.2">
      <c r="C633" s="1">
        <f t="shared" si="19"/>
        <v>628</v>
      </c>
      <c r="D633">
        <f t="shared" si="18"/>
        <v>101375.00637925866</v>
      </c>
    </row>
    <row r="634" spans="3:4" x14ac:dyDescent="0.2">
      <c r="C634" s="1">
        <f t="shared" si="19"/>
        <v>629</v>
      </c>
      <c r="D634">
        <f t="shared" si="18"/>
        <v>101374.35278416592</v>
      </c>
    </row>
    <row r="635" spans="3:4" x14ac:dyDescent="0.2">
      <c r="C635" s="1">
        <f t="shared" si="19"/>
        <v>630</v>
      </c>
      <c r="D635">
        <f t="shared" si="18"/>
        <v>101373.70773376692</v>
      </c>
    </row>
    <row r="636" spans="3:4" x14ac:dyDescent="0.2">
      <c r="C636" s="1">
        <f t="shared" si="19"/>
        <v>631</v>
      </c>
      <c r="D636">
        <f t="shared" si="18"/>
        <v>101373.07111630036</v>
      </c>
    </row>
    <row r="637" spans="3:4" x14ac:dyDescent="0.2">
      <c r="C637" s="1">
        <f t="shared" si="19"/>
        <v>632</v>
      </c>
      <c r="D637">
        <f t="shared" si="18"/>
        <v>101372.44282146814</v>
      </c>
    </row>
    <row r="638" spans="3:4" x14ac:dyDescent="0.2">
      <c r="C638" s="1">
        <f t="shared" si="19"/>
        <v>633</v>
      </c>
      <c r="D638">
        <f t="shared" si="18"/>
        <v>101371.82274041613</v>
      </c>
    </row>
    <row r="639" spans="3:4" x14ac:dyDescent="0.2">
      <c r="C639" s="1">
        <f t="shared" si="19"/>
        <v>634</v>
      </c>
      <c r="D639">
        <f t="shared" si="18"/>
        <v>101371.21076571524</v>
      </c>
    </row>
    <row r="640" spans="3:4" x14ac:dyDescent="0.2">
      <c r="C640" s="1">
        <f t="shared" si="19"/>
        <v>635</v>
      </c>
      <c r="D640">
        <f t="shared" si="18"/>
        <v>101370.60679134274</v>
      </c>
    </row>
    <row r="641" spans="3:4" x14ac:dyDescent="0.2">
      <c r="C641" s="1">
        <f t="shared" si="19"/>
        <v>636</v>
      </c>
      <c r="D641">
        <f t="shared" si="18"/>
        <v>101370.01071266382</v>
      </c>
    </row>
    <row r="642" spans="3:4" x14ac:dyDescent="0.2">
      <c r="C642" s="1">
        <f t="shared" si="19"/>
        <v>637</v>
      </c>
      <c r="D642">
        <f t="shared" si="18"/>
        <v>101369.42242641341</v>
      </c>
    </row>
    <row r="643" spans="3:4" x14ac:dyDescent="0.2">
      <c r="C643" s="1">
        <f t="shared" si="19"/>
        <v>638</v>
      </c>
      <c r="D643">
        <f t="shared" si="18"/>
        <v>101368.84183067817</v>
      </c>
    </row>
    <row r="644" spans="3:4" x14ac:dyDescent="0.2">
      <c r="C644" s="1">
        <f t="shared" si="19"/>
        <v>639</v>
      </c>
      <c r="D644">
        <f t="shared" si="18"/>
        <v>101368.26882487876</v>
      </c>
    </row>
    <row r="645" spans="3:4" x14ac:dyDescent="0.2">
      <c r="C645" s="1">
        <f t="shared" si="19"/>
        <v>640</v>
      </c>
      <c r="D645">
        <f t="shared" si="18"/>
        <v>101367.7033097524</v>
      </c>
    </row>
    <row r="646" spans="3:4" x14ac:dyDescent="0.2">
      <c r="C646" s="1">
        <f t="shared" si="19"/>
        <v>641</v>
      </c>
      <c r="D646">
        <f t="shared" ref="D646:D709" si="20">$I$6*(1+$I$5*EXP(-$I$6*$I$11*$I$12*C646/$I$8/$I$9/$I$10))/(1-$I$5*EXP(-$I$6*$I$12*$I$11*C646/$I$10/$I$9/$I$8))</f>
        <v>101367.14518733555</v>
      </c>
    </row>
    <row r="647" spans="3:4" x14ac:dyDescent="0.2">
      <c r="C647" s="1">
        <f t="shared" ref="C647:C710" si="21">C646+1</f>
        <v>642</v>
      </c>
      <c r="D647">
        <f t="shared" si="20"/>
        <v>101366.59436094698</v>
      </c>
    </row>
    <row r="648" spans="3:4" x14ac:dyDescent="0.2">
      <c r="C648" s="1">
        <f t="shared" si="21"/>
        <v>643</v>
      </c>
      <c r="D648">
        <f t="shared" si="20"/>
        <v>101366.05073517085</v>
      </c>
    </row>
    <row r="649" spans="3:4" x14ac:dyDescent="0.2">
      <c r="C649" s="1">
        <f t="shared" si="21"/>
        <v>644</v>
      </c>
      <c r="D649">
        <f t="shared" si="20"/>
        <v>101365.5142158401</v>
      </c>
    </row>
    <row r="650" spans="3:4" x14ac:dyDescent="0.2">
      <c r="C650" s="1">
        <f t="shared" si="21"/>
        <v>645</v>
      </c>
      <c r="D650">
        <f t="shared" si="20"/>
        <v>101364.9847100202</v>
      </c>
    </row>
    <row r="651" spans="3:4" x14ac:dyDescent="0.2">
      <c r="C651" s="1">
        <f t="shared" si="21"/>
        <v>646</v>
      </c>
      <c r="D651">
        <f t="shared" si="20"/>
        <v>101364.46212599293</v>
      </c>
    </row>
    <row r="652" spans="3:4" x14ac:dyDescent="0.2">
      <c r="C652" s="1">
        <f t="shared" si="21"/>
        <v>647</v>
      </c>
      <c r="D652">
        <f t="shared" si="20"/>
        <v>101363.9463732404</v>
      </c>
    </row>
    <row r="653" spans="3:4" x14ac:dyDescent="0.2">
      <c r="C653" s="1">
        <f t="shared" si="21"/>
        <v>648</v>
      </c>
      <c r="D653">
        <f t="shared" si="20"/>
        <v>101363.43736242939</v>
      </c>
    </row>
    <row r="654" spans="3:4" x14ac:dyDescent="0.2">
      <c r="C654" s="1">
        <f t="shared" si="21"/>
        <v>649</v>
      </c>
      <c r="D654">
        <f t="shared" si="20"/>
        <v>101362.93500539575</v>
      </c>
    </row>
    <row r="655" spans="3:4" x14ac:dyDescent="0.2">
      <c r="C655" s="1">
        <f t="shared" si="21"/>
        <v>650</v>
      </c>
      <c r="D655">
        <f t="shared" si="20"/>
        <v>101362.43921512914</v>
      </c>
    </row>
    <row r="656" spans="3:4" x14ac:dyDescent="0.2">
      <c r="C656" s="1">
        <f t="shared" si="21"/>
        <v>651</v>
      </c>
      <c r="D656">
        <f t="shared" si="20"/>
        <v>101361.94990575785</v>
      </c>
    </row>
    <row r="657" spans="3:4" x14ac:dyDescent="0.2">
      <c r="C657" s="1">
        <f t="shared" si="21"/>
        <v>652</v>
      </c>
      <c r="D657">
        <f t="shared" si="20"/>
        <v>101361.46699253391</v>
      </c>
    </row>
    <row r="658" spans="3:4" x14ac:dyDescent="0.2">
      <c r="C658" s="1">
        <f t="shared" si="21"/>
        <v>653</v>
      </c>
      <c r="D658">
        <f t="shared" si="20"/>
        <v>101360.99039181841</v>
      </c>
    </row>
    <row r="659" spans="3:4" x14ac:dyDescent="0.2">
      <c r="C659" s="1">
        <f t="shared" si="21"/>
        <v>654</v>
      </c>
      <c r="D659">
        <f t="shared" si="20"/>
        <v>101360.52002106687</v>
      </c>
    </row>
    <row r="660" spans="3:4" x14ac:dyDescent="0.2">
      <c r="C660" s="1">
        <f t="shared" si="21"/>
        <v>655</v>
      </c>
      <c r="D660">
        <f t="shared" si="20"/>
        <v>101360.05579881492</v>
      </c>
    </row>
    <row r="661" spans="3:4" x14ac:dyDescent="0.2">
      <c r="C661" s="1">
        <f t="shared" si="21"/>
        <v>656</v>
      </c>
      <c r="D661">
        <f t="shared" si="20"/>
        <v>101359.59764466426</v>
      </c>
    </row>
    <row r="662" spans="3:4" x14ac:dyDescent="0.2">
      <c r="C662" s="1">
        <f t="shared" si="21"/>
        <v>657</v>
      </c>
      <c r="D662">
        <f t="shared" si="20"/>
        <v>101359.14547926848</v>
      </c>
    </row>
    <row r="663" spans="3:4" x14ac:dyDescent="0.2">
      <c r="C663" s="1">
        <f t="shared" si="21"/>
        <v>658</v>
      </c>
      <c r="D663">
        <f t="shared" si="20"/>
        <v>101358.69922431954</v>
      </c>
    </row>
    <row r="664" spans="3:4" x14ac:dyDescent="0.2">
      <c r="C664" s="1">
        <f t="shared" si="21"/>
        <v>659</v>
      </c>
      <c r="D664">
        <f t="shared" si="20"/>
        <v>101358.25880253391</v>
      </c>
    </row>
    <row r="665" spans="3:4" x14ac:dyDescent="0.2">
      <c r="C665" s="1">
        <f t="shared" si="21"/>
        <v>660</v>
      </c>
      <c r="D665">
        <f t="shared" si="20"/>
        <v>101357.82413763933</v>
      </c>
    </row>
    <row r="666" spans="3:4" x14ac:dyDescent="0.2">
      <c r="C666" s="1">
        <f t="shared" si="21"/>
        <v>661</v>
      </c>
      <c r="D666">
        <f t="shared" si="20"/>
        <v>101357.39515436144</v>
      </c>
    </row>
    <row r="667" spans="3:4" x14ac:dyDescent="0.2">
      <c r="C667" s="1">
        <f t="shared" si="21"/>
        <v>662</v>
      </c>
      <c r="D667">
        <f t="shared" si="20"/>
        <v>101356.97177841081</v>
      </c>
    </row>
    <row r="668" spans="3:4" x14ac:dyDescent="0.2">
      <c r="C668" s="1">
        <f t="shared" si="21"/>
        <v>663</v>
      </c>
      <c r="D668">
        <f t="shared" si="20"/>
        <v>101356.55393646997</v>
      </c>
    </row>
    <row r="669" spans="3:4" x14ac:dyDescent="0.2">
      <c r="C669" s="1">
        <f t="shared" si="21"/>
        <v>664</v>
      </c>
      <c r="D669">
        <f t="shared" si="20"/>
        <v>101356.14155618064</v>
      </c>
    </row>
    <row r="670" spans="3:4" x14ac:dyDescent="0.2">
      <c r="C670" s="1">
        <f t="shared" si="21"/>
        <v>665</v>
      </c>
      <c r="D670">
        <f t="shared" si="20"/>
        <v>101355.73456613136</v>
      </c>
    </row>
    <row r="671" spans="3:4" x14ac:dyDescent="0.2">
      <c r="C671" s="1">
        <f t="shared" si="21"/>
        <v>666</v>
      </c>
      <c r="D671">
        <f t="shared" si="20"/>
        <v>101355.33289584478</v>
      </c>
    </row>
    <row r="672" spans="3:4" x14ac:dyDescent="0.2">
      <c r="C672" s="1">
        <f t="shared" si="21"/>
        <v>667</v>
      </c>
      <c r="D672">
        <f t="shared" si="20"/>
        <v>101354.93647576569</v>
      </c>
    </row>
    <row r="673" spans="3:4" x14ac:dyDescent="0.2">
      <c r="C673" s="1">
        <f t="shared" si="21"/>
        <v>668</v>
      </c>
      <c r="D673">
        <f t="shared" si="20"/>
        <v>101354.54523724882</v>
      </c>
    </row>
    <row r="674" spans="3:4" x14ac:dyDescent="0.2">
      <c r="C674" s="1">
        <f t="shared" si="21"/>
        <v>669</v>
      </c>
      <c r="D674">
        <f t="shared" si="20"/>
        <v>101354.15911254694</v>
      </c>
    </row>
    <row r="675" spans="3:4" x14ac:dyDescent="0.2">
      <c r="C675" s="1">
        <f t="shared" si="21"/>
        <v>670</v>
      </c>
      <c r="D675">
        <f t="shared" si="20"/>
        <v>101353.77803479912</v>
      </c>
    </row>
    <row r="676" spans="3:4" x14ac:dyDescent="0.2">
      <c r="C676" s="1">
        <f t="shared" si="21"/>
        <v>671</v>
      </c>
      <c r="D676">
        <f t="shared" si="20"/>
        <v>101353.40193801906</v>
      </c>
    </row>
    <row r="677" spans="3:4" x14ac:dyDescent="0.2">
      <c r="C677" s="1">
        <f t="shared" si="21"/>
        <v>672</v>
      </c>
      <c r="D677">
        <f t="shared" si="20"/>
        <v>101353.03075708375</v>
      </c>
    </row>
    <row r="678" spans="3:4" x14ac:dyDescent="0.2">
      <c r="C678" s="1">
        <f t="shared" si="21"/>
        <v>673</v>
      </c>
      <c r="D678">
        <f t="shared" si="20"/>
        <v>101352.66442772199</v>
      </c>
    </row>
    <row r="679" spans="3:4" x14ac:dyDescent="0.2">
      <c r="C679" s="1">
        <f t="shared" si="21"/>
        <v>674</v>
      </c>
      <c r="D679">
        <f t="shared" si="20"/>
        <v>101352.30288650346</v>
      </c>
    </row>
    <row r="680" spans="3:4" x14ac:dyDescent="0.2">
      <c r="C680" s="1">
        <f t="shared" si="21"/>
        <v>675</v>
      </c>
      <c r="D680">
        <f t="shared" si="20"/>
        <v>101351.94607082749</v>
      </c>
    </row>
    <row r="681" spans="3:4" x14ac:dyDescent="0.2">
      <c r="C681" s="1">
        <f t="shared" si="21"/>
        <v>676</v>
      </c>
      <c r="D681">
        <f t="shared" si="20"/>
        <v>101351.59391891233</v>
      </c>
    </row>
    <row r="682" spans="3:4" x14ac:dyDescent="0.2">
      <c r="C682" s="1">
        <f t="shared" si="21"/>
        <v>677</v>
      </c>
      <c r="D682">
        <f t="shared" si="20"/>
        <v>101351.24636978442</v>
      </c>
    </row>
    <row r="683" spans="3:4" x14ac:dyDescent="0.2">
      <c r="C683" s="1">
        <f t="shared" si="21"/>
        <v>678</v>
      </c>
      <c r="D683">
        <f t="shared" si="20"/>
        <v>101350.90336326772</v>
      </c>
    </row>
    <row r="684" spans="3:4" x14ac:dyDescent="0.2">
      <c r="C684" s="1">
        <f t="shared" si="21"/>
        <v>679</v>
      </c>
      <c r="D684">
        <f t="shared" si="20"/>
        <v>101350.56483997332</v>
      </c>
    </row>
    <row r="685" spans="3:4" x14ac:dyDescent="0.2">
      <c r="C685" s="1">
        <f t="shared" si="21"/>
        <v>680</v>
      </c>
      <c r="D685">
        <f t="shared" si="20"/>
        <v>101350.23074128917</v>
      </c>
    </row>
    <row r="686" spans="3:4" x14ac:dyDescent="0.2">
      <c r="C686" s="1">
        <f t="shared" si="21"/>
        <v>681</v>
      </c>
      <c r="D686">
        <f t="shared" si="20"/>
        <v>101349.90100936992</v>
      </c>
    </row>
    <row r="687" spans="3:4" x14ac:dyDescent="0.2">
      <c r="C687" s="1">
        <f t="shared" si="21"/>
        <v>682</v>
      </c>
      <c r="D687">
        <f t="shared" si="20"/>
        <v>101349.5755871267</v>
      </c>
    </row>
    <row r="688" spans="3:4" x14ac:dyDescent="0.2">
      <c r="C688" s="1">
        <f t="shared" si="21"/>
        <v>683</v>
      </c>
      <c r="D688">
        <f t="shared" si="20"/>
        <v>101349.25441821748</v>
      </c>
    </row>
    <row r="689" spans="3:4" x14ac:dyDescent="0.2">
      <c r="C689" s="1">
        <f t="shared" si="21"/>
        <v>684</v>
      </c>
      <c r="D689">
        <f t="shared" si="20"/>
        <v>101348.93744703711</v>
      </c>
    </row>
    <row r="690" spans="3:4" x14ac:dyDescent="0.2">
      <c r="C690" s="1">
        <f t="shared" si="21"/>
        <v>685</v>
      </c>
      <c r="D690">
        <f t="shared" si="20"/>
        <v>101348.62461870773</v>
      </c>
    </row>
    <row r="691" spans="3:4" x14ac:dyDescent="0.2">
      <c r="C691" s="1">
        <f t="shared" si="21"/>
        <v>686</v>
      </c>
      <c r="D691">
        <f t="shared" si="20"/>
        <v>101348.31587906927</v>
      </c>
    </row>
    <row r="692" spans="3:4" x14ac:dyDescent="0.2">
      <c r="C692" s="1">
        <f t="shared" si="21"/>
        <v>687</v>
      </c>
      <c r="D692">
        <f t="shared" si="20"/>
        <v>101348.01117466994</v>
      </c>
    </row>
    <row r="693" spans="3:4" x14ac:dyDescent="0.2">
      <c r="C693" s="1">
        <f t="shared" si="21"/>
        <v>688</v>
      </c>
      <c r="D693">
        <f t="shared" si="20"/>
        <v>101347.71045275718</v>
      </c>
    </row>
    <row r="694" spans="3:4" x14ac:dyDescent="0.2">
      <c r="C694" s="1">
        <f t="shared" si="21"/>
        <v>689</v>
      </c>
      <c r="D694">
        <f t="shared" si="20"/>
        <v>101347.41366126828</v>
      </c>
    </row>
    <row r="695" spans="3:4" x14ac:dyDescent="0.2">
      <c r="C695" s="1">
        <f t="shared" si="21"/>
        <v>690</v>
      </c>
      <c r="D695">
        <f t="shared" si="20"/>
        <v>101347.12074882144</v>
      </c>
    </row>
    <row r="696" spans="3:4" x14ac:dyDescent="0.2">
      <c r="C696" s="1">
        <f t="shared" si="21"/>
        <v>691</v>
      </c>
      <c r="D696">
        <f t="shared" si="20"/>
        <v>101346.83166470693</v>
      </c>
    </row>
    <row r="697" spans="3:4" x14ac:dyDescent="0.2">
      <c r="C697" s="1">
        <f t="shared" si="21"/>
        <v>692</v>
      </c>
      <c r="D697">
        <f t="shared" si="20"/>
        <v>101346.54635887813</v>
      </c>
    </row>
    <row r="698" spans="3:4" x14ac:dyDescent="0.2">
      <c r="C698" s="1">
        <f t="shared" si="21"/>
        <v>693</v>
      </c>
      <c r="D698">
        <f t="shared" si="20"/>
        <v>101346.26478194303</v>
      </c>
    </row>
    <row r="699" spans="3:4" x14ac:dyDescent="0.2">
      <c r="C699" s="1">
        <f t="shared" si="21"/>
        <v>694</v>
      </c>
      <c r="D699">
        <f t="shared" si="20"/>
        <v>101345.98688515549</v>
      </c>
    </row>
    <row r="700" spans="3:4" x14ac:dyDescent="0.2">
      <c r="C700" s="1">
        <f t="shared" si="21"/>
        <v>695</v>
      </c>
      <c r="D700">
        <f t="shared" si="20"/>
        <v>101345.71262040696</v>
      </c>
    </row>
    <row r="701" spans="3:4" x14ac:dyDescent="0.2">
      <c r="C701" s="1">
        <f t="shared" si="21"/>
        <v>696</v>
      </c>
      <c r="D701">
        <f t="shared" si="20"/>
        <v>101345.44194021793</v>
      </c>
    </row>
    <row r="702" spans="3:4" x14ac:dyDescent="0.2">
      <c r="C702" s="1">
        <f t="shared" si="21"/>
        <v>697</v>
      </c>
      <c r="D702">
        <f t="shared" si="20"/>
        <v>101345.17479772995</v>
      </c>
    </row>
    <row r="703" spans="3:4" x14ac:dyDescent="0.2">
      <c r="C703" s="1">
        <f t="shared" si="21"/>
        <v>698</v>
      </c>
      <c r="D703">
        <f t="shared" si="20"/>
        <v>101344.91114669722</v>
      </c>
    </row>
    <row r="704" spans="3:4" x14ac:dyDescent="0.2">
      <c r="C704" s="1">
        <f t="shared" si="21"/>
        <v>699</v>
      </c>
      <c r="D704">
        <f t="shared" si="20"/>
        <v>101344.65094147882</v>
      </c>
    </row>
    <row r="705" spans="3:4" x14ac:dyDescent="0.2">
      <c r="C705" s="1">
        <f t="shared" si="21"/>
        <v>700</v>
      </c>
      <c r="D705">
        <f t="shared" si="20"/>
        <v>101344.39413703066</v>
      </c>
    </row>
    <row r="706" spans="3:4" x14ac:dyDescent="0.2">
      <c r="C706" s="1">
        <f t="shared" si="21"/>
        <v>701</v>
      </c>
      <c r="D706">
        <f t="shared" si="20"/>
        <v>101344.14068889763</v>
      </c>
    </row>
    <row r="707" spans="3:4" x14ac:dyDescent="0.2">
      <c r="C707" s="1">
        <f t="shared" si="21"/>
        <v>702</v>
      </c>
      <c r="D707">
        <f t="shared" si="20"/>
        <v>101343.89055320607</v>
      </c>
    </row>
    <row r="708" spans="3:4" x14ac:dyDescent="0.2">
      <c r="C708" s="1">
        <f t="shared" si="21"/>
        <v>703</v>
      </c>
      <c r="D708">
        <f t="shared" si="20"/>
        <v>101343.64368665598</v>
      </c>
    </row>
    <row r="709" spans="3:4" x14ac:dyDescent="0.2">
      <c r="C709" s="1">
        <f t="shared" si="21"/>
        <v>704</v>
      </c>
      <c r="D709">
        <f t="shared" si="20"/>
        <v>101343.40004651361</v>
      </c>
    </row>
    <row r="710" spans="3:4" x14ac:dyDescent="0.2">
      <c r="C710" s="1">
        <f t="shared" si="21"/>
        <v>705</v>
      </c>
      <c r="D710">
        <f t="shared" ref="D710:D773" si="22">$I$6*(1+$I$5*EXP(-$I$6*$I$11*$I$12*C710/$I$8/$I$9/$I$10))/(1-$I$5*EXP(-$I$6*$I$12*$I$11*C710/$I$10/$I$9/$I$8))</f>
        <v>101343.15959060399</v>
      </c>
    </row>
    <row r="711" spans="3:4" x14ac:dyDescent="0.2">
      <c r="C711" s="1">
        <f t="shared" ref="C711:C774" si="23">C710+1</f>
        <v>706</v>
      </c>
      <c r="D711">
        <f t="shared" si="22"/>
        <v>101342.9222773037</v>
      </c>
    </row>
    <row r="712" spans="3:4" x14ac:dyDescent="0.2">
      <c r="C712" s="1">
        <f t="shared" si="23"/>
        <v>707</v>
      </c>
      <c r="D712">
        <f t="shared" si="22"/>
        <v>101342.68806553354</v>
      </c>
    </row>
    <row r="713" spans="3:4" x14ac:dyDescent="0.2">
      <c r="C713" s="1">
        <f t="shared" si="23"/>
        <v>708</v>
      </c>
      <c r="D713">
        <f t="shared" si="22"/>
        <v>101342.45691475153</v>
      </c>
    </row>
    <row r="714" spans="3:4" x14ac:dyDescent="0.2">
      <c r="C714" s="1">
        <f t="shared" si="23"/>
        <v>709</v>
      </c>
      <c r="D714">
        <f t="shared" si="22"/>
        <v>101342.22878494575</v>
      </c>
    </row>
    <row r="715" spans="3:4" x14ac:dyDescent="0.2">
      <c r="C715" s="1">
        <f t="shared" si="23"/>
        <v>710</v>
      </c>
      <c r="D715">
        <f t="shared" si="22"/>
        <v>101342.0036366276</v>
      </c>
    </row>
    <row r="716" spans="3:4" x14ac:dyDescent="0.2">
      <c r="C716" s="1">
        <f t="shared" si="23"/>
        <v>711</v>
      </c>
      <c r="D716">
        <f t="shared" si="22"/>
        <v>101341.7814308247</v>
      </c>
    </row>
    <row r="717" spans="3:4" x14ac:dyDescent="0.2">
      <c r="C717" s="1">
        <f t="shared" si="23"/>
        <v>712</v>
      </c>
      <c r="D717">
        <f t="shared" si="22"/>
        <v>101341.5621290743</v>
      </c>
    </row>
    <row r="718" spans="3:4" x14ac:dyDescent="0.2">
      <c r="C718" s="1">
        <f t="shared" si="23"/>
        <v>713</v>
      </c>
      <c r="D718">
        <f t="shared" si="22"/>
        <v>101341.34569341663</v>
      </c>
    </row>
    <row r="719" spans="3:4" x14ac:dyDescent="0.2">
      <c r="C719" s="1">
        <f t="shared" si="23"/>
        <v>714</v>
      </c>
      <c r="D719">
        <f t="shared" si="22"/>
        <v>101341.13208638823</v>
      </c>
    </row>
    <row r="720" spans="3:4" x14ac:dyDescent="0.2">
      <c r="C720" s="1">
        <f t="shared" si="23"/>
        <v>715</v>
      </c>
      <c r="D720">
        <f t="shared" si="22"/>
        <v>101340.92127101541</v>
      </c>
    </row>
    <row r="721" spans="3:4" x14ac:dyDescent="0.2">
      <c r="C721" s="1">
        <f t="shared" si="23"/>
        <v>716</v>
      </c>
      <c r="D721">
        <f t="shared" si="22"/>
        <v>101340.71321080808</v>
      </c>
    </row>
    <row r="722" spans="3:4" x14ac:dyDescent="0.2">
      <c r="C722" s="1">
        <f t="shared" si="23"/>
        <v>717</v>
      </c>
      <c r="D722">
        <f t="shared" si="22"/>
        <v>101340.50786975314</v>
      </c>
    </row>
    <row r="723" spans="3:4" x14ac:dyDescent="0.2">
      <c r="C723" s="1">
        <f t="shared" si="23"/>
        <v>718</v>
      </c>
      <c r="D723">
        <f t="shared" si="22"/>
        <v>101340.30521230845</v>
      </c>
    </row>
    <row r="724" spans="3:4" x14ac:dyDescent="0.2">
      <c r="C724" s="1">
        <f t="shared" si="23"/>
        <v>719</v>
      </c>
      <c r="D724">
        <f t="shared" si="22"/>
        <v>101340.10520339647</v>
      </c>
    </row>
    <row r="725" spans="3:4" x14ac:dyDescent="0.2">
      <c r="C725" s="1">
        <f t="shared" si="23"/>
        <v>720</v>
      </c>
      <c r="D725">
        <f t="shared" si="22"/>
        <v>101339.90780839845</v>
      </c>
    </row>
    <row r="726" spans="3:4" x14ac:dyDescent="0.2">
      <c r="C726" s="1">
        <f t="shared" si="23"/>
        <v>721</v>
      </c>
      <c r="D726">
        <f t="shared" si="22"/>
        <v>101339.7129931481</v>
      </c>
    </row>
    <row r="727" spans="3:4" x14ac:dyDescent="0.2">
      <c r="C727" s="1">
        <f t="shared" si="23"/>
        <v>722</v>
      </c>
      <c r="D727">
        <f t="shared" si="22"/>
        <v>101339.52072392603</v>
      </c>
    </row>
    <row r="728" spans="3:4" x14ac:dyDescent="0.2">
      <c r="C728" s="1">
        <f t="shared" si="23"/>
        <v>723</v>
      </c>
      <c r="D728">
        <f t="shared" si="22"/>
        <v>101339.33096745353</v>
      </c>
    </row>
    <row r="729" spans="3:4" x14ac:dyDescent="0.2">
      <c r="C729" s="1">
        <f t="shared" si="23"/>
        <v>724</v>
      </c>
      <c r="D729">
        <f t="shared" si="22"/>
        <v>101339.14369088715</v>
      </c>
    </row>
    <row r="730" spans="3:4" x14ac:dyDescent="0.2">
      <c r="C730" s="1">
        <f t="shared" si="23"/>
        <v>725</v>
      </c>
      <c r="D730">
        <f t="shared" si="22"/>
        <v>101338.95886181276</v>
      </c>
    </row>
    <row r="731" spans="3:4" x14ac:dyDescent="0.2">
      <c r="C731" s="1">
        <f t="shared" si="23"/>
        <v>726</v>
      </c>
      <c r="D731">
        <f t="shared" si="22"/>
        <v>101338.77644824002</v>
      </c>
    </row>
    <row r="732" spans="3:4" x14ac:dyDescent="0.2">
      <c r="C732" s="1">
        <f t="shared" si="23"/>
        <v>727</v>
      </c>
      <c r="D732">
        <f t="shared" si="22"/>
        <v>101338.59641859689</v>
      </c>
    </row>
    <row r="733" spans="3:4" x14ac:dyDescent="0.2">
      <c r="C733" s="1">
        <f t="shared" si="23"/>
        <v>728</v>
      </c>
      <c r="D733">
        <f t="shared" si="22"/>
        <v>101338.41874172409</v>
      </c>
    </row>
    <row r="734" spans="3:4" x14ac:dyDescent="0.2">
      <c r="C734" s="1">
        <f t="shared" si="23"/>
        <v>729</v>
      </c>
      <c r="D734">
        <f t="shared" si="22"/>
        <v>101338.24338686965</v>
      </c>
    </row>
    <row r="735" spans="3:4" x14ac:dyDescent="0.2">
      <c r="C735" s="1">
        <f t="shared" si="23"/>
        <v>730</v>
      </c>
      <c r="D735">
        <f t="shared" si="22"/>
        <v>101338.07032368376</v>
      </c>
    </row>
    <row r="736" spans="3:4" x14ac:dyDescent="0.2">
      <c r="C736" s="1">
        <f t="shared" si="23"/>
        <v>731</v>
      </c>
      <c r="D736">
        <f t="shared" si="22"/>
        <v>101337.89952221331</v>
      </c>
    </row>
    <row r="737" spans="3:4" x14ac:dyDescent="0.2">
      <c r="C737" s="1">
        <f t="shared" si="23"/>
        <v>732</v>
      </c>
      <c r="D737">
        <f t="shared" si="22"/>
        <v>101337.73095289683</v>
      </c>
    </row>
    <row r="738" spans="3:4" x14ac:dyDescent="0.2">
      <c r="C738" s="1">
        <f t="shared" si="23"/>
        <v>733</v>
      </c>
      <c r="D738">
        <f t="shared" si="22"/>
        <v>101337.56458655931</v>
      </c>
    </row>
    <row r="739" spans="3:4" x14ac:dyDescent="0.2">
      <c r="C739" s="1">
        <f t="shared" si="23"/>
        <v>734</v>
      </c>
      <c r="D739">
        <f t="shared" si="22"/>
        <v>101337.40039440719</v>
      </c>
    </row>
    <row r="740" spans="3:4" x14ac:dyDescent="0.2">
      <c r="C740" s="1">
        <f t="shared" si="23"/>
        <v>735</v>
      </c>
      <c r="D740">
        <f t="shared" si="22"/>
        <v>101337.23834802333</v>
      </c>
    </row>
    <row r="741" spans="3:4" x14ac:dyDescent="0.2">
      <c r="C741" s="1">
        <f t="shared" si="23"/>
        <v>736</v>
      </c>
      <c r="D741">
        <f t="shared" si="22"/>
        <v>101337.07841936205</v>
      </c>
    </row>
    <row r="742" spans="3:4" x14ac:dyDescent="0.2">
      <c r="C742" s="1">
        <f t="shared" si="23"/>
        <v>737</v>
      </c>
      <c r="D742">
        <f t="shared" si="22"/>
        <v>101336.92058074439</v>
      </c>
    </row>
    <row r="743" spans="3:4" x14ac:dyDescent="0.2">
      <c r="C743" s="1">
        <f t="shared" si="23"/>
        <v>738</v>
      </c>
      <c r="D743">
        <f t="shared" si="22"/>
        <v>101336.76480485321</v>
      </c>
    </row>
    <row r="744" spans="3:4" x14ac:dyDescent="0.2">
      <c r="C744" s="1">
        <f t="shared" si="23"/>
        <v>739</v>
      </c>
      <c r="D744">
        <f t="shared" si="22"/>
        <v>101336.61106472851</v>
      </c>
    </row>
    <row r="745" spans="3:4" x14ac:dyDescent="0.2">
      <c r="C745" s="1">
        <f t="shared" si="23"/>
        <v>740</v>
      </c>
      <c r="D745">
        <f t="shared" si="22"/>
        <v>101336.4593337627</v>
      </c>
    </row>
    <row r="746" spans="3:4" x14ac:dyDescent="0.2">
      <c r="C746" s="1">
        <f t="shared" si="23"/>
        <v>741</v>
      </c>
      <c r="D746">
        <f t="shared" si="22"/>
        <v>101336.30958569606</v>
      </c>
    </row>
    <row r="747" spans="3:4" x14ac:dyDescent="0.2">
      <c r="C747" s="1">
        <f t="shared" si="23"/>
        <v>742</v>
      </c>
      <c r="D747">
        <f t="shared" si="22"/>
        <v>101336.16179461218</v>
      </c>
    </row>
    <row r="748" spans="3:4" x14ac:dyDescent="0.2">
      <c r="C748" s="1">
        <f t="shared" si="23"/>
        <v>743</v>
      </c>
      <c r="D748">
        <f t="shared" si="22"/>
        <v>101336.01593493346</v>
      </c>
    </row>
    <row r="749" spans="3:4" x14ac:dyDescent="0.2">
      <c r="C749" s="1">
        <f t="shared" si="23"/>
        <v>744</v>
      </c>
      <c r="D749">
        <f t="shared" si="22"/>
        <v>101335.87198141654</v>
      </c>
    </row>
    <row r="750" spans="3:4" x14ac:dyDescent="0.2">
      <c r="C750" s="1">
        <f t="shared" si="23"/>
        <v>745</v>
      </c>
      <c r="D750">
        <f t="shared" si="22"/>
        <v>101335.72990914826</v>
      </c>
    </row>
    <row r="751" spans="3:4" x14ac:dyDescent="0.2">
      <c r="C751" s="1">
        <f t="shared" si="23"/>
        <v>746</v>
      </c>
      <c r="D751">
        <f t="shared" si="22"/>
        <v>101335.589693541</v>
      </c>
    </row>
    <row r="752" spans="3:4" x14ac:dyDescent="0.2">
      <c r="C752" s="1">
        <f t="shared" si="23"/>
        <v>747</v>
      </c>
      <c r="D752">
        <f t="shared" si="22"/>
        <v>101335.4513103286</v>
      </c>
    </row>
    <row r="753" spans="3:4" x14ac:dyDescent="0.2">
      <c r="C753" s="1">
        <f t="shared" si="23"/>
        <v>748</v>
      </c>
      <c r="D753">
        <f t="shared" si="22"/>
        <v>101335.31473556212</v>
      </c>
    </row>
    <row r="754" spans="3:4" x14ac:dyDescent="0.2">
      <c r="C754" s="1">
        <f t="shared" si="23"/>
        <v>749</v>
      </c>
      <c r="D754">
        <f t="shared" si="22"/>
        <v>101335.17994560569</v>
      </c>
    </row>
    <row r="755" spans="3:4" x14ac:dyDescent="0.2">
      <c r="C755" s="1">
        <f t="shared" si="23"/>
        <v>750</v>
      </c>
      <c r="D755">
        <f t="shared" si="22"/>
        <v>101335.04691713244</v>
      </c>
    </row>
    <row r="756" spans="3:4" x14ac:dyDescent="0.2">
      <c r="C756" s="1">
        <f t="shared" si="23"/>
        <v>751</v>
      </c>
      <c r="D756">
        <f t="shared" si="22"/>
        <v>101334.91562712038</v>
      </c>
    </row>
    <row r="757" spans="3:4" x14ac:dyDescent="0.2">
      <c r="C757" s="1">
        <f t="shared" si="23"/>
        <v>752</v>
      </c>
      <c r="D757">
        <f t="shared" si="22"/>
        <v>101334.78605284853</v>
      </c>
    </row>
    <row r="758" spans="3:4" x14ac:dyDescent="0.2">
      <c r="C758" s="1">
        <f t="shared" si="23"/>
        <v>753</v>
      </c>
      <c r="D758">
        <f t="shared" si="22"/>
        <v>101334.65817189291</v>
      </c>
    </row>
    <row r="759" spans="3:4" x14ac:dyDescent="0.2">
      <c r="C759" s="1">
        <f t="shared" si="23"/>
        <v>754</v>
      </c>
      <c r="D759">
        <f t="shared" si="22"/>
        <v>101334.53196212261</v>
      </c>
    </row>
    <row r="760" spans="3:4" x14ac:dyDescent="0.2">
      <c r="C760" s="1">
        <f t="shared" si="23"/>
        <v>755</v>
      </c>
      <c r="D760">
        <f t="shared" si="22"/>
        <v>101334.40740169607</v>
      </c>
    </row>
    <row r="761" spans="3:4" x14ac:dyDescent="0.2">
      <c r="C761" s="1">
        <f t="shared" si="23"/>
        <v>756</v>
      </c>
      <c r="D761">
        <f t="shared" si="22"/>
        <v>101334.28446905719</v>
      </c>
    </row>
    <row r="762" spans="3:4" x14ac:dyDescent="0.2">
      <c r="C762" s="1">
        <f t="shared" si="23"/>
        <v>757</v>
      </c>
      <c r="D762">
        <f t="shared" si="22"/>
        <v>101334.16314293176</v>
      </c>
    </row>
    <row r="763" spans="3:4" x14ac:dyDescent="0.2">
      <c r="C763" s="1">
        <f t="shared" si="23"/>
        <v>758</v>
      </c>
      <c r="D763">
        <f t="shared" si="22"/>
        <v>101334.04340232354</v>
      </c>
    </row>
    <row r="764" spans="3:4" x14ac:dyDescent="0.2">
      <c r="C764" s="1">
        <f t="shared" si="23"/>
        <v>759</v>
      </c>
      <c r="D764">
        <f t="shared" si="22"/>
        <v>101333.92522651079</v>
      </c>
    </row>
    <row r="765" spans="3:4" x14ac:dyDescent="0.2">
      <c r="C765" s="1">
        <f t="shared" si="23"/>
        <v>760</v>
      </c>
      <c r="D765">
        <f t="shared" si="22"/>
        <v>101333.8085950427</v>
      </c>
    </row>
    <row r="766" spans="3:4" x14ac:dyDescent="0.2">
      <c r="C766" s="1">
        <f t="shared" si="23"/>
        <v>761</v>
      </c>
      <c r="D766">
        <f t="shared" si="22"/>
        <v>101333.69348773567</v>
      </c>
    </row>
    <row r="767" spans="3:4" x14ac:dyDescent="0.2">
      <c r="C767" s="1">
        <f t="shared" si="23"/>
        <v>762</v>
      </c>
      <c r="D767">
        <f t="shared" si="22"/>
        <v>101333.57988466999</v>
      </c>
    </row>
    <row r="768" spans="3:4" x14ac:dyDescent="0.2">
      <c r="C768" s="1">
        <f t="shared" si="23"/>
        <v>763</v>
      </c>
      <c r="D768">
        <f t="shared" si="22"/>
        <v>101333.46776618637</v>
      </c>
    </row>
    <row r="769" spans="3:4" x14ac:dyDescent="0.2">
      <c r="C769" s="1">
        <f t="shared" si="23"/>
        <v>764</v>
      </c>
      <c r="D769">
        <f t="shared" si="22"/>
        <v>101333.35711288243</v>
      </c>
    </row>
    <row r="770" spans="3:4" x14ac:dyDescent="0.2">
      <c r="C770" s="1">
        <f t="shared" si="23"/>
        <v>765</v>
      </c>
      <c r="D770">
        <f t="shared" si="22"/>
        <v>101333.24790560946</v>
      </c>
    </row>
    <row r="771" spans="3:4" x14ac:dyDescent="0.2">
      <c r="C771" s="1">
        <f t="shared" si="23"/>
        <v>766</v>
      </c>
      <c r="D771">
        <f t="shared" si="22"/>
        <v>101333.140125469</v>
      </c>
    </row>
    <row r="772" spans="3:4" x14ac:dyDescent="0.2">
      <c r="C772" s="1">
        <f t="shared" si="23"/>
        <v>767</v>
      </c>
      <c r="D772">
        <f t="shared" si="22"/>
        <v>101333.03375380962</v>
      </c>
    </row>
    <row r="773" spans="3:4" x14ac:dyDescent="0.2">
      <c r="C773" s="1">
        <f t="shared" si="23"/>
        <v>768</v>
      </c>
      <c r="D773">
        <f t="shared" si="22"/>
        <v>101332.92877222373</v>
      </c>
    </row>
    <row r="774" spans="3:4" x14ac:dyDescent="0.2">
      <c r="C774" s="1">
        <f t="shared" si="23"/>
        <v>769</v>
      </c>
      <c r="D774">
        <f t="shared" ref="D774:D837" si="24">$I$6*(1+$I$5*EXP(-$I$6*$I$11*$I$12*C774/$I$8/$I$9/$I$10))/(1-$I$5*EXP(-$I$6*$I$12*$I$11*C774/$I$10/$I$9/$I$8))</f>
        <v>101332.82516254434</v>
      </c>
    </row>
    <row r="775" spans="3:4" x14ac:dyDescent="0.2">
      <c r="C775" s="1">
        <f t="shared" ref="C775:C838" si="25">C774+1</f>
        <v>770</v>
      </c>
      <c r="D775">
        <f t="shared" si="24"/>
        <v>101332.7229068419</v>
      </c>
    </row>
    <row r="776" spans="3:4" x14ac:dyDescent="0.2">
      <c r="C776" s="1">
        <f t="shared" si="25"/>
        <v>771</v>
      </c>
      <c r="D776">
        <f t="shared" si="24"/>
        <v>101332.62198742118</v>
      </c>
    </row>
    <row r="777" spans="3:4" x14ac:dyDescent="0.2">
      <c r="C777" s="1">
        <f t="shared" si="25"/>
        <v>772</v>
      </c>
      <c r="D777">
        <f t="shared" si="24"/>
        <v>101332.52238681837</v>
      </c>
    </row>
    <row r="778" spans="3:4" x14ac:dyDescent="0.2">
      <c r="C778" s="1">
        <f t="shared" si="25"/>
        <v>773</v>
      </c>
      <c r="D778">
        <f t="shared" si="24"/>
        <v>101332.42408779776</v>
      </c>
    </row>
    <row r="779" spans="3:4" x14ac:dyDescent="0.2">
      <c r="C779" s="1">
        <f t="shared" si="25"/>
        <v>774</v>
      </c>
      <c r="D779">
        <f t="shared" si="24"/>
        <v>101332.32707334906</v>
      </c>
    </row>
    <row r="780" spans="3:4" x14ac:dyDescent="0.2">
      <c r="C780" s="1">
        <f t="shared" si="25"/>
        <v>775</v>
      </c>
      <c r="D780">
        <f t="shared" si="24"/>
        <v>101332.2313266843</v>
      </c>
    </row>
    <row r="781" spans="3:4" x14ac:dyDescent="0.2">
      <c r="C781" s="1">
        <f t="shared" si="25"/>
        <v>776</v>
      </c>
      <c r="D781">
        <f t="shared" si="24"/>
        <v>101332.13683123488</v>
      </c>
    </row>
    <row r="782" spans="3:4" x14ac:dyDescent="0.2">
      <c r="C782" s="1">
        <f t="shared" si="25"/>
        <v>777</v>
      </c>
      <c r="D782">
        <f t="shared" si="24"/>
        <v>101332.04357064884</v>
      </c>
    </row>
    <row r="783" spans="3:4" x14ac:dyDescent="0.2">
      <c r="C783" s="1">
        <f t="shared" si="25"/>
        <v>778</v>
      </c>
      <c r="D783">
        <f t="shared" si="24"/>
        <v>101331.95152878787</v>
      </c>
    </row>
    <row r="784" spans="3:4" x14ac:dyDescent="0.2">
      <c r="C784" s="1">
        <f t="shared" si="25"/>
        <v>779</v>
      </c>
      <c r="D784">
        <f t="shared" si="24"/>
        <v>101331.86068972465</v>
      </c>
    </row>
    <row r="785" spans="3:4" x14ac:dyDescent="0.2">
      <c r="C785" s="1">
        <f t="shared" si="25"/>
        <v>780</v>
      </c>
      <c r="D785">
        <f t="shared" si="24"/>
        <v>101331.77103774002</v>
      </c>
    </row>
    <row r="786" spans="3:4" x14ac:dyDescent="0.2">
      <c r="C786" s="1">
        <f t="shared" si="25"/>
        <v>781</v>
      </c>
      <c r="D786">
        <f t="shared" si="24"/>
        <v>101331.68255732031</v>
      </c>
    </row>
    <row r="787" spans="3:4" x14ac:dyDescent="0.2">
      <c r="C787" s="1">
        <f t="shared" si="25"/>
        <v>782</v>
      </c>
      <c r="D787">
        <f t="shared" si="24"/>
        <v>101331.59523315463</v>
      </c>
    </row>
    <row r="788" spans="3:4" x14ac:dyDescent="0.2">
      <c r="C788" s="1">
        <f t="shared" si="25"/>
        <v>783</v>
      </c>
      <c r="D788">
        <f t="shared" si="24"/>
        <v>101331.50905013212</v>
      </c>
    </row>
    <row r="789" spans="3:4" x14ac:dyDescent="0.2">
      <c r="C789" s="1">
        <f t="shared" si="25"/>
        <v>784</v>
      </c>
      <c r="D789">
        <f t="shared" si="24"/>
        <v>101331.42399333953</v>
      </c>
    </row>
    <row r="790" spans="3:4" x14ac:dyDescent="0.2">
      <c r="C790" s="1">
        <f t="shared" si="25"/>
        <v>785</v>
      </c>
      <c r="D790">
        <f t="shared" si="24"/>
        <v>101331.34004805847</v>
      </c>
    </row>
    <row r="791" spans="3:4" x14ac:dyDescent="0.2">
      <c r="C791" s="1">
        <f t="shared" si="25"/>
        <v>786</v>
      </c>
      <c r="D791">
        <f t="shared" si="24"/>
        <v>101331.25719976294</v>
      </c>
    </row>
    <row r="792" spans="3:4" x14ac:dyDescent="0.2">
      <c r="C792" s="1">
        <f t="shared" si="25"/>
        <v>787</v>
      </c>
      <c r="D792">
        <f t="shared" si="24"/>
        <v>101331.1754341168</v>
      </c>
    </row>
    <row r="793" spans="3:4" x14ac:dyDescent="0.2">
      <c r="C793" s="1">
        <f t="shared" si="25"/>
        <v>788</v>
      </c>
      <c r="D793">
        <f t="shared" si="24"/>
        <v>101331.09473697132</v>
      </c>
    </row>
    <row r="794" spans="3:4" x14ac:dyDescent="0.2">
      <c r="C794" s="1">
        <f t="shared" si="25"/>
        <v>789</v>
      </c>
      <c r="D794">
        <f t="shared" si="24"/>
        <v>101331.01509436265</v>
      </c>
    </row>
    <row r="795" spans="3:4" x14ac:dyDescent="0.2">
      <c r="C795" s="1">
        <f t="shared" si="25"/>
        <v>790</v>
      </c>
      <c r="D795">
        <f t="shared" si="24"/>
        <v>101330.93649250944</v>
      </c>
    </row>
    <row r="796" spans="3:4" x14ac:dyDescent="0.2">
      <c r="C796" s="1">
        <f t="shared" si="25"/>
        <v>791</v>
      </c>
      <c r="D796">
        <f t="shared" si="24"/>
        <v>101330.85891781055</v>
      </c>
    </row>
    <row r="797" spans="3:4" x14ac:dyDescent="0.2">
      <c r="C797" s="1">
        <f t="shared" si="25"/>
        <v>792</v>
      </c>
      <c r="D797">
        <f t="shared" si="24"/>
        <v>101330.78235684248</v>
      </c>
    </row>
    <row r="798" spans="3:4" x14ac:dyDescent="0.2">
      <c r="C798" s="1">
        <f t="shared" si="25"/>
        <v>793</v>
      </c>
      <c r="D798">
        <f t="shared" si="24"/>
        <v>101330.70679635731</v>
      </c>
    </row>
    <row r="799" spans="3:4" x14ac:dyDescent="0.2">
      <c r="C799" s="1">
        <f t="shared" si="25"/>
        <v>794</v>
      </c>
      <c r="D799">
        <f t="shared" si="24"/>
        <v>101330.63222328015</v>
      </c>
    </row>
    <row r="800" spans="3:4" x14ac:dyDescent="0.2">
      <c r="C800" s="1">
        <f t="shared" si="25"/>
        <v>795</v>
      </c>
      <c r="D800">
        <f t="shared" si="24"/>
        <v>101330.55862470706</v>
      </c>
    </row>
    <row r="801" spans="3:4" x14ac:dyDescent="0.2">
      <c r="C801" s="1">
        <f t="shared" si="25"/>
        <v>796</v>
      </c>
      <c r="D801">
        <f t="shared" si="24"/>
        <v>101330.48598790279</v>
      </c>
    </row>
    <row r="802" spans="3:4" x14ac:dyDescent="0.2">
      <c r="C802" s="1">
        <f t="shared" si="25"/>
        <v>797</v>
      </c>
      <c r="D802">
        <f t="shared" si="24"/>
        <v>101330.41430029846</v>
      </c>
    </row>
    <row r="803" spans="3:4" x14ac:dyDescent="0.2">
      <c r="C803" s="1">
        <f t="shared" si="25"/>
        <v>798</v>
      </c>
      <c r="D803">
        <f t="shared" si="24"/>
        <v>101330.34354948952</v>
      </c>
    </row>
    <row r="804" spans="3:4" x14ac:dyDescent="0.2">
      <c r="C804" s="1">
        <f t="shared" si="25"/>
        <v>799</v>
      </c>
      <c r="D804">
        <f t="shared" si="24"/>
        <v>101330.27372323352</v>
      </c>
    </row>
    <row r="805" spans="3:4" x14ac:dyDescent="0.2">
      <c r="C805" s="1">
        <f t="shared" si="25"/>
        <v>800</v>
      </c>
      <c r="D805">
        <f t="shared" si="24"/>
        <v>101330.204809448</v>
      </c>
    </row>
    <row r="806" spans="3:4" x14ac:dyDescent="0.2">
      <c r="C806" s="1">
        <f t="shared" si="25"/>
        <v>801</v>
      </c>
      <c r="D806">
        <f t="shared" si="24"/>
        <v>101330.13679620846</v>
      </c>
    </row>
    <row r="807" spans="3:4" x14ac:dyDescent="0.2">
      <c r="C807" s="1">
        <f t="shared" si="25"/>
        <v>802</v>
      </c>
      <c r="D807">
        <f t="shared" si="24"/>
        <v>101330.06967174621</v>
      </c>
    </row>
    <row r="808" spans="3:4" x14ac:dyDescent="0.2">
      <c r="C808" s="1">
        <f t="shared" si="25"/>
        <v>803</v>
      </c>
      <c r="D808">
        <f t="shared" si="24"/>
        <v>101330.0034244464</v>
      </c>
    </row>
    <row r="809" spans="3:4" x14ac:dyDescent="0.2">
      <c r="C809" s="1">
        <f t="shared" si="25"/>
        <v>804</v>
      </c>
      <c r="D809">
        <f t="shared" si="24"/>
        <v>101329.93804284597</v>
      </c>
    </row>
    <row r="810" spans="3:4" x14ac:dyDescent="0.2">
      <c r="C810" s="1">
        <f t="shared" si="25"/>
        <v>805</v>
      </c>
      <c r="D810">
        <f t="shared" si="24"/>
        <v>101329.87351563165</v>
      </c>
    </row>
    <row r="811" spans="3:4" x14ac:dyDescent="0.2">
      <c r="C811" s="1">
        <f t="shared" si="25"/>
        <v>806</v>
      </c>
      <c r="D811">
        <f t="shared" si="24"/>
        <v>101329.80983163812</v>
      </c>
    </row>
    <row r="812" spans="3:4" x14ac:dyDescent="0.2">
      <c r="C812" s="1">
        <f t="shared" si="25"/>
        <v>807</v>
      </c>
      <c r="D812">
        <f t="shared" si="24"/>
        <v>101329.74697984589</v>
      </c>
    </row>
    <row r="813" spans="3:4" x14ac:dyDescent="0.2">
      <c r="C813" s="1">
        <f t="shared" si="25"/>
        <v>808</v>
      </c>
      <c r="D813">
        <f t="shared" si="24"/>
        <v>101329.68494937949</v>
      </c>
    </row>
    <row r="814" spans="3:4" x14ac:dyDescent="0.2">
      <c r="C814" s="1">
        <f t="shared" si="25"/>
        <v>809</v>
      </c>
      <c r="D814">
        <f t="shared" si="24"/>
        <v>101329.62372950565</v>
      </c>
    </row>
    <row r="815" spans="3:4" x14ac:dyDescent="0.2">
      <c r="C815" s="1">
        <f t="shared" si="25"/>
        <v>810</v>
      </c>
      <c r="D815">
        <f t="shared" si="24"/>
        <v>101329.56330963138</v>
      </c>
    </row>
    <row r="816" spans="3:4" x14ac:dyDescent="0.2">
      <c r="C816" s="1">
        <f t="shared" si="25"/>
        <v>811</v>
      </c>
      <c r="D816">
        <f t="shared" si="24"/>
        <v>101329.50367930207</v>
      </c>
    </row>
    <row r="817" spans="3:4" x14ac:dyDescent="0.2">
      <c r="C817" s="1">
        <f t="shared" si="25"/>
        <v>812</v>
      </c>
      <c r="D817">
        <f t="shared" si="24"/>
        <v>101329.44482819975</v>
      </c>
    </row>
    <row r="818" spans="3:4" x14ac:dyDescent="0.2">
      <c r="C818" s="1">
        <f t="shared" si="25"/>
        <v>813</v>
      </c>
      <c r="D818">
        <f t="shared" si="24"/>
        <v>101329.38674614139</v>
      </c>
    </row>
    <row r="819" spans="3:4" x14ac:dyDescent="0.2">
      <c r="C819" s="1">
        <f t="shared" si="25"/>
        <v>814</v>
      </c>
      <c r="D819">
        <f t="shared" si="24"/>
        <v>101329.32942307691</v>
      </c>
    </row>
    <row r="820" spans="3:4" x14ac:dyDescent="0.2">
      <c r="C820" s="1">
        <f t="shared" si="25"/>
        <v>815</v>
      </c>
      <c r="D820">
        <f t="shared" si="24"/>
        <v>101329.27284908771</v>
      </c>
    </row>
    <row r="821" spans="3:4" x14ac:dyDescent="0.2">
      <c r="C821" s="1">
        <f t="shared" si="25"/>
        <v>816</v>
      </c>
      <c r="D821">
        <f t="shared" si="24"/>
        <v>101329.21701438475</v>
      </c>
    </row>
    <row r="822" spans="3:4" x14ac:dyDescent="0.2">
      <c r="C822" s="1">
        <f t="shared" si="25"/>
        <v>817</v>
      </c>
      <c r="D822">
        <f t="shared" si="24"/>
        <v>101329.16190930689</v>
      </c>
    </row>
    <row r="823" spans="3:4" x14ac:dyDescent="0.2">
      <c r="C823" s="1">
        <f t="shared" si="25"/>
        <v>818</v>
      </c>
      <c r="D823">
        <f t="shared" si="24"/>
        <v>101329.10752431936</v>
      </c>
    </row>
    <row r="824" spans="3:4" x14ac:dyDescent="0.2">
      <c r="C824" s="1">
        <f t="shared" si="25"/>
        <v>819</v>
      </c>
      <c r="D824">
        <f t="shared" si="24"/>
        <v>101329.0538500119</v>
      </c>
    </row>
    <row r="825" spans="3:4" x14ac:dyDescent="0.2">
      <c r="C825" s="1">
        <f t="shared" si="25"/>
        <v>820</v>
      </c>
      <c r="D825">
        <f t="shared" si="24"/>
        <v>101329.00087709729</v>
      </c>
    </row>
    <row r="826" spans="3:4" x14ac:dyDescent="0.2">
      <c r="C826" s="1">
        <f t="shared" si="25"/>
        <v>821</v>
      </c>
      <c r="D826">
        <f t="shared" si="24"/>
        <v>101328.94859640964</v>
      </c>
    </row>
    <row r="827" spans="3:4" x14ac:dyDescent="0.2">
      <c r="C827" s="1">
        <f t="shared" si="25"/>
        <v>822</v>
      </c>
      <c r="D827">
        <f t="shared" si="24"/>
        <v>101328.89699890291</v>
      </c>
    </row>
    <row r="828" spans="3:4" x14ac:dyDescent="0.2">
      <c r="C828" s="1">
        <f t="shared" si="25"/>
        <v>823</v>
      </c>
      <c r="D828">
        <f t="shared" si="24"/>
        <v>101328.84607564926</v>
      </c>
    </row>
    <row r="829" spans="3:4" x14ac:dyDescent="0.2">
      <c r="C829" s="1">
        <f t="shared" si="25"/>
        <v>824</v>
      </c>
      <c r="D829">
        <f t="shared" si="24"/>
        <v>101328.79581783748</v>
      </c>
    </row>
    <row r="830" spans="3:4" x14ac:dyDescent="0.2">
      <c r="C830" s="1">
        <f t="shared" si="25"/>
        <v>825</v>
      </c>
      <c r="D830">
        <f t="shared" si="24"/>
        <v>101328.7462167716</v>
      </c>
    </row>
    <row r="831" spans="3:4" x14ac:dyDescent="0.2">
      <c r="C831" s="1">
        <f t="shared" si="25"/>
        <v>826</v>
      </c>
      <c r="D831">
        <f t="shared" si="24"/>
        <v>101328.69726386924</v>
      </c>
    </row>
    <row r="832" spans="3:4" x14ac:dyDescent="0.2">
      <c r="C832" s="1">
        <f t="shared" si="25"/>
        <v>827</v>
      </c>
      <c r="D832">
        <f t="shared" si="24"/>
        <v>101328.64895066015</v>
      </c>
    </row>
    <row r="833" spans="3:4" x14ac:dyDescent="0.2">
      <c r="C833" s="1">
        <f t="shared" si="25"/>
        <v>828</v>
      </c>
      <c r="D833">
        <f t="shared" si="24"/>
        <v>101328.6012687849</v>
      </c>
    </row>
    <row r="834" spans="3:4" x14ac:dyDescent="0.2">
      <c r="C834" s="1">
        <f t="shared" si="25"/>
        <v>829</v>
      </c>
      <c r="D834">
        <f t="shared" si="24"/>
        <v>101328.55420999318</v>
      </c>
    </row>
    <row r="835" spans="3:4" x14ac:dyDescent="0.2">
      <c r="C835" s="1">
        <f t="shared" si="25"/>
        <v>830</v>
      </c>
      <c r="D835">
        <f t="shared" si="24"/>
        <v>101328.50776614255</v>
      </c>
    </row>
    <row r="836" spans="3:4" x14ac:dyDescent="0.2">
      <c r="C836" s="1">
        <f t="shared" si="25"/>
        <v>831</v>
      </c>
      <c r="D836">
        <f t="shared" si="24"/>
        <v>101328.46192919703</v>
      </c>
    </row>
    <row r="837" spans="3:4" x14ac:dyDescent="0.2">
      <c r="C837" s="1">
        <f t="shared" si="25"/>
        <v>832</v>
      </c>
      <c r="D837">
        <f t="shared" si="24"/>
        <v>101328.41669122556</v>
      </c>
    </row>
    <row r="838" spans="3:4" x14ac:dyDescent="0.2">
      <c r="C838" s="1">
        <f t="shared" si="25"/>
        <v>833</v>
      </c>
      <c r="D838">
        <f t="shared" ref="D838:D901" si="26">$I$6*(1+$I$5*EXP(-$I$6*$I$11*$I$12*C838/$I$8/$I$9/$I$10))/(1-$I$5*EXP(-$I$6*$I$12*$I$11*C838/$I$10/$I$9/$I$8))</f>
        <v>101328.37204440082</v>
      </c>
    </row>
    <row r="839" spans="3:4" x14ac:dyDescent="0.2">
      <c r="C839" s="1">
        <f t="shared" ref="C839:C902" si="27">C838+1</f>
        <v>834</v>
      </c>
      <c r="D839">
        <f t="shared" si="26"/>
        <v>101328.32798099778</v>
      </c>
    </row>
    <row r="840" spans="3:4" x14ac:dyDescent="0.2">
      <c r="C840" s="1">
        <f t="shared" si="27"/>
        <v>835</v>
      </c>
      <c r="D840">
        <f t="shared" si="26"/>
        <v>101328.28449339228</v>
      </c>
    </row>
    <row r="841" spans="3:4" x14ac:dyDescent="0.2">
      <c r="C841" s="1">
        <f t="shared" si="27"/>
        <v>836</v>
      </c>
      <c r="D841">
        <f t="shared" si="26"/>
        <v>101328.24157405988</v>
      </c>
    </row>
    <row r="842" spans="3:4" x14ac:dyDescent="0.2">
      <c r="C842" s="1">
        <f t="shared" si="27"/>
        <v>837</v>
      </c>
      <c r="D842">
        <f t="shared" si="26"/>
        <v>101328.19921557447</v>
      </c>
    </row>
    <row r="843" spans="3:4" x14ac:dyDescent="0.2">
      <c r="C843" s="1">
        <f t="shared" si="27"/>
        <v>838</v>
      </c>
      <c r="D843">
        <f t="shared" si="26"/>
        <v>101328.15741060692</v>
      </c>
    </row>
    <row r="844" spans="3:4" x14ac:dyDescent="0.2">
      <c r="C844" s="1">
        <f t="shared" si="27"/>
        <v>839</v>
      </c>
      <c r="D844">
        <f t="shared" si="26"/>
        <v>101328.11615192398</v>
      </c>
    </row>
    <row r="845" spans="3:4" x14ac:dyDescent="0.2">
      <c r="C845" s="1">
        <f t="shared" si="27"/>
        <v>840</v>
      </c>
      <c r="D845">
        <f t="shared" si="26"/>
        <v>101328.0754323869</v>
      </c>
    </row>
    <row r="846" spans="3:4" x14ac:dyDescent="0.2">
      <c r="C846" s="1">
        <f t="shared" si="27"/>
        <v>841</v>
      </c>
      <c r="D846">
        <f t="shared" si="26"/>
        <v>101328.03524495014</v>
      </c>
    </row>
    <row r="847" spans="3:4" x14ac:dyDescent="0.2">
      <c r="C847" s="1">
        <f t="shared" si="27"/>
        <v>842</v>
      </c>
      <c r="D847">
        <f t="shared" si="26"/>
        <v>101327.99558266033</v>
      </c>
    </row>
    <row r="848" spans="3:4" x14ac:dyDescent="0.2">
      <c r="C848" s="1">
        <f t="shared" si="27"/>
        <v>843</v>
      </c>
      <c r="D848">
        <f t="shared" si="26"/>
        <v>101327.95643865495</v>
      </c>
    </row>
    <row r="849" spans="3:4" x14ac:dyDescent="0.2">
      <c r="C849" s="1">
        <f t="shared" si="27"/>
        <v>844</v>
      </c>
      <c r="D849">
        <f t="shared" si="26"/>
        <v>101327.91780616115</v>
      </c>
    </row>
    <row r="850" spans="3:4" x14ac:dyDescent="0.2">
      <c r="C850" s="1">
        <f t="shared" si="27"/>
        <v>845</v>
      </c>
      <c r="D850">
        <f t="shared" si="26"/>
        <v>101327.8796784946</v>
      </c>
    </row>
    <row r="851" spans="3:4" x14ac:dyDescent="0.2">
      <c r="C851" s="1">
        <f t="shared" si="27"/>
        <v>846</v>
      </c>
      <c r="D851">
        <f t="shared" si="26"/>
        <v>101327.84204905832</v>
      </c>
    </row>
    <row r="852" spans="3:4" x14ac:dyDescent="0.2">
      <c r="C852" s="1">
        <f t="shared" si="27"/>
        <v>847</v>
      </c>
      <c r="D852">
        <f t="shared" si="26"/>
        <v>101327.80491134152</v>
      </c>
    </row>
    <row r="853" spans="3:4" x14ac:dyDescent="0.2">
      <c r="C853" s="1">
        <f t="shared" si="27"/>
        <v>848</v>
      </c>
      <c r="D853">
        <f t="shared" si="26"/>
        <v>101327.76825891859</v>
      </c>
    </row>
    <row r="854" spans="3:4" x14ac:dyDescent="0.2">
      <c r="C854" s="1">
        <f t="shared" si="27"/>
        <v>849</v>
      </c>
      <c r="D854">
        <f t="shared" si="26"/>
        <v>101327.73208544771</v>
      </c>
    </row>
    <row r="855" spans="3:4" x14ac:dyDescent="0.2">
      <c r="C855" s="1">
        <f t="shared" si="27"/>
        <v>850</v>
      </c>
      <c r="D855">
        <f t="shared" si="26"/>
        <v>101327.69638467015</v>
      </c>
    </row>
    <row r="856" spans="3:4" x14ac:dyDescent="0.2">
      <c r="C856" s="1">
        <f t="shared" si="27"/>
        <v>851</v>
      </c>
      <c r="D856">
        <f t="shared" si="26"/>
        <v>101327.66115040884</v>
      </c>
    </row>
    <row r="857" spans="3:4" x14ac:dyDescent="0.2">
      <c r="C857" s="1">
        <f t="shared" si="27"/>
        <v>852</v>
      </c>
      <c r="D857">
        <f t="shared" si="26"/>
        <v>101327.62637656747</v>
      </c>
    </row>
    <row r="858" spans="3:4" x14ac:dyDescent="0.2">
      <c r="C858" s="1">
        <f t="shared" si="27"/>
        <v>853</v>
      </c>
      <c r="D858">
        <f t="shared" si="26"/>
        <v>101327.59205712938</v>
      </c>
    </row>
    <row r="859" spans="3:4" x14ac:dyDescent="0.2">
      <c r="C859" s="1">
        <f t="shared" si="27"/>
        <v>854</v>
      </c>
      <c r="D859">
        <f t="shared" si="26"/>
        <v>101327.55818615659</v>
      </c>
    </row>
    <row r="860" spans="3:4" x14ac:dyDescent="0.2">
      <c r="C860" s="1">
        <f t="shared" si="27"/>
        <v>855</v>
      </c>
      <c r="D860">
        <f t="shared" si="26"/>
        <v>101327.52475778865</v>
      </c>
    </row>
    <row r="861" spans="3:4" x14ac:dyDescent="0.2">
      <c r="C861" s="1">
        <f t="shared" si="27"/>
        <v>856</v>
      </c>
      <c r="D861">
        <f t="shared" si="26"/>
        <v>101327.49176624173</v>
      </c>
    </row>
    <row r="862" spans="3:4" x14ac:dyDescent="0.2">
      <c r="C862" s="1">
        <f t="shared" si="27"/>
        <v>857</v>
      </c>
      <c r="D862">
        <f t="shared" si="26"/>
        <v>101327.45920580764</v>
      </c>
    </row>
    <row r="863" spans="3:4" x14ac:dyDescent="0.2">
      <c r="C863" s="1">
        <f t="shared" si="27"/>
        <v>858</v>
      </c>
      <c r="D863">
        <f t="shared" si="26"/>
        <v>101327.42707085265</v>
      </c>
    </row>
    <row r="864" spans="3:4" x14ac:dyDescent="0.2">
      <c r="C864" s="1">
        <f t="shared" si="27"/>
        <v>859</v>
      </c>
      <c r="D864">
        <f t="shared" si="26"/>
        <v>101327.39535581679</v>
      </c>
    </row>
    <row r="865" spans="3:4" x14ac:dyDescent="0.2">
      <c r="C865" s="1">
        <f t="shared" si="27"/>
        <v>860</v>
      </c>
      <c r="D865">
        <f t="shared" si="26"/>
        <v>101327.3640552127</v>
      </c>
    </row>
    <row r="866" spans="3:4" x14ac:dyDescent="0.2">
      <c r="C866" s="1">
        <f t="shared" si="27"/>
        <v>861</v>
      </c>
      <c r="D866">
        <f t="shared" si="26"/>
        <v>101327.3331636247</v>
      </c>
    </row>
    <row r="867" spans="3:4" x14ac:dyDescent="0.2">
      <c r="C867" s="1">
        <f t="shared" si="27"/>
        <v>862</v>
      </c>
      <c r="D867">
        <f t="shared" si="26"/>
        <v>101327.30267570792</v>
      </c>
    </row>
    <row r="868" spans="3:4" x14ac:dyDescent="0.2">
      <c r="C868" s="1">
        <f t="shared" si="27"/>
        <v>863</v>
      </c>
      <c r="D868">
        <f t="shared" si="26"/>
        <v>101327.27258618735</v>
      </c>
    </row>
    <row r="869" spans="3:4" x14ac:dyDescent="0.2">
      <c r="C869" s="1">
        <f t="shared" si="27"/>
        <v>864</v>
      </c>
      <c r="D869">
        <f t="shared" si="26"/>
        <v>101327.24288985683</v>
      </c>
    </row>
    <row r="870" spans="3:4" x14ac:dyDescent="0.2">
      <c r="C870" s="1">
        <f t="shared" si="27"/>
        <v>865</v>
      </c>
      <c r="D870">
        <f t="shared" si="26"/>
        <v>101327.21358157838</v>
      </c>
    </row>
    <row r="871" spans="3:4" x14ac:dyDescent="0.2">
      <c r="C871" s="1">
        <f t="shared" si="27"/>
        <v>866</v>
      </c>
      <c r="D871">
        <f t="shared" si="26"/>
        <v>101327.18465628102</v>
      </c>
    </row>
    <row r="872" spans="3:4" x14ac:dyDescent="0.2">
      <c r="C872" s="1">
        <f t="shared" si="27"/>
        <v>867</v>
      </c>
      <c r="D872">
        <f t="shared" si="26"/>
        <v>101327.15610896012</v>
      </c>
    </row>
    <row r="873" spans="3:4" x14ac:dyDescent="0.2">
      <c r="C873" s="1">
        <f t="shared" si="27"/>
        <v>868</v>
      </c>
      <c r="D873">
        <f t="shared" si="26"/>
        <v>101327.12793467643</v>
      </c>
    </row>
    <row r="874" spans="3:4" x14ac:dyDescent="0.2">
      <c r="C874" s="1">
        <f t="shared" si="27"/>
        <v>869</v>
      </c>
      <c r="D874">
        <f t="shared" si="26"/>
        <v>101327.10012855523</v>
      </c>
    </row>
    <row r="875" spans="3:4" x14ac:dyDescent="0.2">
      <c r="C875" s="1">
        <f t="shared" si="27"/>
        <v>870</v>
      </c>
      <c r="D875">
        <f t="shared" si="26"/>
        <v>101327.07268578559</v>
      </c>
    </row>
    <row r="876" spans="3:4" x14ac:dyDescent="0.2">
      <c r="C876" s="1">
        <f t="shared" si="27"/>
        <v>871</v>
      </c>
      <c r="D876">
        <f t="shared" si="26"/>
        <v>101327.04560161931</v>
      </c>
    </row>
    <row r="877" spans="3:4" x14ac:dyDescent="0.2">
      <c r="C877" s="1">
        <f t="shared" si="27"/>
        <v>872</v>
      </c>
      <c r="D877">
        <f t="shared" si="26"/>
        <v>101327.01887137031</v>
      </c>
    </row>
    <row r="878" spans="3:4" x14ac:dyDescent="0.2">
      <c r="C878" s="1">
        <f t="shared" si="27"/>
        <v>873</v>
      </c>
      <c r="D878">
        <f t="shared" si="26"/>
        <v>101326.99249041382</v>
      </c>
    </row>
    <row r="879" spans="3:4" x14ac:dyDescent="0.2">
      <c r="C879" s="1">
        <f t="shared" si="27"/>
        <v>874</v>
      </c>
      <c r="D879">
        <f t="shared" si="26"/>
        <v>101326.96645418537</v>
      </c>
    </row>
    <row r="880" spans="3:4" x14ac:dyDescent="0.2">
      <c r="C880" s="1">
        <f t="shared" si="27"/>
        <v>875</v>
      </c>
      <c r="D880">
        <f t="shared" si="26"/>
        <v>101326.94075818025</v>
      </c>
    </row>
    <row r="881" spans="3:4" x14ac:dyDescent="0.2">
      <c r="C881" s="1">
        <f t="shared" si="27"/>
        <v>876</v>
      </c>
      <c r="D881">
        <f t="shared" si="26"/>
        <v>101326.91539795254</v>
      </c>
    </row>
    <row r="882" spans="3:4" x14ac:dyDescent="0.2">
      <c r="C882" s="1">
        <f t="shared" si="27"/>
        <v>877</v>
      </c>
      <c r="D882">
        <f t="shared" si="26"/>
        <v>101326.89036911447</v>
      </c>
    </row>
    <row r="883" spans="3:4" x14ac:dyDescent="0.2">
      <c r="C883" s="1">
        <f t="shared" si="27"/>
        <v>878</v>
      </c>
      <c r="D883">
        <f t="shared" si="26"/>
        <v>101326.86566733557</v>
      </c>
    </row>
    <row r="884" spans="3:4" x14ac:dyDescent="0.2">
      <c r="C884" s="1">
        <f t="shared" si="27"/>
        <v>879</v>
      </c>
      <c r="D884">
        <f t="shared" si="26"/>
        <v>101326.84128834202</v>
      </c>
    </row>
    <row r="885" spans="3:4" x14ac:dyDescent="0.2">
      <c r="C885" s="1">
        <f t="shared" si="27"/>
        <v>880</v>
      </c>
      <c r="D885">
        <f t="shared" si="26"/>
        <v>101326.8172279158</v>
      </c>
    </row>
    <row r="886" spans="3:4" x14ac:dyDescent="0.2">
      <c r="C886" s="1">
        <f t="shared" si="27"/>
        <v>881</v>
      </c>
      <c r="D886">
        <f t="shared" si="26"/>
        <v>101326.79348189403</v>
      </c>
    </row>
    <row r="887" spans="3:4" x14ac:dyDescent="0.2">
      <c r="C887" s="1">
        <f t="shared" si="27"/>
        <v>882</v>
      </c>
      <c r="D887">
        <f t="shared" si="26"/>
        <v>101326.77004616821</v>
      </c>
    </row>
    <row r="888" spans="3:4" x14ac:dyDescent="0.2">
      <c r="C888" s="1">
        <f t="shared" si="27"/>
        <v>883</v>
      </c>
      <c r="D888">
        <f t="shared" si="26"/>
        <v>101326.74691668354</v>
      </c>
    </row>
    <row r="889" spans="3:4" x14ac:dyDescent="0.2">
      <c r="C889" s="1">
        <f t="shared" si="27"/>
        <v>884</v>
      </c>
      <c r="D889">
        <f t="shared" si="26"/>
        <v>101326.72408943824</v>
      </c>
    </row>
    <row r="890" spans="3:4" x14ac:dyDescent="0.2">
      <c r="C890" s="1">
        <f t="shared" si="27"/>
        <v>885</v>
      </c>
      <c r="D890">
        <f t="shared" si="26"/>
        <v>101326.70156048278</v>
      </c>
    </row>
    <row r="891" spans="3:4" x14ac:dyDescent="0.2">
      <c r="C891" s="1">
        <f t="shared" si="27"/>
        <v>886</v>
      </c>
      <c r="D891">
        <f t="shared" si="26"/>
        <v>101326.67932591925</v>
      </c>
    </row>
    <row r="892" spans="3:4" x14ac:dyDescent="0.2">
      <c r="C892" s="1">
        <f t="shared" si="27"/>
        <v>887</v>
      </c>
      <c r="D892">
        <f t="shared" si="26"/>
        <v>101326.6573819007</v>
      </c>
    </row>
    <row r="893" spans="3:4" x14ac:dyDescent="0.2">
      <c r="C893" s="1">
        <f t="shared" si="27"/>
        <v>888</v>
      </c>
      <c r="D893">
        <f t="shared" si="26"/>
        <v>101326.63572463045</v>
      </c>
    </row>
    <row r="894" spans="3:4" x14ac:dyDescent="0.2">
      <c r="C894" s="1">
        <f t="shared" si="27"/>
        <v>889</v>
      </c>
      <c r="D894">
        <f t="shared" si="26"/>
        <v>101326.61435036143</v>
      </c>
    </row>
    <row r="895" spans="3:4" x14ac:dyDescent="0.2">
      <c r="C895" s="1">
        <f t="shared" si="27"/>
        <v>890</v>
      </c>
      <c r="D895">
        <f t="shared" si="26"/>
        <v>101326.59325539551</v>
      </c>
    </row>
    <row r="896" spans="3:4" x14ac:dyDescent="0.2">
      <c r="C896" s="1">
        <f t="shared" si="27"/>
        <v>891</v>
      </c>
      <c r="D896">
        <f t="shared" si="26"/>
        <v>101326.57243608289</v>
      </c>
    </row>
    <row r="897" spans="3:4" x14ac:dyDescent="0.2">
      <c r="C897" s="1">
        <f t="shared" si="27"/>
        <v>892</v>
      </c>
      <c r="D897">
        <f t="shared" si="26"/>
        <v>101326.55188882152</v>
      </c>
    </row>
    <row r="898" spans="3:4" x14ac:dyDescent="0.2">
      <c r="C898" s="1">
        <f t="shared" si="27"/>
        <v>893</v>
      </c>
      <c r="D898">
        <f t="shared" si="26"/>
        <v>101326.53161005638</v>
      </c>
    </row>
    <row r="899" spans="3:4" x14ac:dyDescent="0.2">
      <c r="C899" s="1">
        <f t="shared" si="27"/>
        <v>894</v>
      </c>
      <c r="D899">
        <f t="shared" si="26"/>
        <v>101326.51159627887</v>
      </c>
    </row>
    <row r="900" spans="3:4" x14ac:dyDescent="0.2">
      <c r="C900" s="1">
        <f t="shared" si="27"/>
        <v>895</v>
      </c>
      <c r="D900">
        <f t="shared" si="26"/>
        <v>101326.49184402631</v>
      </c>
    </row>
    <row r="901" spans="3:4" x14ac:dyDescent="0.2">
      <c r="C901" s="1">
        <f t="shared" si="27"/>
        <v>896</v>
      </c>
      <c r="D901">
        <f t="shared" si="26"/>
        <v>101326.47234988125</v>
      </c>
    </row>
    <row r="902" spans="3:4" x14ac:dyDescent="0.2">
      <c r="C902" s="1">
        <f t="shared" si="27"/>
        <v>897</v>
      </c>
      <c r="D902">
        <f t="shared" ref="D902:D965" si="28">$I$6*(1+$I$5*EXP(-$I$6*$I$11*$I$12*C902/$I$8/$I$9/$I$10))/(1-$I$5*EXP(-$I$6*$I$12*$I$11*C902/$I$10/$I$9/$I$8))</f>
        <v>101326.45311047086</v>
      </c>
    </row>
    <row r="903" spans="3:4" x14ac:dyDescent="0.2">
      <c r="C903" s="1">
        <f t="shared" ref="C903:C966" si="29">C902+1</f>
        <v>898</v>
      </c>
      <c r="D903">
        <f t="shared" si="28"/>
        <v>101326.43412246644</v>
      </c>
    </row>
    <row r="904" spans="3:4" x14ac:dyDescent="0.2">
      <c r="C904" s="1">
        <f t="shared" si="29"/>
        <v>899</v>
      </c>
      <c r="D904">
        <f t="shared" si="28"/>
        <v>101326.41538258275</v>
      </c>
    </row>
    <row r="905" spans="3:4" x14ac:dyDescent="0.2">
      <c r="C905" s="1">
        <f t="shared" si="29"/>
        <v>900</v>
      </c>
      <c r="D905">
        <f t="shared" si="28"/>
        <v>101326.39688757747</v>
      </c>
    </row>
    <row r="906" spans="3:4" x14ac:dyDescent="0.2">
      <c r="C906" s="1">
        <f t="shared" si="29"/>
        <v>901</v>
      </c>
      <c r="D906">
        <f t="shared" si="28"/>
        <v>101326.37863425075</v>
      </c>
    </row>
    <row r="907" spans="3:4" x14ac:dyDescent="0.2">
      <c r="C907" s="1">
        <f t="shared" si="29"/>
        <v>902</v>
      </c>
      <c r="D907">
        <f t="shared" si="28"/>
        <v>101326.36061944437</v>
      </c>
    </row>
    <row r="908" spans="3:4" x14ac:dyDescent="0.2">
      <c r="C908" s="1">
        <f t="shared" si="29"/>
        <v>903</v>
      </c>
      <c r="D908">
        <f t="shared" si="28"/>
        <v>101326.34284004156</v>
      </c>
    </row>
    <row r="909" spans="3:4" x14ac:dyDescent="0.2">
      <c r="C909" s="1">
        <f t="shared" si="29"/>
        <v>904</v>
      </c>
      <c r="D909">
        <f t="shared" si="28"/>
        <v>101326.32529296618</v>
      </c>
    </row>
    <row r="910" spans="3:4" x14ac:dyDescent="0.2">
      <c r="C910" s="1">
        <f t="shared" si="29"/>
        <v>905</v>
      </c>
      <c r="D910">
        <f t="shared" si="28"/>
        <v>101326.30797518235</v>
      </c>
    </row>
    <row r="911" spans="3:4" x14ac:dyDescent="0.2">
      <c r="C911" s="1">
        <f t="shared" si="29"/>
        <v>906</v>
      </c>
      <c r="D911">
        <f t="shared" si="28"/>
        <v>101326.29088369379</v>
      </c>
    </row>
    <row r="912" spans="3:4" x14ac:dyDescent="0.2">
      <c r="C912" s="1">
        <f t="shared" si="29"/>
        <v>907</v>
      </c>
      <c r="D912">
        <f t="shared" si="28"/>
        <v>101326.27401554341</v>
      </c>
    </row>
    <row r="913" spans="3:4" x14ac:dyDescent="0.2">
      <c r="C913" s="1">
        <f t="shared" si="29"/>
        <v>908</v>
      </c>
      <c r="D913">
        <f t="shared" si="28"/>
        <v>101326.25736781281</v>
      </c>
    </row>
    <row r="914" spans="3:4" x14ac:dyDescent="0.2">
      <c r="C914" s="1">
        <f t="shared" si="29"/>
        <v>909</v>
      </c>
      <c r="D914">
        <f t="shared" si="28"/>
        <v>101326.24093762161</v>
      </c>
    </row>
    <row r="915" spans="3:4" x14ac:dyDescent="0.2">
      <c r="C915" s="1">
        <f t="shared" si="29"/>
        <v>910</v>
      </c>
      <c r="D915">
        <f t="shared" si="28"/>
        <v>101326.22472212723</v>
      </c>
    </row>
    <row r="916" spans="3:4" x14ac:dyDescent="0.2">
      <c r="C916" s="1">
        <f t="shared" si="29"/>
        <v>911</v>
      </c>
      <c r="D916">
        <f t="shared" si="28"/>
        <v>101326.20871852407</v>
      </c>
    </row>
    <row r="917" spans="3:4" x14ac:dyDescent="0.2">
      <c r="C917" s="1">
        <f t="shared" si="29"/>
        <v>912</v>
      </c>
      <c r="D917">
        <f t="shared" si="28"/>
        <v>101326.19292404332</v>
      </c>
    </row>
    <row r="918" spans="3:4" x14ac:dyDescent="0.2">
      <c r="C918" s="1">
        <f t="shared" si="29"/>
        <v>913</v>
      </c>
      <c r="D918">
        <f t="shared" si="28"/>
        <v>101326.17733595228</v>
      </c>
    </row>
    <row r="919" spans="3:4" x14ac:dyDescent="0.2">
      <c r="C919" s="1">
        <f t="shared" si="29"/>
        <v>914</v>
      </c>
      <c r="D919">
        <f t="shared" si="28"/>
        <v>101326.16195155399</v>
      </c>
    </row>
    <row r="920" spans="3:4" x14ac:dyDescent="0.2">
      <c r="C920" s="1">
        <f t="shared" si="29"/>
        <v>915</v>
      </c>
      <c r="D920">
        <f t="shared" si="28"/>
        <v>101326.14676818672</v>
      </c>
    </row>
    <row r="921" spans="3:4" x14ac:dyDescent="0.2">
      <c r="C921" s="1">
        <f t="shared" si="29"/>
        <v>916</v>
      </c>
      <c r="D921">
        <f t="shared" si="28"/>
        <v>101326.13178322354</v>
      </c>
    </row>
    <row r="922" spans="3:4" x14ac:dyDescent="0.2">
      <c r="C922" s="1">
        <f t="shared" si="29"/>
        <v>917</v>
      </c>
      <c r="D922">
        <f t="shared" si="28"/>
        <v>101326.11699407182</v>
      </c>
    </row>
    <row r="923" spans="3:4" x14ac:dyDescent="0.2">
      <c r="C923" s="1">
        <f t="shared" si="29"/>
        <v>918</v>
      </c>
      <c r="D923">
        <f t="shared" si="28"/>
        <v>101326.10239817282</v>
      </c>
    </row>
    <row r="924" spans="3:4" x14ac:dyDescent="0.2">
      <c r="C924" s="1">
        <f t="shared" si="29"/>
        <v>919</v>
      </c>
      <c r="D924">
        <f t="shared" si="28"/>
        <v>101326.08799300126</v>
      </c>
    </row>
    <row r="925" spans="3:4" x14ac:dyDescent="0.2">
      <c r="C925" s="1">
        <f t="shared" si="29"/>
        <v>920</v>
      </c>
      <c r="D925">
        <f t="shared" si="28"/>
        <v>101326.07377606483</v>
      </c>
    </row>
    <row r="926" spans="3:4" x14ac:dyDescent="0.2">
      <c r="C926" s="1">
        <f t="shared" si="29"/>
        <v>921</v>
      </c>
      <c r="D926">
        <f t="shared" si="28"/>
        <v>101326.0597449038</v>
      </c>
    </row>
    <row r="927" spans="3:4" x14ac:dyDescent="0.2">
      <c r="C927" s="1">
        <f t="shared" si="29"/>
        <v>922</v>
      </c>
      <c r="D927">
        <f t="shared" si="28"/>
        <v>101326.0458970906</v>
      </c>
    </row>
    <row r="928" spans="3:4" x14ac:dyDescent="0.2">
      <c r="C928" s="1">
        <f t="shared" si="29"/>
        <v>923</v>
      </c>
      <c r="D928">
        <f t="shared" si="28"/>
        <v>101326.03223022935</v>
      </c>
    </row>
    <row r="929" spans="3:4" x14ac:dyDescent="0.2">
      <c r="C929" s="1">
        <f t="shared" si="29"/>
        <v>924</v>
      </c>
      <c r="D929">
        <f t="shared" si="28"/>
        <v>101326.01874195549</v>
      </c>
    </row>
    <row r="930" spans="3:4" x14ac:dyDescent="0.2">
      <c r="C930" s="1">
        <f t="shared" si="29"/>
        <v>925</v>
      </c>
      <c r="D930">
        <f t="shared" si="28"/>
        <v>101326.00542993534</v>
      </c>
    </row>
    <row r="931" spans="3:4" x14ac:dyDescent="0.2">
      <c r="C931" s="1">
        <f t="shared" si="29"/>
        <v>926</v>
      </c>
      <c r="D931">
        <f t="shared" si="28"/>
        <v>101325.9922918658</v>
      </c>
    </row>
    <row r="932" spans="3:4" x14ac:dyDescent="0.2">
      <c r="C932" s="1">
        <f t="shared" si="29"/>
        <v>927</v>
      </c>
      <c r="D932">
        <f t="shared" si="28"/>
        <v>101325.97932547376</v>
      </c>
    </row>
    <row r="933" spans="3:4" x14ac:dyDescent="0.2">
      <c r="C933" s="1">
        <f t="shared" si="29"/>
        <v>928</v>
      </c>
      <c r="D933">
        <f t="shared" si="28"/>
        <v>101325.96652851586</v>
      </c>
    </row>
    <row r="934" spans="3:4" x14ac:dyDescent="0.2">
      <c r="C934" s="1">
        <f t="shared" si="29"/>
        <v>929</v>
      </c>
      <c r="D934">
        <f t="shared" si="28"/>
        <v>101325.95389877805</v>
      </c>
    </row>
    <row r="935" spans="3:4" x14ac:dyDescent="0.2">
      <c r="C935" s="1">
        <f t="shared" si="29"/>
        <v>930</v>
      </c>
      <c r="D935">
        <f t="shared" si="28"/>
        <v>101325.94143407523</v>
      </c>
    </row>
    <row r="936" spans="3:4" x14ac:dyDescent="0.2">
      <c r="C936" s="1">
        <f t="shared" si="29"/>
        <v>931</v>
      </c>
      <c r="D936">
        <f t="shared" si="28"/>
        <v>101325.92913225085</v>
      </c>
    </row>
    <row r="937" spans="3:4" x14ac:dyDescent="0.2">
      <c r="C937" s="1">
        <f t="shared" si="29"/>
        <v>932</v>
      </c>
      <c r="D937">
        <f t="shared" si="28"/>
        <v>101325.91699117649</v>
      </c>
    </row>
    <row r="938" spans="3:4" x14ac:dyDescent="0.2">
      <c r="C938" s="1">
        <f t="shared" si="29"/>
        <v>933</v>
      </c>
      <c r="D938">
        <f t="shared" si="28"/>
        <v>101325.90500875161</v>
      </c>
    </row>
    <row r="939" spans="3:4" x14ac:dyDescent="0.2">
      <c r="C939" s="1">
        <f t="shared" si="29"/>
        <v>934</v>
      </c>
      <c r="D939">
        <f t="shared" si="28"/>
        <v>101325.89318290309</v>
      </c>
    </row>
    <row r="940" spans="3:4" x14ac:dyDescent="0.2">
      <c r="C940" s="1">
        <f t="shared" si="29"/>
        <v>935</v>
      </c>
      <c r="D940">
        <f t="shared" si="28"/>
        <v>101325.8815115849</v>
      </c>
    </row>
    <row r="941" spans="3:4" x14ac:dyDescent="0.2">
      <c r="C941" s="1">
        <f t="shared" si="29"/>
        <v>936</v>
      </c>
      <c r="D941">
        <f t="shared" si="28"/>
        <v>101325.86999277775</v>
      </c>
    </row>
    <row r="942" spans="3:4" x14ac:dyDescent="0.2">
      <c r="C942" s="1">
        <f t="shared" si="29"/>
        <v>937</v>
      </c>
      <c r="D942">
        <f t="shared" si="28"/>
        <v>101325.85862448874</v>
      </c>
    </row>
    <row r="943" spans="3:4" x14ac:dyDescent="0.2">
      <c r="C943" s="1">
        <f t="shared" si="29"/>
        <v>938</v>
      </c>
      <c r="D943">
        <f t="shared" si="28"/>
        <v>101325.847404751</v>
      </c>
    </row>
    <row r="944" spans="3:4" x14ac:dyDescent="0.2">
      <c r="C944" s="1">
        <f t="shared" si="29"/>
        <v>939</v>
      </c>
      <c r="D944">
        <f t="shared" si="28"/>
        <v>101325.83633162339</v>
      </c>
    </row>
    <row r="945" spans="3:4" x14ac:dyDescent="0.2">
      <c r="C945" s="1">
        <f t="shared" si="29"/>
        <v>940</v>
      </c>
      <c r="D945">
        <f t="shared" si="28"/>
        <v>101325.82540319007</v>
      </c>
    </row>
    <row r="946" spans="3:4" x14ac:dyDescent="0.2">
      <c r="C946" s="1">
        <f t="shared" si="29"/>
        <v>941</v>
      </c>
      <c r="D946">
        <f t="shared" si="28"/>
        <v>101325.81461756033</v>
      </c>
    </row>
    <row r="947" spans="3:4" x14ac:dyDescent="0.2">
      <c r="C947" s="1">
        <f t="shared" si="29"/>
        <v>942</v>
      </c>
      <c r="D947">
        <f t="shared" si="28"/>
        <v>101325.80397286809</v>
      </c>
    </row>
    <row r="948" spans="3:4" x14ac:dyDescent="0.2">
      <c r="C948" s="1">
        <f t="shared" si="29"/>
        <v>943</v>
      </c>
      <c r="D948">
        <f t="shared" si="28"/>
        <v>101325.79346727171</v>
      </c>
    </row>
    <row r="949" spans="3:4" x14ac:dyDescent="0.2">
      <c r="C949" s="1">
        <f t="shared" si="29"/>
        <v>944</v>
      </c>
      <c r="D949">
        <f t="shared" si="28"/>
        <v>101325.78309895356</v>
      </c>
    </row>
    <row r="950" spans="3:4" x14ac:dyDescent="0.2">
      <c r="C950" s="1">
        <f t="shared" si="29"/>
        <v>945</v>
      </c>
      <c r="D950">
        <f t="shared" si="28"/>
        <v>101325.77286611981</v>
      </c>
    </row>
    <row r="951" spans="3:4" x14ac:dyDescent="0.2">
      <c r="C951" s="1">
        <f t="shared" si="29"/>
        <v>946</v>
      </c>
      <c r="D951">
        <f t="shared" si="28"/>
        <v>101325.76276700004</v>
      </c>
    </row>
    <row r="952" spans="3:4" x14ac:dyDescent="0.2">
      <c r="C952" s="1">
        <f t="shared" si="29"/>
        <v>947</v>
      </c>
      <c r="D952">
        <f t="shared" si="28"/>
        <v>101325.75279984697</v>
      </c>
    </row>
    <row r="953" spans="3:4" x14ac:dyDescent="0.2">
      <c r="C953" s="1">
        <f t="shared" si="29"/>
        <v>948</v>
      </c>
      <c r="D953">
        <f t="shared" si="28"/>
        <v>101325.74296293619</v>
      </c>
    </row>
    <row r="954" spans="3:4" x14ac:dyDescent="0.2">
      <c r="C954" s="1">
        <f t="shared" si="29"/>
        <v>949</v>
      </c>
      <c r="D954">
        <f t="shared" si="28"/>
        <v>101325.73325456576</v>
      </c>
    </row>
    <row r="955" spans="3:4" x14ac:dyDescent="0.2">
      <c r="C955" s="1">
        <f t="shared" si="29"/>
        <v>950</v>
      </c>
      <c r="D955">
        <f t="shared" si="28"/>
        <v>101325.72367305604</v>
      </c>
    </row>
    <row r="956" spans="3:4" x14ac:dyDescent="0.2">
      <c r="C956" s="1">
        <f t="shared" si="29"/>
        <v>951</v>
      </c>
      <c r="D956">
        <f t="shared" si="28"/>
        <v>101325.71421674926</v>
      </c>
    </row>
    <row r="957" spans="3:4" x14ac:dyDescent="0.2">
      <c r="C957" s="1">
        <f t="shared" si="29"/>
        <v>952</v>
      </c>
      <c r="D957">
        <f t="shared" si="28"/>
        <v>101325.70488400939</v>
      </c>
    </row>
    <row r="958" spans="3:4" x14ac:dyDescent="0.2">
      <c r="C958" s="1">
        <f t="shared" si="29"/>
        <v>953</v>
      </c>
      <c r="D958">
        <f t="shared" si="28"/>
        <v>101325.6956732218</v>
      </c>
    </row>
    <row r="959" spans="3:4" x14ac:dyDescent="0.2">
      <c r="C959" s="1">
        <f t="shared" si="29"/>
        <v>954</v>
      </c>
      <c r="D959">
        <f t="shared" si="28"/>
        <v>101325.68658279287</v>
      </c>
    </row>
    <row r="960" spans="3:4" x14ac:dyDescent="0.2">
      <c r="C960" s="1">
        <f t="shared" si="29"/>
        <v>955</v>
      </c>
      <c r="D960">
        <f t="shared" si="28"/>
        <v>101325.67761114982</v>
      </c>
    </row>
    <row r="961" spans="3:4" x14ac:dyDescent="0.2">
      <c r="C961" s="1">
        <f t="shared" si="29"/>
        <v>956</v>
      </c>
      <c r="D961">
        <f t="shared" si="28"/>
        <v>101325.66875674049</v>
      </c>
    </row>
    <row r="962" spans="3:4" x14ac:dyDescent="0.2">
      <c r="C962" s="1">
        <f t="shared" si="29"/>
        <v>957</v>
      </c>
      <c r="D962">
        <f t="shared" si="28"/>
        <v>101325.66001803294</v>
      </c>
    </row>
    <row r="963" spans="3:4" x14ac:dyDescent="0.2">
      <c r="C963" s="1">
        <f t="shared" si="29"/>
        <v>958</v>
      </c>
      <c r="D963">
        <f t="shared" si="28"/>
        <v>101325.65139351528</v>
      </c>
    </row>
    <row r="964" spans="3:4" x14ac:dyDescent="0.2">
      <c r="C964" s="1">
        <f t="shared" si="29"/>
        <v>959</v>
      </c>
      <c r="D964">
        <f t="shared" si="28"/>
        <v>101325.64288169534</v>
      </c>
    </row>
    <row r="965" spans="3:4" x14ac:dyDescent="0.2">
      <c r="C965" s="1">
        <f t="shared" si="29"/>
        <v>960</v>
      </c>
      <c r="D965">
        <f t="shared" si="28"/>
        <v>101325.63448110053</v>
      </c>
    </row>
    <row r="966" spans="3:4" x14ac:dyDescent="0.2">
      <c r="C966" s="1">
        <f t="shared" si="29"/>
        <v>961</v>
      </c>
      <c r="D966">
        <f t="shared" ref="D966:D1029" si="30">$I$6*(1+$I$5*EXP(-$I$6*$I$11*$I$12*C966/$I$8/$I$9/$I$10))/(1-$I$5*EXP(-$I$6*$I$12*$I$11*C966/$I$10/$I$9/$I$8))</f>
        <v>101325.62619027737</v>
      </c>
    </row>
    <row r="967" spans="3:4" x14ac:dyDescent="0.2">
      <c r="C967" s="1">
        <f t="shared" ref="C967:C1030" si="31">C966+1</f>
        <v>962</v>
      </c>
      <c r="D967">
        <f t="shared" si="30"/>
        <v>101325.61800779155</v>
      </c>
    </row>
    <row r="968" spans="3:4" x14ac:dyDescent="0.2">
      <c r="C968" s="1">
        <f t="shared" si="31"/>
        <v>963</v>
      </c>
      <c r="D968">
        <f t="shared" si="30"/>
        <v>101325.60993222729</v>
      </c>
    </row>
    <row r="969" spans="3:4" x14ac:dyDescent="0.2">
      <c r="C969" s="1">
        <f t="shared" si="31"/>
        <v>964</v>
      </c>
      <c r="D969">
        <f t="shared" si="30"/>
        <v>101325.60196218749</v>
      </c>
    </row>
    <row r="970" spans="3:4" x14ac:dyDescent="0.2">
      <c r="C970" s="1">
        <f t="shared" si="31"/>
        <v>965</v>
      </c>
      <c r="D970">
        <f t="shared" si="30"/>
        <v>101325.59409629327</v>
      </c>
    </row>
    <row r="971" spans="3:4" x14ac:dyDescent="0.2">
      <c r="C971" s="1">
        <f t="shared" si="31"/>
        <v>966</v>
      </c>
      <c r="D971">
        <f t="shared" si="30"/>
        <v>101325.58633318366</v>
      </c>
    </row>
    <row r="972" spans="3:4" x14ac:dyDescent="0.2">
      <c r="C972" s="1">
        <f t="shared" si="31"/>
        <v>967</v>
      </c>
      <c r="D972">
        <f t="shared" si="30"/>
        <v>101325.57867151557</v>
      </c>
    </row>
    <row r="973" spans="3:4" x14ac:dyDescent="0.2">
      <c r="C973" s="1">
        <f t="shared" si="31"/>
        <v>968</v>
      </c>
      <c r="D973">
        <f t="shared" si="30"/>
        <v>101325.57110996351</v>
      </c>
    </row>
    <row r="974" spans="3:4" x14ac:dyDescent="0.2">
      <c r="C974" s="1">
        <f t="shared" si="31"/>
        <v>969</v>
      </c>
      <c r="D974">
        <f t="shared" si="30"/>
        <v>101325.56364721918</v>
      </c>
    </row>
    <row r="975" spans="3:4" x14ac:dyDescent="0.2">
      <c r="C975" s="1">
        <f t="shared" si="31"/>
        <v>970</v>
      </c>
      <c r="D975">
        <f t="shared" si="30"/>
        <v>101325.55628199145</v>
      </c>
    </row>
    <row r="976" spans="3:4" x14ac:dyDescent="0.2">
      <c r="C976" s="1">
        <f t="shared" si="31"/>
        <v>971</v>
      </c>
      <c r="D976">
        <f t="shared" si="30"/>
        <v>101325.54901300605</v>
      </c>
    </row>
    <row r="977" spans="3:4" x14ac:dyDescent="0.2">
      <c r="C977" s="1">
        <f t="shared" si="31"/>
        <v>972</v>
      </c>
      <c r="D977">
        <f t="shared" si="30"/>
        <v>101325.5418390054</v>
      </c>
    </row>
    <row r="978" spans="3:4" x14ac:dyDescent="0.2">
      <c r="C978" s="1">
        <f t="shared" si="31"/>
        <v>973</v>
      </c>
      <c r="D978">
        <f t="shared" si="30"/>
        <v>101325.53475874825</v>
      </c>
    </row>
    <row r="979" spans="3:4" x14ac:dyDescent="0.2">
      <c r="C979" s="1">
        <f t="shared" si="31"/>
        <v>974</v>
      </c>
      <c r="D979">
        <f t="shared" si="30"/>
        <v>101325.5277710097</v>
      </c>
    </row>
    <row r="980" spans="3:4" x14ac:dyDescent="0.2">
      <c r="C980" s="1">
        <f t="shared" si="31"/>
        <v>975</v>
      </c>
      <c r="D980">
        <f t="shared" si="30"/>
        <v>101325.52087458076</v>
      </c>
    </row>
    <row r="981" spans="3:4" x14ac:dyDescent="0.2">
      <c r="C981" s="1">
        <f t="shared" si="31"/>
        <v>976</v>
      </c>
      <c r="D981">
        <f t="shared" si="30"/>
        <v>101325.51406826827</v>
      </c>
    </row>
    <row r="982" spans="3:4" x14ac:dyDescent="0.2">
      <c r="C982" s="1">
        <f t="shared" si="31"/>
        <v>977</v>
      </c>
      <c r="D982">
        <f t="shared" si="30"/>
        <v>101325.50735089467</v>
      </c>
    </row>
    <row r="983" spans="3:4" x14ac:dyDescent="0.2">
      <c r="C983" s="1">
        <f t="shared" si="31"/>
        <v>978</v>
      </c>
      <c r="D983">
        <f t="shared" si="30"/>
        <v>101325.50072129779</v>
      </c>
    </row>
    <row r="984" spans="3:4" x14ac:dyDescent="0.2">
      <c r="C984" s="1">
        <f t="shared" si="31"/>
        <v>979</v>
      </c>
      <c r="D984">
        <f t="shared" si="30"/>
        <v>101325.49417833061</v>
      </c>
    </row>
    <row r="985" spans="3:4" x14ac:dyDescent="0.2">
      <c r="C985" s="1">
        <f t="shared" si="31"/>
        <v>980</v>
      </c>
      <c r="D985">
        <f t="shared" si="30"/>
        <v>101325.48772086113</v>
      </c>
    </row>
    <row r="986" spans="3:4" x14ac:dyDescent="0.2">
      <c r="C986" s="1">
        <f t="shared" si="31"/>
        <v>981</v>
      </c>
      <c r="D986">
        <f t="shared" si="30"/>
        <v>101325.48134777218</v>
      </c>
    </row>
    <row r="987" spans="3:4" x14ac:dyDescent="0.2">
      <c r="C987" s="1">
        <f t="shared" si="31"/>
        <v>982</v>
      </c>
      <c r="D987">
        <f t="shared" si="30"/>
        <v>101325.47505796106</v>
      </c>
    </row>
    <row r="988" spans="3:4" x14ac:dyDescent="0.2">
      <c r="C988" s="1">
        <f t="shared" si="31"/>
        <v>983</v>
      </c>
      <c r="D988">
        <f t="shared" si="30"/>
        <v>101325.46885033963</v>
      </c>
    </row>
    <row r="989" spans="3:4" x14ac:dyDescent="0.2">
      <c r="C989" s="1">
        <f t="shared" si="31"/>
        <v>984</v>
      </c>
      <c r="D989">
        <f t="shared" si="30"/>
        <v>101325.46272383389</v>
      </c>
    </row>
    <row r="990" spans="3:4" x14ac:dyDescent="0.2">
      <c r="C990" s="1">
        <f t="shared" si="31"/>
        <v>985</v>
      </c>
      <c r="D990">
        <f t="shared" si="30"/>
        <v>101325.45667738386</v>
      </c>
    </row>
    <row r="991" spans="3:4" x14ac:dyDescent="0.2">
      <c r="C991" s="1">
        <f t="shared" si="31"/>
        <v>986</v>
      </c>
      <c r="D991">
        <f t="shared" si="30"/>
        <v>101325.45070994347</v>
      </c>
    </row>
    <row r="992" spans="3:4" x14ac:dyDescent="0.2">
      <c r="C992" s="1">
        <f t="shared" si="31"/>
        <v>987</v>
      </c>
      <c r="D992">
        <f t="shared" si="30"/>
        <v>101325.4448204803</v>
      </c>
    </row>
    <row r="993" spans="3:4" x14ac:dyDescent="0.2">
      <c r="C993" s="1">
        <f t="shared" si="31"/>
        <v>988</v>
      </c>
      <c r="D993">
        <f t="shared" si="30"/>
        <v>101325.43900797538</v>
      </c>
    </row>
    <row r="994" spans="3:4" x14ac:dyDescent="0.2">
      <c r="C994" s="1">
        <f t="shared" si="31"/>
        <v>989</v>
      </c>
      <c r="D994">
        <f t="shared" si="30"/>
        <v>101325.43327142308</v>
      </c>
    </row>
    <row r="995" spans="3:4" x14ac:dyDescent="0.2">
      <c r="C995" s="1">
        <f t="shared" si="31"/>
        <v>990</v>
      </c>
      <c r="D995">
        <f t="shared" si="30"/>
        <v>101325.42760983093</v>
      </c>
    </row>
    <row r="996" spans="3:4" x14ac:dyDescent="0.2">
      <c r="C996" s="1">
        <f t="shared" si="31"/>
        <v>991</v>
      </c>
      <c r="D996">
        <f t="shared" si="30"/>
        <v>101325.42202221941</v>
      </c>
    </row>
    <row r="997" spans="3:4" x14ac:dyDescent="0.2">
      <c r="C997" s="1">
        <f t="shared" si="31"/>
        <v>992</v>
      </c>
      <c r="D997">
        <f t="shared" si="30"/>
        <v>101325.41650762181</v>
      </c>
    </row>
    <row r="998" spans="3:4" x14ac:dyDescent="0.2">
      <c r="C998" s="1">
        <f t="shared" si="31"/>
        <v>993</v>
      </c>
      <c r="D998">
        <f t="shared" si="30"/>
        <v>101325.41106508402</v>
      </c>
    </row>
    <row r="999" spans="3:4" x14ac:dyDescent="0.2">
      <c r="C999" s="1">
        <f t="shared" si="31"/>
        <v>994</v>
      </c>
      <c r="D999">
        <f t="shared" si="30"/>
        <v>101325.40569366443</v>
      </c>
    </row>
    <row r="1000" spans="3:4" x14ac:dyDescent="0.2">
      <c r="C1000" s="1">
        <f t="shared" si="31"/>
        <v>995</v>
      </c>
      <c r="D1000">
        <f t="shared" si="30"/>
        <v>101325.40039243377</v>
      </c>
    </row>
    <row r="1001" spans="3:4" x14ac:dyDescent="0.2">
      <c r="C1001" s="1">
        <f t="shared" si="31"/>
        <v>996</v>
      </c>
      <c r="D1001">
        <f t="shared" si="30"/>
        <v>101325.39516047483</v>
      </c>
    </row>
    <row r="1002" spans="3:4" x14ac:dyDescent="0.2">
      <c r="C1002" s="1">
        <f t="shared" si="31"/>
        <v>997</v>
      </c>
      <c r="D1002">
        <f t="shared" si="30"/>
        <v>101325.38999688241</v>
      </c>
    </row>
    <row r="1003" spans="3:4" x14ac:dyDescent="0.2">
      <c r="C1003" s="1">
        <f t="shared" si="31"/>
        <v>998</v>
      </c>
      <c r="D1003">
        <f t="shared" si="30"/>
        <v>101325.38490076319</v>
      </c>
    </row>
    <row r="1004" spans="3:4" x14ac:dyDescent="0.2">
      <c r="C1004" s="1">
        <f t="shared" si="31"/>
        <v>999</v>
      </c>
      <c r="D1004">
        <f t="shared" si="30"/>
        <v>101325.37987123549</v>
      </c>
    </row>
    <row r="1005" spans="3:4" x14ac:dyDescent="0.2">
      <c r="C1005" s="1">
        <f t="shared" si="31"/>
        <v>1000</v>
      </c>
      <c r="D1005">
        <f t="shared" si="30"/>
        <v>101325.37490742916</v>
      </c>
    </row>
    <row r="1006" spans="3:4" x14ac:dyDescent="0.2">
      <c r="C1006" s="1">
        <f t="shared" si="31"/>
        <v>1001</v>
      </c>
      <c r="D1006">
        <f t="shared" si="30"/>
        <v>101325.37000848533</v>
      </c>
    </row>
    <row r="1007" spans="3:4" x14ac:dyDescent="0.2">
      <c r="C1007" s="1">
        <f t="shared" si="31"/>
        <v>1002</v>
      </c>
      <c r="D1007">
        <f t="shared" si="30"/>
        <v>101325.36517355651</v>
      </c>
    </row>
    <row r="1008" spans="3:4" x14ac:dyDescent="0.2">
      <c r="C1008" s="1">
        <f t="shared" si="31"/>
        <v>1003</v>
      </c>
      <c r="D1008">
        <f t="shared" si="30"/>
        <v>101325.36040180616</v>
      </c>
    </row>
    <row r="1009" spans="3:4" x14ac:dyDescent="0.2">
      <c r="C1009" s="1">
        <f t="shared" si="31"/>
        <v>1004</v>
      </c>
      <c r="D1009">
        <f t="shared" si="30"/>
        <v>101325.35569240878</v>
      </c>
    </row>
    <row r="1010" spans="3:4" x14ac:dyDescent="0.2">
      <c r="C1010" s="1">
        <f t="shared" si="31"/>
        <v>1005</v>
      </c>
      <c r="D1010">
        <f t="shared" si="30"/>
        <v>101325.35104454955</v>
      </c>
    </row>
    <row r="1011" spans="3:4" x14ac:dyDescent="0.2">
      <c r="C1011" s="1">
        <f t="shared" si="31"/>
        <v>1006</v>
      </c>
      <c r="D1011">
        <f t="shared" si="30"/>
        <v>101325.34645742433</v>
      </c>
    </row>
    <row r="1012" spans="3:4" x14ac:dyDescent="0.2">
      <c r="C1012" s="1">
        <f t="shared" si="31"/>
        <v>1007</v>
      </c>
      <c r="D1012">
        <f t="shared" si="30"/>
        <v>101325.34193023952</v>
      </c>
    </row>
    <row r="1013" spans="3:4" x14ac:dyDescent="0.2">
      <c r="C1013" s="1">
        <f t="shared" si="31"/>
        <v>1008</v>
      </c>
      <c r="D1013">
        <f t="shared" si="30"/>
        <v>101325.33746221186</v>
      </c>
    </row>
    <row r="1014" spans="3:4" x14ac:dyDescent="0.2">
      <c r="C1014" s="1">
        <f t="shared" si="31"/>
        <v>1009</v>
      </c>
      <c r="D1014">
        <f t="shared" si="30"/>
        <v>101325.33305256836</v>
      </c>
    </row>
    <row r="1015" spans="3:4" x14ac:dyDescent="0.2">
      <c r="C1015" s="1">
        <f t="shared" si="31"/>
        <v>1010</v>
      </c>
      <c r="D1015">
        <f t="shared" si="30"/>
        <v>101325.32870054607</v>
      </c>
    </row>
    <row r="1016" spans="3:4" x14ac:dyDescent="0.2">
      <c r="C1016" s="1">
        <f t="shared" si="31"/>
        <v>1011</v>
      </c>
      <c r="D1016">
        <f t="shared" si="30"/>
        <v>101325.32440539208</v>
      </c>
    </row>
    <row r="1017" spans="3:4" x14ac:dyDescent="0.2">
      <c r="C1017" s="1">
        <f t="shared" si="31"/>
        <v>1012</v>
      </c>
      <c r="D1017">
        <f t="shared" si="30"/>
        <v>101325.32016636326</v>
      </c>
    </row>
    <row r="1018" spans="3:4" x14ac:dyDescent="0.2">
      <c r="C1018" s="1">
        <f t="shared" si="31"/>
        <v>1013</v>
      </c>
      <c r="D1018">
        <f t="shared" si="30"/>
        <v>101325.31598272623</v>
      </c>
    </row>
    <row r="1019" spans="3:4" x14ac:dyDescent="0.2">
      <c r="C1019" s="1">
        <f t="shared" si="31"/>
        <v>1014</v>
      </c>
      <c r="D1019">
        <f t="shared" si="30"/>
        <v>101325.31185375719</v>
      </c>
    </row>
    <row r="1020" spans="3:4" x14ac:dyDescent="0.2">
      <c r="C1020" s="1">
        <f t="shared" si="31"/>
        <v>1015</v>
      </c>
      <c r="D1020">
        <f t="shared" si="30"/>
        <v>101325.30777874173</v>
      </c>
    </row>
    <row r="1021" spans="3:4" x14ac:dyDescent="0.2">
      <c r="C1021" s="1">
        <f t="shared" si="31"/>
        <v>1016</v>
      </c>
      <c r="D1021">
        <f t="shared" si="30"/>
        <v>101325.30375697488</v>
      </c>
    </row>
    <row r="1022" spans="3:4" x14ac:dyDescent="0.2">
      <c r="C1022" s="1">
        <f t="shared" si="31"/>
        <v>1017</v>
      </c>
      <c r="D1022">
        <f t="shared" si="30"/>
        <v>101325.29978776084</v>
      </c>
    </row>
    <row r="1023" spans="3:4" x14ac:dyDescent="0.2">
      <c r="C1023" s="1">
        <f t="shared" si="31"/>
        <v>1018</v>
      </c>
      <c r="D1023">
        <f t="shared" si="30"/>
        <v>101325.29587041287</v>
      </c>
    </row>
    <row r="1024" spans="3:4" x14ac:dyDescent="0.2">
      <c r="C1024" s="1">
        <f t="shared" si="31"/>
        <v>1019</v>
      </c>
      <c r="D1024">
        <f t="shared" si="30"/>
        <v>101325.29200425322</v>
      </c>
    </row>
    <row r="1025" spans="3:4" x14ac:dyDescent="0.2">
      <c r="C1025" s="1">
        <f t="shared" si="31"/>
        <v>1020</v>
      </c>
      <c r="D1025">
        <f t="shared" si="30"/>
        <v>101325.28818861305</v>
      </c>
    </row>
    <row r="1026" spans="3:4" x14ac:dyDescent="0.2">
      <c r="C1026" s="1">
        <f t="shared" si="31"/>
        <v>1021</v>
      </c>
      <c r="D1026">
        <f t="shared" si="30"/>
        <v>101325.28442283215</v>
      </c>
    </row>
    <row r="1027" spans="3:4" x14ac:dyDescent="0.2">
      <c r="C1027" s="1">
        <f t="shared" si="31"/>
        <v>1022</v>
      </c>
      <c r="D1027">
        <f t="shared" si="30"/>
        <v>101325.28070625907</v>
      </c>
    </row>
    <row r="1028" spans="3:4" x14ac:dyDescent="0.2">
      <c r="C1028" s="1">
        <f t="shared" si="31"/>
        <v>1023</v>
      </c>
      <c r="D1028">
        <f t="shared" si="30"/>
        <v>101325.27703825079</v>
      </c>
    </row>
    <row r="1029" spans="3:4" x14ac:dyDescent="0.2">
      <c r="C1029" s="1">
        <f t="shared" si="31"/>
        <v>1024</v>
      </c>
      <c r="D1029">
        <f t="shared" si="30"/>
        <v>101325.2734181727</v>
      </c>
    </row>
    <row r="1030" spans="3:4" x14ac:dyDescent="0.2">
      <c r="C1030" s="1">
        <f t="shared" si="31"/>
        <v>1025</v>
      </c>
      <c r="D1030">
        <f t="shared" ref="D1030:D1093" si="32">$I$6*(1+$I$5*EXP(-$I$6*$I$11*$I$12*C1030/$I$8/$I$9/$I$10))/(1-$I$5*EXP(-$I$6*$I$12*$I$11*C1030/$I$10/$I$9/$I$8))</f>
        <v>101325.26984539846</v>
      </c>
    </row>
    <row r="1031" spans="3:4" x14ac:dyDescent="0.2">
      <c r="C1031" s="1">
        <f t="shared" ref="C1031:C1094" si="33">C1030+1</f>
        <v>1026</v>
      </c>
      <c r="D1031">
        <f t="shared" si="32"/>
        <v>101325.26631930999</v>
      </c>
    </row>
    <row r="1032" spans="3:4" x14ac:dyDescent="0.2">
      <c r="C1032" s="1">
        <f t="shared" si="33"/>
        <v>1027</v>
      </c>
      <c r="D1032">
        <f t="shared" si="32"/>
        <v>101325.2628392972</v>
      </c>
    </row>
    <row r="1033" spans="3:4" x14ac:dyDescent="0.2">
      <c r="C1033" s="1">
        <f t="shared" si="33"/>
        <v>1028</v>
      </c>
      <c r="D1033">
        <f t="shared" si="32"/>
        <v>101325.25940475805</v>
      </c>
    </row>
    <row r="1034" spans="3:4" x14ac:dyDescent="0.2">
      <c r="C1034" s="1">
        <f t="shared" si="33"/>
        <v>1029</v>
      </c>
      <c r="D1034">
        <f t="shared" si="32"/>
        <v>101325.2560150983</v>
      </c>
    </row>
    <row r="1035" spans="3:4" x14ac:dyDescent="0.2">
      <c r="C1035" s="1">
        <f t="shared" si="33"/>
        <v>1030</v>
      </c>
      <c r="D1035">
        <f t="shared" si="32"/>
        <v>101325.25266973155</v>
      </c>
    </row>
    <row r="1036" spans="3:4" x14ac:dyDescent="0.2">
      <c r="C1036" s="1">
        <f t="shared" si="33"/>
        <v>1031</v>
      </c>
      <c r="D1036">
        <f t="shared" si="32"/>
        <v>101325.24936807896</v>
      </c>
    </row>
    <row r="1037" spans="3:4" x14ac:dyDescent="0.2">
      <c r="C1037" s="1">
        <f t="shared" si="33"/>
        <v>1032</v>
      </c>
      <c r="D1037">
        <f t="shared" si="32"/>
        <v>101325.24610956936</v>
      </c>
    </row>
    <row r="1038" spans="3:4" x14ac:dyDescent="0.2">
      <c r="C1038" s="1">
        <f t="shared" si="33"/>
        <v>1033</v>
      </c>
      <c r="D1038">
        <f t="shared" si="32"/>
        <v>101325.24289363896</v>
      </c>
    </row>
    <row r="1039" spans="3:4" x14ac:dyDescent="0.2">
      <c r="C1039" s="1">
        <f t="shared" si="33"/>
        <v>1034</v>
      </c>
      <c r="D1039">
        <f t="shared" si="32"/>
        <v>101325.23971973141</v>
      </c>
    </row>
    <row r="1040" spans="3:4" x14ac:dyDescent="0.2">
      <c r="C1040" s="1">
        <f t="shared" si="33"/>
        <v>1035</v>
      </c>
      <c r="D1040">
        <f t="shared" si="32"/>
        <v>101325.23658729756</v>
      </c>
    </row>
    <row r="1041" spans="3:4" x14ac:dyDescent="0.2">
      <c r="C1041" s="1">
        <f t="shared" si="33"/>
        <v>1036</v>
      </c>
      <c r="D1041">
        <f t="shared" si="32"/>
        <v>101325.2334957955</v>
      </c>
    </row>
    <row r="1042" spans="3:4" x14ac:dyDescent="0.2">
      <c r="C1042" s="1">
        <f t="shared" si="33"/>
        <v>1037</v>
      </c>
      <c r="D1042">
        <f t="shared" si="32"/>
        <v>101325.23044469031</v>
      </c>
    </row>
    <row r="1043" spans="3:4" x14ac:dyDescent="0.2">
      <c r="C1043" s="1">
        <f t="shared" si="33"/>
        <v>1038</v>
      </c>
      <c r="D1043">
        <f t="shared" si="32"/>
        <v>101325.2274334542</v>
      </c>
    </row>
    <row r="1044" spans="3:4" x14ac:dyDescent="0.2">
      <c r="C1044" s="1">
        <f t="shared" si="33"/>
        <v>1039</v>
      </c>
      <c r="D1044">
        <f t="shared" si="32"/>
        <v>101325.22446156615</v>
      </c>
    </row>
    <row r="1045" spans="3:4" x14ac:dyDescent="0.2">
      <c r="C1045" s="1">
        <f t="shared" si="33"/>
        <v>1040</v>
      </c>
      <c r="D1045">
        <f t="shared" si="32"/>
        <v>101325.22152851199</v>
      </c>
    </row>
    <row r="1046" spans="3:4" x14ac:dyDescent="0.2">
      <c r="C1046" s="1">
        <f t="shared" si="33"/>
        <v>1041</v>
      </c>
      <c r="D1046">
        <f t="shared" si="32"/>
        <v>101325.21863378427</v>
      </c>
    </row>
    <row r="1047" spans="3:4" x14ac:dyDescent="0.2">
      <c r="C1047" s="1">
        <f t="shared" si="33"/>
        <v>1042</v>
      </c>
      <c r="D1047">
        <f t="shared" si="32"/>
        <v>101325.21577688222</v>
      </c>
    </row>
    <row r="1048" spans="3:4" x14ac:dyDescent="0.2">
      <c r="C1048" s="1">
        <f t="shared" si="33"/>
        <v>1043</v>
      </c>
      <c r="D1048">
        <f t="shared" si="32"/>
        <v>101325.21295731151</v>
      </c>
    </row>
    <row r="1049" spans="3:4" x14ac:dyDescent="0.2">
      <c r="C1049" s="1">
        <f t="shared" si="33"/>
        <v>1044</v>
      </c>
      <c r="D1049">
        <f t="shared" si="32"/>
        <v>101325.21017458437</v>
      </c>
    </row>
    <row r="1050" spans="3:4" x14ac:dyDescent="0.2">
      <c r="C1050" s="1">
        <f t="shared" si="33"/>
        <v>1045</v>
      </c>
      <c r="D1050">
        <f t="shared" si="32"/>
        <v>101325.20742821935</v>
      </c>
    </row>
    <row r="1051" spans="3:4" x14ac:dyDescent="0.2">
      <c r="C1051" s="1">
        <f t="shared" si="33"/>
        <v>1046</v>
      </c>
      <c r="D1051">
        <f t="shared" si="32"/>
        <v>101325.20471774129</v>
      </c>
    </row>
    <row r="1052" spans="3:4" x14ac:dyDescent="0.2">
      <c r="C1052" s="1">
        <f t="shared" si="33"/>
        <v>1047</v>
      </c>
      <c r="D1052">
        <f t="shared" si="32"/>
        <v>101325.20204268124</v>
      </c>
    </row>
    <row r="1053" spans="3:4" x14ac:dyDescent="0.2">
      <c r="C1053" s="1">
        <f t="shared" si="33"/>
        <v>1048</v>
      </c>
      <c r="D1053">
        <f t="shared" si="32"/>
        <v>101325.19940257643</v>
      </c>
    </row>
    <row r="1054" spans="3:4" x14ac:dyDescent="0.2">
      <c r="C1054" s="1">
        <f t="shared" si="33"/>
        <v>1049</v>
      </c>
      <c r="D1054">
        <f t="shared" si="32"/>
        <v>101325.19679697006</v>
      </c>
    </row>
    <row r="1055" spans="3:4" x14ac:dyDescent="0.2">
      <c r="C1055" s="1">
        <f t="shared" si="33"/>
        <v>1050</v>
      </c>
      <c r="D1055">
        <f t="shared" si="32"/>
        <v>101325.19422541135</v>
      </c>
    </row>
    <row r="1056" spans="3:4" x14ac:dyDescent="0.2">
      <c r="C1056" s="1">
        <f t="shared" si="33"/>
        <v>1051</v>
      </c>
      <c r="D1056">
        <f t="shared" si="32"/>
        <v>101325.19168745542</v>
      </c>
    </row>
    <row r="1057" spans="3:4" x14ac:dyDescent="0.2">
      <c r="C1057" s="1">
        <f t="shared" si="33"/>
        <v>1052</v>
      </c>
      <c r="D1057">
        <f t="shared" si="32"/>
        <v>101325.18918266313</v>
      </c>
    </row>
    <row r="1058" spans="3:4" x14ac:dyDescent="0.2">
      <c r="C1058" s="1">
        <f t="shared" si="33"/>
        <v>1053</v>
      </c>
      <c r="D1058">
        <f t="shared" si="32"/>
        <v>101325.18671060116</v>
      </c>
    </row>
    <row r="1059" spans="3:4" x14ac:dyDescent="0.2">
      <c r="C1059" s="1">
        <f t="shared" si="33"/>
        <v>1054</v>
      </c>
      <c r="D1059">
        <f t="shared" si="32"/>
        <v>101325.18427084183</v>
      </c>
    </row>
    <row r="1060" spans="3:4" x14ac:dyDescent="0.2">
      <c r="C1060" s="1">
        <f t="shared" si="33"/>
        <v>1055</v>
      </c>
      <c r="D1060">
        <f t="shared" si="32"/>
        <v>101325.181862963</v>
      </c>
    </row>
    <row r="1061" spans="3:4" x14ac:dyDescent="0.2">
      <c r="C1061" s="1">
        <f t="shared" si="33"/>
        <v>1056</v>
      </c>
      <c r="D1061">
        <f t="shared" si="32"/>
        <v>101325.17948654811</v>
      </c>
    </row>
    <row r="1062" spans="3:4" x14ac:dyDescent="0.2">
      <c r="C1062" s="1">
        <f t="shared" si="33"/>
        <v>1057</v>
      </c>
      <c r="D1062">
        <f t="shared" si="32"/>
        <v>101325.17714118601</v>
      </c>
    </row>
    <row r="1063" spans="3:4" x14ac:dyDescent="0.2">
      <c r="C1063" s="1">
        <f t="shared" si="33"/>
        <v>1058</v>
      </c>
      <c r="D1063">
        <f t="shared" si="32"/>
        <v>101325.17482647093</v>
      </c>
    </row>
    <row r="1064" spans="3:4" x14ac:dyDescent="0.2">
      <c r="C1064" s="1">
        <f t="shared" si="33"/>
        <v>1059</v>
      </c>
      <c r="D1064">
        <f t="shared" si="32"/>
        <v>101325.17254200239</v>
      </c>
    </row>
    <row r="1065" spans="3:4" x14ac:dyDescent="0.2">
      <c r="C1065" s="1">
        <f t="shared" si="33"/>
        <v>1060</v>
      </c>
      <c r="D1065">
        <f t="shared" si="32"/>
        <v>101325.17028738519</v>
      </c>
    </row>
    <row r="1066" spans="3:4" x14ac:dyDescent="0.2">
      <c r="C1066" s="1">
        <f t="shared" si="33"/>
        <v>1061</v>
      </c>
      <c r="D1066">
        <f t="shared" si="32"/>
        <v>101325.1680622292</v>
      </c>
    </row>
    <row r="1067" spans="3:4" x14ac:dyDescent="0.2">
      <c r="C1067" s="1">
        <f t="shared" si="33"/>
        <v>1062</v>
      </c>
      <c r="D1067">
        <f t="shared" si="32"/>
        <v>101325.16586614955</v>
      </c>
    </row>
    <row r="1068" spans="3:4" x14ac:dyDescent="0.2">
      <c r="C1068" s="1">
        <f t="shared" si="33"/>
        <v>1063</v>
      </c>
      <c r="D1068">
        <f t="shared" si="32"/>
        <v>101325.16369876619</v>
      </c>
    </row>
    <row r="1069" spans="3:4" x14ac:dyDescent="0.2">
      <c r="C1069" s="1">
        <f t="shared" si="33"/>
        <v>1064</v>
      </c>
      <c r="D1069">
        <f t="shared" si="32"/>
        <v>101325.16155970421</v>
      </c>
    </row>
    <row r="1070" spans="3:4" x14ac:dyDescent="0.2">
      <c r="C1070" s="1">
        <f t="shared" si="33"/>
        <v>1065</v>
      </c>
      <c r="D1070">
        <f t="shared" si="32"/>
        <v>101325.15944859348</v>
      </c>
    </row>
    <row r="1071" spans="3:4" x14ac:dyDescent="0.2">
      <c r="C1071" s="1">
        <f t="shared" si="33"/>
        <v>1066</v>
      </c>
      <c r="D1071">
        <f t="shared" si="32"/>
        <v>101325.15736506881</v>
      </c>
    </row>
    <row r="1072" spans="3:4" x14ac:dyDescent="0.2">
      <c r="C1072" s="1">
        <f t="shared" si="33"/>
        <v>1067</v>
      </c>
      <c r="D1072">
        <f t="shared" si="32"/>
        <v>101325.1553087697</v>
      </c>
    </row>
    <row r="1073" spans="3:4" x14ac:dyDescent="0.2">
      <c r="C1073" s="1">
        <f t="shared" si="33"/>
        <v>1068</v>
      </c>
      <c r="D1073">
        <f t="shared" si="32"/>
        <v>101325.1532793404</v>
      </c>
    </row>
    <row r="1074" spans="3:4" x14ac:dyDescent="0.2">
      <c r="C1074" s="1">
        <f t="shared" si="33"/>
        <v>1069</v>
      </c>
      <c r="D1074">
        <f t="shared" si="32"/>
        <v>101325.15127642981</v>
      </c>
    </row>
    <row r="1075" spans="3:4" x14ac:dyDescent="0.2">
      <c r="C1075" s="1">
        <f t="shared" si="33"/>
        <v>1070</v>
      </c>
      <c r="D1075">
        <f t="shared" si="32"/>
        <v>101325.14929969137</v>
      </c>
    </row>
    <row r="1076" spans="3:4" x14ac:dyDescent="0.2">
      <c r="C1076" s="1">
        <f t="shared" si="33"/>
        <v>1071</v>
      </c>
      <c r="D1076">
        <f t="shared" si="32"/>
        <v>101325.14734878314</v>
      </c>
    </row>
    <row r="1077" spans="3:4" x14ac:dyDescent="0.2">
      <c r="C1077" s="1">
        <f t="shared" si="33"/>
        <v>1072</v>
      </c>
      <c r="D1077">
        <f t="shared" si="32"/>
        <v>101325.14542336753</v>
      </c>
    </row>
    <row r="1078" spans="3:4" x14ac:dyDescent="0.2">
      <c r="C1078" s="1">
        <f t="shared" si="33"/>
        <v>1073</v>
      </c>
      <c r="D1078">
        <f t="shared" si="32"/>
        <v>101325.14352311147</v>
      </c>
    </row>
    <row r="1079" spans="3:4" x14ac:dyDescent="0.2">
      <c r="C1079" s="1">
        <f t="shared" si="33"/>
        <v>1074</v>
      </c>
      <c r="D1079">
        <f t="shared" si="32"/>
        <v>101325.14164768624</v>
      </c>
    </row>
    <row r="1080" spans="3:4" x14ac:dyDescent="0.2">
      <c r="C1080" s="1">
        <f t="shared" si="33"/>
        <v>1075</v>
      </c>
      <c r="D1080">
        <f t="shared" si="32"/>
        <v>101325.13979676725</v>
      </c>
    </row>
    <row r="1081" spans="3:4" x14ac:dyDescent="0.2">
      <c r="C1081" s="1">
        <f t="shared" si="33"/>
        <v>1076</v>
      </c>
      <c r="D1081">
        <f t="shared" si="32"/>
        <v>101325.13797003441</v>
      </c>
    </row>
    <row r="1082" spans="3:4" x14ac:dyDescent="0.2">
      <c r="C1082" s="1">
        <f t="shared" si="33"/>
        <v>1077</v>
      </c>
      <c r="D1082">
        <f t="shared" si="32"/>
        <v>101325.13616717156</v>
      </c>
    </row>
    <row r="1083" spans="3:4" x14ac:dyDescent="0.2">
      <c r="C1083" s="1">
        <f t="shared" si="33"/>
        <v>1078</v>
      </c>
      <c r="D1083">
        <f t="shared" si="32"/>
        <v>101325.13438786688</v>
      </c>
    </row>
    <row r="1084" spans="3:4" x14ac:dyDescent="0.2">
      <c r="C1084" s="1">
        <f t="shared" si="33"/>
        <v>1079</v>
      </c>
      <c r="D1084">
        <f t="shared" si="32"/>
        <v>101325.13263181249</v>
      </c>
    </row>
    <row r="1085" spans="3:4" x14ac:dyDescent="0.2">
      <c r="C1085" s="1">
        <f t="shared" si="33"/>
        <v>1080</v>
      </c>
      <c r="D1085">
        <f t="shared" si="32"/>
        <v>101325.13089870461</v>
      </c>
    </row>
    <row r="1086" spans="3:4" x14ac:dyDescent="0.2">
      <c r="C1086" s="1">
        <f t="shared" si="33"/>
        <v>1081</v>
      </c>
      <c r="D1086">
        <f t="shared" si="32"/>
        <v>101325.12918824333</v>
      </c>
    </row>
    <row r="1087" spans="3:4" x14ac:dyDescent="0.2">
      <c r="C1087" s="1">
        <f t="shared" si="33"/>
        <v>1082</v>
      </c>
      <c r="D1087">
        <f t="shared" si="32"/>
        <v>101325.12750013279</v>
      </c>
    </row>
    <row r="1088" spans="3:4" x14ac:dyDescent="0.2">
      <c r="C1088" s="1">
        <f t="shared" si="33"/>
        <v>1083</v>
      </c>
      <c r="D1088">
        <f t="shared" si="32"/>
        <v>101325.12583408087</v>
      </c>
    </row>
    <row r="1089" spans="3:4" x14ac:dyDescent="0.2">
      <c r="C1089" s="1">
        <f t="shared" si="33"/>
        <v>1084</v>
      </c>
      <c r="D1089">
        <f t="shared" si="32"/>
        <v>101325.12418979939</v>
      </c>
    </row>
    <row r="1090" spans="3:4" x14ac:dyDescent="0.2">
      <c r="C1090" s="1">
        <f t="shared" si="33"/>
        <v>1085</v>
      </c>
      <c r="D1090">
        <f t="shared" si="32"/>
        <v>101325.12256700384</v>
      </c>
    </row>
    <row r="1091" spans="3:4" x14ac:dyDescent="0.2">
      <c r="C1091" s="1">
        <f t="shared" si="33"/>
        <v>1086</v>
      </c>
      <c r="D1091">
        <f t="shared" si="32"/>
        <v>101325.12096541349</v>
      </c>
    </row>
    <row r="1092" spans="3:4" x14ac:dyDescent="0.2">
      <c r="C1092" s="1">
        <f t="shared" si="33"/>
        <v>1087</v>
      </c>
      <c r="D1092">
        <f t="shared" si="32"/>
        <v>101325.1193847512</v>
      </c>
    </row>
    <row r="1093" spans="3:4" x14ac:dyDescent="0.2">
      <c r="C1093" s="1">
        <f t="shared" si="33"/>
        <v>1088</v>
      </c>
      <c r="D1093">
        <f t="shared" si="32"/>
        <v>101325.11782474355</v>
      </c>
    </row>
    <row r="1094" spans="3:4" x14ac:dyDescent="0.2">
      <c r="C1094" s="1">
        <f t="shared" si="33"/>
        <v>1089</v>
      </c>
      <c r="D1094">
        <f t="shared" ref="D1094:D1157" si="34">$I$6*(1+$I$5*EXP(-$I$6*$I$11*$I$12*C1094/$I$8/$I$9/$I$10))/(1-$I$5*EXP(-$I$6*$I$12*$I$11*C1094/$I$10/$I$9/$I$8))</f>
        <v>101325.11628512062</v>
      </c>
    </row>
    <row r="1095" spans="3:4" x14ac:dyDescent="0.2">
      <c r="C1095" s="1">
        <f t="shared" ref="C1095:C1158" si="35">C1094+1</f>
        <v>1090</v>
      </c>
      <c r="D1095">
        <f t="shared" si="34"/>
        <v>101325.11476561605</v>
      </c>
    </row>
    <row r="1096" spans="3:4" x14ac:dyDescent="0.2">
      <c r="C1096" s="1">
        <f t="shared" si="35"/>
        <v>1091</v>
      </c>
      <c r="D1096">
        <f t="shared" si="34"/>
        <v>101325.11326596694</v>
      </c>
    </row>
    <row r="1097" spans="3:4" x14ac:dyDescent="0.2">
      <c r="C1097" s="1">
        <f t="shared" si="35"/>
        <v>1092</v>
      </c>
      <c r="D1097">
        <f t="shared" si="34"/>
        <v>101325.11178591385</v>
      </c>
    </row>
    <row r="1098" spans="3:4" x14ac:dyDescent="0.2">
      <c r="C1098" s="1">
        <f t="shared" si="35"/>
        <v>1093</v>
      </c>
      <c r="D1098">
        <f t="shared" si="34"/>
        <v>101325.1103252007</v>
      </c>
    </row>
    <row r="1099" spans="3:4" x14ac:dyDescent="0.2">
      <c r="C1099" s="1">
        <f t="shared" si="35"/>
        <v>1094</v>
      </c>
      <c r="D1099">
        <f t="shared" si="34"/>
        <v>101325.10888357479</v>
      </c>
    </row>
    <row r="1100" spans="3:4" x14ac:dyDescent="0.2">
      <c r="C1100" s="1">
        <f t="shared" si="35"/>
        <v>1095</v>
      </c>
      <c r="D1100">
        <f t="shared" si="34"/>
        <v>101325.1074607867</v>
      </c>
    </row>
    <row r="1101" spans="3:4" x14ac:dyDescent="0.2">
      <c r="C1101" s="1">
        <f t="shared" si="35"/>
        <v>1096</v>
      </c>
      <c r="D1101">
        <f t="shared" si="34"/>
        <v>101325.10605659029</v>
      </c>
    </row>
    <row r="1102" spans="3:4" x14ac:dyDescent="0.2">
      <c r="C1102" s="1">
        <f t="shared" si="35"/>
        <v>1097</v>
      </c>
      <c r="D1102">
        <f t="shared" si="34"/>
        <v>101325.1046707426</v>
      </c>
    </row>
    <row r="1103" spans="3:4" x14ac:dyDescent="0.2">
      <c r="C1103" s="1">
        <f t="shared" si="35"/>
        <v>1098</v>
      </c>
      <c r="D1103">
        <f t="shared" si="34"/>
        <v>101325.10330300387</v>
      </c>
    </row>
    <row r="1104" spans="3:4" x14ac:dyDescent="0.2">
      <c r="C1104" s="1">
        <f t="shared" si="35"/>
        <v>1099</v>
      </c>
      <c r="D1104">
        <f t="shared" si="34"/>
        <v>101325.10195313745</v>
      </c>
    </row>
    <row r="1105" spans="3:4" x14ac:dyDescent="0.2">
      <c r="C1105" s="1">
        <f t="shared" si="35"/>
        <v>1100</v>
      </c>
      <c r="D1105">
        <f t="shared" si="34"/>
        <v>101325.10062090987</v>
      </c>
    </row>
    <row r="1106" spans="3:4" x14ac:dyDescent="0.2">
      <c r="C1106" s="1">
        <f t="shared" si="35"/>
        <v>1101</v>
      </c>
      <c r="D1106">
        <f t="shared" si="34"/>
        <v>101325.09930609056</v>
      </c>
    </row>
    <row r="1107" spans="3:4" x14ac:dyDescent="0.2">
      <c r="C1107" s="1">
        <f t="shared" si="35"/>
        <v>1102</v>
      </c>
      <c r="D1107">
        <f t="shared" si="34"/>
        <v>101325.09800845207</v>
      </c>
    </row>
    <row r="1108" spans="3:4" x14ac:dyDescent="0.2">
      <c r="C1108" s="1">
        <f t="shared" si="35"/>
        <v>1103</v>
      </c>
      <c r="D1108">
        <f t="shared" si="34"/>
        <v>101325.09672776992</v>
      </c>
    </row>
    <row r="1109" spans="3:4" x14ac:dyDescent="0.2">
      <c r="C1109" s="1">
        <f t="shared" si="35"/>
        <v>1104</v>
      </c>
      <c r="D1109">
        <f t="shared" si="34"/>
        <v>101325.09546382254</v>
      </c>
    </row>
    <row r="1110" spans="3:4" x14ac:dyDescent="0.2">
      <c r="C1110" s="1">
        <f t="shared" si="35"/>
        <v>1105</v>
      </c>
      <c r="D1110">
        <f t="shared" si="34"/>
        <v>101325.09421639121</v>
      </c>
    </row>
    <row r="1111" spans="3:4" x14ac:dyDescent="0.2">
      <c r="C1111" s="1">
        <f t="shared" si="35"/>
        <v>1106</v>
      </c>
      <c r="D1111">
        <f t="shared" si="34"/>
        <v>101325.09298526018</v>
      </c>
    </row>
    <row r="1112" spans="3:4" x14ac:dyDescent="0.2">
      <c r="C1112" s="1">
        <f t="shared" si="35"/>
        <v>1107</v>
      </c>
      <c r="D1112">
        <f t="shared" si="34"/>
        <v>101325.09177021639</v>
      </c>
    </row>
    <row r="1113" spans="3:4" x14ac:dyDescent="0.2">
      <c r="C1113" s="1">
        <f t="shared" si="35"/>
        <v>1108</v>
      </c>
      <c r="D1113">
        <f t="shared" si="34"/>
        <v>101325.09057104969</v>
      </c>
    </row>
    <row r="1114" spans="3:4" x14ac:dyDescent="0.2">
      <c r="C1114" s="1">
        <f t="shared" si="35"/>
        <v>1109</v>
      </c>
      <c r="D1114">
        <f t="shared" si="34"/>
        <v>101325.08938755255</v>
      </c>
    </row>
    <row r="1115" spans="3:4" x14ac:dyDescent="0.2">
      <c r="C1115" s="1">
        <f t="shared" si="35"/>
        <v>1110</v>
      </c>
      <c r="D1115">
        <f t="shared" si="34"/>
        <v>101325.08821952023</v>
      </c>
    </row>
    <row r="1116" spans="3:4" x14ac:dyDescent="0.2">
      <c r="C1116" s="1">
        <f t="shared" si="35"/>
        <v>1111</v>
      </c>
      <c r="D1116">
        <f t="shared" si="34"/>
        <v>101325.08706675068</v>
      </c>
    </row>
    <row r="1117" spans="3:4" x14ac:dyDescent="0.2">
      <c r="C1117" s="1">
        <f t="shared" si="35"/>
        <v>1112</v>
      </c>
      <c r="D1117">
        <f t="shared" si="34"/>
        <v>101325.08592904444</v>
      </c>
    </row>
    <row r="1118" spans="3:4" x14ac:dyDescent="0.2">
      <c r="C1118" s="1">
        <f t="shared" si="35"/>
        <v>1113</v>
      </c>
      <c r="D1118">
        <f t="shared" si="34"/>
        <v>101325.08480620469</v>
      </c>
    </row>
    <row r="1119" spans="3:4" x14ac:dyDescent="0.2">
      <c r="C1119" s="1">
        <f t="shared" si="35"/>
        <v>1114</v>
      </c>
      <c r="D1119">
        <f t="shared" si="34"/>
        <v>101325.08369803715</v>
      </c>
    </row>
    <row r="1120" spans="3:4" x14ac:dyDescent="0.2">
      <c r="C1120" s="1">
        <f t="shared" si="35"/>
        <v>1115</v>
      </c>
      <c r="D1120">
        <f t="shared" si="34"/>
        <v>101325.08260435009</v>
      </c>
    </row>
    <row r="1121" spans="3:4" x14ac:dyDescent="0.2">
      <c r="C1121" s="1">
        <f t="shared" si="35"/>
        <v>1116</v>
      </c>
      <c r="D1121">
        <f t="shared" si="34"/>
        <v>101325.08152495432</v>
      </c>
    </row>
    <row r="1122" spans="3:4" x14ac:dyDescent="0.2">
      <c r="C1122" s="1">
        <f t="shared" si="35"/>
        <v>1117</v>
      </c>
      <c r="D1122">
        <f t="shared" si="34"/>
        <v>101325.08045966309</v>
      </c>
    </row>
    <row r="1123" spans="3:4" x14ac:dyDescent="0.2">
      <c r="C1123" s="1">
        <f t="shared" si="35"/>
        <v>1118</v>
      </c>
      <c r="D1123">
        <f t="shared" si="34"/>
        <v>101325.07940829209</v>
      </c>
    </row>
    <row r="1124" spans="3:4" x14ac:dyDescent="0.2">
      <c r="C1124" s="1">
        <f t="shared" si="35"/>
        <v>1119</v>
      </c>
      <c r="D1124">
        <f t="shared" si="34"/>
        <v>101325.07837065939</v>
      </c>
    </row>
    <row r="1125" spans="3:4" x14ac:dyDescent="0.2">
      <c r="C1125" s="1">
        <f t="shared" si="35"/>
        <v>1120</v>
      </c>
      <c r="D1125">
        <f t="shared" si="34"/>
        <v>101325.07734658555</v>
      </c>
    </row>
    <row r="1126" spans="3:4" x14ac:dyDescent="0.2">
      <c r="C1126" s="1">
        <f t="shared" si="35"/>
        <v>1121</v>
      </c>
      <c r="D1126">
        <f t="shared" si="34"/>
        <v>101325.07633589327</v>
      </c>
    </row>
    <row r="1127" spans="3:4" x14ac:dyDescent="0.2">
      <c r="C1127" s="1">
        <f t="shared" si="35"/>
        <v>1122</v>
      </c>
      <c r="D1127">
        <f t="shared" si="34"/>
        <v>101325.07533840783</v>
      </c>
    </row>
    <row r="1128" spans="3:4" x14ac:dyDescent="0.2">
      <c r="C1128" s="1">
        <f t="shared" si="35"/>
        <v>1123</v>
      </c>
      <c r="D1128">
        <f t="shared" si="34"/>
        <v>101325.07435395659</v>
      </c>
    </row>
    <row r="1129" spans="3:4" x14ac:dyDescent="0.2">
      <c r="C1129" s="1">
        <f t="shared" si="35"/>
        <v>1124</v>
      </c>
      <c r="D1129">
        <f t="shared" si="34"/>
        <v>101325.07338236921</v>
      </c>
    </row>
    <row r="1130" spans="3:4" x14ac:dyDescent="0.2">
      <c r="C1130" s="1">
        <f t="shared" si="35"/>
        <v>1125</v>
      </c>
      <c r="D1130">
        <f t="shared" si="34"/>
        <v>101325.07242347766</v>
      </c>
    </row>
    <row r="1131" spans="3:4" x14ac:dyDescent="0.2">
      <c r="C1131" s="1">
        <f t="shared" si="35"/>
        <v>1126</v>
      </c>
      <c r="D1131">
        <f t="shared" si="34"/>
        <v>101325.07147711597</v>
      </c>
    </row>
    <row r="1132" spans="3:4" x14ac:dyDescent="0.2">
      <c r="C1132" s="1">
        <f t="shared" si="35"/>
        <v>1127</v>
      </c>
      <c r="D1132">
        <f t="shared" si="34"/>
        <v>101325.07054312046</v>
      </c>
    </row>
    <row r="1133" spans="3:4" x14ac:dyDescent="0.2">
      <c r="C1133" s="1">
        <f t="shared" si="35"/>
        <v>1128</v>
      </c>
      <c r="D1133">
        <f t="shared" si="34"/>
        <v>101325.0696213295</v>
      </c>
    </row>
    <row r="1134" spans="3:4" x14ac:dyDescent="0.2">
      <c r="C1134" s="1">
        <f t="shared" si="35"/>
        <v>1129</v>
      </c>
      <c r="D1134">
        <f t="shared" si="34"/>
        <v>101325.06871158366</v>
      </c>
    </row>
    <row r="1135" spans="3:4" x14ac:dyDescent="0.2">
      <c r="C1135" s="1">
        <f t="shared" si="35"/>
        <v>1130</v>
      </c>
      <c r="D1135">
        <f t="shared" si="34"/>
        <v>101325.06781372553</v>
      </c>
    </row>
    <row r="1136" spans="3:4" x14ac:dyDescent="0.2">
      <c r="C1136" s="1">
        <f t="shared" si="35"/>
        <v>1131</v>
      </c>
      <c r="D1136">
        <f t="shared" si="34"/>
        <v>101325.06692759975</v>
      </c>
    </row>
    <row r="1137" spans="3:4" x14ac:dyDescent="0.2">
      <c r="C1137" s="1">
        <f t="shared" si="35"/>
        <v>1132</v>
      </c>
      <c r="D1137">
        <f t="shared" si="34"/>
        <v>101325.06605305306</v>
      </c>
    </row>
    <row r="1138" spans="3:4" x14ac:dyDescent="0.2">
      <c r="C1138" s="1">
        <f t="shared" si="35"/>
        <v>1133</v>
      </c>
      <c r="D1138">
        <f t="shared" si="34"/>
        <v>101325.0651899341</v>
      </c>
    </row>
    <row r="1139" spans="3:4" x14ac:dyDescent="0.2">
      <c r="C1139" s="1">
        <f t="shared" si="35"/>
        <v>1134</v>
      </c>
      <c r="D1139">
        <f t="shared" si="34"/>
        <v>101325.06433809358</v>
      </c>
    </row>
    <row r="1140" spans="3:4" x14ac:dyDescent="0.2">
      <c r="C1140" s="1">
        <f t="shared" si="35"/>
        <v>1135</v>
      </c>
      <c r="D1140">
        <f t="shared" si="34"/>
        <v>101325.06349738409</v>
      </c>
    </row>
    <row r="1141" spans="3:4" x14ac:dyDescent="0.2">
      <c r="C1141" s="1">
        <f t="shared" si="35"/>
        <v>1136</v>
      </c>
      <c r="D1141">
        <f t="shared" si="34"/>
        <v>101325.06266766023</v>
      </c>
    </row>
    <row r="1142" spans="3:4" x14ac:dyDescent="0.2">
      <c r="C1142" s="1">
        <f t="shared" si="35"/>
        <v>1137</v>
      </c>
      <c r="D1142">
        <f t="shared" si="34"/>
        <v>101325.06184877838</v>
      </c>
    </row>
    <row r="1143" spans="3:4" x14ac:dyDescent="0.2">
      <c r="C1143" s="1">
        <f t="shared" si="35"/>
        <v>1138</v>
      </c>
      <c r="D1143">
        <f t="shared" si="34"/>
        <v>101325.06104059695</v>
      </c>
    </row>
    <row r="1144" spans="3:4" x14ac:dyDescent="0.2">
      <c r="C1144" s="1">
        <f t="shared" si="35"/>
        <v>1139</v>
      </c>
      <c r="D1144">
        <f t="shared" si="34"/>
        <v>101325.06024297605</v>
      </c>
    </row>
    <row r="1145" spans="3:4" x14ac:dyDescent="0.2">
      <c r="C1145" s="1">
        <f t="shared" si="35"/>
        <v>1140</v>
      </c>
      <c r="D1145">
        <f t="shared" si="34"/>
        <v>101325.05945577774</v>
      </c>
    </row>
    <row r="1146" spans="3:4" x14ac:dyDescent="0.2">
      <c r="C1146" s="1">
        <f t="shared" si="35"/>
        <v>1141</v>
      </c>
      <c r="D1146">
        <f t="shared" si="34"/>
        <v>101325.05867886578</v>
      </c>
    </row>
    <row r="1147" spans="3:4" x14ac:dyDescent="0.2">
      <c r="C1147" s="1">
        <f t="shared" si="35"/>
        <v>1142</v>
      </c>
      <c r="D1147">
        <f t="shared" si="34"/>
        <v>101325.05791210577</v>
      </c>
    </row>
    <row r="1148" spans="3:4" x14ac:dyDescent="0.2">
      <c r="C1148" s="1">
        <f t="shared" si="35"/>
        <v>1143</v>
      </c>
      <c r="D1148">
        <f t="shared" si="34"/>
        <v>101325.05715536505</v>
      </c>
    </row>
    <row r="1149" spans="3:4" x14ac:dyDescent="0.2">
      <c r="C1149" s="1">
        <f t="shared" si="35"/>
        <v>1144</v>
      </c>
      <c r="D1149">
        <f t="shared" si="34"/>
        <v>101325.05640851271</v>
      </c>
    </row>
    <row r="1150" spans="3:4" x14ac:dyDescent="0.2">
      <c r="C1150" s="1">
        <f t="shared" si="35"/>
        <v>1145</v>
      </c>
      <c r="D1150">
        <f t="shared" si="34"/>
        <v>101325.05567141954</v>
      </c>
    </row>
    <row r="1151" spans="3:4" x14ac:dyDescent="0.2">
      <c r="C1151" s="1">
        <f t="shared" si="35"/>
        <v>1146</v>
      </c>
      <c r="D1151">
        <f t="shared" si="34"/>
        <v>101325.05494395801</v>
      </c>
    </row>
    <row r="1152" spans="3:4" x14ac:dyDescent="0.2">
      <c r="C1152" s="1">
        <f t="shared" si="35"/>
        <v>1147</v>
      </c>
      <c r="D1152">
        <f t="shared" si="34"/>
        <v>101325.05422600228</v>
      </c>
    </row>
    <row r="1153" spans="3:4" x14ac:dyDescent="0.2">
      <c r="C1153" s="1">
        <f t="shared" si="35"/>
        <v>1148</v>
      </c>
      <c r="D1153">
        <f t="shared" si="34"/>
        <v>101325.0535174281</v>
      </c>
    </row>
    <row r="1154" spans="3:4" x14ac:dyDescent="0.2">
      <c r="C1154" s="1">
        <f t="shared" si="35"/>
        <v>1149</v>
      </c>
      <c r="D1154">
        <f t="shared" si="34"/>
        <v>101325.0528181129</v>
      </c>
    </row>
    <row r="1155" spans="3:4" x14ac:dyDescent="0.2">
      <c r="C1155" s="1">
        <f t="shared" si="35"/>
        <v>1150</v>
      </c>
      <c r="D1155">
        <f t="shared" si="34"/>
        <v>101325.05212793569</v>
      </c>
    </row>
    <row r="1156" spans="3:4" x14ac:dyDescent="0.2">
      <c r="C1156" s="1">
        <f t="shared" si="35"/>
        <v>1151</v>
      </c>
      <c r="D1156">
        <f t="shared" si="34"/>
        <v>101325.05144677708</v>
      </c>
    </row>
    <row r="1157" spans="3:4" x14ac:dyDescent="0.2">
      <c r="C1157" s="1">
        <f t="shared" si="35"/>
        <v>1152</v>
      </c>
      <c r="D1157">
        <f t="shared" si="34"/>
        <v>101325.05077451922</v>
      </c>
    </row>
    <row r="1158" spans="3:4" x14ac:dyDescent="0.2">
      <c r="C1158" s="1">
        <f t="shared" si="35"/>
        <v>1153</v>
      </c>
      <c r="D1158">
        <f t="shared" ref="D1158:D1221" si="36">$I$6*(1+$I$5*EXP(-$I$6*$I$11*$I$12*C1158/$I$8/$I$9/$I$10))/(1-$I$5*EXP(-$I$6*$I$12*$I$11*C1158/$I$10/$I$9/$I$8))</f>
        <v>101325.05011104576</v>
      </c>
    </row>
    <row r="1159" spans="3:4" x14ac:dyDescent="0.2">
      <c r="C1159" s="1">
        <f t="shared" ref="C1159:C1222" si="37">C1158+1</f>
        <v>1154</v>
      </c>
      <c r="D1159">
        <f t="shared" si="36"/>
        <v>101325.04945624195</v>
      </c>
    </row>
    <row r="1160" spans="3:4" x14ac:dyDescent="0.2">
      <c r="C1160" s="1">
        <f t="shared" si="37"/>
        <v>1155</v>
      </c>
      <c r="D1160">
        <f t="shared" si="36"/>
        <v>101325.04880999452</v>
      </c>
    </row>
    <row r="1161" spans="3:4" x14ac:dyDescent="0.2">
      <c r="C1161" s="1">
        <f t="shared" si="37"/>
        <v>1156</v>
      </c>
      <c r="D1161">
        <f t="shared" si="36"/>
        <v>101325.04817219164</v>
      </c>
    </row>
    <row r="1162" spans="3:4" x14ac:dyDescent="0.2">
      <c r="C1162" s="1">
        <f t="shared" si="37"/>
        <v>1157</v>
      </c>
      <c r="D1162">
        <f t="shared" si="36"/>
        <v>101325.04754272294</v>
      </c>
    </row>
    <row r="1163" spans="3:4" x14ac:dyDescent="0.2">
      <c r="C1163" s="1">
        <f t="shared" si="37"/>
        <v>1158</v>
      </c>
      <c r="D1163">
        <f t="shared" si="36"/>
        <v>101325.04692147956</v>
      </c>
    </row>
    <row r="1164" spans="3:4" x14ac:dyDescent="0.2">
      <c r="C1164" s="1">
        <f t="shared" si="37"/>
        <v>1159</v>
      </c>
      <c r="D1164">
        <f t="shared" si="36"/>
        <v>101325.04630835401</v>
      </c>
    </row>
    <row r="1165" spans="3:4" x14ac:dyDescent="0.2">
      <c r="C1165" s="1">
        <f t="shared" si="37"/>
        <v>1160</v>
      </c>
      <c r="D1165">
        <f t="shared" si="36"/>
        <v>101325.0457032402</v>
      </c>
    </row>
    <row r="1166" spans="3:4" x14ac:dyDescent="0.2">
      <c r="C1166" s="1">
        <f t="shared" si="37"/>
        <v>1161</v>
      </c>
      <c r="D1166">
        <f t="shared" si="36"/>
        <v>101325.04510603347</v>
      </c>
    </row>
    <row r="1167" spans="3:4" x14ac:dyDescent="0.2">
      <c r="C1167" s="1">
        <f t="shared" si="37"/>
        <v>1162</v>
      </c>
      <c r="D1167">
        <f t="shared" si="36"/>
        <v>101325.04451663046</v>
      </c>
    </row>
    <row r="1168" spans="3:4" x14ac:dyDescent="0.2">
      <c r="C1168" s="1">
        <f t="shared" si="37"/>
        <v>1163</v>
      </c>
      <c r="D1168">
        <f t="shared" si="36"/>
        <v>101325.0439349292</v>
      </c>
    </row>
    <row r="1169" spans="3:4" x14ac:dyDescent="0.2">
      <c r="C1169" s="1">
        <f t="shared" si="37"/>
        <v>1164</v>
      </c>
      <c r="D1169">
        <f t="shared" si="36"/>
        <v>101325.04336082908</v>
      </c>
    </row>
    <row r="1170" spans="3:4" x14ac:dyDescent="0.2">
      <c r="C1170" s="1">
        <f t="shared" si="37"/>
        <v>1165</v>
      </c>
      <c r="D1170">
        <f t="shared" si="36"/>
        <v>101325.04279423076</v>
      </c>
    </row>
    <row r="1171" spans="3:4" x14ac:dyDescent="0.2">
      <c r="C1171" s="1">
        <f t="shared" si="37"/>
        <v>1166</v>
      </c>
      <c r="D1171">
        <f t="shared" si="36"/>
        <v>101325.04223503621</v>
      </c>
    </row>
    <row r="1172" spans="3:4" x14ac:dyDescent="0.2">
      <c r="C1172" s="1">
        <f t="shared" si="37"/>
        <v>1167</v>
      </c>
      <c r="D1172">
        <f t="shared" si="36"/>
        <v>101325.04168314867</v>
      </c>
    </row>
    <row r="1173" spans="3:4" x14ac:dyDescent="0.2">
      <c r="C1173" s="1">
        <f t="shared" si="37"/>
        <v>1168</v>
      </c>
      <c r="D1173">
        <f t="shared" si="36"/>
        <v>101325.04113847269</v>
      </c>
    </row>
    <row r="1174" spans="3:4" x14ac:dyDescent="0.2">
      <c r="C1174" s="1">
        <f t="shared" si="37"/>
        <v>1169</v>
      </c>
      <c r="D1174">
        <f t="shared" si="36"/>
        <v>101325.04060091403</v>
      </c>
    </row>
    <row r="1175" spans="3:4" x14ac:dyDescent="0.2">
      <c r="C1175" s="1">
        <f t="shared" si="37"/>
        <v>1170</v>
      </c>
      <c r="D1175">
        <f t="shared" si="36"/>
        <v>101325.04007037966</v>
      </c>
    </row>
    <row r="1176" spans="3:4" x14ac:dyDescent="0.2">
      <c r="C1176" s="1">
        <f t="shared" si="37"/>
        <v>1171</v>
      </c>
      <c r="D1176">
        <f t="shared" si="36"/>
        <v>101325.03954677783</v>
      </c>
    </row>
    <row r="1177" spans="3:4" x14ac:dyDescent="0.2">
      <c r="C1177" s="1">
        <f t="shared" si="37"/>
        <v>1172</v>
      </c>
      <c r="D1177">
        <f t="shared" si="36"/>
        <v>101325.03903001793</v>
      </c>
    </row>
    <row r="1178" spans="3:4" x14ac:dyDescent="0.2">
      <c r="C1178" s="1">
        <f t="shared" si="37"/>
        <v>1173</v>
      </c>
      <c r="D1178">
        <f t="shared" si="36"/>
        <v>101325.03852001054</v>
      </c>
    </row>
    <row r="1179" spans="3:4" x14ac:dyDescent="0.2">
      <c r="C1179" s="1">
        <f t="shared" si="37"/>
        <v>1174</v>
      </c>
      <c r="D1179">
        <f t="shared" si="36"/>
        <v>101325.03801666749</v>
      </c>
    </row>
    <row r="1180" spans="3:4" x14ac:dyDescent="0.2">
      <c r="C1180" s="1">
        <f t="shared" si="37"/>
        <v>1175</v>
      </c>
      <c r="D1180">
        <f t="shared" si="36"/>
        <v>101325.03751990161</v>
      </c>
    </row>
    <row r="1181" spans="3:4" x14ac:dyDescent="0.2">
      <c r="C1181" s="1">
        <f t="shared" si="37"/>
        <v>1176</v>
      </c>
      <c r="D1181">
        <f t="shared" si="36"/>
        <v>101325.03702962701</v>
      </c>
    </row>
    <row r="1182" spans="3:4" x14ac:dyDescent="0.2">
      <c r="C1182" s="1">
        <f t="shared" si="37"/>
        <v>1177</v>
      </c>
      <c r="D1182">
        <f t="shared" si="36"/>
        <v>101325.03654575888</v>
      </c>
    </row>
    <row r="1183" spans="3:4" x14ac:dyDescent="0.2">
      <c r="C1183" s="1">
        <f t="shared" si="37"/>
        <v>1178</v>
      </c>
      <c r="D1183">
        <f t="shared" si="36"/>
        <v>101325.03606821346</v>
      </c>
    </row>
    <row r="1184" spans="3:4" x14ac:dyDescent="0.2">
      <c r="C1184" s="1">
        <f t="shared" si="37"/>
        <v>1179</v>
      </c>
      <c r="D1184">
        <f t="shared" si="36"/>
        <v>101325.03559690816</v>
      </c>
    </row>
    <row r="1185" spans="3:4" x14ac:dyDescent="0.2">
      <c r="C1185" s="1">
        <f t="shared" si="37"/>
        <v>1180</v>
      </c>
      <c r="D1185">
        <f t="shared" si="36"/>
        <v>101325.03513176143</v>
      </c>
    </row>
    <row r="1186" spans="3:4" x14ac:dyDescent="0.2">
      <c r="C1186" s="1">
        <f t="shared" si="37"/>
        <v>1181</v>
      </c>
      <c r="D1186">
        <f t="shared" si="36"/>
        <v>101325.03467269278</v>
      </c>
    </row>
    <row r="1187" spans="3:4" x14ac:dyDescent="0.2">
      <c r="C1187" s="1">
        <f t="shared" si="37"/>
        <v>1182</v>
      </c>
      <c r="D1187">
        <f t="shared" si="36"/>
        <v>101325.03421962284</v>
      </c>
    </row>
    <row r="1188" spans="3:4" x14ac:dyDescent="0.2">
      <c r="C1188" s="1">
        <f t="shared" si="37"/>
        <v>1183</v>
      </c>
      <c r="D1188">
        <f t="shared" si="36"/>
        <v>101325.03377247318</v>
      </c>
    </row>
    <row r="1189" spans="3:4" x14ac:dyDescent="0.2">
      <c r="C1189" s="1">
        <f t="shared" si="37"/>
        <v>1184</v>
      </c>
      <c r="D1189">
        <f t="shared" si="36"/>
        <v>101325.03333116644</v>
      </c>
    </row>
    <row r="1190" spans="3:4" x14ac:dyDescent="0.2">
      <c r="C1190" s="1">
        <f t="shared" si="37"/>
        <v>1185</v>
      </c>
      <c r="D1190">
        <f t="shared" si="36"/>
        <v>101325.0328956263</v>
      </c>
    </row>
    <row r="1191" spans="3:4" x14ac:dyDescent="0.2">
      <c r="C1191" s="1">
        <f t="shared" si="37"/>
        <v>1186</v>
      </c>
      <c r="D1191">
        <f t="shared" si="36"/>
        <v>101325.03246577736</v>
      </c>
    </row>
    <row r="1192" spans="3:4" x14ac:dyDescent="0.2">
      <c r="C1192" s="1">
        <f t="shared" si="37"/>
        <v>1187</v>
      </c>
      <c r="D1192">
        <f t="shared" si="36"/>
        <v>101325.0320415453</v>
      </c>
    </row>
    <row r="1193" spans="3:4" x14ac:dyDescent="0.2">
      <c r="C1193" s="1">
        <f t="shared" si="37"/>
        <v>1188</v>
      </c>
      <c r="D1193">
        <f t="shared" si="36"/>
        <v>101325.03162285668</v>
      </c>
    </row>
    <row r="1194" spans="3:4" x14ac:dyDescent="0.2">
      <c r="C1194" s="1">
        <f t="shared" si="37"/>
        <v>1189</v>
      </c>
      <c r="D1194">
        <f t="shared" si="36"/>
        <v>101325.03120963911</v>
      </c>
    </row>
    <row r="1195" spans="3:4" x14ac:dyDescent="0.2">
      <c r="C1195" s="1">
        <f t="shared" si="37"/>
        <v>1190</v>
      </c>
      <c r="D1195">
        <f t="shared" si="36"/>
        <v>101325.03080182106</v>
      </c>
    </row>
    <row r="1196" spans="3:4" x14ac:dyDescent="0.2">
      <c r="C1196" s="1">
        <f t="shared" si="37"/>
        <v>1191</v>
      </c>
      <c r="D1196">
        <f t="shared" si="36"/>
        <v>101325.03039933203</v>
      </c>
    </row>
    <row r="1197" spans="3:4" x14ac:dyDescent="0.2">
      <c r="C1197" s="1">
        <f t="shared" si="37"/>
        <v>1192</v>
      </c>
      <c r="D1197">
        <f t="shared" si="36"/>
        <v>101325.0300021023</v>
      </c>
    </row>
    <row r="1198" spans="3:4" x14ac:dyDescent="0.2">
      <c r="C1198" s="1">
        <f t="shared" si="37"/>
        <v>1193</v>
      </c>
      <c r="D1198">
        <f t="shared" si="36"/>
        <v>101325.02961006321</v>
      </c>
    </row>
    <row r="1199" spans="3:4" x14ac:dyDescent="0.2">
      <c r="C1199" s="1">
        <f t="shared" si="37"/>
        <v>1194</v>
      </c>
      <c r="D1199">
        <f t="shared" si="36"/>
        <v>101325.02922314692</v>
      </c>
    </row>
    <row r="1200" spans="3:4" x14ac:dyDescent="0.2">
      <c r="C1200" s="1">
        <f t="shared" si="37"/>
        <v>1195</v>
      </c>
      <c r="D1200">
        <f t="shared" si="36"/>
        <v>101325.0288412865</v>
      </c>
    </row>
    <row r="1201" spans="3:4" x14ac:dyDescent="0.2">
      <c r="C1201" s="1">
        <f t="shared" si="37"/>
        <v>1196</v>
      </c>
      <c r="D1201">
        <f t="shared" si="36"/>
        <v>101325.02846441587</v>
      </c>
    </row>
    <row r="1202" spans="3:4" x14ac:dyDescent="0.2">
      <c r="C1202" s="1">
        <f t="shared" si="37"/>
        <v>1197</v>
      </c>
      <c r="D1202">
        <f t="shared" si="36"/>
        <v>101325.02809246979</v>
      </c>
    </row>
    <row r="1203" spans="3:4" x14ac:dyDescent="0.2">
      <c r="C1203" s="1">
        <f t="shared" si="37"/>
        <v>1198</v>
      </c>
      <c r="D1203">
        <f t="shared" si="36"/>
        <v>101325.02772538399</v>
      </c>
    </row>
    <row r="1204" spans="3:4" x14ac:dyDescent="0.2">
      <c r="C1204" s="1">
        <f t="shared" si="37"/>
        <v>1199</v>
      </c>
      <c r="D1204">
        <f t="shared" si="36"/>
        <v>101325.02736309488</v>
      </c>
    </row>
    <row r="1205" spans="3:4" x14ac:dyDescent="0.2">
      <c r="C1205" s="1">
        <f t="shared" si="37"/>
        <v>1200</v>
      </c>
      <c r="D1205">
        <f t="shared" si="36"/>
        <v>101325.02700553987</v>
      </c>
    </row>
    <row r="1206" spans="3:4" x14ac:dyDescent="0.2">
      <c r="C1206" s="1">
        <f t="shared" si="37"/>
        <v>1201</v>
      </c>
      <c r="D1206">
        <f t="shared" si="36"/>
        <v>101325.02665265705</v>
      </c>
    </row>
    <row r="1207" spans="3:4" x14ac:dyDescent="0.2">
      <c r="C1207" s="1">
        <f t="shared" si="37"/>
        <v>1202</v>
      </c>
      <c r="D1207">
        <f t="shared" si="36"/>
        <v>101325.02630438533</v>
      </c>
    </row>
    <row r="1208" spans="3:4" x14ac:dyDescent="0.2">
      <c r="C1208" s="1">
        <f t="shared" si="37"/>
        <v>1203</v>
      </c>
      <c r="D1208">
        <f t="shared" si="36"/>
        <v>101325.02596066453</v>
      </c>
    </row>
    <row r="1209" spans="3:4" x14ac:dyDescent="0.2">
      <c r="C1209" s="1">
        <f t="shared" si="37"/>
        <v>1204</v>
      </c>
      <c r="D1209">
        <f t="shared" si="36"/>
        <v>101325.02562143512</v>
      </c>
    </row>
    <row r="1210" spans="3:4" x14ac:dyDescent="0.2">
      <c r="C1210" s="1">
        <f t="shared" si="37"/>
        <v>1205</v>
      </c>
      <c r="D1210">
        <f t="shared" si="36"/>
        <v>101325.02528663845</v>
      </c>
    </row>
    <row r="1211" spans="3:4" x14ac:dyDescent="0.2">
      <c r="C1211" s="1">
        <f t="shared" si="37"/>
        <v>1206</v>
      </c>
      <c r="D1211">
        <f t="shared" si="36"/>
        <v>101325.0249562166</v>
      </c>
    </row>
    <row r="1212" spans="3:4" x14ac:dyDescent="0.2">
      <c r="C1212" s="1">
        <f t="shared" si="37"/>
        <v>1207</v>
      </c>
      <c r="D1212">
        <f t="shared" si="36"/>
        <v>101325.02463011238</v>
      </c>
    </row>
    <row r="1213" spans="3:4" x14ac:dyDescent="0.2">
      <c r="C1213" s="1">
        <f t="shared" si="37"/>
        <v>1208</v>
      </c>
      <c r="D1213">
        <f t="shared" si="36"/>
        <v>101325.02430826938</v>
      </c>
    </row>
    <row r="1214" spans="3:4" x14ac:dyDescent="0.2">
      <c r="C1214" s="1">
        <f t="shared" si="37"/>
        <v>1209</v>
      </c>
      <c r="D1214">
        <f t="shared" si="36"/>
        <v>101325.02399063193</v>
      </c>
    </row>
    <row r="1215" spans="3:4" x14ac:dyDescent="0.2">
      <c r="C1215" s="1">
        <f t="shared" si="37"/>
        <v>1210</v>
      </c>
      <c r="D1215">
        <f t="shared" si="36"/>
        <v>101325.02367714506</v>
      </c>
    </row>
    <row r="1216" spans="3:4" x14ac:dyDescent="0.2">
      <c r="C1216" s="1">
        <f t="shared" si="37"/>
        <v>1211</v>
      </c>
      <c r="D1216">
        <f t="shared" si="36"/>
        <v>101325.02336775455</v>
      </c>
    </row>
    <row r="1217" spans="3:4" x14ac:dyDescent="0.2">
      <c r="C1217" s="1">
        <f t="shared" si="37"/>
        <v>1212</v>
      </c>
      <c r="D1217">
        <f t="shared" si="36"/>
        <v>101325.02306240684</v>
      </c>
    </row>
    <row r="1218" spans="3:4" x14ac:dyDescent="0.2">
      <c r="C1218" s="1">
        <f t="shared" si="37"/>
        <v>1213</v>
      </c>
      <c r="D1218">
        <f t="shared" si="36"/>
        <v>101325.02276104913</v>
      </c>
    </row>
    <row r="1219" spans="3:4" x14ac:dyDescent="0.2">
      <c r="C1219" s="1">
        <f t="shared" si="37"/>
        <v>1214</v>
      </c>
      <c r="D1219">
        <f t="shared" si="36"/>
        <v>101325.02246362927</v>
      </c>
    </row>
    <row r="1220" spans="3:4" x14ac:dyDescent="0.2">
      <c r="C1220" s="1">
        <f t="shared" si="37"/>
        <v>1215</v>
      </c>
      <c r="D1220">
        <f t="shared" si="36"/>
        <v>101325.02217009584</v>
      </c>
    </row>
    <row r="1221" spans="3:4" x14ac:dyDescent="0.2">
      <c r="C1221" s="1">
        <f t="shared" si="37"/>
        <v>1216</v>
      </c>
      <c r="D1221">
        <f t="shared" si="36"/>
        <v>101325.02188039802</v>
      </c>
    </row>
    <row r="1222" spans="3:4" x14ac:dyDescent="0.2">
      <c r="C1222" s="1">
        <f t="shared" si="37"/>
        <v>1217</v>
      </c>
      <c r="D1222">
        <f t="shared" ref="D1222:D1285" si="38">$I$6*(1+$I$5*EXP(-$I$6*$I$11*$I$12*C1222/$I$8/$I$9/$I$10))/(1-$I$5*EXP(-$I$6*$I$12*$I$11*C1222/$I$10/$I$9/$I$8))</f>
        <v>101325.02159448568</v>
      </c>
    </row>
    <row r="1223" spans="3:4" x14ac:dyDescent="0.2">
      <c r="C1223" s="1">
        <f t="shared" ref="C1223:C1286" si="39">C1222+1</f>
        <v>1218</v>
      </c>
      <c r="D1223">
        <f t="shared" si="38"/>
        <v>101325.02131230937</v>
      </c>
    </row>
    <row r="1224" spans="3:4" x14ac:dyDescent="0.2">
      <c r="C1224" s="1">
        <f t="shared" si="39"/>
        <v>1219</v>
      </c>
      <c r="D1224">
        <f t="shared" si="38"/>
        <v>101325.02103382029</v>
      </c>
    </row>
    <row r="1225" spans="3:4" x14ac:dyDescent="0.2">
      <c r="C1225" s="1">
        <f t="shared" si="39"/>
        <v>1220</v>
      </c>
      <c r="D1225">
        <f t="shared" si="38"/>
        <v>101325.02075897025</v>
      </c>
    </row>
    <row r="1226" spans="3:4" x14ac:dyDescent="0.2">
      <c r="C1226" s="1">
        <f t="shared" si="39"/>
        <v>1221</v>
      </c>
      <c r="D1226">
        <f t="shared" si="38"/>
        <v>101325.02048771169</v>
      </c>
    </row>
    <row r="1227" spans="3:4" x14ac:dyDescent="0.2">
      <c r="C1227" s="1">
        <f t="shared" si="39"/>
        <v>1222</v>
      </c>
      <c r="D1227">
        <f t="shared" si="38"/>
        <v>101325.02021999766</v>
      </c>
    </row>
    <row r="1228" spans="3:4" x14ac:dyDescent="0.2">
      <c r="C1228" s="1">
        <f t="shared" si="39"/>
        <v>1223</v>
      </c>
      <c r="D1228">
        <f t="shared" si="38"/>
        <v>101325.01995578189</v>
      </c>
    </row>
    <row r="1229" spans="3:4" x14ac:dyDescent="0.2">
      <c r="C1229" s="1">
        <f t="shared" si="39"/>
        <v>1224</v>
      </c>
      <c r="D1229">
        <f t="shared" si="38"/>
        <v>101325.01969501861</v>
      </c>
    </row>
    <row r="1230" spans="3:4" x14ac:dyDescent="0.2">
      <c r="C1230" s="1">
        <f t="shared" si="39"/>
        <v>1225</v>
      </c>
      <c r="D1230">
        <f t="shared" si="38"/>
        <v>101325.01943766276</v>
      </c>
    </row>
    <row r="1231" spans="3:4" x14ac:dyDescent="0.2">
      <c r="C1231" s="1">
        <f t="shared" si="39"/>
        <v>1226</v>
      </c>
      <c r="D1231">
        <f t="shared" si="38"/>
        <v>101325.01918366978</v>
      </c>
    </row>
    <row r="1232" spans="3:4" x14ac:dyDescent="0.2">
      <c r="C1232" s="1">
        <f t="shared" si="39"/>
        <v>1227</v>
      </c>
      <c r="D1232">
        <f t="shared" si="38"/>
        <v>101325.01893299575</v>
      </c>
    </row>
    <row r="1233" spans="3:4" x14ac:dyDescent="0.2">
      <c r="C1233" s="1">
        <f t="shared" si="39"/>
        <v>1228</v>
      </c>
      <c r="D1233">
        <f t="shared" si="38"/>
        <v>101325.01868559729</v>
      </c>
    </row>
    <row r="1234" spans="3:4" x14ac:dyDescent="0.2">
      <c r="C1234" s="1">
        <f t="shared" si="39"/>
        <v>1229</v>
      </c>
      <c r="D1234">
        <f t="shared" si="38"/>
        <v>101325.0184414316</v>
      </c>
    </row>
    <row r="1235" spans="3:4" x14ac:dyDescent="0.2">
      <c r="C1235" s="1">
        <f t="shared" si="39"/>
        <v>1230</v>
      </c>
      <c r="D1235">
        <f t="shared" si="38"/>
        <v>101325.01820045641</v>
      </c>
    </row>
    <row r="1236" spans="3:4" x14ac:dyDescent="0.2">
      <c r="C1236" s="1">
        <f t="shared" si="39"/>
        <v>1231</v>
      </c>
      <c r="D1236">
        <f t="shared" si="38"/>
        <v>101325.0179626301</v>
      </c>
    </row>
    <row r="1237" spans="3:4" x14ac:dyDescent="0.2">
      <c r="C1237" s="1">
        <f t="shared" si="39"/>
        <v>1232</v>
      </c>
      <c r="D1237">
        <f t="shared" si="38"/>
        <v>101325.01772791146</v>
      </c>
    </row>
    <row r="1238" spans="3:4" x14ac:dyDescent="0.2">
      <c r="C1238" s="1">
        <f t="shared" si="39"/>
        <v>1233</v>
      </c>
      <c r="D1238">
        <f t="shared" si="38"/>
        <v>101325.0174962599</v>
      </c>
    </row>
    <row r="1239" spans="3:4" x14ac:dyDescent="0.2">
      <c r="C1239" s="1">
        <f t="shared" si="39"/>
        <v>1234</v>
      </c>
      <c r="D1239">
        <f t="shared" si="38"/>
        <v>101325.01726763534</v>
      </c>
    </row>
    <row r="1240" spans="3:4" x14ac:dyDescent="0.2">
      <c r="C1240" s="1">
        <f t="shared" si="39"/>
        <v>1235</v>
      </c>
      <c r="D1240">
        <f t="shared" si="38"/>
        <v>101325.01704199823</v>
      </c>
    </row>
    <row r="1241" spans="3:4" x14ac:dyDescent="0.2">
      <c r="C1241" s="1">
        <f t="shared" si="39"/>
        <v>1236</v>
      </c>
      <c r="D1241">
        <f t="shared" si="38"/>
        <v>101325.01681930955</v>
      </c>
    </row>
    <row r="1242" spans="3:4" x14ac:dyDescent="0.2">
      <c r="C1242" s="1">
        <f t="shared" si="39"/>
        <v>1237</v>
      </c>
      <c r="D1242">
        <f t="shared" si="38"/>
        <v>101325.01659953072</v>
      </c>
    </row>
    <row r="1243" spans="3:4" x14ac:dyDescent="0.2">
      <c r="C1243" s="1">
        <f t="shared" si="39"/>
        <v>1238</v>
      </c>
      <c r="D1243">
        <f t="shared" si="38"/>
        <v>101325.01638262377</v>
      </c>
    </row>
    <row r="1244" spans="3:4" x14ac:dyDescent="0.2">
      <c r="C1244" s="1">
        <f t="shared" si="39"/>
        <v>1239</v>
      </c>
      <c r="D1244">
        <f t="shared" si="38"/>
        <v>101325.01616855118</v>
      </c>
    </row>
    <row r="1245" spans="3:4" x14ac:dyDescent="0.2">
      <c r="C1245" s="1">
        <f t="shared" si="39"/>
        <v>1240</v>
      </c>
      <c r="D1245">
        <f t="shared" si="38"/>
        <v>101325.01595727586</v>
      </c>
    </row>
    <row r="1246" spans="3:4" x14ac:dyDescent="0.2">
      <c r="C1246" s="1">
        <f t="shared" si="39"/>
        <v>1241</v>
      </c>
      <c r="D1246">
        <f t="shared" si="38"/>
        <v>101325.01574876126</v>
      </c>
    </row>
    <row r="1247" spans="3:4" x14ac:dyDescent="0.2">
      <c r="C1247" s="1">
        <f t="shared" si="39"/>
        <v>1242</v>
      </c>
      <c r="D1247">
        <f t="shared" si="38"/>
        <v>101325.01554297138</v>
      </c>
    </row>
    <row r="1248" spans="3:4" x14ac:dyDescent="0.2">
      <c r="C1248" s="1">
        <f t="shared" si="39"/>
        <v>1243</v>
      </c>
      <c r="D1248">
        <f t="shared" si="38"/>
        <v>101325.01533987056</v>
      </c>
    </row>
    <row r="1249" spans="3:4" x14ac:dyDescent="0.2">
      <c r="C1249" s="1">
        <f t="shared" si="39"/>
        <v>1244</v>
      </c>
      <c r="D1249">
        <f t="shared" si="38"/>
        <v>101325.01513942365</v>
      </c>
    </row>
    <row r="1250" spans="3:4" x14ac:dyDescent="0.2">
      <c r="C1250" s="1">
        <f t="shared" si="39"/>
        <v>1245</v>
      </c>
      <c r="D1250">
        <f t="shared" si="38"/>
        <v>101325.01494159599</v>
      </c>
    </row>
    <row r="1251" spans="3:4" x14ac:dyDescent="0.2">
      <c r="C1251" s="1">
        <f t="shared" si="39"/>
        <v>1246</v>
      </c>
      <c r="D1251">
        <f t="shared" si="38"/>
        <v>101325.01474635336</v>
      </c>
    </row>
    <row r="1252" spans="3:4" x14ac:dyDescent="0.2">
      <c r="C1252" s="1">
        <f t="shared" si="39"/>
        <v>1247</v>
      </c>
      <c r="D1252">
        <f t="shared" si="38"/>
        <v>101325.01455366198</v>
      </c>
    </row>
    <row r="1253" spans="3:4" x14ac:dyDescent="0.2">
      <c r="C1253" s="1">
        <f t="shared" si="39"/>
        <v>1248</v>
      </c>
      <c r="D1253">
        <f t="shared" si="38"/>
        <v>101325.01436348852</v>
      </c>
    </row>
    <row r="1254" spans="3:4" x14ac:dyDescent="0.2">
      <c r="C1254" s="1">
        <f t="shared" si="39"/>
        <v>1249</v>
      </c>
      <c r="D1254">
        <f t="shared" si="38"/>
        <v>101325.01417580005</v>
      </c>
    </row>
    <row r="1255" spans="3:4" x14ac:dyDescent="0.2">
      <c r="C1255" s="1">
        <f t="shared" si="39"/>
        <v>1250</v>
      </c>
      <c r="D1255">
        <f t="shared" si="38"/>
        <v>101325.01399056413</v>
      </c>
    </row>
    <row r="1256" spans="3:4" x14ac:dyDescent="0.2">
      <c r="C1256" s="1">
        <f t="shared" si="39"/>
        <v>1251</v>
      </c>
      <c r="D1256">
        <f t="shared" si="38"/>
        <v>101325.01380774869</v>
      </c>
    </row>
    <row r="1257" spans="3:4" x14ac:dyDescent="0.2">
      <c r="C1257" s="1">
        <f t="shared" si="39"/>
        <v>1252</v>
      </c>
      <c r="D1257">
        <f t="shared" si="38"/>
        <v>101325.01362732211</v>
      </c>
    </row>
    <row r="1258" spans="3:4" x14ac:dyDescent="0.2">
      <c r="C1258" s="1">
        <f t="shared" si="39"/>
        <v>1253</v>
      </c>
      <c r="D1258">
        <f t="shared" si="38"/>
        <v>101325.01344925318</v>
      </c>
    </row>
    <row r="1259" spans="3:4" x14ac:dyDescent="0.2">
      <c r="C1259" s="1">
        <f t="shared" si="39"/>
        <v>1254</v>
      </c>
      <c r="D1259">
        <f t="shared" si="38"/>
        <v>101325.01327351105</v>
      </c>
    </row>
    <row r="1260" spans="3:4" x14ac:dyDescent="0.2">
      <c r="C1260" s="1">
        <f t="shared" si="39"/>
        <v>1255</v>
      </c>
      <c r="D1260">
        <f t="shared" si="38"/>
        <v>101325.01310006541</v>
      </c>
    </row>
    <row r="1261" spans="3:4" x14ac:dyDescent="0.2">
      <c r="C1261" s="1">
        <f t="shared" si="39"/>
        <v>1256</v>
      </c>
      <c r="D1261">
        <f t="shared" si="38"/>
        <v>101325.01292888615</v>
      </c>
    </row>
    <row r="1262" spans="3:4" x14ac:dyDescent="0.2">
      <c r="C1262" s="1">
        <f t="shared" si="39"/>
        <v>1257</v>
      </c>
      <c r="D1262">
        <f t="shared" si="38"/>
        <v>101325.01275994371</v>
      </c>
    </row>
    <row r="1263" spans="3:4" x14ac:dyDescent="0.2">
      <c r="C1263" s="1">
        <f t="shared" si="39"/>
        <v>1258</v>
      </c>
      <c r="D1263">
        <f t="shared" si="38"/>
        <v>101325.01259320886</v>
      </c>
    </row>
    <row r="1264" spans="3:4" x14ac:dyDescent="0.2">
      <c r="C1264" s="1">
        <f t="shared" si="39"/>
        <v>1259</v>
      </c>
      <c r="D1264">
        <f t="shared" si="38"/>
        <v>101325.01242865273</v>
      </c>
    </row>
    <row r="1265" spans="3:4" x14ac:dyDescent="0.2">
      <c r="C1265" s="1">
        <f t="shared" si="39"/>
        <v>1260</v>
      </c>
      <c r="D1265">
        <f t="shared" si="38"/>
        <v>101325.01226624688</v>
      </c>
    </row>
    <row r="1266" spans="3:4" x14ac:dyDescent="0.2">
      <c r="C1266" s="1">
        <f t="shared" si="39"/>
        <v>1261</v>
      </c>
      <c r="D1266">
        <f t="shared" si="38"/>
        <v>101325.01210596319</v>
      </c>
    </row>
    <row r="1267" spans="3:4" x14ac:dyDescent="0.2">
      <c r="C1267" s="1">
        <f t="shared" si="39"/>
        <v>1262</v>
      </c>
      <c r="D1267">
        <f t="shared" si="38"/>
        <v>101325.01194777391</v>
      </c>
    </row>
    <row r="1268" spans="3:4" x14ac:dyDescent="0.2">
      <c r="C1268" s="1">
        <f t="shared" si="39"/>
        <v>1263</v>
      </c>
      <c r="D1268">
        <f t="shared" si="38"/>
        <v>101325.01179165172</v>
      </c>
    </row>
    <row r="1269" spans="3:4" x14ac:dyDescent="0.2">
      <c r="C1269" s="1">
        <f t="shared" si="39"/>
        <v>1264</v>
      </c>
      <c r="D1269">
        <f t="shared" si="38"/>
        <v>101325.01163756958</v>
      </c>
    </row>
    <row r="1270" spans="3:4" x14ac:dyDescent="0.2">
      <c r="C1270" s="1">
        <f t="shared" si="39"/>
        <v>1265</v>
      </c>
      <c r="D1270">
        <f t="shared" si="38"/>
        <v>101325.01148550084</v>
      </c>
    </row>
    <row r="1271" spans="3:4" x14ac:dyDescent="0.2">
      <c r="C1271" s="1">
        <f t="shared" si="39"/>
        <v>1266</v>
      </c>
      <c r="D1271">
        <f t="shared" si="38"/>
        <v>101325.01133541921</v>
      </c>
    </row>
    <row r="1272" spans="3:4" x14ac:dyDescent="0.2">
      <c r="C1272" s="1">
        <f t="shared" si="39"/>
        <v>1267</v>
      </c>
      <c r="D1272">
        <f t="shared" si="38"/>
        <v>101325.01118729869</v>
      </c>
    </row>
    <row r="1273" spans="3:4" x14ac:dyDescent="0.2">
      <c r="C1273" s="1">
        <f t="shared" si="39"/>
        <v>1268</v>
      </c>
      <c r="D1273">
        <f t="shared" si="38"/>
        <v>101325.01104111368</v>
      </c>
    </row>
    <row r="1274" spans="3:4" x14ac:dyDescent="0.2">
      <c r="C1274" s="1">
        <f t="shared" si="39"/>
        <v>1269</v>
      </c>
      <c r="D1274">
        <f t="shared" si="38"/>
        <v>101325.01089683887</v>
      </c>
    </row>
    <row r="1275" spans="3:4" x14ac:dyDescent="0.2">
      <c r="C1275" s="1">
        <f t="shared" si="39"/>
        <v>1270</v>
      </c>
      <c r="D1275">
        <f t="shared" si="38"/>
        <v>101325.01075444928</v>
      </c>
    </row>
    <row r="1276" spans="3:4" x14ac:dyDescent="0.2">
      <c r="C1276" s="1">
        <f t="shared" si="39"/>
        <v>1271</v>
      </c>
      <c r="D1276">
        <f t="shared" si="38"/>
        <v>101325.01061392031</v>
      </c>
    </row>
    <row r="1277" spans="3:4" x14ac:dyDescent="0.2">
      <c r="C1277" s="1">
        <f t="shared" si="39"/>
        <v>1272</v>
      </c>
      <c r="D1277">
        <f t="shared" si="38"/>
        <v>101325.01047522767</v>
      </c>
    </row>
    <row r="1278" spans="3:4" x14ac:dyDescent="0.2">
      <c r="C1278" s="1">
        <f t="shared" si="39"/>
        <v>1273</v>
      </c>
      <c r="D1278">
        <f t="shared" si="38"/>
        <v>101325.01033834732</v>
      </c>
    </row>
    <row r="1279" spans="3:4" x14ac:dyDescent="0.2">
      <c r="C1279" s="1">
        <f t="shared" si="39"/>
        <v>1274</v>
      </c>
      <c r="D1279">
        <f t="shared" si="38"/>
        <v>101325.01020325557</v>
      </c>
    </row>
    <row r="1280" spans="3:4" x14ac:dyDescent="0.2">
      <c r="C1280" s="1">
        <f t="shared" si="39"/>
        <v>1275</v>
      </c>
      <c r="D1280">
        <f t="shared" si="38"/>
        <v>101325.01006992912</v>
      </c>
    </row>
    <row r="1281" spans="3:4" x14ac:dyDescent="0.2">
      <c r="C1281" s="1">
        <f t="shared" si="39"/>
        <v>1276</v>
      </c>
      <c r="D1281">
        <f t="shared" si="38"/>
        <v>101325.00993834483</v>
      </c>
    </row>
    <row r="1282" spans="3:4" x14ac:dyDescent="0.2">
      <c r="C1282" s="1">
        <f t="shared" si="39"/>
        <v>1277</v>
      </c>
      <c r="D1282">
        <f t="shared" si="38"/>
        <v>101325.00980847994</v>
      </c>
    </row>
    <row r="1283" spans="3:4" x14ac:dyDescent="0.2">
      <c r="C1283" s="1">
        <f t="shared" si="39"/>
        <v>1278</v>
      </c>
      <c r="D1283">
        <f t="shared" si="38"/>
        <v>101325.00968031201</v>
      </c>
    </row>
    <row r="1284" spans="3:4" x14ac:dyDescent="0.2">
      <c r="C1284" s="1">
        <f t="shared" si="39"/>
        <v>1279</v>
      </c>
      <c r="D1284">
        <f t="shared" si="38"/>
        <v>101325.00955381888</v>
      </c>
    </row>
    <row r="1285" spans="3:4" x14ac:dyDescent="0.2">
      <c r="C1285" s="1">
        <f t="shared" si="39"/>
        <v>1280</v>
      </c>
      <c r="D1285">
        <f t="shared" si="38"/>
        <v>101325.00942897864</v>
      </c>
    </row>
    <row r="1286" spans="3:4" x14ac:dyDescent="0.2">
      <c r="C1286" s="1">
        <f t="shared" si="39"/>
        <v>1281</v>
      </c>
      <c r="D1286">
        <f t="shared" ref="D1286:D1349" si="40">$I$6*(1+$I$5*EXP(-$I$6*$I$11*$I$12*C1286/$I$8/$I$9/$I$10))/(1-$I$5*EXP(-$I$6*$I$12*$I$11*C1286/$I$10/$I$9/$I$8))</f>
        <v>101325.00930576966</v>
      </c>
    </row>
    <row r="1287" spans="3:4" x14ac:dyDescent="0.2">
      <c r="C1287" s="1">
        <f t="shared" ref="C1287:C1350" si="41">C1286+1</f>
        <v>1282</v>
      </c>
      <c r="D1287">
        <f t="shared" si="40"/>
        <v>101325.00918417067</v>
      </c>
    </row>
    <row r="1288" spans="3:4" x14ac:dyDescent="0.2">
      <c r="C1288" s="1">
        <f t="shared" si="41"/>
        <v>1283</v>
      </c>
      <c r="D1288">
        <f t="shared" si="40"/>
        <v>101325.00906416064</v>
      </c>
    </row>
    <row r="1289" spans="3:4" x14ac:dyDescent="0.2">
      <c r="C1289" s="1">
        <f t="shared" si="41"/>
        <v>1284</v>
      </c>
      <c r="D1289">
        <f t="shared" si="40"/>
        <v>101325.00894571877</v>
      </c>
    </row>
    <row r="1290" spans="3:4" x14ac:dyDescent="0.2">
      <c r="C1290" s="1">
        <f t="shared" si="41"/>
        <v>1285</v>
      </c>
      <c r="D1290">
        <f t="shared" si="40"/>
        <v>101325.0088288246</v>
      </c>
    </row>
    <row r="1291" spans="3:4" x14ac:dyDescent="0.2">
      <c r="C1291" s="1">
        <f t="shared" si="41"/>
        <v>1286</v>
      </c>
      <c r="D1291">
        <f t="shared" si="40"/>
        <v>101325.00871345788</v>
      </c>
    </row>
    <row r="1292" spans="3:4" x14ac:dyDescent="0.2">
      <c r="C1292" s="1">
        <f t="shared" si="41"/>
        <v>1287</v>
      </c>
      <c r="D1292">
        <f t="shared" si="40"/>
        <v>101325.00859959867</v>
      </c>
    </row>
    <row r="1293" spans="3:4" x14ac:dyDescent="0.2">
      <c r="C1293" s="1">
        <f t="shared" si="41"/>
        <v>1288</v>
      </c>
      <c r="D1293">
        <f t="shared" si="40"/>
        <v>101325.00848722726</v>
      </c>
    </row>
    <row r="1294" spans="3:4" x14ac:dyDescent="0.2">
      <c r="C1294" s="1">
        <f t="shared" si="41"/>
        <v>1289</v>
      </c>
      <c r="D1294">
        <f t="shared" si="40"/>
        <v>101325.00837632424</v>
      </c>
    </row>
    <row r="1295" spans="3:4" x14ac:dyDescent="0.2">
      <c r="C1295" s="1">
        <f t="shared" si="41"/>
        <v>1290</v>
      </c>
      <c r="D1295">
        <f t="shared" si="40"/>
        <v>101325.00826687035</v>
      </c>
    </row>
    <row r="1296" spans="3:4" x14ac:dyDescent="0.2">
      <c r="C1296" s="1">
        <f t="shared" si="41"/>
        <v>1291</v>
      </c>
      <c r="D1296">
        <f t="shared" si="40"/>
        <v>101325.00815884673</v>
      </c>
    </row>
    <row r="1297" spans="3:4" x14ac:dyDescent="0.2">
      <c r="C1297" s="1">
        <f t="shared" si="41"/>
        <v>1292</v>
      </c>
      <c r="D1297">
        <f t="shared" si="40"/>
        <v>101325.00805223464</v>
      </c>
    </row>
    <row r="1298" spans="3:4" x14ac:dyDescent="0.2">
      <c r="C1298" s="1">
        <f t="shared" si="41"/>
        <v>1293</v>
      </c>
      <c r="D1298">
        <f t="shared" si="40"/>
        <v>101325.00794701566</v>
      </c>
    </row>
    <row r="1299" spans="3:4" x14ac:dyDescent="0.2">
      <c r="C1299" s="1">
        <f t="shared" si="41"/>
        <v>1294</v>
      </c>
      <c r="D1299">
        <f t="shared" si="40"/>
        <v>101325.00784317161</v>
      </c>
    </row>
    <row r="1300" spans="3:4" x14ac:dyDescent="0.2">
      <c r="C1300" s="1">
        <f t="shared" si="41"/>
        <v>1295</v>
      </c>
      <c r="D1300">
        <f t="shared" si="40"/>
        <v>101325.00774068448</v>
      </c>
    </row>
    <row r="1301" spans="3:4" x14ac:dyDescent="0.2">
      <c r="C1301" s="1">
        <f t="shared" si="41"/>
        <v>1296</v>
      </c>
      <c r="D1301">
        <f t="shared" si="40"/>
        <v>101325.00763953655</v>
      </c>
    </row>
    <row r="1302" spans="3:4" x14ac:dyDescent="0.2">
      <c r="C1302" s="1">
        <f t="shared" si="41"/>
        <v>1297</v>
      </c>
      <c r="D1302">
        <f t="shared" si="40"/>
        <v>101325.00753971029</v>
      </c>
    </row>
    <row r="1303" spans="3:4" x14ac:dyDescent="0.2">
      <c r="C1303" s="1">
        <f t="shared" si="41"/>
        <v>1298</v>
      </c>
      <c r="D1303">
        <f t="shared" si="40"/>
        <v>101325.00744118851</v>
      </c>
    </row>
    <row r="1304" spans="3:4" x14ac:dyDescent="0.2">
      <c r="C1304" s="1">
        <f t="shared" si="41"/>
        <v>1299</v>
      </c>
      <c r="D1304">
        <f t="shared" si="40"/>
        <v>101325.00734395412</v>
      </c>
    </row>
    <row r="1305" spans="3:4" x14ac:dyDescent="0.2">
      <c r="C1305" s="1">
        <f t="shared" si="41"/>
        <v>1300</v>
      </c>
      <c r="D1305">
        <f t="shared" si="40"/>
        <v>101325.00724799029</v>
      </c>
    </row>
    <row r="1306" spans="3:4" x14ac:dyDescent="0.2">
      <c r="C1306" s="1">
        <f t="shared" si="41"/>
        <v>1301</v>
      </c>
      <c r="D1306">
        <f t="shared" si="40"/>
        <v>101325.00715328043</v>
      </c>
    </row>
    <row r="1307" spans="3:4" x14ac:dyDescent="0.2">
      <c r="C1307" s="1">
        <f t="shared" si="41"/>
        <v>1302</v>
      </c>
      <c r="D1307">
        <f t="shared" si="40"/>
        <v>101325.00705980812</v>
      </c>
    </row>
    <row r="1308" spans="3:4" x14ac:dyDescent="0.2">
      <c r="C1308" s="1">
        <f t="shared" si="41"/>
        <v>1303</v>
      </c>
      <c r="D1308">
        <f t="shared" si="40"/>
        <v>101325.00696755724</v>
      </c>
    </row>
    <row r="1309" spans="3:4" x14ac:dyDescent="0.2">
      <c r="C1309" s="1">
        <f t="shared" si="41"/>
        <v>1304</v>
      </c>
      <c r="D1309">
        <f t="shared" si="40"/>
        <v>101325.00687651182</v>
      </c>
    </row>
    <row r="1310" spans="3:4" x14ac:dyDescent="0.2">
      <c r="C1310" s="1">
        <f t="shared" si="41"/>
        <v>1305</v>
      </c>
      <c r="D1310">
        <f t="shared" si="40"/>
        <v>101325.00678665607</v>
      </c>
    </row>
    <row r="1311" spans="3:4" x14ac:dyDescent="0.2">
      <c r="C1311" s="1">
        <f t="shared" si="41"/>
        <v>1306</v>
      </c>
      <c r="D1311">
        <f t="shared" si="40"/>
        <v>101325.00669797447</v>
      </c>
    </row>
    <row r="1312" spans="3:4" x14ac:dyDescent="0.2">
      <c r="C1312" s="1">
        <f t="shared" si="41"/>
        <v>1307</v>
      </c>
      <c r="D1312">
        <f t="shared" si="40"/>
        <v>101325.00661045169</v>
      </c>
    </row>
    <row r="1313" spans="3:4" x14ac:dyDescent="0.2">
      <c r="C1313" s="1">
        <f t="shared" si="41"/>
        <v>1308</v>
      </c>
      <c r="D1313">
        <f t="shared" si="40"/>
        <v>101325.00652407258</v>
      </c>
    </row>
    <row r="1314" spans="3:4" x14ac:dyDescent="0.2">
      <c r="C1314" s="1">
        <f t="shared" si="41"/>
        <v>1309</v>
      </c>
      <c r="D1314">
        <f t="shared" si="40"/>
        <v>101325.00643882219</v>
      </c>
    </row>
    <row r="1315" spans="3:4" x14ac:dyDescent="0.2">
      <c r="C1315" s="1">
        <f t="shared" si="41"/>
        <v>1310</v>
      </c>
      <c r="D1315">
        <f t="shared" si="40"/>
        <v>101325.00635468576</v>
      </c>
    </row>
    <row r="1316" spans="3:4" x14ac:dyDescent="0.2">
      <c r="C1316" s="1">
        <f t="shared" si="41"/>
        <v>1311</v>
      </c>
      <c r="D1316">
        <f t="shared" si="40"/>
        <v>101325.00627164874</v>
      </c>
    </row>
    <row r="1317" spans="3:4" x14ac:dyDescent="0.2">
      <c r="C1317" s="1">
        <f t="shared" si="41"/>
        <v>1312</v>
      </c>
      <c r="D1317">
        <f t="shared" si="40"/>
        <v>101325.00618969678</v>
      </c>
    </row>
    <row r="1318" spans="3:4" x14ac:dyDescent="0.2">
      <c r="C1318" s="1">
        <f t="shared" si="41"/>
        <v>1313</v>
      </c>
      <c r="D1318">
        <f t="shared" si="40"/>
        <v>101325.00610881568</v>
      </c>
    </row>
    <row r="1319" spans="3:4" x14ac:dyDescent="0.2">
      <c r="C1319" s="1">
        <f t="shared" si="41"/>
        <v>1314</v>
      </c>
      <c r="D1319">
        <f t="shared" si="40"/>
        <v>101325.00602899148</v>
      </c>
    </row>
    <row r="1320" spans="3:4" x14ac:dyDescent="0.2">
      <c r="C1320" s="1">
        <f t="shared" si="41"/>
        <v>1315</v>
      </c>
      <c r="D1320">
        <f t="shared" si="40"/>
        <v>101325.00595021032</v>
      </c>
    </row>
    <row r="1321" spans="3:4" x14ac:dyDescent="0.2">
      <c r="C1321" s="1">
        <f t="shared" si="41"/>
        <v>1316</v>
      </c>
      <c r="D1321">
        <f t="shared" si="40"/>
        <v>101325.00587245861</v>
      </c>
    </row>
    <row r="1322" spans="3:4" x14ac:dyDescent="0.2">
      <c r="C1322" s="1">
        <f t="shared" si="41"/>
        <v>1317</v>
      </c>
      <c r="D1322">
        <f t="shared" si="40"/>
        <v>101325.00579572289</v>
      </c>
    </row>
    <row r="1323" spans="3:4" x14ac:dyDescent="0.2">
      <c r="C1323" s="1">
        <f t="shared" si="41"/>
        <v>1318</v>
      </c>
      <c r="D1323">
        <f t="shared" si="40"/>
        <v>101325.00571998987</v>
      </c>
    </row>
    <row r="1324" spans="3:4" x14ac:dyDescent="0.2">
      <c r="C1324" s="1">
        <f t="shared" si="41"/>
        <v>1319</v>
      </c>
      <c r="D1324">
        <f t="shared" si="40"/>
        <v>101325.00564524648</v>
      </c>
    </row>
    <row r="1325" spans="3:4" x14ac:dyDescent="0.2">
      <c r="C1325" s="1">
        <f t="shared" si="41"/>
        <v>1320</v>
      </c>
      <c r="D1325">
        <f t="shared" si="40"/>
        <v>101325.00557147973</v>
      </c>
    </row>
    <row r="1326" spans="3:4" x14ac:dyDescent="0.2">
      <c r="C1326" s="1">
        <f t="shared" si="41"/>
        <v>1321</v>
      </c>
      <c r="D1326">
        <f t="shared" si="40"/>
        <v>101325.00549867694</v>
      </c>
    </row>
    <row r="1327" spans="3:4" x14ac:dyDescent="0.2">
      <c r="C1327" s="1">
        <f t="shared" si="41"/>
        <v>1322</v>
      </c>
      <c r="D1327">
        <f t="shared" si="40"/>
        <v>101325.00542682542</v>
      </c>
    </row>
    <row r="1328" spans="3:4" x14ac:dyDescent="0.2">
      <c r="C1328" s="1">
        <f t="shared" si="41"/>
        <v>1323</v>
      </c>
      <c r="D1328">
        <f t="shared" si="40"/>
        <v>101325.00535591283</v>
      </c>
    </row>
    <row r="1329" spans="3:4" x14ac:dyDescent="0.2">
      <c r="C1329" s="1">
        <f t="shared" si="41"/>
        <v>1324</v>
      </c>
      <c r="D1329">
        <f t="shared" si="40"/>
        <v>101325.0052859268</v>
      </c>
    </row>
    <row r="1330" spans="3:4" x14ac:dyDescent="0.2">
      <c r="C1330" s="1">
        <f t="shared" si="41"/>
        <v>1325</v>
      </c>
      <c r="D1330">
        <f t="shared" si="40"/>
        <v>101325.00521685534</v>
      </c>
    </row>
    <row r="1331" spans="3:4" x14ac:dyDescent="0.2">
      <c r="C1331" s="1">
        <f t="shared" si="41"/>
        <v>1326</v>
      </c>
      <c r="D1331">
        <f t="shared" si="40"/>
        <v>101325.00514868641</v>
      </c>
    </row>
    <row r="1332" spans="3:4" x14ac:dyDescent="0.2">
      <c r="C1332" s="1">
        <f t="shared" si="41"/>
        <v>1327</v>
      </c>
      <c r="D1332">
        <f t="shared" si="40"/>
        <v>101325.00508140826</v>
      </c>
    </row>
    <row r="1333" spans="3:4" x14ac:dyDescent="0.2">
      <c r="C1333" s="1">
        <f t="shared" si="41"/>
        <v>1328</v>
      </c>
      <c r="D1333">
        <f t="shared" si="40"/>
        <v>101325.00501500924</v>
      </c>
    </row>
    <row r="1334" spans="3:4" x14ac:dyDescent="0.2">
      <c r="C1334" s="1">
        <f t="shared" si="41"/>
        <v>1329</v>
      </c>
      <c r="D1334">
        <f t="shared" si="40"/>
        <v>101325.00494947785</v>
      </c>
    </row>
    <row r="1335" spans="3:4" x14ac:dyDescent="0.2">
      <c r="C1335" s="1">
        <f t="shared" si="41"/>
        <v>1330</v>
      </c>
      <c r="D1335">
        <f t="shared" si="40"/>
        <v>101325.00488480275</v>
      </c>
    </row>
    <row r="1336" spans="3:4" x14ac:dyDescent="0.2">
      <c r="C1336" s="1">
        <f t="shared" si="41"/>
        <v>1331</v>
      </c>
      <c r="D1336">
        <f t="shared" si="40"/>
        <v>101325.00482097278</v>
      </c>
    </row>
    <row r="1337" spans="3:4" x14ac:dyDescent="0.2">
      <c r="C1337" s="1">
        <f t="shared" si="41"/>
        <v>1332</v>
      </c>
      <c r="D1337">
        <f t="shared" si="40"/>
        <v>101325.00475797687</v>
      </c>
    </row>
    <row r="1338" spans="3:4" x14ac:dyDescent="0.2">
      <c r="C1338" s="1">
        <f t="shared" si="41"/>
        <v>1333</v>
      </c>
      <c r="D1338">
        <f t="shared" si="40"/>
        <v>101325.00469580415</v>
      </c>
    </row>
    <row r="1339" spans="3:4" x14ac:dyDescent="0.2">
      <c r="C1339" s="1">
        <f t="shared" si="41"/>
        <v>1334</v>
      </c>
      <c r="D1339">
        <f t="shared" si="40"/>
        <v>101325.00463444383</v>
      </c>
    </row>
    <row r="1340" spans="3:4" x14ac:dyDescent="0.2">
      <c r="C1340" s="1">
        <f t="shared" si="41"/>
        <v>1335</v>
      </c>
      <c r="D1340">
        <f t="shared" si="40"/>
        <v>101325.00457388531</v>
      </c>
    </row>
    <row r="1341" spans="3:4" x14ac:dyDescent="0.2">
      <c r="C1341" s="1">
        <f t="shared" si="41"/>
        <v>1336</v>
      </c>
      <c r="D1341">
        <f t="shared" si="40"/>
        <v>101325.0045141181</v>
      </c>
    </row>
    <row r="1342" spans="3:4" x14ac:dyDescent="0.2">
      <c r="C1342" s="1">
        <f t="shared" si="41"/>
        <v>1337</v>
      </c>
      <c r="D1342">
        <f t="shared" si="40"/>
        <v>101325.00445513189</v>
      </c>
    </row>
    <row r="1343" spans="3:4" x14ac:dyDescent="0.2">
      <c r="C1343" s="1">
        <f t="shared" si="41"/>
        <v>1338</v>
      </c>
      <c r="D1343">
        <f t="shared" si="40"/>
        <v>101325.00439691644</v>
      </c>
    </row>
    <row r="1344" spans="3:4" x14ac:dyDescent="0.2">
      <c r="C1344" s="1">
        <f t="shared" si="41"/>
        <v>1339</v>
      </c>
      <c r="D1344">
        <f t="shared" si="40"/>
        <v>101325.00433946172</v>
      </c>
    </row>
    <row r="1345" spans="3:4" x14ac:dyDescent="0.2">
      <c r="C1345" s="1">
        <f t="shared" si="41"/>
        <v>1340</v>
      </c>
      <c r="D1345">
        <f t="shared" si="40"/>
        <v>101325.00428275774</v>
      </c>
    </row>
    <row r="1346" spans="3:4" x14ac:dyDescent="0.2">
      <c r="C1346" s="1">
        <f t="shared" si="41"/>
        <v>1341</v>
      </c>
      <c r="D1346">
        <f t="shared" si="40"/>
        <v>101325.00422679473</v>
      </c>
    </row>
    <row r="1347" spans="3:4" x14ac:dyDescent="0.2">
      <c r="C1347" s="1">
        <f t="shared" si="41"/>
        <v>1342</v>
      </c>
      <c r="D1347">
        <f t="shared" si="40"/>
        <v>101325.00417156298</v>
      </c>
    </row>
    <row r="1348" spans="3:4" x14ac:dyDescent="0.2">
      <c r="C1348" s="1">
        <f t="shared" si="41"/>
        <v>1343</v>
      </c>
      <c r="D1348">
        <f t="shared" si="40"/>
        <v>101325.00411705296</v>
      </c>
    </row>
    <row r="1349" spans="3:4" x14ac:dyDescent="0.2">
      <c r="C1349" s="1">
        <f t="shared" si="41"/>
        <v>1344</v>
      </c>
      <c r="D1349">
        <f t="shared" si="40"/>
        <v>101325.0040632552</v>
      </c>
    </row>
    <row r="1350" spans="3:4" x14ac:dyDescent="0.2">
      <c r="C1350" s="1">
        <f t="shared" si="41"/>
        <v>1345</v>
      </c>
      <c r="D1350">
        <f t="shared" ref="D1350:D1413" si="42">$I$6*(1+$I$5*EXP(-$I$6*$I$11*$I$12*C1350/$I$8/$I$9/$I$10))/(1-$I$5*EXP(-$I$6*$I$12*$I$11*C1350/$I$10/$I$9/$I$8))</f>
        <v>101325.00401016042</v>
      </c>
    </row>
    <row r="1351" spans="3:4" x14ac:dyDescent="0.2">
      <c r="C1351" s="1">
        <f t="shared" ref="C1351:C1414" si="43">C1350+1</f>
        <v>1346</v>
      </c>
      <c r="D1351">
        <f t="shared" si="42"/>
        <v>101325.00395775946</v>
      </c>
    </row>
    <row r="1352" spans="3:4" x14ac:dyDescent="0.2">
      <c r="C1352" s="1">
        <f t="shared" si="43"/>
        <v>1347</v>
      </c>
      <c r="D1352">
        <f t="shared" si="42"/>
        <v>101325.00390604322</v>
      </c>
    </row>
    <row r="1353" spans="3:4" x14ac:dyDescent="0.2">
      <c r="C1353" s="1">
        <f t="shared" si="43"/>
        <v>1348</v>
      </c>
      <c r="D1353">
        <f t="shared" si="42"/>
        <v>101325.00385500275</v>
      </c>
    </row>
    <row r="1354" spans="3:4" x14ac:dyDescent="0.2">
      <c r="C1354" s="1">
        <f t="shared" si="43"/>
        <v>1349</v>
      </c>
      <c r="D1354">
        <f t="shared" si="42"/>
        <v>101325.00380462922</v>
      </c>
    </row>
    <row r="1355" spans="3:4" x14ac:dyDescent="0.2">
      <c r="C1355" s="1">
        <f t="shared" si="43"/>
        <v>1350</v>
      </c>
      <c r="D1355">
        <f t="shared" si="42"/>
        <v>101325.00375491392</v>
      </c>
    </row>
    <row r="1356" spans="3:4" x14ac:dyDescent="0.2">
      <c r="C1356" s="1">
        <f t="shared" si="43"/>
        <v>1351</v>
      </c>
      <c r="D1356">
        <f t="shared" si="42"/>
        <v>101325.00370584827</v>
      </c>
    </row>
    <row r="1357" spans="3:4" x14ac:dyDescent="0.2">
      <c r="C1357" s="1">
        <f t="shared" si="43"/>
        <v>1352</v>
      </c>
      <c r="D1357">
        <f t="shared" si="42"/>
        <v>101325.00365742376</v>
      </c>
    </row>
    <row r="1358" spans="3:4" x14ac:dyDescent="0.2">
      <c r="C1358" s="1">
        <f t="shared" si="43"/>
        <v>1353</v>
      </c>
      <c r="D1358">
        <f t="shared" si="42"/>
        <v>101325.003609632</v>
      </c>
    </row>
    <row r="1359" spans="3:4" x14ac:dyDescent="0.2">
      <c r="C1359" s="1">
        <f t="shared" si="43"/>
        <v>1354</v>
      </c>
      <c r="D1359">
        <f t="shared" si="42"/>
        <v>101325.00356246474</v>
      </c>
    </row>
    <row r="1360" spans="3:4" x14ac:dyDescent="0.2">
      <c r="C1360" s="1">
        <f t="shared" si="43"/>
        <v>1355</v>
      </c>
      <c r="D1360">
        <f t="shared" si="42"/>
        <v>101325.00351591385</v>
      </c>
    </row>
    <row r="1361" spans="3:4" x14ac:dyDescent="0.2">
      <c r="C1361" s="1">
        <f t="shared" si="43"/>
        <v>1356</v>
      </c>
      <c r="D1361">
        <f t="shared" si="42"/>
        <v>101325.00346997121</v>
      </c>
    </row>
    <row r="1362" spans="3:4" x14ac:dyDescent="0.2">
      <c r="C1362" s="1">
        <f t="shared" si="43"/>
        <v>1357</v>
      </c>
      <c r="D1362">
        <f t="shared" si="42"/>
        <v>101325.00342462893</v>
      </c>
    </row>
    <row r="1363" spans="3:4" x14ac:dyDescent="0.2">
      <c r="C1363" s="1">
        <f t="shared" si="43"/>
        <v>1358</v>
      </c>
      <c r="D1363">
        <f t="shared" si="42"/>
        <v>101325.00337987911</v>
      </c>
    </row>
    <row r="1364" spans="3:4" x14ac:dyDescent="0.2">
      <c r="C1364" s="1">
        <f t="shared" si="43"/>
        <v>1359</v>
      </c>
      <c r="D1364">
        <f t="shared" si="42"/>
        <v>101325.00333571405</v>
      </c>
    </row>
    <row r="1365" spans="3:4" x14ac:dyDescent="0.2">
      <c r="C1365" s="1">
        <f t="shared" si="43"/>
        <v>1360</v>
      </c>
      <c r="D1365">
        <f t="shared" si="42"/>
        <v>101325.00329212612</v>
      </c>
    </row>
    <row r="1366" spans="3:4" x14ac:dyDescent="0.2">
      <c r="C1366" s="1">
        <f t="shared" si="43"/>
        <v>1361</v>
      </c>
      <c r="D1366">
        <f t="shared" si="42"/>
        <v>101325.00324910773</v>
      </c>
    </row>
    <row r="1367" spans="3:4" x14ac:dyDescent="0.2">
      <c r="C1367" s="1">
        <f t="shared" si="43"/>
        <v>1362</v>
      </c>
      <c r="D1367">
        <f t="shared" si="42"/>
        <v>101325.00320665147</v>
      </c>
    </row>
    <row r="1368" spans="3:4" x14ac:dyDescent="0.2">
      <c r="C1368" s="1">
        <f t="shared" si="43"/>
        <v>1363</v>
      </c>
      <c r="D1368">
        <f t="shared" si="42"/>
        <v>101325.00316474999</v>
      </c>
    </row>
    <row r="1369" spans="3:4" x14ac:dyDescent="0.2">
      <c r="C1369" s="1">
        <f t="shared" si="43"/>
        <v>1364</v>
      </c>
      <c r="D1369">
        <f t="shared" si="42"/>
        <v>101325.00312339603</v>
      </c>
    </row>
    <row r="1370" spans="3:4" x14ac:dyDescent="0.2">
      <c r="C1370" s="1">
        <f t="shared" si="43"/>
        <v>1365</v>
      </c>
      <c r="D1370">
        <f t="shared" si="42"/>
        <v>101325.00308258245</v>
      </c>
    </row>
    <row r="1371" spans="3:4" x14ac:dyDescent="0.2">
      <c r="C1371" s="1">
        <f t="shared" si="43"/>
        <v>1366</v>
      </c>
      <c r="D1371">
        <f t="shared" si="42"/>
        <v>101325.0030423022</v>
      </c>
    </row>
    <row r="1372" spans="3:4" x14ac:dyDescent="0.2">
      <c r="C1372" s="1">
        <f t="shared" si="43"/>
        <v>1367</v>
      </c>
      <c r="D1372">
        <f t="shared" si="42"/>
        <v>101325.00300254827</v>
      </c>
    </row>
    <row r="1373" spans="3:4" x14ac:dyDescent="0.2">
      <c r="C1373" s="1">
        <f t="shared" si="43"/>
        <v>1368</v>
      </c>
      <c r="D1373">
        <f t="shared" si="42"/>
        <v>101325.00296331382</v>
      </c>
    </row>
    <row r="1374" spans="3:4" x14ac:dyDescent="0.2">
      <c r="C1374" s="1">
        <f t="shared" si="43"/>
        <v>1369</v>
      </c>
      <c r="D1374">
        <f t="shared" si="42"/>
        <v>101325.00292459202</v>
      </c>
    </row>
    <row r="1375" spans="3:4" x14ac:dyDescent="0.2">
      <c r="C1375" s="1">
        <f t="shared" si="43"/>
        <v>1370</v>
      </c>
      <c r="D1375">
        <f t="shared" si="42"/>
        <v>101325.00288637624</v>
      </c>
    </row>
    <row r="1376" spans="3:4" x14ac:dyDescent="0.2">
      <c r="C1376" s="1">
        <f t="shared" si="43"/>
        <v>1371</v>
      </c>
      <c r="D1376">
        <f t="shared" si="42"/>
        <v>101325.00284865982</v>
      </c>
    </row>
    <row r="1377" spans="3:4" x14ac:dyDescent="0.2">
      <c r="C1377" s="1">
        <f t="shared" si="43"/>
        <v>1372</v>
      </c>
      <c r="D1377">
        <f t="shared" si="42"/>
        <v>101325.00281143622</v>
      </c>
    </row>
    <row r="1378" spans="3:4" x14ac:dyDescent="0.2">
      <c r="C1378" s="1">
        <f t="shared" si="43"/>
        <v>1373</v>
      </c>
      <c r="D1378">
        <f t="shared" si="42"/>
        <v>101325.00277469904</v>
      </c>
    </row>
    <row r="1379" spans="3:4" x14ac:dyDescent="0.2">
      <c r="C1379" s="1">
        <f t="shared" si="43"/>
        <v>1374</v>
      </c>
      <c r="D1379">
        <f t="shared" si="42"/>
        <v>101325.00273844189</v>
      </c>
    </row>
    <row r="1380" spans="3:4" x14ac:dyDescent="0.2">
      <c r="C1380" s="1">
        <f t="shared" si="43"/>
        <v>1375</v>
      </c>
      <c r="D1380">
        <f t="shared" si="42"/>
        <v>101325.00270265854</v>
      </c>
    </row>
    <row r="1381" spans="3:4" x14ac:dyDescent="0.2">
      <c r="C1381" s="1">
        <f t="shared" si="43"/>
        <v>1376</v>
      </c>
      <c r="D1381">
        <f t="shared" si="42"/>
        <v>101325.00266734276</v>
      </c>
    </row>
    <row r="1382" spans="3:4" x14ac:dyDescent="0.2">
      <c r="C1382" s="1">
        <f t="shared" si="43"/>
        <v>1377</v>
      </c>
      <c r="D1382">
        <f t="shared" si="42"/>
        <v>101325.00263248847</v>
      </c>
    </row>
    <row r="1383" spans="3:4" x14ac:dyDescent="0.2">
      <c r="C1383" s="1">
        <f t="shared" si="43"/>
        <v>1378</v>
      </c>
      <c r="D1383">
        <f t="shared" si="42"/>
        <v>101325.00259808959</v>
      </c>
    </row>
    <row r="1384" spans="3:4" x14ac:dyDescent="0.2">
      <c r="C1384" s="1">
        <f t="shared" si="43"/>
        <v>1379</v>
      </c>
      <c r="D1384">
        <f t="shared" si="42"/>
        <v>101325.0025641402</v>
      </c>
    </row>
    <row r="1385" spans="3:4" x14ac:dyDescent="0.2">
      <c r="C1385" s="1">
        <f t="shared" si="43"/>
        <v>1380</v>
      </c>
      <c r="D1385">
        <f t="shared" si="42"/>
        <v>101325.00253063446</v>
      </c>
    </row>
    <row r="1386" spans="3:4" x14ac:dyDescent="0.2">
      <c r="C1386" s="1">
        <f t="shared" si="43"/>
        <v>1381</v>
      </c>
      <c r="D1386">
        <f t="shared" si="42"/>
        <v>101325.00249756653</v>
      </c>
    </row>
    <row r="1387" spans="3:4" x14ac:dyDescent="0.2">
      <c r="C1387" s="1">
        <f t="shared" si="43"/>
        <v>1382</v>
      </c>
      <c r="D1387">
        <f t="shared" si="42"/>
        <v>101325.0024649307</v>
      </c>
    </row>
    <row r="1388" spans="3:4" x14ac:dyDescent="0.2">
      <c r="C1388" s="1">
        <f t="shared" si="43"/>
        <v>1383</v>
      </c>
      <c r="D1388">
        <f t="shared" si="42"/>
        <v>101325.00243272132</v>
      </c>
    </row>
    <row r="1389" spans="3:4" x14ac:dyDescent="0.2">
      <c r="C1389" s="1">
        <f t="shared" si="43"/>
        <v>1384</v>
      </c>
      <c r="D1389">
        <f t="shared" si="42"/>
        <v>101325.00240093283</v>
      </c>
    </row>
    <row r="1390" spans="3:4" x14ac:dyDescent="0.2">
      <c r="C1390" s="1">
        <f t="shared" si="43"/>
        <v>1385</v>
      </c>
      <c r="D1390">
        <f t="shared" si="42"/>
        <v>101325.00236955972</v>
      </c>
    </row>
    <row r="1391" spans="3:4" x14ac:dyDescent="0.2">
      <c r="C1391" s="1">
        <f t="shared" si="43"/>
        <v>1386</v>
      </c>
      <c r="D1391">
        <f t="shared" si="42"/>
        <v>101325.00233859655</v>
      </c>
    </row>
    <row r="1392" spans="3:4" x14ac:dyDescent="0.2">
      <c r="C1392" s="1">
        <f t="shared" si="43"/>
        <v>1387</v>
      </c>
      <c r="D1392">
        <f t="shared" si="42"/>
        <v>101325.00230803798</v>
      </c>
    </row>
    <row r="1393" spans="3:4" x14ac:dyDescent="0.2">
      <c r="C1393" s="1">
        <f t="shared" si="43"/>
        <v>1388</v>
      </c>
      <c r="D1393">
        <f t="shared" si="42"/>
        <v>101325.00227787872</v>
      </c>
    </row>
    <row r="1394" spans="3:4" x14ac:dyDescent="0.2">
      <c r="C1394" s="1">
        <f t="shared" si="43"/>
        <v>1389</v>
      </c>
      <c r="D1394">
        <f t="shared" si="42"/>
        <v>101325.00224811357</v>
      </c>
    </row>
    <row r="1395" spans="3:4" x14ac:dyDescent="0.2">
      <c r="C1395" s="1">
        <f t="shared" si="43"/>
        <v>1390</v>
      </c>
      <c r="D1395">
        <f t="shared" si="42"/>
        <v>101325.00221873737</v>
      </c>
    </row>
    <row r="1396" spans="3:4" x14ac:dyDescent="0.2">
      <c r="C1396" s="1">
        <f t="shared" si="43"/>
        <v>1391</v>
      </c>
      <c r="D1396">
        <f t="shared" si="42"/>
        <v>101325.00218974501</v>
      </c>
    </row>
    <row r="1397" spans="3:4" x14ac:dyDescent="0.2">
      <c r="C1397" s="1">
        <f t="shared" si="43"/>
        <v>1392</v>
      </c>
      <c r="D1397">
        <f t="shared" si="42"/>
        <v>101325.00216113147</v>
      </c>
    </row>
    <row r="1398" spans="3:4" x14ac:dyDescent="0.2">
      <c r="C1398" s="1">
        <f t="shared" si="43"/>
        <v>1393</v>
      </c>
      <c r="D1398">
        <f t="shared" si="42"/>
        <v>101325.00213289187</v>
      </c>
    </row>
    <row r="1399" spans="3:4" x14ac:dyDescent="0.2">
      <c r="C1399" s="1">
        <f t="shared" si="43"/>
        <v>1394</v>
      </c>
      <c r="D1399">
        <f t="shared" si="42"/>
        <v>101325.00210502127</v>
      </c>
    </row>
    <row r="1400" spans="3:4" x14ac:dyDescent="0.2">
      <c r="C1400" s="1">
        <f t="shared" si="43"/>
        <v>1395</v>
      </c>
      <c r="D1400">
        <f t="shared" si="42"/>
        <v>101325.00207751484</v>
      </c>
    </row>
    <row r="1401" spans="3:4" x14ac:dyDescent="0.2">
      <c r="C1401" s="1">
        <f t="shared" si="43"/>
        <v>1396</v>
      </c>
      <c r="D1401">
        <f t="shared" si="42"/>
        <v>101325.00205036784</v>
      </c>
    </row>
    <row r="1402" spans="3:4" x14ac:dyDescent="0.2">
      <c r="C1402" s="1">
        <f t="shared" si="43"/>
        <v>1397</v>
      </c>
      <c r="D1402">
        <f t="shared" si="42"/>
        <v>101325.00202357558</v>
      </c>
    </row>
    <row r="1403" spans="3:4" x14ac:dyDescent="0.2">
      <c r="C1403" s="1">
        <f t="shared" si="43"/>
        <v>1398</v>
      </c>
      <c r="D1403">
        <f t="shared" si="42"/>
        <v>101325.0019971334</v>
      </c>
    </row>
    <row r="1404" spans="3:4" x14ac:dyDescent="0.2">
      <c r="C1404" s="1">
        <f t="shared" si="43"/>
        <v>1399</v>
      </c>
      <c r="D1404">
        <f t="shared" si="42"/>
        <v>101325.00197103676</v>
      </c>
    </row>
    <row r="1405" spans="3:4" x14ac:dyDescent="0.2">
      <c r="C1405" s="1">
        <f t="shared" si="43"/>
        <v>1400</v>
      </c>
      <c r="D1405">
        <f t="shared" si="42"/>
        <v>101325.00194528111</v>
      </c>
    </row>
    <row r="1406" spans="3:4" x14ac:dyDescent="0.2">
      <c r="C1406" s="1">
        <f t="shared" si="43"/>
        <v>1401</v>
      </c>
      <c r="D1406">
        <f t="shared" si="42"/>
        <v>101325.00191986203</v>
      </c>
    </row>
    <row r="1407" spans="3:4" x14ac:dyDescent="0.2">
      <c r="C1407" s="1">
        <f t="shared" si="43"/>
        <v>1402</v>
      </c>
      <c r="D1407">
        <f t="shared" si="42"/>
        <v>101325.00189477509</v>
      </c>
    </row>
    <row r="1408" spans="3:4" x14ac:dyDescent="0.2">
      <c r="C1408" s="1">
        <f t="shared" si="43"/>
        <v>1403</v>
      </c>
      <c r="D1408">
        <f t="shared" si="42"/>
        <v>101325.00187001596</v>
      </c>
    </row>
    <row r="1409" spans="3:4" x14ac:dyDescent="0.2">
      <c r="C1409" s="1">
        <f t="shared" si="43"/>
        <v>1404</v>
      </c>
      <c r="D1409">
        <f t="shared" si="42"/>
        <v>101325.00184558037</v>
      </c>
    </row>
    <row r="1410" spans="3:4" x14ac:dyDescent="0.2">
      <c r="C1410" s="1">
        <f t="shared" si="43"/>
        <v>1405</v>
      </c>
      <c r="D1410">
        <f t="shared" si="42"/>
        <v>101325.00182146409</v>
      </c>
    </row>
    <row r="1411" spans="3:4" x14ac:dyDescent="0.2">
      <c r="C1411" s="1">
        <f t="shared" si="43"/>
        <v>1406</v>
      </c>
      <c r="D1411">
        <f t="shared" si="42"/>
        <v>101325.00179766292</v>
      </c>
    </row>
    <row r="1412" spans="3:4" x14ac:dyDescent="0.2">
      <c r="C1412" s="1">
        <f t="shared" si="43"/>
        <v>1407</v>
      </c>
      <c r="D1412">
        <f t="shared" si="42"/>
        <v>101325.00177417276</v>
      </c>
    </row>
    <row r="1413" spans="3:4" x14ac:dyDescent="0.2">
      <c r="C1413" s="1">
        <f t="shared" si="43"/>
        <v>1408</v>
      </c>
      <c r="D1413">
        <f t="shared" si="42"/>
        <v>101325.00175098956</v>
      </c>
    </row>
    <row r="1414" spans="3:4" x14ac:dyDescent="0.2">
      <c r="C1414" s="1">
        <f t="shared" si="43"/>
        <v>1409</v>
      </c>
      <c r="D1414">
        <f t="shared" ref="D1414:D1477" si="44">$I$6*(1+$I$5*EXP(-$I$6*$I$11*$I$12*C1414/$I$8/$I$9/$I$10))/(1-$I$5*EXP(-$I$6*$I$12*$I$11*C1414/$I$10/$I$9/$I$8))</f>
        <v>101325.00172810927</v>
      </c>
    </row>
    <row r="1415" spans="3:4" x14ac:dyDescent="0.2">
      <c r="C1415" s="1">
        <f t="shared" ref="C1415:C1478" si="45">C1414+1</f>
        <v>1410</v>
      </c>
      <c r="D1415">
        <f t="shared" si="44"/>
        <v>101325.00170552799</v>
      </c>
    </row>
    <row r="1416" spans="3:4" x14ac:dyDescent="0.2">
      <c r="C1416" s="1">
        <f t="shared" si="45"/>
        <v>1411</v>
      </c>
      <c r="D1416">
        <f t="shared" si="44"/>
        <v>101325.00168324176</v>
      </c>
    </row>
    <row r="1417" spans="3:4" x14ac:dyDescent="0.2">
      <c r="C1417" s="1">
        <f t="shared" si="45"/>
        <v>1412</v>
      </c>
      <c r="D1417">
        <f t="shared" si="44"/>
        <v>101325.00166124676</v>
      </c>
    </row>
    <row r="1418" spans="3:4" x14ac:dyDescent="0.2">
      <c r="C1418" s="1">
        <f t="shared" si="45"/>
        <v>1413</v>
      </c>
      <c r="D1418">
        <f t="shared" si="44"/>
        <v>101325.00163953917</v>
      </c>
    </row>
    <row r="1419" spans="3:4" x14ac:dyDescent="0.2">
      <c r="C1419" s="1">
        <f t="shared" si="45"/>
        <v>1414</v>
      </c>
      <c r="D1419">
        <f t="shared" si="44"/>
        <v>101325.00161811522</v>
      </c>
    </row>
    <row r="1420" spans="3:4" x14ac:dyDescent="0.2">
      <c r="C1420" s="1">
        <f t="shared" si="45"/>
        <v>1415</v>
      </c>
      <c r="D1420">
        <f t="shared" si="44"/>
        <v>101325.00159697124</v>
      </c>
    </row>
    <row r="1421" spans="3:4" x14ac:dyDescent="0.2">
      <c r="C1421" s="1">
        <f t="shared" si="45"/>
        <v>1416</v>
      </c>
      <c r="D1421">
        <f t="shared" si="44"/>
        <v>101325.0015761035</v>
      </c>
    </row>
    <row r="1422" spans="3:4" x14ac:dyDescent="0.2">
      <c r="C1422" s="1">
        <f t="shared" si="45"/>
        <v>1417</v>
      </c>
      <c r="D1422">
        <f t="shared" si="44"/>
        <v>101325.00155550848</v>
      </c>
    </row>
    <row r="1423" spans="3:4" x14ac:dyDescent="0.2">
      <c r="C1423" s="1">
        <f t="shared" si="45"/>
        <v>1418</v>
      </c>
      <c r="D1423">
        <f t="shared" si="44"/>
        <v>101325.00153518257</v>
      </c>
    </row>
    <row r="1424" spans="3:4" x14ac:dyDescent="0.2">
      <c r="C1424" s="1">
        <f t="shared" si="45"/>
        <v>1419</v>
      </c>
      <c r="D1424">
        <f t="shared" si="44"/>
        <v>101325.00151512226</v>
      </c>
    </row>
    <row r="1425" spans="3:4" x14ac:dyDescent="0.2">
      <c r="C1425" s="1">
        <f t="shared" si="45"/>
        <v>1420</v>
      </c>
      <c r="D1425">
        <f t="shared" si="44"/>
        <v>101325.00149532409</v>
      </c>
    </row>
    <row r="1426" spans="3:4" x14ac:dyDescent="0.2">
      <c r="C1426" s="1">
        <f t="shared" si="45"/>
        <v>1421</v>
      </c>
      <c r="D1426">
        <f t="shared" si="44"/>
        <v>101325.00147578461</v>
      </c>
    </row>
    <row r="1427" spans="3:4" x14ac:dyDescent="0.2">
      <c r="C1427" s="1">
        <f t="shared" si="45"/>
        <v>1422</v>
      </c>
      <c r="D1427">
        <f t="shared" si="44"/>
        <v>101325.00145650044</v>
      </c>
    </row>
    <row r="1428" spans="3:4" x14ac:dyDescent="0.2">
      <c r="C1428" s="1">
        <f t="shared" si="45"/>
        <v>1423</v>
      </c>
      <c r="D1428">
        <f t="shared" si="44"/>
        <v>101325.00143746828</v>
      </c>
    </row>
    <row r="1429" spans="3:4" x14ac:dyDescent="0.2">
      <c r="C1429" s="1">
        <f t="shared" si="45"/>
        <v>1424</v>
      </c>
      <c r="D1429">
        <f t="shared" si="44"/>
        <v>101325.0014186848</v>
      </c>
    </row>
    <row r="1430" spans="3:4" x14ac:dyDescent="0.2">
      <c r="C1430" s="1">
        <f t="shared" si="45"/>
        <v>1425</v>
      </c>
      <c r="D1430">
        <f t="shared" si="44"/>
        <v>101325.00140014678</v>
      </c>
    </row>
    <row r="1431" spans="3:4" x14ac:dyDescent="0.2">
      <c r="C1431" s="1">
        <f t="shared" si="45"/>
        <v>1426</v>
      </c>
      <c r="D1431">
        <f t="shared" si="44"/>
        <v>101325.00138185099</v>
      </c>
    </row>
    <row r="1432" spans="3:4" x14ac:dyDescent="0.2">
      <c r="C1432" s="1">
        <f t="shared" si="45"/>
        <v>1427</v>
      </c>
      <c r="D1432">
        <f t="shared" si="44"/>
        <v>101325.00136379428</v>
      </c>
    </row>
    <row r="1433" spans="3:4" x14ac:dyDescent="0.2">
      <c r="C1433" s="1">
        <f t="shared" si="45"/>
        <v>1428</v>
      </c>
      <c r="D1433">
        <f t="shared" si="44"/>
        <v>101325.00134597351</v>
      </c>
    </row>
    <row r="1434" spans="3:4" x14ac:dyDescent="0.2">
      <c r="C1434" s="1">
        <f t="shared" si="45"/>
        <v>1429</v>
      </c>
      <c r="D1434">
        <f t="shared" si="44"/>
        <v>101325.0013283856</v>
      </c>
    </row>
    <row r="1435" spans="3:4" x14ac:dyDescent="0.2">
      <c r="C1435" s="1">
        <f t="shared" si="45"/>
        <v>1430</v>
      </c>
      <c r="D1435">
        <f t="shared" si="44"/>
        <v>101325.00131102752</v>
      </c>
    </row>
    <row r="1436" spans="3:4" x14ac:dyDescent="0.2">
      <c r="C1436" s="1">
        <f t="shared" si="45"/>
        <v>1431</v>
      </c>
      <c r="D1436">
        <f t="shared" si="44"/>
        <v>101325.00129389625</v>
      </c>
    </row>
    <row r="1437" spans="3:4" x14ac:dyDescent="0.2">
      <c r="C1437" s="1">
        <f t="shared" si="45"/>
        <v>1432</v>
      </c>
      <c r="D1437">
        <f t="shared" si="44"/>
        <v>101325.00127698886</v>
      </c>
    </row>
    <row r="1438" spans="3:4" x14ac:dyDescent="0.2">
      <c r="C1438" s="1">
        <f t="shared" si="45"/>
        <v>1433</v>
      </c>
      <c r="D1438">
        <f t="shared" si="44"/>
        <v>101325.00126030236</v>
      </c>
    </row>
    <row r="1439" spans="3:4" x14ac:dyDescent="0.2">
      <c r="C1439" s="1">
        <f t="shared" si="45"/>
        <v>1434</v>
      </c>
      <c r="D1439">
        <f t="shared" si="44"/>
        <v>101325.00124383392</v>
      </c>
    </row>
    <row r="1440" spans="3:4" x14ac:dyDescent="0.2">
      <c r="C1440" s="1">
        <f t="shared" si="45"/>
        <v>1435</v>
      </c>
      <c r="D1440">
        <f t="shared" si="44"/>
        <v>101325.00122758068</v>
      </c>
    </row>
    <row r="1441" spans="3:4" x14ac:dyDescent="0.2">
      <c r="C1441" s="1">
        <f t="shared" si="45"/>
        <v>1436</v>
      </c>
      <c r="D1441">
        <f t="shared" si="44"/>
        <v>101325.00121153983</v>
      </c>
    </row>
    <row r="1442" spans="3:4" x14ac:dyDescent="0.2">
      <c r="C1442" s="1">
        <f t="shared" si="45"/>
        <v>1437</v>
      </c>
      <c r="D1442">
        <f t="shared" si="44"/>
        <v>101325.00119570858</v>
      </c>
    </row>
    <row r="1443" spans="3:4" x14ac:dyDescent="0.2">
      <c r="C1443" s="1">
        <f t="shared" si="45"/>
        <v>1438</v>
      </c>
      <c r="D1443">
        <f t="shared" si="44"/>
        <v>101325.00118008417</v>
      </c>
    </row>
    <row r="1444" spans="3:4" x14ac:dyDescent="0.2">
      <c r="C1444" s="1">
        <f t="shared" si="45"/>
        <v>1439</v>
      </c>
      <c r="D1444">
        <f t="shared" si="44"/>
        <v>101325.00116466396</v>
      </c>
    </row>
    <row r="1445" spans="3:4" x14ac:dyDescent="0.2">
      <c r="C1445" s="1">
        <f t="shared" si="45"/>
        <v>1440</v>
      </c>
      <c r="D1445">
        <f t="shared" si="44"/>
        <v>101325.00114944523</v>
      </c>
    </row>
    <row r="1446" spans="3:4" x14ac:dyDescent="0.2">
      <c r="C1446" s="1">
        <f t="shared" si="45"/>
        <v>1441</v>
      </c>
      <c r="D1446">
        <f t="shared" si="44"/>
        <v>101325.00113442537</v>
      </c>
    </row>
    <row r="1447" spans="3:4" x14ac:dyDescent="0.2">
      <c r="C1447" s="1">
        <f t="shared" si="45"/>
        <v>1442</v>
      </c>
      <c r="D1447">
        <f t="shared" si="44"/>
        <v>101325.00111960179</v>
      </c>
    </row>
    <row r="1448" spans="3:4" x14ac:dyDescent="0.2">
      <c r="C1448" s="1">
        <f t="shared" si="45"/>
        <v>1443</v>
      </c>
      <c r="D1448">
        <f t="shared" si="44"/>
        <v>101325.00110497189</v>
      </c>
    </row>
    <row r="1449" spans="3:4" x14ac:dyDescent="0.2">
      <c r="C1449" s="1">
        <f t="shared" si="45"/>
        <v>1444</v>
      </c>
      <c r="D1449">
        <f t="shared" si="44"/>
        <v>101325.00109053316</v>
      </c>
    </row>
    <row r="1450" spans="3:4" x14ac:dyDescent="0.2">
      <c r="C1450" s="1">
        <f t="shared" si="45"/>
        <v>1445</v>
      </c>
      <c r="D1450">
        <f t="shared" si="44"/>
        <v>101325.00107628309</v>
      </c>
    </row>
    <row r="1451" spans="3:4" x14ac:dyDescent="0.2">
      <c r="C1451" s="1">
        <f t="shared" si="45"/>
        <v>1446</v>
      </c>
      <c r="D1451">
        <f t="shared" si="44"/>
        <v>101325.00106221925</v>
      </c>
    </row>
    <row r="1452" spans="3:4" x14ac:dyDescent="0.2">
      <c r="C1452" s="1">
        <f t="shared" si="45"/>
        <v>1447</v>
      </c>
      <c r="D1452">
        <f t="shared" si="44"/>
        <v>101325.00104833918</v>
      </c>
    </row>
    <row r="1453" spans="3:4" x14ac:dyDescent="0.2">
      <c r="C1453" s="1">
        <f t="shared" si="45"/>
        <v>1448</v>
      </c>
      <c r="D1453">
        <f t="shared" si="44"/>
        <v>101325.00103464047</v>
      </c>
    </row>
    <row r="1454" spans="3:4" x14ac:dyDescent="0.2">
      <c r="C1454" s="1">
        <f t="shared" si="45"/>
        <v>1449</v>
      </c>
      <c r="D1454">
        <f t="shared" si="44"/>
        <v>101325.00102112078</v>
      </c>
    </row>
    <row r="1455" spans="3:4" x14ac:dyDescent="0.2">
      <c r="C1455" s="1">
        <f t="shared" si="45"/>
        <v>1450</v>
      </c>
      <c r="D1455">
        <f t="shared" si="44"/>
        <v>101325.00100777774</v>
      </c>
    </row>
    <row r="1456" spans="3:4" x14ac:dyDescent="0.2">
      <c r="C1456" s="1">
        <f t="shared" si="45"/>
        <v>1451</v>
      </c>
      <c r="D1456">
        <f t="shared" si="44"/>
        <v>101325.00099460904</v>
      </c>
    </row>
    <row r="1457" spans="3:4" x14ac:dyDescent="0.2">
      <c r="C1457" s="1">
        <f t="shared" si="45"/>
        <v>1452</v>
      </c>
      <c r="D1457">
        <f t="shared" si="44"/>
        <v>101325.00098161245</v>
      </c>
    </row>
    <row r="1458" spans="3:4" x14ac:dyDescent="0.2">
      <c r="C1458" s="1">
        <f t="shared" si="45"/>
        <v>1453</v>
      </c>
      <c r="D1458">
        <f t="shared" si="44"/>
        <v>101325.00096878565</v>
      </c>
    </row>
    <row r="1459" spans="3:4" x14ac:dyDescent="0.2">
      <c r="C1459" s="1">
        <f t="shared" si="45"/>
        <v>1454</v>
      </c>
      <c r="D1459">
        <f t="shared" si="44"/>
        <v>101325.00095612649</v>
      </c>
    </row>
    <row r="1460" spans="3:4" x14ac:dyDescent="0.2">
      <c r="C1460" s="1">
        <f t="shared" si="45"/>
        <v>1455</v>
      </c>
      <c r="D1460">
        <f t="shared" si="44"/>
        <v>101325.00094363272</v>
      </c>
    </row>
    <row r="1461" spans="3:4" x14ac:dyDescent="0.2">
      <c r="C1461" s="1">
        <f t="shared" si="45"/>
        <v>1456</v>
      </c>
      <c r="D1461">
        <f t="shared" si="44"/>
        <v>101325.00093130223</v>
      </c>
    </row>
    <row r="1462" spans="3:4" x14ac:dyDescent="0.2">
      <c r="C1462" s="1">
        <f t="shared" si="45"/>
        <v>1457</v>
      </c>
      <c r="D1462">
        <f t="shared" si="44"/>
        <v>101325.00091913287</v>
      </c>
    </row>
    <row r="1463" spans="3:4" x14ac:dyDescent="0.2">
      <c r="C1463" s="1">
        <f t="shared" si="45"/>
        <v>1458</v>
      </c>
      <c r="D1463">
        <f t="shared" si="44"/>
        <v>101325.00090712251</v>
      </c>
    </row>
    <row r="1464" spans="3:4" x14ac:dyDescent="0.2">
      <c r="C1464" s="1">
        <f t="shared" si="45"/>
        <v>1459</v>
      </c>
      <c r="D1464">
        <f t="shared" si="44"/>
        <v>101325.0008952691</v>
      </c>
    </row>
    <row r="1465" spans="3:4" x14ac:dyDescent="0.2">
      <c r="C1465" s="1">
        <f t="shared" si="45"/>
        <v>1460</v>
      </c>
      <c r="D1465">
        <f t="shared" si="44"/>
        <v>101325.00088357057</v>
      </c>
    </row>
    <row r="1466" spans="3:4" x14ac:dyDescent="0.2">
      <c r="C1466" s="1">
        <f t="shared" si="45"/>
        <v>1461</v>
      </c>
      <c r="D1466">
        <f t="shared" si="44"/>
        <v>101325.0008720249</v>
      </c>
    </row>
    <row r="1467" spans="3:4" x14ac:dyDescent="0.2">
      <c r="C1467" s="1">
        <f t="shared" si="45"/>
        <v>1462</v>
      </c>
      <c r="D1467">
        <f t="shared" si="44"/>
        <v>101325.00086063011</v>
      </c>
    </row>
    <row r="1468" spans="3:4" x14ac:dyDescent="0.2">
      <c r="C1468" s="1">
        <f t="shared" si="45"/>
        <v>1463</v>
      </c>
      <c r="D1468">
        <f t="shared" si="44"/>
        <v>101325.00084938422</v>
      </c>
    </row>
    <row r="1469" spans="3:4" x14ac:dyDescent="0.2">
      <c r="C1469" s="1">
        <f t="shared" si="45"/>
        <v>1464</v>
      </c>
      <c r="D1469">
        <f t="shared" si="44"/>
        <v>101325.00083828527</v>
      </c>
    </row>
    <row r="1470" spans="3:4" x14ac:dyDescent="0.2">
      <c r="C1470" s="1">
        <f t="shared" si="45"/>
        <v>1465</v>
      </c>
      <c r="D1470">
        <f t="shared" si="44"/>
        <v>101325.00082733134</v>
      </c>
    </row>
    <row r="1471" spans="3:4" x14ac:dyDescent="0.2">
      <c r="C1471" s="1">
        <f t="shared" si="45"/>
        <v>1466</v>
      </c>
      <c r="D1471">
        <f t="shared" si="44"/>
        <v>101325.00081652055</v>
      </c>
    </row>
    <row r="1472" spans="3:4" x14ac:dyDescent="0.2">
      <c r="C1472" s="1">
        <f t="shared" si="45"/>
        <v>1467</v>
      </c>
      <c r="D1472">
        <f t="shared" si="44"/>
        <v>101325.00080585104</v>
      </c>
    </row>
    <row r="1473" spans="3:4" x14ac:dyDescent="0.2">
      <c r="C1473" s="1">
        <f t="shared" si="45"/>
        <v>1468</v>
      </c>
      <c r="D1473">
        <f t="shared" si="44"/>
        <v>101325.00079532096</v>
      </c>
    </row>
    <row r="1474" spans="3:4" x14ac:dyDescent="0.2">
      <c r="C1474" s="1">
        <f t="shared" si="45"/>
        <v>1469</v>
      </c>
      <c r="D1474">
        <f t="shared" si="44"/>
        <v>101325.00078492846</v>
      </c>
    </row>
    <row r="1475" spans="3:4" x14ac:dyDescent="0.2">
      <c r="C1475" s="1">
        <f t="shared" si="45"/>
        <v>1470</v>
      </c>
      <c r="D1475">
        <f t="shared" si="44"/>
        <v>101325.00077467175</v>
      </c>
    </row>
    <row r="1476" spans="3:4" x14ac:dyDescent="0.2">
      <c r="C1476" s="1">
        <f t="shared" si="45"/>
        <v>1471</v>
      </c>
      <c r="D1476">
        <f t="shared" si="44"/>
        <v>101325.00076454907</v>
      </c>
    </row>
    <row r="1477" spans="3:4" x14ac:dyDescent="0.2">
      <c r="C1477" s="1">
        <f t="shared" si="45"/>
        <v>1472</v>
      </c>
      <c r="D1477">
        <f t="shared" si="44"/>
        <v>101325.00075455869</v>
      </c>
    </row>
    <row r="1478" spans="3:4" x14ac:dyDescent="0.2">
      <c r="C1478" s="1">
        <f t="shared" si="45"/>
        <v>1473</v>
      </c>
      <c r="D1478">
        <f t="shared" ref="D1478:D1541" si="46">$I$6*(1+$I$5*EXP(-$I$6*$I$11*$I$12*C1478/$I$8/$I$9/$I$10))/(1-$I$5*EXP(-$I$6*$I$12*$I$11*C1478/$I$10/$I$9/$I$8))</f>
        <v>101325.0007446988</v>
      </c>
    </row>
    <row r="1479" spans="3:4" x14ac:dyDescent="0.2">
      <c r="C1479" s="1">
        <f t="shared" ref="C1479:C1542" si="47">C1478+1</f>
        <v>1474</v>
      </c>
      <c r="D1479">
        <f t="shared" si="46"/>
        <v>101325.00073496778</v>
      </c>
    </row>
    <row r="1480" spans="3:4" x14ac:dyDescent="0.2">
      <c r="C1480" s="1">
        <f t="shared" si="47"/>
        <v>1475</v>
      </c>
      <c r="D1480">
        <f t="shared" si="46"/>
        <v>101325.00072536393</v>
      </c>
    </row>
    <row r="1481" spans="3:4" x14ac:dyDescent="0.2">
      <c r="C1481" s="1">
        <f t="shared" si="47"/>
        <v>1476</v>
      </c>
      <c r="D1481">
        <f t="shared" si="46"/>
        <v>101325.00071588556</v>
      </c>
    </row>
    <row r="1482" spans="3:4" x14ac:dyDescent="0.2">
      <c r="C1482" s="1">
        <f t="shared" si="47"/>
        <v>1477</v>
      </c>
      <c r="D1482">
        <f t="shared" si="46"/>
        <v>101325.00070653103</v>
      </c>
    </row>
    <row r="1483" spans="3:4" x14ac:dyDescent="0.2">
      <c r="C1483" s="1">
        <f t="shared" si="47"/>
        <v>1478</v>
      </c>
      <c r="D1483">
        <f t="shared" si="46"/>
        <v>101325.00069729876</v>
      </c>
    </row>
    <row r="1484" spans="3:4" x14ac:dyDescent="0.2">
      <c r="C1484" s="1">
        <f t="shared" si="47"/>
        <v>1479</v>
      </c>
      <c r="D1484">
        <f t="shared" si="46"/>
        <v>101325.00068818714</v>
      </c>
    </row>
    <row r="1485" spans="3:4" x14ac:dyDescent="0.2">
      <c r="C1485" s="1">
        <f t="shared" si="47"/>
        <v>1480</v>
      </c>
      <c r="D1485">
        <f t="shared" si="46"/>
        <v>101325.00067919456</v>
      </c>
    </row>
    <row r="1486" spans="3:4" x14ac:dyDescent="0.2">
      <c r="C1486" s="1">
        <f t="shared" si="47"/>
        <v>1481</v>
      </c>
      <c r="D1486">
        <f t="shared" si="46"/>
        <v>101325.00067031948</v>
      </c>
    </row>
    <row r="1487" spans="3:4" x14ac:dyDescent="0.2">
      <c r="C1487" s="1">
        <f t="shared" si="47"/>
        <v>1482</v>
      </c>
      <c r="D1487">
        <f t="shared" si="46"/>
        <v>101325.00066156038</v>
      </c>
    </row>
    <row r="1488" spans="3:4" x14ac:dyDescent="0.2">
      <c r="C1488" s="1">
        <f t="shared" si="47"/>
        <v>1483</v>
      </c>
      <c r="D1488">
        <f t="shared" si="46"/>
        <v>101325.00065291575</v>
      </c>
    </row>
    <row r="1489" spans="3:4" x14ac:dyDescent="0.2">
      <c r="C1489" s="1">
        <f t="shared" si="47"/>
        <v>1484</v>
      </c>
      <c r="D1489">
        <f t="shared" si="46"/>
        <v>101325.00064438405</v>
      </c>
    </row>
    <row r="1490" spans="3:4" x14ac:dyDescent="0.2">
      <c r="C1490" s="1">
        <f t="shared" si="47"/>
        <v>1485</v>
      </c>
      <c r="D1490">
        <f t="shared" si="46"/>
        <v>101325.00063596386</v>
      </c>
    </row>
    <row r="1491" spans="3:4" x14ac:dyDescent="0.2">
      <c r="C1491" s="1">
        <f t="shared" si="47"/>
        <v>1486</v>
      </c>
      <c r="D1491">
        <f t="shared" si="46"/>
        <v>101325.00062765369</v>
      </c>
    </row>
    <row r="1492" spans="3:4" x14ac:dyDescent="0.2">
      <c r="C1492" s="1">
        <f t="shared" si="47"/>
        <v>1487</v>
      </c>
      <c r="D1492">
        <f t="shared" si="46"/>
        <v>101325.0006194521</v>
      </c>
    </row>
    <row r="1493" spans="3:4" x14ac:dyDescent="0.2">
      <c r="C1493" s="1">
        <f t="shared" si="47"/>
        <v>1488</v>
      </c>
      <c r="D1493">
        <f t="shared" si="46"/>
        <v>101325.0006113577</v>
      </c>
    </row>
    <row r="1494" spans="3:4" x14ac:dyDescent="0.2">
      <c r="C1494" s="1">
        <f t="shared" si="47"/>
        <v>1489</v>
      </c>
      <c r="D1494">
        <f t="shared" si="46"/>
        <v>101325.00060336906</v>
      </c>
    </row>
    <row r="1495" spans="3:4" x14ac:dyDescent="0.2">
      <c r="C1495" s="1">
        <f t="shared" si="47"/>
        <v>1490</v>
      </c>
      <c r="D1495">
        <f t="shared" si="46"/>
        <v>101325.0005954848</v>
      </c>
    </row>
    <row r="1496" spans="3:4" x14ac:dyDescent="0.2">
      <c r="C1496" s="1">
        <f t="shared" si="47"/>
        <v>1491</v>
      </c>
      <c r="D1496">
        <f t="shared" si="46"/>
        <v>101325.00058770356</v>
      </c>
    </row>
    <row r="1497" spans="3:4" x14ac:dyDescent="0.2">
      <c r="C1497" s="1">
        <f t="shared" si="47"/>
        <v>1492</v>
      </c>
      <c r="D1497">
        <f t="shared" si="46"/>
        <v>101325.00058002402</v>
      </c>
    </row>
    <row r="1498" spans="3:4" x14ac:dyDescent="0.2">
      <c r="C1498" s="1">
        <f t="shared" si="47"/>
        <v>1493</v>
      </c>
      <c r="D1498">
        <f t="shared" si="46"/>
        <v>101325.00057244481</v>
      </c>
    </row>
    <row r="1499" spans="3:4" x14ac:dyDescent="0.2">
      <c r="C1499" s="1">
        <f t="shared" si="47"/>
        <v>1494</v>
      </c>
      <c r="D1499">
        <f t="shared" si="46"/>
        <v>101325.00056496463</v>
      </c>
    </row>
    <row r="1500" spans="3:4" x14ac:dyDescent="0.2">
      <c r="C1500" s="1">
        <f t="shared" si="47"/>
        <v>1495</v>
      </c>
      <c r="D1500">
        <f t="shared" si="46"/>
        <v>101325.00055758223</v>
      </c>
    </row>
    <row r="1501" spans="3:4" x14ac:dyDescent="0.2">
      <c r="C1501" s="1">
        <f t="shared" si="47"/>
        <v>1496</v>
      </c>
      <c r="D1501">
        <f t="shared" si="46"/>
        <v>101325.00055029627</v>
      </c>
    </row>
    <row r="1502" spans="3:4" x14ac:dyDescent="0.2">
      <c r="C1502" s="1">
        <f t="shared" si="47"/>
        <v>1497</v>
      </c>
      <c r="D1502">
        <f t="shared" si="46"/>
        <v>101325.0005431055</v>
      </c>
    </row>
    <row r="1503" spans="3:4" x14ac:dyDescent="0.2">
      <c r="C1503" s="1">
        <f t="shared" si="47"/>
        <v>1498</v>
      </c>
      <c r="D1503">
        <f t="shared" si="46"/>
        <v>101325.00053600871</v>
      </c>
    </row>
    <row r="1504" spans="3:4" x14ac:dyDescent="0.2">
      <c r="C1504" s="1">
        <f t="shared" si="47"/>
        <v>1499</v>
      </c>
      <c r="D1504">
        <f t="shared" si="46"/>
        <v>101325.00052900465</v>
      </c>
    </row>
    <row r="1505" spans="3:4" x14ac:dyDescent="0.2">
      <c r="C1505" s="1">
        <f t="shared" si="47"/>
        <v>1500</v>
      </c>
      <c r="D1505">
        <f t="shared" si="46"/>
        <v>101325.00052209212</v>
      </c>
    </row>
    <row r="1506" spans="3:4" x14ac:dyDescent="0.2">
      <c r="C1506" s="1">
        <f t="shared" si="47"/>
        <v>1501</v>
      </c>
      <c r="D1506">
        <f t="shared" si="46"/>
        <v>101325.00051526993</v>
      </c>
    </row>
    <row r="1507" spans="3:4" x14ac:dyDescent="0.2">
      <c r="C1507" s="1">
        <f t="shared" si="47"/>
        <v>1502</v>
      </c>
      <c r="D1507">
        <f t="shared" si="46"/>
        <v>101325.00050853688</v>
      </c>
    </row>
    <row r="1508" spans="3:4" x14ac:dyDescent="0.2">
      <c r="C1508" s="1">
        <f t="shared" si="47"/>
        <v>1503</v>
      </c>
      <c r="D1508">
        <f t="shared" si="46"/>
        <v>101325.00050189179</v>
      </c>
    </row>
    <row r="1509" spans="3:4" x14ac:dyDescent="0.2">
      <c r="C1509" s="1">
        <f t="shared" si="47"/>
        <v>1504</v>
      </c>
      <c r="D1509">
        <f t="shared" si="46"/>
        <v>101325.00049533354</v>
      </c>
    </row>
    <row r="1510" spans="3:4" x14ac:dyDescent="0.2">
      <c r="C1510" s="1">
        <f t="shared" si="47"/>
        <v>1505</v>
      </c>
      <c r="D1510">
        <f t="shared" si="46"/>
        <v>101325.000488861</v>
      </c>
    </row>
    <row r="1511" spans="3:4" x14ac:dyDescent="0.2">
      <c r="C1511" s="1">
        <f t="shared" si="47"/>
        <v>1506</v>
      </c>
      <c r="D1511">
        <f t="shared" si="46"/>
        <v>101325.00048247303</v>
      </c>
    </row>
    <row r="1512" spans="3:4" x14ac:dyDescent="0.2">
      <c r="C1512" s="1">
        <f t="shared" si="47"/>
        <v>1507</v>
      </c>
      <c r="D1512">
        <f t="shared" si="46"/>
        <v>101325.00047616851</v>
      </c>
    </row>
    <row r="1513" spans="3:4" x14ac:dyDescent="0.2">
      <c r="C1513" s="1">
        <f t="shared" si="47"/>
        <v>1508</v>
      </c>
      <c r="D1513">
        <f t="shared" si="46"/>
        <v>101325.00046994642</v>
      </c>
    </row>
    <row r="1514" spans="3:4" x14ac:dyDescent="0.2">
      <c r="C1514" s="1">
        <f t="shared" si="47"/>
        <v>1509</v>
      </c>
      <c r="D1514">
        <f t="shared" si="46"/>
        <v>101325.00046380558</v>
      </c>
    </row>
    <row r="1515" spans="3:4" x14ac:dyDescent="0.2">
      <c r="C1515" s="1">
        <f t="shared" si="47"/>
        <v>1510</v>
      </c>
      <c r="D1515">
        <f t="shared" si="46"/>
        <v>101325.00045774502</v>
      </c>
    </row>
    <row r="1516" spans="3:4" x14ac:dyDescent="0.2">
      <c r="C1516" s="1">
        <f t="shared" si="47"/>
        <v>1511</v>
      </c>
      <c r="D1516">
        <f t="shared" si="46"/>
        <v>101325.00045176364</v>
      </c>
    </row>
    <row r="1517" spans="3:4" x14ac:dyDescent="0.2">
      <c r="C1517" s="1">
        <f t="shared" si="47"/>
        <v>1512</v>
      </c>
      <c r="D1517">
        <f t="shared" si="46"/>
        <v>101325.00044586042</v>
      </c>
    </row>
    <row r="1518" spans="3:4" x14ac:dyDescent="0.2">
      <c r="C1518" s="1">
        <f t="shared" si="47"/>
        <v>1513</v>
      </c>
      <c r="D1518">
        <f t="shared" si="46"/>
        <v>101325.00044003435</v>
      </c>
    </row>
    <row r="1519" spans="3:4" x14ac:dyDescent="0.2">
      <c r="C1519" s="1">
        <f t="shared" si="47"/>
        <v>1514</v>
      </c>
      <c r="D1519">
        <f t="shared" si="46"/>
        <v>101325.00043428439</v>
      </c>
    </row>
    <row r="1520" spans="3:4" x14ac:dyDescent="0.2">
      <c r="C1520" s="1">
        <f t="shared" si="47"/>
        <v>1515</v>
      </c>
      <c r="D1520">
        <f t="shared" si="46"/>
        <v>101325.00042860956</v>
      </c>
    </row>
    <row r="1521" spans="3:4" x14ac:dyDescent="0.2">
      <c r="C1521" s="1">
        <f t="shared" si="47"/>
        <v>1516</v>
      </c>
      <c r="D1521">
        <f t="shared" si="46"/>
        <v>101325.00042300893</v>
      </c>
    </row>
    <row r="1522" spans="3:4" x14ac:dyDescent="0.2">
      <c r="C1522" s="1">
        <f t="shared" si="47"/>
        <v>1517</v>
      </c>
      <c r="D1522">
        <f t="shared" si="46"/>
        <v>101325.00041748142</v>
      </c>
    </row>
    <row r="1523" spans="3:4" x14ac:dyDescent="0.2">
      <c r="C1523" s="1">
        <f t="shared" si="47"/>
        <v>1518</v>
      </c>
      <c r="D1523">
        <f t="shared" si="46"/>
        <v>101325.00041202617</v>
      </c>
    </row>
    <row r="1524" spans="3:4" x14ac:dyDescent="0.2">
      <c r="C1524" s="1">
        <f t="shared" si="47"/>
        <v>1519</v>
      </c>
      <c r="D1524">
        <f t="shared" si="46"/>
        <v>101325.00040664221</v>
      </c>
    </row>
    <row r="1525" spans="3:4" x14ac:dyDescent="0.2">
      <c r="C1525" s="1">
        <f t="shared" si="47"/>
        <v>1520</v>
      </c>
      <c r="D1525">
        <f t="shared" si="46"/>
        <v>101325.00040132859</v>
      </c>
    </row>
    <row r="1526" spans="3:4" x14ac:dyDescent="0.2">
      <c r="C1526" s="1">
        <f t="shared" si="47"/>
        <v>1521</v>
      </c>
      <c r="D1526">
        <f t="shared" si="46"/>
        <v>101325.0003960844</v>
      </c>
    </row>
    <row r="1527" spans="3:4" x14ac:dyDescent="0.2">
      <c r="C1527" s="1">
        <f t="shared" si="47"/>
        <v>1522</v>
      </c>
      <c r="D1527">
        <f t="shared" si="46"/>
        <v>101325.00039090877</v>
      </c>
    </row>
    <row r="1528" spans="3:4" x14ac:dyDescent="0.2">
      <c r="C1528" s="1">
        <f t="shared" si="47"/>
        <v>1523</v>
      </c>
      <c r="D1528">
        <f t="shared" si="46"/>
        <v>101325.00038580074</v>
      </c>
    </row>
    <row r="1529" spans="3:4" x14ac:dyDescent="0.2">
      <c r="C1529" s="1">
        <f t="shared" si="47"/>
        <v>1524</v>
      </c>
      <c r="D1529">
        <f t="shared" si="46"/>
        <v>101325.00038075946</v>
      </c>
    </row>
    <row r="1530" spans="3:4" x14ac:dyDescent="0.2">
      <c r="C1530" s="1">
        <f t="shared" si="47"/>
        <v>1525</v>
      </c>
      <c r="D1530">
        <f t="shared" si="46"/>
        <v>101325.00037578406</v>
      </c>
    </row>
    <row r="1531" spans="3:4" x14ac:dyDescent="0.2">
      <c r="C1531" s="1">
        <f t="shared" si="47"/>
        <v>1526</v>
      </c>
      <c r="D1531">
        <f t="shared" si="46"/>
        <v>101325.00037087366</v>
      </c>
    </row>
    <row r="1532" spans="3:4" x14ac:dyDescent="0.2">
      <c r="C1532" s="1">
        <f t="shared" si="47"/>
        <v>1527</v>
      </c>
      <c r="D1532">
        <f t="shared" si="46"/>
        <v>101325.00036602744</v>
      </c>
    </row>
    <row r="1533" spans="3:4" x14ac:dyDescent="0.2">
      <c r="C1533" s="1">
        <f t="shared" si="47"/>
        <v>1528</v>
      </c>
      <c r="D1533">
        <f t="shared" si="46"/>
        <v>101325.00036124454</v>
      </c>
    </row>
    <row r="1534" spans="3:4" x14ac:dyDescent="0.2">
      <c r="C1534" s="1">
        <f t="shared" si="47"/>
        <v>1529</v>
      </c>
      <c r="D1534">
        <f t="shared" si="46"/>
        <v>101325.00035652413</v>
      </c>
    </row>
    <row r="1535" spans="3:4" x14ac:dyDescent="0.2">
      <c r="C1535" s="1">
        <f t="shared" si="47"/>
        <v>1530</v>
      </c>
      <c r="D1535">
        <f t="shared" si="46"/>
        <v>101325.00035186543</v>
      </c>
    </row>
    <row r="1536" spans="3:4" x14ac:dyDescent="0.2">
      <c r="C1536" s="1">
        <f t="shared" si="47"/>
        <v>1531</v>
      </c>
      <c r="D1536">
        <f t="shared" si="46"/>
        <v>101325.00034726759</v>
      </c>
    </row>
    <row r="1537" spans="3:4" x14ac:dyDescent="0.2">
      <c r="C1537" s="1">
        <f t="shared" si="47"/>
        <v>1532</v>
      </c>
      <c r="D1537">
        <f t="shared" si="46"/>
        <v>101325.00034272981</v>
      </c>
    </row>
    <row r="1538" spans="3:4" x14ac:dyDescent="0.2">
      <c r="C1538" s="1">
        <f t="shared" si="47"/>
        <v>1533</v>
      </c>
      <c r="D1538">
        <f t="shared" si="46"/>
        <v>101325.00033825135</v>
      </c>
    </row>
    <row r="1539" spans="3:4" x14ac:dyDescent="0.2">
      <c r="C1539" s="1">
        <f t="shared" si="47"/>
        <v>1534</v>
      </c>
      <c r="D1539">
        <f t="shared" si="46"/>
        <v>101325.00033383138</v>
      </c>
    </row>
    <row r="1540" spans="3:4" x14ac:dyDescent="0.2">
      <c r="C1540" s="1">
        <f t="shared" si="47"/>
        <v>1535</v>
      </c>
      <c r="D1540">
        <f t="shared" si="46"/>
        <v>101325.00032946921</v>
      </c>
    </row>
    <row r="1541" spans="3:4" x14ac:dyDescent="0.2">
      <c r="C1541" s="1">
        <f t="shared" si="47"/>
        <v>1536</v>
      </c>
      <c r="D1541">
        <f t="shared" si="46"/>
        <v>101325.000325164</v>
      </c>
    </row>
    <row r="1542" spans="3:4" x14ac:dyDescent="0.2">
      <c r="C1542" s="1">
        <f t="shared" si="47"/>
        <v>1537</v>
      </c>
      <c r="D1542">
        <f t="shared" ref="D1542:D1605" si="48">$I$6*(1+$I$5*EXP(-$I$6*$I$11*$I$12*C1542/$I$8/$I$9/$I$10))/(1-$I$5*EXP(-$I$6*$I$12*$I$11*C1542/$I$10/$I$9/$I$8))</f>
        <v>101325.00032091507</v>
      </c>
    </row>
    <row r="1543" spans="3:4" x14ac:dyDescent="0.2">
      <c r="C1543" s="1">
        <f t="shared" ref="C1543:C1606" si="49">C1542+1</f>
        <v>1538</v>
      </c>
      <c r="D1543">
        <f t="shared" si="48"/>
        <v>101325.00031672166</v>
      </c>
    </row>
    <row r="1544" spans="3:4" x14ac:dyDescent="0.2">
      <c r="C1544" s="1">
        <f t="shared" si="49"/>
        <v>1539</v>
      </c>
      <c r="D1544">
        <f t="shared" si="48"/>
        <v>101325.00031258304</v>
      </c>
    </row>
    <row r="1545" spans="3:4" x14ac:dyDescent="0.2">
      <c r="C1545" s="1">
        <f t="shared" si="49"/>
        <v>1540</v>
      </c>
      <c r="D1545">
        <f t="shared" si="48"/>
        <v>101325.00030849851</v>
      </c>
    </row>
    <row r="1546" spans="3:4" x14ac:dyDescent="0.2">
      <c r="C1546" s="1">
        <f t="shared" si="49"/>
        <v>1541</v>
      </c>
      <c r="D1546">
        <f t="shared" si="48"/>
        <v>101325.00030446734</v>
      </c>
    </row>
    <row r="1547" spans="3:4" x14ac:dyDescent="0.2">
      <c r="C1547" s="1">
        <f t="shared" si="49"/>
        <v>1542</v>
      </c>
      <c r="D1547">
        <f t="shared" si="48"/>
        <v>101325.00030048886</v>
      </c>
    </row>
    <row r="1548" spans="3:4" x14ac:dyDescent="0.2">
      <c r="C1548" s="1">
        <f t="shared" si="49"/>
        <v>1543</v>
      </c>
      <c r="D1548">
        <f t="shared" si="48"/>
        <v>101325.00029656236</v>
      </c>
    </row>
    <row r="1549" spans="3:4" x14ac:dyDescent="0.2">
      <c r="C1549" s="1">
        <f t="shared" si="49"/>
        <v>1544</v>
      </c>
      <c r="D1549">
        <f t="shared" si="48"/>
        <v>101325.00029268714</v>
      </c>
    </row>
    <row r="1550" spans="3:4" x14ac:dyDescent="0.2">
      <c r="C1550" s="1">
        <f t="shared" si="49"/>
        <v>1545</v>
      </c>
      <c r="D1550">
        <f t="shared" si="48"/>
        <v>101325.00028886259</v>
      </c>
    </row>
    <row r="1551" spans="3:4" x14ac:dyDescent="0.2">
      <c r="C1551" s="1">
        <f t="shared" si="49"/>
        <v>1546</v>
      </c>
      <c r="D1551">
        <f t="shared" si="48"/>
        <v>101325.00028508801</v>
      </c>
    </row>
    <row r="1552" spans="3:4" x14ac:dyDescent="0.2">
      <c r="C1552" s="1">
        <f t="shared" si="49"/>
        <v>1547</v>
      </c>
      <c r="D1552">
        <f t="shared" si="48"/>
        <v>101325.00028136274</v>
      </c>
    </row>
    <row r="1553" spans="3:4" x14ac:dyDescent="0.2">
      <c r="C1553" s="1">
        <f t="shared" si="49"/>
        <v>1548</v>
      </c>
      <c r="D1553">
        <f t="shared" si="48"/>
        <v>101325.00027768618</v>
      </c>
    </row>
    <row r="1554" spans="3:4" x14ac:dyDescent="0.2">
      <c r="C1554" s="1">
        <f t="shared" si="49"/>
        <v>1549</v>
      </c>
      <c r="D1554">
        <f t="shared" si="48"/>
        <v>101325.00027405763</v>
      </c>
    </row>
    <row r="1555" spans="3:4" x14ac:dyDescent="0.2">
      <c r="C1555" s="1">
        <f t="shared" si="49"/>
        <v>1550</v>
      </c>
      <c r="D1555">
        <f t="shared" si="48"/>
        <v>101325.00027047649</v>
      </c>
    </row>
    <row r="1556" spans="3:4" x14ac:dyDescent="0.2">
      <c r="C1556" s="1">
        <f t="shared" si="49"/>
        <v>1551</v>
      </c>
      <c r="D1556">
        <f t="shared" si="48"/>
        <v>101325.00026694217</v>
      </c>
    </row>
    <row r="1557" spans="3:4" x14ac:dyDescent="0.2">
      <c r="C1557" s="1">
        <f t="shared" si="49"/>
        <v>1552</v>
      </c>
      <c r="D1557">
        <f t="shared" si="48"/>
        <v>101325.00026345401</v>
      </c>
    </row>
    <row r="1558" spans="3:4" x14ac:dyDescent="0.2">
      <c r="C1558" s="1">
        <f t="shared" si="49"/>
        <v>1553</v>
      </c>
      <c r="D1558">
        <f t="shared" si="48"/>
        <v>101325.00026001147</v>
      </c>
    </row>
    <row r="1559" spans="3:4" x14ac:dyDescent="0.2">
      <c r="C1559" s="1">
        <f t="shared" si="49"/>
        <v>1554</v>
      </c>
      <c r="D1559">
        <f t="shared" si="48"/>
        <v>101325.00025661387</v>
      </c>
    </row>
    <row r="1560" spans="3:4" x14ac:dyDescent="0.2">
      <c r="C1560" s="1">
        <f t="shared" si="49"/>
        <v>1555</v>
      </c>
      <c r="D1560">
        <f t="shared" si="48"/>
        <v>101325.00025326069</v>
      </c>
    </row>
    <row r="1561" spans="3:4" x14ac:dyDescent="0.2">
      <c r="C1561" s="1">
        <f t="shared" si="49"/>
        <v>1556</v>
      </c>
      <c r="D1561">
        <f t="shared" si="48"/>
        <v>101325.00024995132</v>
      </c>
    </row>
    <row r="1562" spans="3:4" x14ac:dyDescent="0.2">
      <c r="C1562" s="1">
        <f t="shared" si="49"/>
        <v>1557</v>
      </c>
      <c r="D1562">
        <f t="shared" si="48"/>
        <v>101325.00024668519</v>
      </c>
    </row>
    <row r="1563" spans="3:4" x14ac:dyDescent="0.2">
      <c r="C1563" s="1">
        <f t="shared" si="49"/>
        <v>1558</v>
      </c>
      <c r="D1563">
        <f t="shared" si="48"/>
        <v>101325.00024346175</v>
      </c>
    </row>
    <row r="1564" spans="3:4" x14ac:dyDescent="0.2">
      <c r="C1564" s="1">
        <f t="shared" si="49"/>
        <v>1559</v>
      </c>
      <c r="D1564">
        <f t="shared" si="48"/>
        <v>101325.00024028039</v>
      </c>
    </row>
    <row r="1565" spans="3:4" x14ac:dyDescent="0.2">
      <c r="C1565" s="1">
        <f t="shared" si="49"/>
        <v>1560</v>
      </c>
      <c r="D1565">
        <f t="shared" si="48"/>
        <v>101325.00023714066</v>
      </c>
    </row>
    <row r="1566" spans="3:4" x14ac:dyDescent="0.2">
      <c r="C1566" s="1">
        <f t="shared" si="49"/>
        <v>1561</v>
      </c>
      <c r="D1566">
        <f t="shared" si="48"/>
        <v>101325.00023404193</v>
      </c>
    </row>
    <row r="1567" spans="3:4" x14ac:dyDescent="0.2">
      <c r="C1567" s="1">
        <f t="shared" si="49"/>
        <v>1562</v>
      </c>
      <c r="D1567">
        <f t="shared" si="48"/>
        <v>101325.00023098369</v>
      </c>
    </row>
    <row r="1568" spans="3:4" x14ac:dyDescent="0.2">
      <c r="C1568" s="1">
        <f t="shared" si="49"/>
        <v>1563</v>
      </c>
      <c r="D1568">
        <f t="shared" si="48"/>
        <v>101325.00022796543</v>
      </c>
    </row>
    <row r="1569" spans="3:4" x14ac:dyDescent="0.2">
      <c r="C1569" s="1">
        <f t="shared" si="49"/>
        <v>1564</v>
      </c>
      <c r="D1569">
        <f t="shared" si="48"/>
        <v>101325.00022498656</v>
      </c>
    </row>
    <row r="1570" spans="3:4" x14ac:dyDescent="0.2">
      <c r="C1570" s="1">
        <f t="shared" si="49"/>
        <v>1565</v>
      </c>
      <c r="D1570">
        <f t="shared" si="48"/>
        <v>101325.00022204666</v>
      </c>
    </row>
    <row r="1571" spans="3:4" x14ac:dyDescent="0.2">
      <c r="C1571" s="1">
        <f t="shared" si="49"/>
        <v>1566</v>
      </c>
      <c r="D1571">
        <f t="shared" si="48"/>
        <v>101325.00021914518</v>
      </c>
    </row>
    <row r="1572" spans="3:4" x14ac:dyDescent="0.2">
      <c r="C1572" s="1">
        <f t="shared" si="49"/>
        <v>1567</v>
      </c>
      <c r="D1572">
        <f t="shared" si="48"/>
        <v>101325.00021628159</v>
      </c>
    </row>
    <row r="1573" spans="3:4" x14ac:dyDescent="0.2">
      <c r="C1573" s="1">
        <f t="shared" si="49"/>
        <v>1568</v>
      </c>
      <c r="D1573">
        <f t="shared" si="48"/>
        <v>101325.00021345542</v>
      </c>
    </row>
    <row r="1574" spans="3:4" x14ac:dyDescent="0.2">
      <c r="C1574" s="1">
        <f t="shared" si="49"/>
        <v>1569</v>
      </c>
      <c r="D1574">
        <f t="shared" si="48"/>
        <v>101325.00021066621</v>
      </c>
    </row>
    <row r="1575" spans="3:4" x14ac:dyDescent="0.2">
      <c r="C1575" s="1">
        <f t="shared" si="49"/>
        <v>1570</v>
      </c>
      <c r="D1575">
        <f t="shared" si="48"/>
        <v>101325.0002079134</v>
      </c>
    </row>
    <row r="1576" spans="3:4" x14ac:dyDescent="0.2">
      <c r="C1576" s="1">
        <f t="shared" si="49"/>
        <v>1571</v>
      </c>
      <c r="D1576">
        <f t="shared" si="48"/>
        <v>101325.00020519659</v>
      </c>
    </row>
    <row r="1577" spans="3:4" x14ac:dyDescent="0.2">
      <c r="C1577" s="1">
        <f t="shared" si="49"/>
        <v>1572</v>
      </c>
      <c r="D1577">
        <f t="shared" si="48"/>
        <v>101325.00020251529</v>
      </c>
    </row>
    <row r="1578" spans="3:4" x14ac:dyDescent="0.2">
      <c r="C1578" s="1">
        <f t="shared" si="49"/>
        <v>1573</v>
      </c>
      <c r="D1578">
        <f t="shared" si="48"/>
        <v>101325.00019986901</v>
      </c>
    </row>
    <row r="1579" spans="3:4" x14ac:dyDescent="0.2">
      <c r="C1579" s="1">
        <f t="shared" si="49"/>
        <v>1574</v>
      </c>
      <c r="D1579">
        <f t="shared" si="48"/>
        <v>101325.00019725732</v>
      </c>
    </row>
    <row r="1580" spans="3:4" x14ac:dyDescent="0.2">
      <c r="C1580" s="1">
        <f t="shared" si="49"/>
        <v>1575</v>
      </c>
      <c r="D1580">
        <f t="shared" si="48"/>
        <v>101325.00019467974</v>
      </c>
    </row>
    <row r="1581" spans="3:4" x14ac:dyDescent="0.2">
      <c r="C1581" s="1">
        <f t="shared" si="49"/>
        <v>1576</v>
      </c>
      <c r="D1581">
        <f t="shared" si="48"/>
        <v>101325.00019213583</v>
      </c>
    </row>
    <row r="1582" spans="3:4" x14ac:dyDescent="0.2">
      <c r="C1582" s="1">
        <f t="shared" si="49"/>
        <v>1577</v>
      </c>
      <c r="D1582">
        <f t="shared" si="48"/>
        <v>101325.00018962518</v>
      </c>
    </row>
    <row r="1583" spans="3:4" x14ac:dyDescent="0.2">
      <c r="C1583" s="1">
        <f t="shared" si="49"/>
        <v>1578</v>
      </c>
      <c r="D1583">
        <f t="shared" si="48"/>
        <v>101325.00018714735</v>
      </c>
    </row>
    <row r="1584" spans="3:4" x14ac:dyDescent="0.2">
      <c r="C1584" s="1">
        <f t="shared" si="49"/>
        <v>1579</v>
      </c>
      <c r="D1584">
        <f t="shared" si="48"/>
        <v>101325.00018470187</v>
      </c>
    </row>
    <row r="1585" spans="3:4" x14ac:dyDescent="0.2">
      <c r="C1585" s="1">
        <f t="shared" si="49"/>
        <v>1580</v>
      </c>
      <c r="D1585">
        <f t="shared" si="48"/>
        <v>101325.00018228836</v>
      </c>
    </row>
    <row r="1586" spans="3:4" x14ac:dyDescent="0.2">
      <c r="C1586" s="1">
        <f t="shared" si="49"/>
        <v>1581</v>
      </c>
      <c r="D1586">
        <f t="shared" si="48"/>
        <v>101325.00017990639</v>
      </c>
    </row>
    <row r="1587" spans="3:4" x14ac:dyDescent="0.2">
      <c r="C1587" s="1">
        <f t="shared" si="49"/>
        <v>1582</v>
      </c>
      <c r="D1587">
        <f t="shared" si="48"/>
        <v>101325.00017755556</v>
      </c>
    </row>
    <row r="1588" spans="3:4" x14ac:dyDescent="0.2">
      <c r="C1588" s="1">
        <f t="shared" si="49"/>
        <v>1583</v>
      </c>
      <c r="D1588">
        <f t="shared" si="48"/>
        <v>101325.00017523544</v>
      </c>
    </row>
    <row r="1589" spans="3:4" x14ac:dyDescent="0.2">
      <c r="C1589" s="1">
        <f t="shared" si="49"/>
        <v>1584</v>
      </c>
      <c r="D1589">
        <f t="shared" si="48"/>
        <v>101325.00017294563</v>
      </c>
    </row>
    <row r="1590" spans="3:4" x14ac:dyDescent="0.2">
      <c r="C1590" s="1">
        <f t="shared" si="49"/>
        <v>1585</v>
      </c>
      <c r="D1590">
        <f t="shared" si="48"/>
        <v>101325.00017068574</v>
      </c>
    </row>
    <row r="1591" spans="3:4" x14ac:dyDescent="0.2">
      <c r="C1591" s="1">
        <f t="shared" si="49"/>
        <v>1586</v>
      </c>
      <c r="D1591">
        <f t="shared" si="48"/>
        <v>101325.00016845536</v>
      </c>
    </row>
    <row r="1592" spans="3:4" x14ac:dyDescent="0.2">
      <c r="C1592" s="1">
        <f t="shared" si="49"/>
        <v>1587</v>
      </c>
      <c r="D1592">
        <f t="shared" si="48"/>
        <v>101325.00016625416</v>
      </c>
    </row>
    <row r="1593" spans="3:4" x14ac:dyDescent="0.2">
      <c r="C1593" s="1">
        <f t="shared" si="49"/>
        <v>1588</v>
      </c>
      <c r="D1593">
        <f t="shared" si="48"/>
        <v>101325.00016408171</v>
      </c>
    </row>
    <row r="1594" spans="3:4" x14ac:dyDescent="0.2">
      <c r="C1594" s="1">
        <f t="shared" si="49"/>
        <v>1589</v>
      </c>
      <c r="D1594">
        <f t="shared" si="48"/>
        <v>101325.00016193764</v>
      </c>
    </row>
    <row r="1595" spans="3:4" x14ac:dyDescent="0.2">
      <c r="C1595" s="1">
        <f t="shared" si="49"/>
        <v>1590</v>
      </c>
      <c r="D1595">
        <f t="shared" si="48"/>
        <v>101325.00015982159</v>
      </c>
    </row>
    <row r="1596" spans="3:4" x14ac:dyDescent="0.2">
      <c r="C1596" s="1">
        <f t="shared" si="49"/>
        <v>1591</v>
      </c>
      <c r="D1596">
        <f t="shared" si="48"/>
        <v>101325.0001577332</v>
      </c>
    </row>
    <row r="1597" spans="3:4" x14ac:dyDescent="0.2">
      <c r="C1597" s="1">
        <f t="shared" si="49"/>
        <v>1592</v>
      </c>
      <c r="D1597">
        <f t="shared" si="48"/>
        <v>101325.0001556721</v>
      </c>
    </row>
    <row r="1598" spans="3:4" x14ac:dyDescent="0.2">
      <c r="C1598" s="1">
        <f t="shared" si="49"/>
        <v>1593</v>
      </c>
      <c r="D1598">
        <f t="shared" si="48"/>
        <v>101325.00015363791</v>
      </c>
    </row>
    <row r="1599" spans="3:4" x14ac:dyDescent="0.2">
      <c r="C1599" s="1">
        <f t="shared" si="49"/>
        <v>1594</v>
      </c>
      <c r="D1599">
        <f t="shared" si="48"/>
        <v>101325.00015163032</v>
      </c>
    </row>
    <row r="1600" spans="3:4" x14ac:dyDescent="0.2">
      <c r="C1600" s="1">
        <f t="shared" si="49"/>
        <v>1595</v>
      </c>
      <c r="D1600">
        <f t="shared" si="48"/>
        <v>101325.00014964896</v>
      </c>
    </row>
    <row r="1601" spans="3:4" x14ac:dyDescent="0.2">
      <c r="C1601" s="1">
        <f t="shared" si="49"/>
        <v>1596</v>
      </c>
      <c r="D1601">
        <f t="shared" si="48"/>
        <v>101325.00014769348</v>
      </c>
    </row>
    <row r="1602" spans="3:4" x14ac:dyDescent="0.2">
      <c r="C1602" s="1">
        <f t="shared" si="49"/>
        <v>1597</v>
      </c>
      <c r="D1602">
        <f t="shared" si="48"/>
        <v>101325.00014576357</v>
      </c>
    </row>
    <row r="1603" spans="3:4" x14ac:dyDescent="0.2">
      <c r="C1603" s="1">
        <f t="shared" si="49"/>
        <v>1598</v>
      </c>
      <c r="D1603">
        <f t="shared" si="48"/>
        <v>101325.00014385887</v>
      </c>
    </row>
    <row r="1604" spans="3:4" x14ac:dyDescent="0.2">
      <c r="C1604" s="1">
        <f t="shared" si="49"/>
        <v>1599</v>
      </c>
      <c r="D1604">
        <f t="shared" si="48"/>
        <v>101325.00014197906</v>
      </c>
    </row>
    <row r="1605" spans="3:4" x14ac:dyDescent="0.2">
      <c r="C1605" s="1">
        <f t="shared" si="49"/>
        <v>1600</v>
      </c>
      <c r="D1605">
        <f t="shared" si="48"/>
        <v>101325.00014012381</v>
      </c>
    </row>
    <row r="1606" spans="3:4" x14ac:dyDescent="0.2">
      <c r="C1606" s="1">
        <f t="shared" si="49"/>
        <v>1601</v>
      </c>
      <c r="D1606">
        <f t="shared" ref="D1606:D1656" si="50">$I$6*(1+$I$5*EXP(-$I$6*$I$11*$I$12*C1606/$I$8/$I$9/$I$10))/(1-$I$5*EXP(-$I$6*$I$12*$I$11*C1606/$I$10/$I$9/$I$8))</f>
        <v>101325.00013829279</v>
      </c>
    </row>
    <row r="1607" spans="3:4" x14ac:dyDescent="0.2">
      <c r="C1607" s="1">
        <f t="shared" ref="C1607:C1656" si="51">C1606+1</f>
        <v>1602</v>
      </c>
      <c r="D1607">
        <f t="shared" si="50"/>
        <v>101325.00013648572</v>
      </c>
    </row>
    <row r="1608" spans="3:4" x14ac:dyDescent="0.2">
      <c r="C1608" s="1">
        <f t="shared" si="51"/>
        <v>1603</v>
      </c>
      <c r="D1608">
        <f t="shared" si="50"/>
        <v>101325.00013470226</v>
      </c>
    </row>
    <row r="1609" spans="3:4" x14ac:dyDescent="0.2">
      <c r="C1609" s="1">
        <f t="shared" si="51"/>
        <v>1604</v>
      </c>
      <c r="D1609">
        <f t="shared" si="50"/>
        <v>101325.00013294211</v>
      </c>
    </row>
    <row r="1610" spans="3:4" x14ac:dyDescent="0.2">
      <c r="C1610" s="1">
        <f t="shared" si="51"/>
        <v>1605</v>
      </c>
      <c r="D1610">
        <f t="shared" si="50"/>
        <v>101325.00013120494</v>
      </c>
    </row>
    <row r="1611" spans="3:4" x14ac:dyDescent="0.2">
      <c r="C1611" s="1">
        <f t="shared" si="51"/>
        <v>1606</v>
      </c>
      <c r="D1611">
        <f t="shared" si="50"/>
        <v>101325.00012949045</v>
      </c>
    </row>
    <row r="1612" spans="3:4" x14ac:dyDescent="0.2">
      <c r="C1612" s="1">
        <f t="shared" si="51"/>
        <v>1607</v>
      </c>
      <c r="D1612">
        <f t="shared" si="50"/>
        <v>101325.00012779843</v>
      </c>
    </row>
    <row r="1613" spans="3:4" x14ac:dyDescent="0.2">
      <c r="C1613" s="1">
        <f t="shared" si="51"/>
        <v>1608</v>
      </c>
      <c r="D1613">
        <f t="shared" si="50"/>
        <v>101325.00012612848</v>
      </c>
    </row>
    <row r="1614" spans="3:4" x14ac:dyDescent="0.2">
      <c r="C1614" s="1">
        <f t="shared" si="51"/>
        <v>1609</v>
      </c>
      <c r="D1614">
        <f t="shared" si="50"/>
        <v>101325.00012448033</v>
      </c>
    </row>
    <row r="1615" spans="3:4" x14ac:dyDescent="0.2">
      <c r="C1615" s="1">
        <f t="shared" si="51"/>
        <v>1610</v>
      </c>
      <c r="D1615">
        <f t="shared" si="50"/>
        <v>101325.00012285374</v>
      </c>
    </row>
    <row r="1616" spans="3:4" x14ac:dyDescent="0.2">
      <c r="C1616" s="1">
        <f t="shared" si="51"/>
        <v>1611</v>
      </c>
      <c r="D1616">
        <f t="shared" si="50"/>
        <v>101325.00012124841</v>
      </c>
    </row>
    <row r="1617" spans="3:4" x14ac:dyDescent="0.2">
      <c r="C1617" s="1">
        <f t="shared" si="51"/>
        <v>1612</v>
      </c>
      <c r="D1617">
        <f t="shared" si="50"/>
        <v>101325.00011966405</v>
      </c>
    </row>
    <row r="1618" spans="3:4" x14ac:dyDescent="0.2">
      <c r="C1618" s="1">
        <f t="shared" si="51"/>
        <v>1613</v>
      </c>
      <c r="D1618">
        <f t="shared" si="50"/>
        <v>101325.00011810039</v>
      </c>
    </row>
    <row r="1619" spans="3:4" x14ac:dyDescent="0.2">
      <c r="C1619" s="1">
        <f t="shared" si="51"/>
        <v>1614</v>
      </c>
      <c r="D1619">
        <f t="shared" si="50"/>
        <v>101325.00011655719</v>
      </c>
    </row>
    <row r="1620" spans="3:4" x14ac:dyDescent="0.2">
      <c r="C1620" s="1">
        <f t="shared" si="51"/>
        <v>1615</v>
      </c>
      <c r="D1620">
        <f t="shared" si="50"/>
        <v>101325.00011503411</v>
      </c>
    </row>
    <row r="1621" spans="3:4" x14ac:dyDescent="0.2">
      <c r="C1621" s="1">
        <f t="shared" si="51"/>
        <v>1616</v>
      </c>
      <c r="D1621">
        <f t="shared" si="50"/>
        <v>101325.00011353094</v>
      </c>
    </row>
    <row r="1622" spans="3:4" x14ac:dyDescent="0.2">
      <c r="C1622" s="1">
        <f t="shared" si="51"/>
        <v>1617</v>
      </c>
      <c r="D1622">
        <f t="shared" si="50"/>
        <v>101325.00011204743</v>
      </c>
    </row>
    <row r="1623" spans="3:4" x14ac:dyDescent="0.2">
      <c r="C1623" s="1">
        <f t="shared" si="51"/>
        <v>1618</v>
      </c>
      <c r="D1623">
        <f t="shared" si="50"/>
        <v>101325.00011058329</v>
      </c>
    </row>
    <row r="1624" spans="3:4" x14ac:dyDescent="0.2">
      <c r="C1624" s="1">
        <f t="shared" si="51"/>
        <v>1619</v>
      </c>
      <c r="D1624">
        <f t="shared" si="50"/>
        <v>101325.0001091383</v>
      </c>
    </row>
    <row r="1625" spans="3:4" x14ac:dyDescent="0.2">
      <c r="C1625" s="1">
        <f t="shared" si="51"/>
        <v>1620</v>
      </c>
      <c r="D1625">
        <f t="shared" si="50"/>
        <v>101325.0001077122</v>
      </c>
    </row>
    <row r="1626" spans="3:4" x14ac:dyDescent="0.2">
      <c r="C1626" s="1">
        <f t="shared" si="51"/>
        <v>1621</v>
      </c>
      <c r="D1626">
        <f t="shared" si="50"/>
        <v>101325.00010630472</v>
      </c>
    </row>
    <row r="1627" spans="3:4" x14ac:dyDescent="0.2">
      <c r="C1627" s="1">
        <f t="shared" si="51"/>
        <v>1622</v>
      </c>
      <c r="D1627">
        <f t="shared" si="50"/>
        <v>101325.00010491563</v>
      </c>
    </row>
    <row r="1628" spans="3:4" x14ac:dyDescent="0.2">
      <c r="C1628" s="1">
        <f t="shared" si="51"/>
        <v>1623</v>
      </c>
      <c r="D1628">
        <f t="shared" si="50"/>
        <v>101325.00010354468</v>
      </c>
    </row>
    <row r="1629" spans="3:4" x14ac:dyDescent="0.2">
      <c r="C1629" s="1">
        <f t="shared" si="51"/>
        <v>1624</v>
      </c>
      <c r="D1629">
        <f t="shared" si="50"/>
        <v>101325.00010219167</v>
      </c>
    </row>
    <row r="1630" spans="3:4" x14ac:dyDescent="0.2">
      <c r="C1630" s="1">
        <f t="shared" si="51"/>
        <v>1625</v>
      </c>
      <c r="D1630">
        <f t="shared" si="50"/>
        <v>101325.00010085633</v>
      </c>
    </row>
    <row r="1631" spans="3:4" x14ac:dyDescent="0.2">
      <c r="C1631" s="1">
        <f t="shared" si="51"/>
        <v>1626</v>
      </c>
      <c r="D1631">
        <f t="shared" si="50"/>
        <v>101325.00009953845</v>
      </c>
    </row>
    <row r="1632" spans="3:4" x14ac:dyDescent="0.2">
      <c r="C1632" s="1">
        <f t="shared" si="51"/>
        <v>1627</v>
      </c>
      <c r="D1632">
        <f t="shared" si="50"/>
        <v>101325.00009823775</v>
      </c>
    </row>
    <row r="1633" spans="3:4" x14ac:dyDescent="0.2">
      <c r="C1633" s="1">
        <f t="shared" si="51"/>
        <v>1628</v>
      </c>
      <c r="D1633">
        <f t="shared" si="50"/>
        <v>101325.00009695407</v>
      </c>
    </row>
    <row r="1634" spans="3:4" x14ac:dyDescent="0.2">
      <c r="C1634" s="1">
        <f t="shared" si="51"/>
        <v>1629</v>
      </c>
      <c r="D1634">
        <f t="shared" si="50"/>
        <v>101325.00009568717</v>
      </c>
    </row>
    <row r="1635" spans="3:4" x14ac:dyDescent="0.2">
      <c r="C1635" s="1">
        <f t="shared" si="51"/>
        <v>1630</v>
      </c>
      <c r="D1635">
        <f t="shared" si="50"/>
        <v>101325.00009443681</v>
      </c>
    </row>
    <row r="1636" spans="3:4" x14ac:dyDescent="0.2">
      <c r="C1636" s="1">
        <f t="shared" si="51"/>
        <v>1631</v>
      </c>
      <c r="D1636">
        <f t="shared" si="50"/>
        <v>101325.00009320281</v>
      </c>
    </row>
    <row r="1637" spans="3:4" x14ac:dyDescent="0.2">
      <c r="C1637" s="1">
        <f t="shared" si="51"/>
        <v>1632</v>
      </c>
      <c r="D1637">
        <f t="shared" si="50"/>
        <v>101325.00009198491</v>
      </c>
    </row>
    <row r="1638" spans="3:4" x14ac:dyDescent="0.2">
      <c r="C1638" s="1">
        <f t="shared" si="51"/>
        <v>1633</v>
      </c>
      <c r="D1638">
        <f t="shared" si="50"/>
        <v>101325.00009078295</v>
      </c>
    </row>
    <row r="1639" spans="3:4" x14ac:dyDescent="0.2">
      <c r="C1639" s="1">
        <f t="shared" si="51"/>
        <v>1634</v>
      </c>
      <c r="D1639">
        <f t="shared" si="50"/>
        <v>101325.00008959668</v>
      </c>
    </row>
    <row r="1640" spans="3:4" x14ac:dyDescent="0.2">
      <c r="C1640" s="1">
        <f t="shared" si="51"/>
        <v>1635</v>
      </c>
      <c r="D1640">
        <f t="shared" si="50"/>
        <v>101325.00008842592</v>
      </c>
    </row>
    <row r="1641" spans="3:4" x14ac:dyDescent="0.2">
      <c r="C1641" s="1">
        <f t="shared" si="51"/>
        <v>1636</v>
      </c>
      <c r="D1641">
        <f t="shared" si="50"/>
        <v>101325.00008727045</v>
      </c>
    </row>
    <row r="1642" spans="3:4" x14ac:dyDescent="0.2">
      <c r="C1642" s="1">
        <f t="shared" si="51"/>
        <v>1637</v>
      </c>
      <c r="D1642">
        <f t="shared" si="50"/>
        <v>101325.00008613008</v>
      </c>
    </row>
    <row r="1643" spans="3:4" x14ac:dyDescent="0.2">
      <c r="C1643" s="1">
        <f t="shared" si="51"/>
        <v>1638</v>
      </c>
      <c r="D1643">
        <f t="shared" si="50"/>
        <v>101325.00008500462</v>
      </c>
    </row>
    <row r="1644" spans="3:4" x14ac:dyDescent="0.2">
      <c r="C1644" s="1">
        <f t="shared" si="51"/>
        <v>1639</v>
      </c>
      <c r="D1644">
        <f t="shared" si="50"/>
        <v>101325.00008389386</v>
      </c>
    </row>
    <row r="1645" spans="3:4" x14ac:dyDescent="0.2">
      <c r="C1645" s="1">
        <f t="shared" si="51"/>
        <v>1640</v>
      </c>
      <c r="D1645">
        <f t="shared" si="50"/>
        <v>101325.00008279763</v>
      </c>
    </row>
    <row r="1646" spans="3:4" x14ac:dyDescent="0.2">
      <c r="C1646" s="1">
        <f t="shared" si="51"/>
        <v>1641</v>
      </c>
      <c r="D1646">
        <f t="shared" si="50"/>
        <v>101325.0000817157</v>
      </c>
    </row>
    <row r="1647" spans="3:4" x14ac:dyDescent="0.2">
      <c r="C1647" s="1">
        <f t="shared" si="51"/>
        <v>1642</v>
      </c>
      <c r="D1647">
        <f t="shared" si="50"/>
        <v>101325.00008064791</v>
      </c>
    </row>
    <row r="1648" spans="3:4" x14ac:dyDescent="0.2">
      <c r="C1648" s="1">
        <f t="shared" si="51"/>
        <v>1643</v>
      </c>
      <c r="D1648">
        <f t="shared" si="50"/>
        <v>101325.00007959409</v>
      </c>
    </row>
    <row r="1649" spans="3:4" x14ac:dyDescent="0.2">
      <c r="C1649" s="1">
        <f t="shared" si="51"/>
        <v>1644</v>
      </c>
      <c r="D1649">
        <f t="shared" si="50"/>
        <v>101325.000078554</v>
      </c>
    </row>
    <row r="1650" spans="3:4" x14ac:dyDescent="0.2">
      <c r="C1650" s="1">
        <f t="shared" si="51"/>
        <v>1645</v>
      </c>
      <c r="D1650">
        <f t="shared" si="50"/>
        <v>101325.00007752755</v>
      </c>
    </row>
    <row r="1651" spans="3:4" x14ac:dyDescent="0.2">
      <c r="C1651" s="1">
        <f t="shared" si="51"/>
        <v>1646</v>
      </c>
      <c r="D1651">
        <f t="shared" si="50"/>
        <v>101325.00007651451</v>
      </c>
    </row>
    <row r="1652" spans="3:4" x14ac:dyDescent="0.2">
      <c r="C1652" s="1">
        <f t="shared" si="51"/>
        <v>1647</v>
      </c>
      <c r="D1652">
        <f t="shared" si="50"/>
        <v>101325.00007551466</v>
      </c>
    </row>
    <row r="1653" spans="3:4" x14ac:dyDescent="0.2">
      <c r="C1653" s="1">
        <f t="shared" si="51"/>
        <v>1648</v>
      </c>
      <c r="D1653">
        <f t="shared" si="50"/>
        <v>101325.00007452792</v>
      </c>
    </row>
    <row r="1654" spans="3:4" x14ac:dyDescent="0.2">
      <c r="C1654" s="1">
        <f t="shared" si="51"/>
        <v>1649</v>
      </c>
      <c r="D1654">
        <f t="shared" si="50"/>
        <v>101325.00007355407</v>
      </c>
    </row>
    <row r="1655" spans="3:4" x14ac:dyDescent="0.2">
      <c r="C1655" s="1">
        <f t="shared" si="51"/>
        <v>1650</v>
      </c>
      <c r="D1655">
        <f t="shared" si="50"/>
        <v>101325.00007259294</v>
      </c>
    </row>
    <row r="1656" spans="3:4" x14ac:dyDescent="0.2">
      <c r="C1656" s="1">
        <f t="shared" si="51"/>
        <v>1651</v>
      </c>
      <c r="D1656">
        <f t="shared" si="50"/>
        <v>101325.00007164435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Chiara Genoni</cp:lastModifiedBy>
  <dcterms:created xsi:type="dcterms:W3CDTF">2023-06-26T14:25:16Z</dcterms:created>
  <dcterms:modified xsi:type="dcterms:W3CDTF">2023-08-24T22:37:00Z</dcterms:modified>
</cp:coreProperties>
</file>