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Python_Code_Repo\Python_Code_Repo\Weighted_Lottery\"/>
    </mc:Choice>
  </mc:AlternateContent>
  <xr:revisionPtr revIDLastSave="0" documentId="13_ncr:1_{5EE2E518-C707-4366-92E2-EC30170144EE}" xr6:coauthVersionLast="47" xr6:coauthVersionMax="47" xr10:uidLastSave="{00000000-0000-0000-0000-000000000000}"/>
  <bookViews>
    <workbookView xWindow="-108" yWindow="-108" windowWidth="23256" windowHeight="12456" activeTab="1" xr2:uid="{695DEC2E-B4A2-4ABE-8D7E-09CD2CF8C249}"/>
  </bookViews>
  <sheets>
    <sheet name="VENDOR_DATA" sheetId="1" r:id="rId1"/>
    <sheet name="DATA_DICTIONARY" sheetId="2" r:id="rId2"/>
  </sheets>
  <definedNames>
    <definedName name="_xlnm._FilterDatabase" localSheetId="0" hidden="1">VENDOR_DATA!$A$1:$W$1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C23" i="2"/>
  <c r="C22" i="2"/>
  <c r="C21" i="2"/>
  <c r="C20" i="2"/>
  <c r="F20" i="2" s="1"/>
  <c r="C19" i="2"/>
  <c r="C18" i="2"/>
  <c r="C17" i="2"/>
  <c r="C16" i="2"/>
  <c r="C15" i="2"/>
  <c r="C14" i="2"/>
  <c r="C13" i="2"/>
  <c r="C12" i="2"/>
  <c r="F12" i="2" s="1"/>
  <c r="C11" i="2"/>
  <c r="C10" i="2"/>
  <c r="C9" i="2"/>
  <c r="C8" i="2"/>
  <c r="C7" i="2"/>
  <c r="C6" i="2"/>
  <c r="C5" i="2"/>
  <c r="C4" i="2"/>
  <c r="C3" i="2"/>
  <c r="D5" i="2" l="1"/>
  <c r="E9" i="2"/>
  <c r="E10" i="2"/>
  <c r="D13" i="2"/>
  <c r="D17" i="2"/>
  <c r="D11" i="2"/>
  <c r="D19" i="2"/>
  <c r="D4" i="2"/>
  <c r="D6" i="2"/>
  <c r="D14" i="2"/>
  <c r="D22" i="2"/>
  <c r="E18" i="2"/>
  <c r="D7" i="2"/>
  <c r="D21" i="2"/>
  <c r="E17" i="2"/>
  <c r="F21" i="2"/>
  <c r="F13" i="2"/>
  <c r="E21" i="2"/>
  <c r="E12" i="2"/>
  <c r="D15" i="2"/>
  <c r="D23" i="2"/>
  <c r="F19" i="2"/>
  <c r="F11" i="2"/>
  <c r="E19" i="2"/>
  <c r="E11" i="2"/>
  <c r="E20" i="2"/>
  <c r="D8" i="2"/>
  <c r="D16" i="2"/>
  <c r="F18" i="2"/>
  <c r="F10" i="2"/>
  <c r="E5" i="2"/>
  <c r="F17" i="2"/>
  <c r="F9" i="2"/>
  <c r="D10" i="2"/>
  <c r="D18" i="2"/>
  <c r="F4" i="2"/>
  <c r="F16" i="2"/>
  <c r="F8" i="2"/>
  <c r="E4" i="2"/>
  <c r="E16" i="2"/>
  <c r="E8" i="2"/>
  <c r="F5" i="2"/>
  <c r="E13" i="2"/>
  <c r="F23" i="2"/>
  <c r="F15" i="2"/>
  <c r="F7" i="2"/>
  <c r="E23" i="2"/>
  <c r="E15" i="2"/>
  <c r="E7" i="2"/>
  <c r="D12" i="2"/>
  <c r="D20" i="2"/>
  <c r="F22" i="2"/>
  <c r="F14" i="2"/>
  <c r="F6" i="2"/>
  <c r="E22" i="2"/>
  <c r="E14" i="2"/>
  <c r="E6" i="2"/>
  <c r="D9" i="2"/>
  <c r="G14" i="2" l="1"/>
  <c r="G15" i="2"/>
  <c r="G16" i="2"/>
  <c r="G22" i="2"/>
  <c r="G13" i="2"/>
  <c r="G4" i="2"/>
  <c r="G5" i="2"/>
  <c r="G9" i="2"/>
  <c r="G11" i="2"/>
  <c r="G12" i="2"/>
  <c r="G18" i="2"/>
  <c r="G23" i="2"/>
  <c r="G17" i="2"/>
  <c r="G21" i="2"/>
  <c r="G6" i="2"/>
  <c r="G7" i="2"/>
  <c r="G8" i="2"/>
  <c r="G10" i="2"/>
  <c r="G19" i="2"/>
  <c r="G20" i="2"/>
</calcChain>
</file>

<file path=xl/sharedStrings.xml><?xml version="1.0" encoding="utf-8"?>
<sst xmlns="http://schemas.openxmlformats.org/spreadsheetml/2006/main" count="734" uniqueCount="54">
  <si>
    <t>VENDOR_ID</t>
  </si>
  <si>
    <t>PASSED_CURATION</t>
  </si>
  <si>
    <t>NEW_VENDOR</t>
  </si>
  <si>
    <t>THEME_APPROPRIATE</t>
  </si>
  <si>
    <t>ART_COMMISSIONS</t>
  </si>
  <si>
    <t>PRINTS</t>
  </si>
  <si>
    <t>MERCH</t>
  </si>
  <si>
    <t>LEATHER</t>
  </si>
  <si>
    <t>APPARREL</t>
  </si>
  <si>
    <t>FURSUIT_SUPPLIES</t>
  </si>
  <si>
    <t>PLUSH</t>
  </si>
  <si>
    <t>PLUSH_SUPPLIES</t>
  </si>
  <si>
    <t>FURSUIT_PARTIALS</t>
  </si>
  <si>
    <t>FURSUIT_COMMISSIONS</t>
  </si>
  <si>
    <t>PLUSH_COMMISSIONS</t>
  </si>
  <si>
    <t>FIELD</t>
  </si>
  <si>
    <t>DESCRIPTION</t>
  </si>
  <si>
    <t>Vendor unique ID (badge number)</t>
  </si>
  <si>
    <t>Y/N whether the vendor has passed the furry-alligned curation process</t>
  </si>
  <si>
    <t>Y/N whether the vendor is considered a new vendor</t>
  </si>
  <si>
    <t>Y/N whether the vendor sells theme appropriate items/services</t>
  </si>
  <si>
    <t>Y/N - Vendor offers con exclusive commissions</t>
  </si>
  <si>
    <t>Y/N - Vendor offers printed artwork</t>
  </si>
  <si>
    <t>Y/N - Vendor offers custom made leather apparrel items</t>
  </si>
  <si>
    <t>GAMES</t>
  </si>
  <si>
    <t>BOARD_GAMES</t>
  </si>
  <si>
    <t>LITERATURE</t>
  </si>
  <si>
    <t>LITERATURE_COMMISSIONS</t>
  </si>
  <si>
    <t>MISC.</t>
  </si>
  <si>
    <t>COSPLAY</t>
  </si>
  <si>
    <t>Y/N - Vendor offers unique custom apparrel items, such as shirts, jackets, hats, shoes etc…</t>
  </si>
  <si>
    <t xml:space="preserve">Y/N - Vendor offers the sale of custom, pre-built, fursuit partials </t>
  </si>
  <si>
    <t>Y/N - Vendor offers fursuit supplies such as cosmetics, scented sprays etc…</t>
  </si>
  <si>
    <t>Y/N - Vendor offers con exclusive fursuit commissions</t>
  </si>
  <si>
    <t>Y/N - Vendor offers cosplay adjacent items, such as headbands with ears, tails for belts etc…</t>
  </si>
  <si>
    <t>GLASSWARE</t>
  </si>
  <si>
    <t>Y/N - Vendor offers glassware and unique glass based items</t>
  </si>
  <si>
    <t>Y/N - Vendor offers custom made plush toys, handmade and not mass produced</t>
  </si>
  <si>
    <t>Y/N - Vendor offers supplies for plush repair, plush making, cosmetics such as custom apparrel etc…</t>
  </si>
  <si>
    <t>Y/N - Vendor offers con exclusive plush commissions</t>
  </si>
  <si>
    <t>Y/N - Vendor offers merchandise such as stickers, charms, badges, pins, open-licensed 3D printed items, mass produced soft toys etc…</t>
  </si>
  <si>
    <t>Y/N - Vendor offers board game supplies, sales of custom made furry-adjacent board games, promoting a furry-adjacent board game they are/have developed etc…</t>
  </si>
  <si>
    <t>Y/N - Vendor offers video game resources and material, or is promoting a furry-adjacent video game they are/have developed etc…</t>
  </si>
  <si>
    <t>Y/N - Vendor offers literature products such self-illustrated/written/published books, graphic novellas etc…</t>
  </si>
  <si>
    <t>Y/N - Vendor offers con exclusive literature commissions</t>
  </si>
  <si>
    <t>Y/N - Vendor offers a variety of unspecified items, such as re-selling second hand products, products that are non-furry adjacent or general bric-a-brac etc…</t>
  </si>
  <si>
    <t>Y</t>
  </si>
  <si>
    <t>N</t>
  </si>
  <si>
    <t>TOTAL_CATEGORIES</t>
  </si>
  <si>
    <t>NUMBER_OF_OCCURANCES</t>
  </si>
  <si>
    <t>%_OF_TOTAL_VENDORS</t>
  </si>
  <si>
    <t>%_OF_ALL_CATEGORIES</t>
  </si>
  <si>
    <t>INVERSE_OCCURANCES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</si>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</sst>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06A2-BB96-4A1D-8943-1F3D8FEF53A2}">
  <dimension ref="A1:W41"/>
  <sheetViews>
    <sheetView topLeftCell="Q1" workbookViewId="0">
      <selection activeCell="E17" sqref="E17"/>
    </sheetView>
  </sheetViews>
  <sheetFormatPr defaultRowHeight="14.4" x14ac:dyDescent="0.3"/>
  <cols>
    <col min="1" max="1" width="10.5546875" bestFit="1" customWidth="1"/>
    <col min="2" max="2" width="17" bestFit="1" customWidth="1"/>
    <col min="3" max="3" width="12.88671875" bestFit="1" customWidth="1"/>
    <col min="4" max="4" width="19.109375" bestFit="1" customWidth="1"/>
    <col min="5" max="5" width="17" bestFit="1" customWidth="1"/>
    <col min="6" max="6" width="6.88671875" bestFit="1" customWidth="1"/>
    <col min="7" max="7" width="7.109375" bestFit="1" customWidth="1"/>
    <col min="8" max="8" width="8.33203125" bestFit="1" customWidth="1"/>
    <col min="9" max="9" width="9.5546875" bestFit="1" customWidth="1"/>
    <col min="10" max="10" width="16.44140625" bestFit="1" customWidth="1"/>
    <col min="11" max="11" width="16.5546875" bestFit="1" customWidth="1"/>
    <col min="12" max="12" width="20.88671875" bestFit="1" customWidth="1"/>
    <col min="13" max="13" width="8.6640625" bestFit="1" customWidth="1"/>
    <col min="14" max="14" width="11.21875" bestFit="1" customWidth="1"/>
    <col min="15" max="15" width="6.5546875" bestFit="1" customWidth="1"/>
    <col min="16" max="16" width="15.21875" bestFit="1" customWidth="1"/>
    <col min="17" max="17" width="19.5546875" bestFit="1" customWidth="1"/>
    <col min="18" max="18" width="6.88671875" bestFit="1" customWidth="1"/>
    <col min="19" max="19" width="13.6640625" bestFit="1" customWidth="1"/>
    <col min="20" max="20" width="10.6640625" bestFit="1" customWidth="1"/>
    <col min="21" max="21" width="23.77734375" bestFit="1" customWidth="1"/>
    <col min="22" max="22" width="5.6640625" bestFit="1" customWidth="1"/>
    <col min="23" max="23" width="17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13</v>
      </c>
      <c r="M1" t="s">
        <v>29</v>
      </c>
      <c r="N1" t="s">
        <v>35</v>
      </c>
      <c r="O1" t="s">
        <v>10</v>
      </c>
      <c r="P1" t="s">
        <v>11</v>
      </c>
      <c r="Q1" t="s">
        <v>14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48</v>
      </c>
    </row>
    <row r="2" spans="1:23" x14ac:dyDescent="0.3">
      <c r="A2">
        <v>505</v>
      </c>
      <c r="B2" t="s">
        <v>46</v>
      </c>
      <c r="C2" t="s">
        <v>47</v>
      </c>
      <c r="D2" t="s">
        <v>46</v>
      </c>
      <c r="E2" t="s">
        <v>46</v>
      </c>
      <c r="F2" t="s">
        <v>47</v>
      </c>
      <c r="G2" t="s">
        <v>46</v>
      </c>
      <c r="H2" t="s">
        <v>47</v>
      </c>
      <c r="I2" t="s">
        <v>46</v>
      </c>
      <c r="J2" t="s">
        <v>46</v>
      </c>
      <c r="K2" t="s">
        <v>46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>
        <f t="shared" ref="W2:W41" si="0">COUNTIF(C2:V2,"Y")</f>
        <v>6</v>
      </c>
    </row>
    <row r="3" spans="1:23" x14ac:dyDescent="0.3">
      <c r="A3">
        <v>1096</v>
      </c>
      <c r="B3" t="s">
        <v>46</v>
      </c>
      <c r="C3" t="s">
        <v>47</v>
      </c>
      <c r="D3" t="s">
        <v>46</v>
      </c>
      <c r="E3" t="s">
        <v>47</v>
      </c>
      <c r="F3" t="s">
        <v>46</v>
      </c>
      <c r="G3" t="s">
        <v>46</v>
      </c>
      <c r="H3" t="s">
        <v>47</v>
      </c>
      <c r="I3" t="s">
        <v>46</v>
      </c>
      <c r="J3" t="s">
        <v>46</v>
      </c>
      <c r="K3" t="s">
        <v>47</v>
      </c>
      <c r="L3" t="s">
        <v>46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46</v>
      </c>
      <c r="W3">
        <f t="shared" si="0"/>
        <v>7</v>
      </c>
    </row>
    <row r="4" spans="1:23" x14ac:dyDescent="0.3">
      <c r="A4">
        <v>971</v>
      </c>
      <c r="B4" t="s">
        <v>46</v>
      </c>
      <c r="C4" t="s">
        <v>46</v>
      </c>
      <c r="D4" t="s">
        <v>46</v>
      </c>
      <c r="E4" t="s">
        <v>47</v>
      </c>
      <c r="F4" t="s">
        <v>47</v>
      </c>
      <c r="G4" t="s">
        <v>47</v>
      </c>
      <c r="H4" t="s">
        <v>46</v>
      </c>
      <c r="I4" t="s">
        <v>46</v>
      </c>
      <c r="J4" t="s">
        <v>46</v>
      </c>
      <c r="K4" t="s">
        <v>47</v>
      </c>
      <c r="L4" t="s">
        <v>46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>
        <f t="shared" si="0"/>
        <v>6</v>
      </c>
    </row>
    <row r="5" spans="1:23" x14ac:dyDescent="0.3">
      <c r="A5">
        <v>1341</v>
      </c>
      <c r="B5" t="s">
        <v>46</v>
      </c>
      <c r="C5" t="s">
        <v>47</v>
      </c>
      <c r="D5" t="s">
        <v>46</v>
      </c>
      <c r="E5" t="s">
        <v>47</v>
      </c>
      <c r="F5" t="s">
        <v>47</v>
      </c>
      <c r="G5" t="s">
        <v>46</v>
      </c>
      <c r="H5" t="s">
        <v>47</v>
      </c>
      <c r="I5" t="s">
        <v>46</v>
      </c>
      <c r="J5" t="s">
        <v>47</v>
      </c>
      <c r="K5" t="s">
        <v>47</v>
      </c>
      <c r="L5" t="s">
        <v>47</v>
      </c>
      <c r="M5" t="s">
        <v>47</v>
      </c>
      <c r="N5" t="s">
        <v>47</v>
      </c>
      <c r="O5" t="s">
        <v>47</v>
      </c>
      <c r="P5" t="s">
        <v>47</v>
      </c>
      <c r="Q5" t="s">
        <v>47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>
        <f t="shared" si="0"/>
        <v>3</v>
      </c>
    </row>
    <row r="6" spans="1:23" x14ac:dyDescent="0.3">
      <c r="A6">
        <v>865</v>
      </c>
      <c r="B6" t="s">
        <v>46</v>
      </c>
      <c r="C6" t="s">
        <v>47</v>
      </c>
      <c r="D6" t="s">
        <v>47</v>
      </c>
      <c r="E6" t="s">
        <v>46</v>
      </c>
      <c r="F6" t="s">
        <v>46</v>
      </c>
      <c r="G6" t="s">
        <v>46</v>
      </c>
      <c r="H6" t="s">
        <v>46</v>
      </c>
      <c r="I6" t="s">
        <v>47</v>
      </c>
      <c r="J6" t="s">
        <v>46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46</v>
      </c>
      <c r="U6" t="s">
        <v>46</v>
      </c>
      <c r="V6" t="s">
        <v>46</v>
      </c>
      <c r="W6">
        <f t="shared" si="0"/>
        <v>8</v>
      </c>
    </row>
    <row r="7" spans="1:23" x14ac:dyDescent="0.3">
      <c r="A7">
        <v>605</v>
      </c>
      <c r="B7" t="s">
        <v>47</v>
      </c>
      <c r="W7">
        <f t="shared" si="0"/>
        <v>0</v>
      </c>
    </row>
    <row r="8" spans="1:23" x14ac:dyDescent="0.3">
      <c r="A8">
        <v>239</v>
      </c>
      <c r="B8" t="s">
        <v>46</v>
      </c>
      <c r="C8" t="s">
        <v>46</v>
      </c>
      <c r="D8" t="s">
        <v>46</v>
      </c>
      <c r="E8" t="s">
        <v>46</v>
      </c>
      <c r="F8" t="s">
        <v>47</v>
      </c>
      <c r="G8" t="s">
        <v>46</v>
      </c>
      <c r="H8" t="s">
        <v>47</v>
      </c>
      <c r="I8" t="s">
        <v>46</v>
      </c>
      <c r="J8" t="s">
        <v>47</v>
      </c>
      <c r="K8" t="s">
        <v>46</v>
      </c>
      <c r="L8" t="s">
        <v>47</v>
      </c>
      <c r="M8" t="s">
        <v>46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46</v>
      </c>
      <c r="W8">
        <f t="shared" si="0"/>
        <v>8</v>
      </c>
    </row>
    <row r="9" spans="1:23" x14ac:dyDescent="0.3">
      <c r="A9">
        <v>626</v>
      </c>
      <c r="B9" t="s">
        <v>46</v>
      </c>
      <c r="C9" t="s">
        <v>46</v>
      </c>
      <c r="D9" t="s">
        <v>47</v>
      </c>
      <c r="E9" t="s">
        <v>46</v>
      </c>
      <c r="F9" t="s">
        <v>47</v>
      </c>
      <c r="G9" t="s">
        <v>46</v>
      </c>
      <c r="H9" t="s">
        <v>47</v>
      </c>
      <c r="I9" t="s">
        <v>47</v>
      </c>
      <c r="J9" t="s">
        <v>47</v>
      </c>
      <c r="K9" t="s">
        <v>46</v>
      </c>
      <c r="L9" t="s">
        <v>46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>
        <f t="shared" si="0"/>
        <v>5</v>
      </c>
    </row>
    <row r="10" spans="1:23" x14ac:dyDescent="0.3">
      <c r="A10">
        <v>1592</v>
      </c>
      <c r="B10" t="s">
        <v>47</v>
      </c>
      <c r="W10">
        <f t="shared" si="0"/>
        <v>0</v>
      </c>
    </row>
    <row r="11" spans="1:23" x14ac:dyDescent="0.3">
      <c r="A11">
        <v>1165</v>
      </c>
      <c r="B11" t="s">
        <v>46</v>
      </c>
      <c r="C11" t="s">
        <v>47</v>
      </c>
      <c r="D11" t="s">
        <v>47</v>
      </c>
      <c r="E11" t="s">
        <v>46</v>
      </c>
      <c r="F11" t="s">
        <v>46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46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46</v>
      </c>
      <c r="U11" t="s">
        <v>47</v>
      </c>
      <c r="V11" t="s">
        <v>46</v>
      </c>
      <c r="W11">
        <f t="shared" si="0"/>
        <v>5</v>
      </c>
    </row>
    <row r="12" spans="1:23" x14ac:dyDescent="0.3">
      <c r="A12">
        <v>1895</v>
      </c>
      <c r="B12" t="s">
        <v>46</v>
      </c>
      <c r="C12" t="s">
        <v>47</v>
      </c>
      <c r="D12" t="s">
        <v>47</v>
      </c>
      <c r="E12" t="s">
        <v>46</v>
      </c>
      <c r="F12" t="s">
        <v>46</v>
      </c>
      <c r="G12" t="s">
        <v>47</v>
      </c>
      <c r="H12" t="s">
        <v>47</v>
      </c>
      <c r="I12" t="s">
        <v>47</v>
      </c>
      <c r="J12" t="s">
        <v>46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46</v>
      </c>
      <c r="W12">
        <f t="shared" si="0"/>
        <v>4</v>
      </c>
    </row>
    <row r="13" spans="1:23" x14ac:dyDescent="0.3">
      <c r="A13">
        <v>100</v>
      </c>
      <c r="B13" t="s">
        <v>46</v>
      </c>
      <c r="C13" t="s">
        <v>47</v>
      </c>
      <c r="D13" t="s">
        <v>46</v>
      </c>
      <c r="E13" t="s">
        <v>46</v>
      </c>
      <c r="F13" t="s">
        <v>47</v>
      </c>
      <c r="G13" t="s">
        <v>46</v>
      </c>
      <c r="H13" t="s">
        <v>46</v>
      </c>
      <c r="I13" t="s">
        <v>46</v>
      </c>
      <c r="J13" t="s">
        <v>46</v>
      </c>
      <c r="K13" t="s">
        <v>47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47</v>
      </c>
      <c r="R13" t="s">
        <v>47</v>
      </c>
      <c r="S13" t="s">
        <v>47</v>
      </c>
      <c r="T13" t="s">
        <v>47</v>
      </c>
      <c r="U13" t="s">
        <v>47</v>
      </c>
      <c r="V13" t="s">
        <v>47</v>
      </c>
      <c r="W13">
        <f t="shared" si="0"/>
        <v>6</v>
      </c>
    </row>
    <row r="14" spans="1:23" x14ac:dyDescent="0.3">
      <c r="A14">
        <v>1028</v>
      </c>
      <c r="B14" t="s">
        <v>46</v>
      </c>
      <c r="C14" t="s">
        <v>47</v>
      </c>
      <c r="D14" t="s">
        <v>46</v>
      </c>
      <c r="E14" t="s">
        <v>46</v>
      </c>
      <c r="F14" t="s">
        <v>46</v>
      </c>
      <c r="G14" t="s">
        <v>46</v>
      </c>
      <c r="H14" t="s">
        <v>47</v>
      </c>
      <c r="I14" t="s">
        <v>46</v>
      </c>
      <c r="J14" t="s">
        <v>47</v>
      </c>
      <c r="K14" t="s">
        <v>47</v>
      </c>
      <c r="L14" t="s">
        <v>46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>
        <f t="shared" si="0"/>
        <v>6</v>
      </c>
    </row>
    <row r="15" spans="1:23" x14ac:dyDescent="0.3">
      <c r="A15">
        <v>723</v>
      </c>
      <c r="B15" t="s">
        <v>46</v>
      </c>
      <c r="C15" t="s">
        <v>47</v>
      </c>
      <c r="D15" t="s">
        <v>47</v>
      </c>
      <c r="E15" t="s">
        <v>46</v>
      </c>
      <c r="F15" t="s">
        <v>46</v>
      </c>
      <c r="G15" t="s">
        <v>47</v>
      </c>
      <c r="H15" t="s">
        <v>46</v>
      </c>
      <c r="I15" t="s">
        <v>47</v>
      </c>
      <c r="J15" t="s">
        <v>47</v>
      </c>
      <c r="K15" t="s">
        <v>47</v>
      </c>
      <c r="L15" t="s">
        <v>46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46</v>
      </c>
      <c r="W15">
        <f t="shared" si="0"/>
        <v>5</v>
      </c>
    </row>
    <row r="16" spans="1:23" x14ac:dyDescent="0.3">
      <c r="A16">
        <v>895</v>
      </c>
      <c r="B16" t="s">
        <v>46</v>
      </c>
      <c r="C16" t="s">
        <v>47</v>
      </c>
      <c r="D16" t="s">
        <v>46</v>
      </c>
      <c r="E16" t="s">
        <v>46</v>
      </c>
      <c r="F16" t="s">
        <v>47</v>
      </c>
      <c r="G16" t="s">
        <v>47</v>
      </c>
      <c r="H16" t="s">
        <v>46</v>
      </c>
      <c r="I16" t="s">
        <v>46</v>
      </c>
      <c r="J16" t="s">
        <v>47</v>
      </c>
      <c r="K16" t="s">
        <v>47</v>
      </c>
      <c r="L16" t="s">
        <v>46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>
        <f t="shared" si="0"/>
        <v>5</v>
      </c>
    </row>
    <row r="17" spans="1:23" x14ac:dyDescent="0.3">
      <c r="A17">
        <v>722</v>
      </c>
      <c r="B17" t="s">
        <v>46</v>
      </c>
      <c r="C17" t="s">
        <v>46</v>
      </c>
      <c r="D17" t="s">
        <v>46</v>
      </c>
      <c r="E17" t="s">
        <v>46</v>
      </c>
      <c r="F17" t="s">
        <v>47</v>
      </c>
      <c r="G17" t="s">
        <v>47</v>
      </c>
      <c r="H17" t="s">
        <v>46</v>
      </c>
      <c r="I17" t="s">
        <v>46</v>
      </c>
      <c r="J17" t="s">
        <v>47</v>
      </c>
      <c r="K17" t="s">
        <v>47</v>
      </c>
      <c r="L17" t="s">
        <v>46</v>
      </c>
      <c r="M17" t="s">
        <v>46</v>
      </c>
      <c r="N17" t="s">
        <v>47</v>
      </c>
      <c r="O17" t="s">
        <v>47</v>
      </c>
      <c r="P17" t="s">
        <v>47</v>
      </c>
      <c r="Q17" t="s">
        <v>47</v>
      </c>
      <c r="R17" t="s">
        <v>47</v>
      </c>
      <c r="S17" t="s">
        <v>47</v>
      </c>
      <c r="T17" t="s">
        <v>47</v>
      </c>
      <c r="U17" t="s">
        <v>47</v>
      </c>
      <c r="V17" t="s">
        <v>46</v>
      </c>
      <c r="W17">
        <f t="shared" si="0"/>
        <v>8</v>
      </c>
    </row>
    <row r="18" spans="1:23" x14ac:dyDescent="0.3">
      <c r="A18">
        <v>1080</v>
      </c>
      <c r="B18" t="s">
        <v>46</v>
      </c>
      <c r="C18" t="s">
        <v>47</v>
      </c>
      <c r="D18" t="s">
        <v>46</v>
      </c>
      <c r="E18" t="s">
        <v>46</v>
      </c>
      <c r="F18" t="s">
        <v>46</v>
      </c>
      <c r="G18" t="s">
        <v>47</v>
      </c>
      <c r="H18" t="s">
        <v>47</v>
      </c>
      <c r="I18" t="s">
        <v>46</v>
      </c>
      <c r="J18" t="s">
        <v>46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>
        <f t="shared" si="0"/>
        <v>5</v>
      </c>
    </row>
    <row r="19" spans="1:23" x14ac:dyDescent="0.3">
      <c r="A19">
        <v>914</v>
      </c>
      <c r="B19" t="s">
        <v>46</v>
      </c>
      <c r="C19" t="s">
        <v>47</v>
      </c>
      <c r="D19" t="s">
        <v>46</v>
      </c>
      <c r="E19" t="s">
        <v>47</v>
      </c>
      <c r="F19" t="s">
        <v>46</v>
      </c>
      <c r="G19" t="s">
        <v>46</v>
      </c>
      <c r="H19" t="s">
        <v>47</v>
      </c>
      <c r="I19" t="s">
        <v>46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>
        <f t="shared" si="0"/>
        <v>4</v>
      </c>
    </row>
    <row r="20" spans="1:23" x14ac:dyDescent="0.3">
      <c r="A20">
        <v>559</v>
      </c>
      <c r="B20" t="s">
        <v>46</v>
      </c>
      <c r="C20" t="s">
        <v>46</v>
      </c>
      <c r="D20" t="s">
        <v>47</v>
      </c>
      <c r="E20" t="s">
        <v>46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46</v>
      </c>
      <c r="L20" t="s">
        <v>47</v>
      </c>
      <c r="M20" t="s">
        <v>47</v>
      </c>
      <c r="N20" t="s">
        <v>47</v>
      </c>
      <c r="O20" t="s">
        <v>47</v>
      </c>
      <c r="P20" t="s">
        <v>47</v>
      </c>
      <c r="Q20" t="s">
        <v>47</v>
      </c>
      <c r="R20" t="s">
        <v>47</v>
      </c>
      <c r="S20" t="s">
        <v>47</v>
      </c>
      <c r="T20" t="s">
        <v>47</v>
      </c>
      <c r="U20" t="s">
        <v>47</v>
      </c>
      <c r="V20" t="s">
        <v>47</v>
      </c>
      <c r="W20">
        <f t="shared" si="0"/>
        <v>3</v>
      </c>
    </row>
    <row r="21" spans="1:23" x14ac:dyDescent="0.3">
      <c r="A21">
        <v>1587</v>
      </c>
      <c r="B21" t="s">
        <v>47</v>
      </c>
      <c r="W21">
        <f t="shared" si="0"/>
        <v>0</v>
      </c>
    </row>
    <row r="22" spans="1:23" x14ac:dyDescent="0.3">
      <c r="A22">
        <v>1137</v>
      </c>
      <c r="B22" t="s">
        <v>47</v>
      </c>
      <c r="W22">
        <f t="shared" si="0"/>
        <v>0</v>
      </c>
    </row>
    <row r="23" spans="1:23" x14ac:dyDescent="0.3">
      <c r="A23">
        <v>201</v>
      </c>
      <c r="B23" t="s">
        <v>46</v>
      </c>
      <c r="C23" t="s">
        <v>47</v>
      </c>
      <c r="D23" t="s">
        <v>47</v>
      </c>
      <c r="E23" t="s">
        <v>46</v>
      </c>
      <c r="F23" t="s">
        <v>47</v>
      </c>
      <c r="G23" t="s">
        <v>46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46</v>
      </c>
      <c r="N23" t="s">
        <v>47</v>
      </c>
      <c r="O23" t="s">
        <v>47</v>
      </c>
      <c r="P23" t="s">
        <v>47</v>
      </c>
      <c r="Q23" t="s">
        <v>47</v>
      </c>
      <c r="R23" t="s">
        <v>47</v>
      </c>
      <c r="S23" t="s">
        <v>47</v>
      </c>
      <c r="T23" t="s">
        <v>47</v>
      </c>
      <c r="U23" t="s">
        <v>47</v>
      </c>
      <c r="V23" t="s">
        <v>46</v>
      </c>
      <c r="W23">
        <f t="shared" si="0"/>
        <v>4</v>
      </c>
    </row>
    <row r="24" spans="1:23" x14ac:dyDescent="0.3">
      <c r="A24">
        <v>1948</v>
      </c>
      <c r="B24" t="s">
        <v>46</v>
      </c>
      <c r="C24" t="s">
        <v>47</v>
      </c>
      <c r="D24" t="s">
        <v>47</v>
      </c>
      <c r="E24" t="s">
        <v>46</v>
      </c>
      <c r="F24" t="s">
        <v>47</v>
      </c>
      <c r="G24" t="s">
        <v>46</v>
      </c>
      <c r="H24" t="s">
        <v>47</v>
      </c>
      <c r="I24" t="s">
        <v>47</v>
      </c>
      <c r="J24" t="s">
        <v>46</v>
      </c>
      <c r="K24" t="s">
        <v>47</v>
      </c>
      <c r="L24" t="s">
        <v>47</v>
      </c>
      <c r="M24" t="s">
        <v>47</v>
      </c>
      <c r="N24" t="s">
        <v>47</v>
      </c>
      <c r="O24" t="s">
        <v>47</v>
      </c>
      <c r="P24" t="s">
        <v>47</v>
      </c>
      <c r="Q24" t="s">
        <v>47</v>
      </c>
      <c r="R24" t="s">
        <v>47</v>
      </c>
      <c r="S24" t="s">
        <v>47</v>
      </c>
      <c r="T24" t="s">
        <v>47</v>
      </c>
      <c r="U24" t="s">
        <v>47</v>
      </c>
      <c r="V24" t="s">
        <v>46</v>
      </c>
      <c r="W24">
        <f t="shared" si="0"/>
        <v>4</v>
      </c>
    </row>
    <row r="25" spans="1:23" x14ac:dyDescent="0.3">
      <c r="A25">
        <v>1791</v>
      </c>
      <c r="B25" t="s">
        <v>46</v>
      </c>
      <c r="C25" t="s">
        <v>47</v>
      </c>
      <c r="D25" t="s">
        <v>47</v>
      </c>
      <c r="E25" t="s">
        <v>46</v>
      </c>
      <c r="F25" t="s">
        <v>47</v>
      </c>
      <c r="G25" t="s">
        <v>46</v>
      </c>
      <c r="H25" t="s">
        <v>46</v>
      </c>
      <c r="I25" t="s">
        <v>47</v>
      </c>
      <c r="J25" t="s">
        <v>47</v>
      </c>
      <c r="K25" t="s">
        <v>47</v>
      </c>
      <c r="L25" t="s">
        <v>47</v>
      </c>
      <c r="M25" t="s">
        <v>47</v>
      </c>
      <c r="N25" t="s">
        <v>47</v>
      </c>
      <c r="O25" t="s">
        <v>47</v>
      </c>
      <c r="P25" t="s">
        <v>47</v>
      </c>
      <c r="Q25" t="s">
        <v>47</v>
      </c>
      <c r="R25" t="s">
        <v>47</v>
      </c>
      <c r="S25" t="s">
        <v>46</v>
      </c>
      <c r="T25" t="s">
        <v>47</v>
      </c>
      <c r="U25" t="s">
        <v>47</v>
      </c>
      <c r="V25" t="s">
        <v>47</v>
      </c>
      <c r="W25">
        <f t="shared" si="0"/>
        <v>4</v>
      </c>
    </row>
    <row r="26" spans="1:23" x14ac:dyDescent="0.3">
      <c r="A26">
        <v>1042</v>
      </c>
      <c r="B26" t="s">
        <v>47</v>
      </c>
      <c r="W26">
        <f t="shared" si="0"/>
        <v>0</v>
      </c>
    </row>
    <row r="27" spans="1:23" x14ac:dyDescent="0.3">
      <c r="A27">
        <v>476</v>
      </c>
      <c r="B27" t="s">
        <v>46</v>
      </c>
      <c r="C27" t="s">
        <v>47</v>
      </c>
      <c r="D27" t="s">
        <v>47</v>
      </c>
      <c r="E27" t="s">
        <v>47</v>
      </c>
      <c r="F27" t="s">
        <v>47</v>
      </c>
      <c r="G27" t="s">
        <v>47</v>
      </c>
      <c r="H27" t="s">
        <v>47</v>
      </c>
      <c r="I27" t="s">
        <v>47</v>
      </c>
      <c r="J27" t="s">
        <v>47</v>
      </c>
      <c r="K27" t="s">
        <v>47</v>
      </c>
      <c r="L27" t="s">
        <v>47</v>
      </c>
      <c r="M27" t="s">
        <v>47</v>
      </c>
      <c r="N27" t="s">
        <v>47</v>
      </c>
      <c r="O27" t="s">
        <v>46</v>
      </c>
      <c r="P27" t="s">
        <v>47</v>
      </c>
      <c r="Q27" t="s">
        <v>47</v>
      </c>
      <c r="R27" t="s">
        <v>47</v>
      </c>
      <c r="S27" t="s">
        <v>47</v>
      </c>
      <c r="T27" t="s">
        <v>47</v>
      </c>
      <c r="U27" t="s">
        <v>47</v>
      </c>
      <c r="V27" t="s">
        <v>46</v>
      </c>
      <c r="W27">
        <f t="shared" si="0"/>
        <v>2</v>
      </c>
    </row>
    <row r="28" spans="1:23" x14ac:dyDescent="0.3">
      <c r="A28">
        <v>1001</v>
      </c>
      <c r="B28" t="s">
        <v>46</v>
      </c>
      <c r="C28" t="s">
        <v>47</v>
      </c>
      <c r="D28" t="s">
        <v>47</v>
      </c>
      <c r="E28" t="s">
        <v>47</v>
      </c>
      <c r="F28" t="s">
        <v>46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 t="s">
        <v>46</v>
      </c>
      <c r="N28" t="s">
        <v>47</v>
      </c>
      <c r="O28" t="s">
        <v>47</v>
      </c>
      <c r="P28" t="s">
        <v>47</v>
      </c>
      <c r="Q28" t="s">
        <v>47</v>
      </c>
      <c r="R28" t="s">
        <v>47</v>
      </c>
      <c r="S28" t="s">
        <v>47</v>
      </c>
      <c r="T28" t="s">
        <v>47</v>
      </c>
      <c r="U28" t="s">
        <v>47</v>
      </c>
      <c r="V28" t="s">
        <v>46</v>
      </c>
      <c r="W28">
        <f t="shared" si="0"/>
        <v>3</v>
      </c>
    </row>
    <row r="29" spans="1:23" x14ac:dyDescent="0.3">
      <c r="A29">
        <v>670</v>
      </c>
      <c r="B29" t="s">
        <v>46</v>
      </c>
      <c r="C29" t="s">
        <v>46</v>
      </c>
      <c r="D29" t="s">
        <v>46</v>
      </c>
      <c r="E29" t="s">
        <v>47</v>
      </c>
      <c r="F29" t="s">
        <v>47</v>
      </c>
      <c r="G29" t="s">
        <v>47</v>
      </c>
      <c r="H29" t="s">
        <v>47</v>
      </c>
      <c r="I29" t="s">
        <v>46</v>
      </c>
      <c r="J29" t="s">
        <v>47</v>
      </c>
      <c r="K29" t="s">
        <v>47</v>
      </c>
      <c r="L29" t="s">
        <v>47</v>
      </c>
      <c r="M29" t="s">
        <v>47</v>
      </c>
      <c r="N29" t="s">
        <v>47</v>
      </c>
      <c r="O29" t="s">
        <v>47</v>
      </c>
      <c r="P29" t="s">
        <v>47</v>
      </c>
      <c r="Q29" t="s">
        <v>47</v>
      </c>
      <c r="R29" t="s">
        <v>47</v>
      </c>
      <c r="S29" t="s">
        <v>47</v>
      </c>
      <c r="T29" t="s">
        <v>47</v>
      </c>
      <c r="U29" t="s">
        <v>47</v>
      </c>
      <c r="V29" t="s">
        <v>47</v>
      </c>
      <c r="W29">
        <f t="shared" si="0"/>
        <v>3</v>
      </c>
    </row>
    <row r="30" spans="1:23" x14ac:dyDescent="0.3">
      <c r="A30">
        <v>1822</v>
      </c>
      <c r="B30" t="s">
        <v>46</v>
      </c>
      <c r="C30" t="s">
        <v>47</v>
      </c>
      <c r="D30" t="s">
        <v>47</v>
      </c>
      <c r="E30" t="s">
        <v>47</v>
      </c>
      <c r="F30" t="s">
        <v>47</v>
      </c>
      <c r="G30" t="s">
        <v>46</v>
      </c>
      <c r="H30" t="s">
        <v>47</v>
      </c>
      <c r="I30" t="s">
        <v>47</v>
      </c>
      <c r="J30" t="s">
        <v>46</v>
      </c>
      <c r="K30" t="s">
        <v>47</v>
      </c>
      <c r="L30" t="s">
        <v>47</v>
      </c>
      <c r="M30" t="s">
        <v>47</v>
      </c>
      <c r="N30" t="s">
        <v>47</v>
      </c>
      <c r="O30" t="s">
        <v>47</v>
      </c>
      <c r="P30" t="s">
        <v>47</v>
      </c>
      <c r="Q30" t="s">
        <v>47</v>
      </c>
      <c r="R30" t="s">
        <v>47</v>
      </c>
      <c r="S30" t="s">
        <v>47</v>
      </c>
      <c r="T30" t="s">
        <v>47</v>
      </c>
      <c r="U30" t="s">
        <v>47</v>
      </c>
      <c r="V30" t="s">
        <v>46</v>
      </c>
      <c r="W30">
        <f t="shared" si="0"/>
        <v>3</v>
      </c>
    </row>
    <row r="31" spans="1:23" x14ac:dyDescent="0.3">
      <c r="A31">
        <v>1228</v>
      </c>
      <c r="B31" t="s">
        <v>46</v>
      </c>
      <c r="C31" t="s">
        <v>46</v>
      </c>
      <c r="D31" t="s">
        <v>46</v>
      </c>
      <c r="E31" t="s">
        <v>46</v>
      </c>
      <c r="F31" t="s">
        <v>46</v>
      </c>
      <c r="G31" t="s">
        <v>46</v>
      </c>
      <c r="H31" t="s">
        <v>47</v>
      </c>
      <c r="I31" t="s">
        <v>46</v>
      </c>
      <c r="J31" t="s">
        <v>46</v>
      </c>
      <c r="K31" t="s">
        <v>46</v>
      </c>
      <c r="L31" t="s">
        <v>46</v>
      </c>
      <c r="M31" t="s">
        <v>47</v>
      </c>
      <c r="N31" t="s">
        <v>47</v>
      </c>
      <c r="O31" t="s">
        <v>47</v>
      </c>
      <c r="P31" t="s">
        <v>47</v>
      </c>
      <c r="Q31" t="s">
        <v>47</v>
      </c>
      <c r="R31" t="s">
        <v>47</v>
      </c>
      <c r="S31" t="s">
        <v>47</v>
      </c>
      <c r="T31" t="s">
        <v>47</v>
      </c>
      <c r="U31" t="s">
        <v>47</v>
      </c>
      <c r="V31" t="s">
        <v>46</v>
      </c>
      <c r="W31">
        <f t="shared" si="0"/>
        <v>10</v>
      </c>
    </row>
    <row r="32" spans="1:23" x14ac:dyDescent="0.3">
      <c r="A32">
        <v>585</v>
      </c>
      <c r="B32" t="s">
        <v>46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46</v>
      </c>
      <c r="P32" t="s">
        <v>47</v>
      </c>
      <c r="Q32" t="s">
        <v>46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>
        <f t="shared" si="0"/>
        <v>2</v>
      </c>
    </row>
    <row r="33" spans="1:23" x14ac:dyDescent="0.3">
      <c r="A33">
        <v>672</v>
      </c>
      <c r="B33" t="s">
        <v>46</v>
      </c>
      <c r="C33" t="s">
        <v>46</v>
      </c>
      <c r="D33" t="s">
        <v>46</v>
      </c>
      <c r="E33" t="s">
        <v>47</v>
      </c>
      <c r="F33" t="s">
        <v>47</v>
      </c>
      <c r="G33" t="s">
        <v>46</v>
      </c>
      <c r="H33" t="s">
        <v>46</v>
      </c>
      <c r="I33" t="s">
        <v>46</v>
      </c>
      <c r="J33" t="s">
        <v>47</v>
      </c>
      <c r="K33" t="s">
        <v>47</v>
      </c>
      <c r="L33" t="s">
        <v>46</v>
      </c>
      <c r="M33" t="s">
        <v>47</v>
      </c>
      <c r="N33" t="s">
        <v>47</v>
      </c>
      <c r="O33" t="s">
        <v>47</v>
      </c>
      <c r="P33" t="s">
        <v>47</v>
      </c>
      <c r="Q33" t="s">
        <v>47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>
        <f t="shared" si="0"/>
        <v>6</v>
      </c>
    </row>
    <row r="34" spans="1:23" x14ac:dyDescent="0.3">
      <c r="A34">
        <v>55</v>
      </c>
      <c r="B34" t="s">
        <v>46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46</v>
      </c>
      <c r="P34" t="s">
        <v>46</v>
      </c>
      <c r="Q34" t="s">
        <v>46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>
        <f t="shared" si="0"/>
        <v>3</v>
      </c>
    </row>
    <row r="35" spans="1:23" x14ac:dyDescent="0.3">
      <c r="A35">
        <v>1092</v>
      </c>
      <c r="B35" t="s">
        <v>47</v>
      </c>
      <c r="W35">
        <f t="shared" si="0"/>
        <v>0</v>
      </c>
    </row>
    <row r="36" spans="1:23" x14ac:dyDescent="0.3">
      <c r="A36">
        <v>1753</v>
      </c>
      <c r="B36" t="s">
        <v>46</v>
      </c>
      <c r="C36" t="s">
        <v>46</v>
      </c>
      <c r="D36" t="s">
        <v>47</v>
      </c>
      <c r="E36" t="s">
        <v>47</v>
      </c>
      <c r="F36" t="s">
        <v>47</v>
      </c>
      <c r="G36" t="s">
        <v>46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46</v>
      </c>
      <c r="N36" t="s">
        <v>46</v>
      </c>
      <c r="O36" t="s">
        <v>47</v>
      </c>
      <c r="P36" t="s">
        <v>47</v>
      </c>
      <c r="Q36" t="s">
        <v>47</v>
      </c>
      <c r="R36" t="s">
        <v>46</v>
      </c>
      <c r="S36" t="s">
        <v>47</v>
      </c>
      <c r="T36" t="s">
        <v>47</v>
      </c>
      <c r="U36" t="s">
        <v>47</v>
      </c>
      <c r="V36" t="s">
        <v>47</v>
      </c>
      <c r="W36">
        <f t="shared" si="0"/>
        <v>5</v>
      </c>
    </row>
    <row r="37" spans="1:23" x14ac:dyDescent="0.3">
      <c r="A37">
        <v>1410</v>
      </c>
      <c r="B37" t="s">
        <v>47</v>
      </c>
      <c r="W37">
        <f t="shared" si="0"/>
        <v>0</v>
      </c>
    </row>
    <row r="38" spans="1:23" x14ac:dyDescent="0.3">
      <c r="A38">
        <v>1855</v>
      </c>
      <c r="B38" t="s">
        <v>47</v>
      </c>
      <c r="W38">
        <f t="shared" si="0"/>
        <v>0</v>
      </c>
    </row>
    <row r="39" spans="1:23" x14ac:dyDescent="0.3">
      <c r="A39">
        <v>1020</v>
      </c>
      <c r="B39" t="s">
        <v>46</v>
      </c>
      <c r="C39" t="s">
        <v>47</v>
      </c>
      <c r="D39" t="s">
        <v>46</v>
      </c>
      <c r="E39" t="s">
        <v>46</v>
      </c>
      <c r="F39" t="s">
        <v>47</v>
      </c>
      <c r="G39" t="s">
        <v>47</v>
      </c>
      <c r="H39" t="s">
        <v>47</v>
      </c>
      <c r="I39" t="s">
        <v>46</v>
      </c>
      <c r="J39" t="s">
        <v>46</v>
      </c>
      <c r="K39" t="s">
        <v>46</v>
      </c>
      <c r="L39" t="s">
        <v>47</v>
      </c>
      <c r="M39" t="s">
        <v>47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t="s">
        <v>47</v>
      </c>
      <c r="T39" t="s">
        <v>47</v>
      </c>
      <c r="U39" t="s">
        <v>47</v>
      </c>
      <c r="V39" t="s">
        <v>47</v>
      </c>
      <c r="W39">
        <f t="shared" si="0"/>
        <v>5</v>
      </c>
    </row>
    <row r="40" spans="1:23" x14ac:dyDescent="0.3">
      <c r="A40">
        <v>880</v>
      </c>
      <c r="B40" t="s">
        <v>46</v>
      </c>
      <c r="C40" t="s">
        <v>47</v>
      </c>
      <c r="D40" t="s">
        <v>46</v>
      </c>
      <c r="E40" t="s">
        <v>47</v>
      </c>
      <c r="F40" t="s">
        <v>47</v>
      </c>
      <c r="G40" t="s">
        <v>47</v>
      </c>
      <c r="H40" t="s">
        <v>47</v>
      </c>
      <c r="I40" t="s">
        <v>46</v>
      </c>
      <c r="J40" t="s">
        <v>46</v>
      </c>
      <c r="K40" t="s">
        <v>46</v>
      </c>
      <c r="L40" t="s">
        <v>46</v>
      </c>
      <c r="M40" t="s">
        <v>47</v>
      </c>
      <c r="N40" t="s">
        <v>47</v>
      </c>
      <c r="O40" t="s">
        <v>47</v>
      </c>
      <c r="P40" t="s">
        <v>47</v>
      </c>
      <c r="Q40" t="s">
        <v>47</v>
      </c>
      <c r="R40" t="s">
        <v>47</v>
      </c>
      <c r="S40" t="s">
        <v>47</v>
      </c>
      <c r="T40" t="s">
        <v>47</v>
      </c>
      <c r="U40" t="s">
        <v>47</v>
      </c>
      <c r="V40" t="s">
        <v>47</v>
      </c>
      <c r="W40">
        <f t="shared" si="0"/>
        <v>5</v>
      </c>
    </row>
    <row r="41" spans="1:23" x14ac:dyDescent="0.3">
      <c r="A41">
        <v>72</v>
      </c>
      <c r="B41" t="s">
        <v>47</v>
      </c>
      <c r="W41">
        <f t="shared" si="0"/>
        <v>0</v>
      </c>
    </row>
  </sheetData>
  <autoFilter ref="A1:W1" xr:uid="{345F06A2-BB96-4A1D-8943-1F3D8FEF53A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5074-EBA5-47C2-8497-56019AC3E3ED}">
  <dimension ref="A1:G23"/>
  <sheetViews>
    <sheetView tabSelected="1" topLeftCell="B1" workbookViewId="0">
      <selection activeCell="G6" sqref="G6"/>
    </sheetView>
  </sheetViews>
  <sheetFormatPr defaultRowHeight="14.4" x14ac:dyDescent="0.3"/>
  <cols>
    <col min="1" max="1" width="23.77734375" bestFit="1" customWidth="1"/>
    <col min="2" max="2" width="132.6640625" bestFit="1" customWidth="1"/>
    <col min="3" max="3" width="24.21875" bestFit="1" customWidth="1"/>
    <col min="4" max="4" width="20.6640625" bestFit="1" customWidth="1"/>
    <col min="5" max="6" width="20.77734375" bestFit="1" customWidth="1"/>
    <col min="7" max="7" width="27.44140625" bestFit="1" customWidth="1"/>
  </cols>
  <sheetData>
    <row r="1" spans="1:7" x14ac:dyDescent="0.3">
      <c r="A1" t="s">
        <v>15</v>
      </c>
      <c r="B1" t="s">
        <v>16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">
      <c r="A2" t="s">
        <v>0</v>
      </c>
      <c r="B2" t="s">
        <v>17</v>
      </c>
    </row>
    <row r="3" spans="1:7" x14ac:dyDescent="0.3">
      <c r="A3" t="s">
        <v>1</v>
      </c>
      <c r="B3" t="s">
        <v>18</v>
      </c>
      <c r="C3">
        <f>COUNTIF(VENDOR_DATA!B2:B42,"Y")</f>
        <v>31</v>
      </c>
    </row>
    <row r="4" spans="1:7" x14ac:dyDescent="0.3">
      <c r="A4" t="s">
        <v>2</v>
      </c>
      <c r="B4" t="s">
        <v>19</v>
      </c>
      <c r="C4">
        <f>COUNTIF(VENDOR_DATA!C2:C42,"Y")</f>
        <v>9</v>
      </c>
      <c r="D4" s="1">
        <f>C4/$C$3</f>
        <v>0.29032258064516131</v>
      </c>
      <c r="E4" s="1">
        <f>C4/SUM($C$4:$C$23)</f>
        <v>5.8823529411764705E-2</v>
      </c>
      <c r="F4">
        <f>1/C4</f>
        <v>0.1111111111111111</v>
      </c>
      <c r="G4">
        <f>F4/SUM($F$4:$F$23)</f>
        <v>1.5837689785777841E-2</v>
      </c>
    </row>
    <row r="5" spans="1:7" x14ac:dyDescent="0.3">
      <c r="A5" t="s">
        <v>3</v>
      </c>
      <c r="B5" t="s">
        <v>20</v>
      </c>
      <c r="C5">
        <f>COUNTIF(VENDOR_DATA!D2:D42,"Y")</f>
        <v>16</v>
      </c>
      <c r="D5" s="1">
        <f t="shared" ref="D5:D23" si="0">C5/$C$3</f>
        <v>0.5161290322580645</v>
      </c>
      <c r="E5" s="1">
        <f t="shared" ref="E5:E23" si="1">C5/SUM($C$4:$C$23)</f>
        <v>0.10457516339869281</v>
      </c>
      <c r="F5">
        <f t="shared" ref="F5:F23" si="2">1/C5</f>
        <v>6.25E-2</v>
      </c>
      <c r="G5">
        <f t="shared" ref="G5:G23" si="3">F5/SUM($F$4:$F$23)</f>
        <v>8.9087005045000358E-3</v>
      </c>
    </row>
    <row r="6" spans="1:7" x14ac:dyDescent="0.3">
      <c r="A6" t="s">
        <v>4</v>
      </c>
      <c r="B6" t="s">
        <v>21</v>
      </c>
      <c r="C6">
        <f>COUNTIF(VENDOR_DATA!E2:E42,"Y")</f>
        <v>18</v>
      </c>
      <c r="D6" s="1">
        <f t="shared" si="0"/>
        <v>0.58064516129032262</v>
      </c>
      <c r="E6" s="1">
        <f t="shared" si="1"/>
        <v>0.11764705882352941</v>
      </c>
      <c r="F6">
        <f t="shared" si="2"/>
        <v>5.5555555555555552E-2</v>
      </c>
      <c r="G6">
        <f t="shared" si="3"/>
        <v>7.9188448928889203E-3</v>
      </c>
    </row>
    <row r="7" spans="1:7" x14ac:dyDescent="0.3">
      <c r="A7" t="s">
        <v>5</v>
      </c>
      <c r="B7" t="s">
        <v>22</v>
      </c>
      <c r="C7">
        <f>COUNTIF(VENDOR_DATA!F2:F42,"Y")</f>
        <v>10</v>
      </c>
      <c r="D7" s="1">
        <f t="shared" si="0"/>
        <v>0.32258064516129031</v>
      </c>
      <c r="E7" s="1">
        <f t="shared" si="1"/>
        <v>6.535947712418301E-2</v>
      </c>
      <c r="F7">
        <f t="shared" si="2"/>
        <v>0.1</v>
      </c>
      <c r="G7">
        <f t="shared" si="3"/>
        <v>1.4253920807200058E-2</v>
      </c>
    </row>
    <row r="8" spans="1:7" x14ac:dyDescent="0.3">
      <c r="A8" t="s">
        <v>6</v>
      </c>
      <c r="B8" t="s">
        <v>40</v>
      </c>
      <c r="C8">
        <f>COUNTIF(VENDOR_DATA!G2:G42,"Y")</f>
        <v>16</v>
      </c>
      <c r="D8" s="1">
        <f t="shared" si="0"/>
        <v>0.5161290322580645</v>
      </c>
      <c r="E8" s="1">
        <f t="shared" si="1"/>
        <v>0.10457516339869281</v>
      </c>
      <c r="F8">
        <f t="shared" si="2"/>
        <v>6.25E-2</v>
      </c>
      <c r="G8">
        <f t="shared" si="3"/>
        <v>8.9087005045000358E-3</v>
      </c>
    </row>
    <row r="9" spans="1:7" x14ac:dyDescent="0.3">
      <c r="A9" t="s">
        <v>7</v>
      </c>
      <c r="B9" t="s">
        <v>23</v>
      </c>
      <c r="C9">
        <f>COUNTIF(VENDOR_DATA!H2:H42,"Y")</f>
        <v>8</v>
      </c>
      <c r="D9" s="1">
        <f t="shared" si="0"/>
        <v>0.25806451612903225</v>
      </c>
      <c r="E9" s="1">
        <f t="shared" si="1"/>
        <v>5.2287581699346407E-2</v>
      </c>
      <c r="F9">
        <f t="shared" si="2"/>
        <v>0.125</v>
      </c>
      <c r="G9">
        <f t="shared" si="3"/>
        <v>1.7817401009000072E-2</v>
      </c>
    </row>
    <row r="10" spans="1:7" x14ac:dyDescent="0.3">
      <c r="A10" t="s">
        <v>8</v>
      </c>
      <c r="B10" t="s">
        <v>30</v>
      </c>
      <c r="C10">
        <f>COUNTIF(VENDOR_DATA!I2:I42,"Y")</f>
        <v>16</v>
      </c>
      <c r="D10" s="1">
        <f t="shared" si="0"/>
        <v>0.5161290322580645</v>
      </c>
      <c r="E10" s="1">
        <f t="shared" si="1"/>
        <v>0.10457516339869281</v>
      </c>
      <c r="F10">
        <f t="shared" si="2"/>
        <v>6.25E-2</v>
      </c>
      <c r="G10">
        <f t="shared" si="3"/>
        <v>8.9087005045000358E-3</v>
      </c>
    </row>
    <row r="11" spans="1:7" x14ac:dyDescent="0.3">
      <c r="A11" t="s">
        <v>12</v>
      </c>
      <c r="B11" t="s">
        <v>31</v>
      </c>
      <c r="C11">
        <f>COUNTIF(VENDOR_DATA!J:J,"Y")</f>
        <v>12</v>
      </c>
      <c r="D11" s="1">
        <f t="shared" si="0"/>
        <v>0.38709677419354838</v>
      </c>
      <c r="E11" s="1">
        <f t="shared" si="1"/>
        <v>7.8431372549019607E-2</v>
      </c>
      <c r="F11">
        <f t="shared" si="2"/>
        <v>8.3333333333333329E-2</v>
      </c>
      <c r="G11">
        <f t="shared" si="3"/>
        <v>1.187826733933338E-2</v>
      </c>
    </row>
    <row r="12" spans="1:7" x14ac:dyDescent="0.3">
      <c r="A12" t="s">
        <v>9</v>
      </c>
      <c r="B12" t="s">
        <v>32</v>
      </c>
      <c r="C12">
        <f>COUNTIF(VENDOR_DATA!K:K,"Y")</f>
        <v>7</v>
      </c>
      <c r="D12" s="1">
        <f t="shared" si="0"/>
        <v>0.22580645161290322</v>
      </c>
      <c r="E12" s="1">
        <f t="shared" si="1"/>
        <v>4.5751633986928102E-2</v>
      </c>
      <c r="F12">
        <f t="shared" si="2"/>
        <v>0.14285714285714285</v>
      </c>
      <c r="G12">
        <f t="shared" si="3"/>
        <v>2.0362744010285795E-2</v>
      </c>
    </row>
    <row r="13" spans="1:7" x14ac:dyDescent="0.3">
      <c r="A13" t="s">
        <v>13</v>
      </c>
      <c r="B13" t="s">
        <v>33</v>
      </c>
      <c r="C13">
        <f>COUNTIF(VENDOR_DATA!L:L,"Y")</f>
        <v>10</v>
      </c>
      <c r="D13" s="1">
        <f t="shared" si="0"/>
        <v>0.32258064516129031</v>
      </c>
      <c r="E13" s="1">
        <f t="shared" si="1"/>
        <v>6.535947712418301E-2</v>
      </c>
      <c r="F13">
        <f t="shared" si="2"/>
        <v>0.1</v>
      </c>
      <c r="G13">
        <f t="shared" si="3"/>
        <v>1.4253920807200058E-2</v>
      </c>
    </row>
    <row r="14" spans="1:7" x14ac:dyDescent="0.3">
      <c r="A14" t="s">
        <v>29</v>
      </c>
      <c r="B14" t="s">
        <v>34</v>
      </c>
      <c r="C14">
        <f>COUNTIF(VENDOR_DATA!M:M,"Y")</f>
        <v>5</v>
      </c>
      <c r="D14" s="1">
        <f t="shared" si="0"/>
        <v>0.16129032258064516</v>
      </c>
      <c r="E14" s="1">
        <f t="shared" si="1"/>
        <v>3.2679738562091505E-2</v>
      </c>
      <c r="F14">
        <f t="shared" si="2"/>
        <v>0.2</v>
      </c>
      <c r="G14">
        <f t="shared" si="3"/>
        <v>2.8507841614400117E-2</v>
      </c>
    </row>
    <row r="15" spans="1:7" x14ac:dyDescent="0.3">
      <c r="A15" t="s">
        <v>35</v>
      </c>
      <c r="B15" t="s">
        <v>36</v>
      </c>
      <c r="C15">
        <f>COUNTIF(VENDOR_DATA!N:N,"Y")</f>
        <v>2</v>
      </c>
      <c r="D15" s="1">
        <f t="shared" si="0"/>
        <v>6.4516129032258063E-2</v>
      </c>
      <c r="E15" s="1">
        <f t="shared" si="1"/>
        <v>1.3071895424836602E-2</v>
      </c>
      <c r="F15">
        <f t="shared" si="2"/>
        <v>0.5</v>
      </c>
      <c r="G15">
        <f t="shared" si="3"/>
        <v>7.1269604036000286E-2</v>
      </c>
    </row>
    <row r="16" spans="1:7" x14ac:dyDescent="0.3">
      <c r="A16" t="s">
        <v>10</v>
      </c>
      <c r="B16" t="s">
        <v>37</v>
      </c>
      <c r="C16">
        <f>COUNTIF(VENDOR_DATA!O:O,"Y")</f>
        <v>3</v>
      </c>
      <c r="D16" s="1">
        <f t="shared" si="0"/>
        <v>9.6774193548387094E-2</v>
      </c>
      <c r="E16" s="1">
        <f t="shared" si="1"/>
        <v>1.9607843137254902E-2</v>
      </c>
      <c r="F16">
        <f t="shared" si="2"/>
        <v>0.33333333333333331</v>
      </c>
      <c r="G16">
        <f t="shared" si="3"/>
        <v>4.7513069357333522E-2</v>
      </c>
    </row>
    <row r="17" spans="1:7" x14ac:dyDescent="0.3">
      <c r="A17" t="s">
        <v>11</v>
      </c>
      <c r="B17" t="s">
        <v>38</v>
      </c>
      <c r="C17">
        <f>COUNTIF(VENDOR_DATA!P:P,"Y")</f>
        <v>1</v>
      </c>
      <c r="D17" s="1">
        <f t="shared" si="0"/>
        <v>3.2258064516129031E-2</v>
      </c>
      <c r="E17" s="1">
        <f t="shared" si="1"/>
        <v>6.5359477124183009E-3</v>
      </c>
      <c r="F17">
        <f t="shared" si="2"/>
        <v>1</v>
      </c>
      <c r="G17">
        <f t="shared" si="3"/>
        <v>0.14253920807200057</v>
      </c>
    </row>
    <row r="18" spans="1:7" x14ac:dyDescent="0.3">
      <c r="A18" t="s">
        <v>14</v>
      </c>
      <c r="B18" t="s">
        <v>39</v>
      </c>
      <c r="C18">
        <f>COUNTIF(VENDOR_DATA!Q:Q,"Y")</f>
        <v>2</v>
      </c>
      <c r="D18" s="1">
        <f t="shared" si="0"/>
        <v>6.4516129032258063E-2</v>
      </c>
      <c r="E18" s="1">
        <f t="shared" si="1"/>
        <v>1.3071895424836602E-2</v>
      </c>
      <c r="F18">
        <f t="shared" si="2"/>
        <v>0.5</v>
      </c>
      <c r="G18">
        <f t="shared" si="3"/>
        <v>7.1269604036000286E-2</v>
      </c>
    </row>
    <row r="19" spans="1:7" x14ac:dyDescent="0.3">
      <c r="A19" t="s">
        <v>24</v>
      </c>
      <c r="B19" t="s">
        <v>42</v>
      </c>
      <c r="C19">
        <f>COUNTIF(VENDOR_DATA!R:R,"Y")</f>
        <v>1</v>
      </c>
      <c r="D19" s="1">
        <f t="shared" si="0"/>
        <v>3.2258064516129031E-2</v>
      </c>
      <c r="E19" s="1">
        <f t="shared" si="1"/>
        <v>6.5359477124183009E-3</v>
      </c>
      <c r="F19">
        <f t="shared" si="2"/>
        <v>1</v>
      </c>
      <c r="G19">
        <f t="shared" si="3"/>
        <v>0.14253920807200057</v>
      </c>
    </row>
    <row r="20" spans="1:7" x14ac:dyDescent="0.3">
      <c r="A20" t="s">
        <v>25</v>
      </c>
      <c r="B20" t="s">
        <v>41</v>
      </c>
      <c r="C20">
        <f>COUNTIF(VENDOR_DATA!S:S,"Y")</f>
        <v>1</v>
      </c>
      <c r="D20" s="1">
        <f t="shared" si="0"/>
        <v>3.2258064516129031E-2</v>
      </c>
      <c r="E20" s="1">
        <f t="shared" si="1"/>
        <v>6.5359477124183009E-3</v>
      </c>
      <c r="F20">
        <f t="shared" si="2"/>
        <v>1</v>
      </c>
      <c r="G20">
        <f t="shared" si="3"/>
        <v>0.14253920807200057</v>
      </c>
    </row>
    <row r="21" spans="1:7" x14ac:dyDescent="0.3">
      <c r="A21" t="s">
        <v>26</v>
      </c>
      <c r="B21" t="s">
        <v>43</v>
      </c>
      <c r="C21">
        <f>COUNTIF(VENDOR_DATA!T:T,"Y")</f>
        <v>2</v>
      </c>
      <c r="D21" s="1">
        <f t="shared" si="0"/>
        <v>6.4516129032258063E-2</v>
      </c>
      <c r="E21" s="1">
        <f t="shared" si="1"/>
        <v>1.3071895424836602E-2</v>
      </c>
      <c r="F21">
        <f t="shared" si="2"/>
        <v>0.5</v>
      </c>
      <c r="G21">
        <f t="shared" si="3"/>
        <v>7.1269604036000286E-2</v>
      </c>
    </row>
    <row r="22" spans="1:7" x14ac:dyDescent="0.3">
      <c r="A22" t="s">
        <v>27</v>
      </c>
      <c r="B22" t="s">
        <v>44</v>
      </c>
      <c r="C22">
        <f>COUNTIF(VENDOR_DATA!U:U,"Y")</f>
        <v>1</v>
      </c>
      <c r="D22" s="1">
        <f t="shared" si="0"/>
        <v>3.2258064516129031E-2</v>
      </c>
      <c r="E22" s="1">
        <f t="shared" si="1"/>
        <v>6.5359477124183009E-3</v>
      </c>
      <c r="F22">
        <f t="shared" si="2"/>
        <v>1</v>
      </c>
      <c r="G22">
        <f t="shared" si="3"/>
        <v>0.14253920807200057</v>
      </c>
    </row>
    <row r="23" spans="1:7" x14ac:dyDescent="0.3">
      <c r="A23" t="s">
        <v>28</v>
      </c>
      <c r="B23" t="s">
        <v>45</v>
      </c>
      <c r="C23">
        <f>COUNTIF(VENDOR_DATA!V:V,"Y")</f>
        <v>13</v>
      </c>
      <c r="D23" s="1">
        <f t="shared" si="0"/>
        <v>0.41935483870967744</v>
      </c>
      <c r="E23" s="1">
        <f t="shared" si="1"/>
        <v>8.4967320261437912E-2</v>
      </c>
      <c r="F23">
        <f t="shared" si="2"/>
        <v>7.6923076923076927E-2</v>
      </c>
      <c r="G23">
        <f t="shared" si="3"/>
        <v>1.0964554467076967E-2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VENDOR_DATA</vt:lpstr>
      <vt:lpstr>DATA_DICTIONARY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Porter</dc:creator>
  <cp:lastModifiedBy>Chris Porter</cp:lastModifiedBy>
  <dcterms:created xsi:type="dcterms:W3CDTF">2024-08-01T08:23:00Z</dcterms:created>
  <dcterms:modified xsi:type="dcterms:W3CDTF">2024-08-02T12:00:01Z</dcterms:modified>
</cp:coreProperties>
</file>