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Inventory\Processing\"/>
    </mc:Choice>
  </mc:AlternateContent>
  <bookViews>
    <workbookView xWindow="0" yWindow="0" windowWidth="28800" windowHeight="11700"/>
  </bookViews>
  <sheets>
    <sheet name="Form Responses 1" sheetId="1" r:id="rId1"/>
  </sheets>
  <definedNames>
    <definedName name="_xlnm._FilterDatabase" localSheetId="0" hidden="1">'Form Responses 1'!$A$1:$AU$38</definedName>
  </definedNames>
  <calcPr calcId="162913"/>
</workbook>
</file>

<file path=xl/calcChain.xml><?xml version="1.0" encoding="utf-8"?>
<calcChain xmlns="http://schemas.openxmlformats.org/spreadsheetml/2006/main">
  <c r="J26" i="1" l="1"/>
  <c r="J9" i="1"/>
  <c r="J14" i="1"/>
  <c r="J28" i="1"/>
  <c r="J38" i="1"/>
  <c r="J37" i="1"/>
  <c r="J32" i="1"/>
  <c r="J5" i="1"/>
  <c r="J2" i="1"/>
  <c r="J36" i="1"/>
  <c r="J21" i="1"/>
  <c r="J24" i="1"/>
  <c r="J34" i="1"/>
  <c r="J31" i="1"/>
  <c r="J17" i="1"/>
  <c r="J15" i="1"/>
  <c r="J4" i="1"/>
  <c r="J27" i="1"/>
  <c r="J8" i="1"/>
  <c r="J25" i="1"/>
  <c r="J3" i="1"/>
  <c r="J30" i="1"/>
  <c r="J23" i="1"/>
  <c r="J19" i="1"/>
  <c r="J6" i="1"/>
  <c r="J35" i="1"/>
  <c r="J13" i="1"/>
  <c r="J10" i="1"/>
  <c r="J29" i="1"/>
  <c r="J16" i="1"/>
  <c r="J12" i="1"/>
  <c r="J11" i="1"/>
  <c r="J7" i="1"/>
  <c r="J18" i="1"/>
  <c r="J22" i="1"/>
  <c r="Q33" i="1"/>
  <c r="R33" i="1" s="1"/>
  <c r="Q26" i="1"/>
  <c r="R26" i="1" s="1"/>
  <c r="Q9" i="1"/>
  <c r="R9" i="1" s="1"/>
  <c r="Q14" i="1"/>
  <c r="R14" i="1" s="1"/>
  <c r="Q28" i="1"/>
  <c r="R28" i="1" s="1"/>
  <c r="Q38" i="1"/>
  <c r="R38" i="1" s="1"/>
  <c r="Q37" i="1"/>
  <c r="R37" i="1" s="1"/>
  <c r="Q32" i="1"/>
  <c r="R32" i="1" s="1"/>
  <c r="Q5" i="1"/>
  <c r="R5" i="1" s="1"/>
  <c r="Q2" i="1"/>
  <c r="R2" i="1" s="1"/>
  <c r="Q36" i="1"/>
  <c r="R36" i="1" s="1"/>
  <c r="Q21" i="1"/>
  <c r="R21" i="1" s="1"/>
  <c r="Q24" i="1"/>
  <c r="R24" i="1" s="1"/>
  <c r="Q34" i="1"/>
  <c r="R34" i="1" s="1"/>
  <c r="Q31" i="1"/>
  <c r="Q17" i="1"/>
  <c r="R17" i="1" s="1"/>
  <c r="Q15" i="1"/>
  <c r="R15" i="1" s="1"/>
  <c r="Q4" i="1"/>
  <c r="R4" i="1" s="1"/>
  <c r="Q27" i="1"/>
  <c r="R27" i="1" s="1"/>
  <c r="Q8" i="1"/>
  <c r="R8" i="1" s="1"/>
  <c r="Q25" i="1"/>
  <c r="R25" i="1" s="1"/>
  <c r="Q3" i="1"/>
  <c r="R3" i="1" s="1"/>
  <c r="Q20" i="1"/>
  <c r="R20" i="1" s="1"/>
  <c r="Q30" i="1"/>
  <c r="R30" i="1" s="1"/>
  <c r="Q23" i="1"/>
  <c r="R23" i="1" s="1"/>
  <c r="Q19" i="1"/>
  <c r="R19" i="1" s="1"/>
  <c r="Q6" i="1"/>
  <c r="R6" i="1" s="1"/>
  <c r="Q35" i="1"/>
  <c r="R35" i="1" s="1"/>
  <c r="Q13" i="1"/>
  <c r="R13" i="1" s="1"/>
  <c r="Q10" i="1"/>
  <c r="R10" i="1" s="1"/>
  <c r="Q29" i="1"/>
  <c r="R29" i="1" s="1"/>
  <c r="Q16" i="1"/>
  <c r="R16" i="1" s="1"/>
  <c r="Q12" i="1"/>
  <c r="R12" i="1" s="1"/>
  <c r="Q11" i="1"/>
  <c r="R11" i="1" s="1"/>
  <c r="Q7" i="1"/>
  <c r="R7" i="1" s="1"/>
  <c r="Q18" i="1"/>
  <c r="R18" i="1" s="1"/>
  <c r="Q22" i="1"/>
  <c r="R22" i="1" s="1"/>
  <c r="R31" i="1" l="1"/>
</calcChain>
</file>

<file path=xl/sharedStrings.xml><?xml version="1.0" encoding="utf-8"?>
<sst xmlns="http://schemas.openxmlformats.org/spreadsheetml/2006/main" count="851" uniqueCount="446">
  <si>
    <t>Timestamp</t>
  </si>
  <si>
    <t>Catalogue number</t>
  </si>
  <si>
    <t>INHS number</t>
  </si>
  <si>
    <t>Author, year</t>
  </si>
  <si>
    <t xml:space="preserve">Full locality exactly as written (carriage returns written as semi-colons) </t>
  </si>
  <si>
    <t>County</t>
  </si>
  <si>
    <t>State</t>
  </si>
  <si>
    <t>PLSS coordinates</t>
  </si>
  <si>
    <t>Day</t>
  </si>
  <si>
    <t>Month</t>
  </si>
  <si>
    <t>Year</t>
  </si>
  <si>
    <t>Collectors exactly as written on label</t>
  </si>
  <si>
    <t>Returned specimens identified by collectors?</t>
  </si>
  <si>
    <t>Geographic coordinates, latitude</t>
  </si>
  <si>
    <t>Geographic coordinates, longitude</t>
  </si>
  <si>
    <t>How many individual animals are in the box?</t>
  </si>
  <si>
    <t>How many valves are in the box?</t>
  </si>
  <si>
    <t>2019.9.1</t>
  </si>
  <si>
    <t>Potamilus alatus</t>
  </si>
  <si>
    <t>(Say, 1817)</t>
  </si>
  <si>
    <t>Ohio River rm 973; Mound City, boat ramp; Pulaski County, Illinois USA; T16S, R1E, sec. 30, SW</t>
  </si>
  <si>
    <t>Illinois</t>
  </si>
  <si>
    <t>T16S, R1E, sec. 30, SW</t>
  </si>
  <si>
    <t>"10 July 2012"</t>
  </si>
  <si>
    <t>J.S. Tiemann, K.S. Cummings &amp; S.M. Jaworski</t>
  </si>
  <si>
    <t>No</t>
  </si>
  <si>
    <t>2019.9.10</t>
  </si>
  <si>
    <t>Venustaconcha ellipsiformis</t>
  </si>
  <si>
    <t>Conrad, 1836</t>
  </si>
  <si>
    <t>Aux Sable Creek; 5 mi ENE Morris, Tabler Rd. bend; Grundy County, Illinois USA; T34N, R8E, sec. 8, SE</t>
  </si>
  <si>
    <t>"26 July 2005"</t>
  </si>
  <si>
    <t>J.S. Tiemann &amp; J.E. Hofmann</t>
  </si>
  <si>
    <t>Yes</t>
  </si>
  <si>
    <t>2019.9.11</t>
  </si>
  <si>
    <t>Quadrula (Amphinaias) pustulosa</t>
  </si>
  <si>
    <t>(Lea, 1831)</t>
  </si>
  <si>
    <t>Kishwaukee River (Rock River Dr.); 5.8 mi WSW Belvidere, Hwy. 20; Winnebago County, , USA</t>
  </si>
  <si>
    <t>"6 September 2017"</t>
  </si>
  <si>
    <t>A.P. Stodola, R.M. Vinsel, et al.</t>
  </si>
  <si>
    <t>identified by K.S . Cummings 11/2015</t>
  </si>
  <si>
    <t>2019.9.12</t>
  </si>
  <si>
    <t>Pleurobema sintoxia</t>
  </si>
  <si>
    <t>(Rafinesque, 1820)</t>
  </si>
  <si>
    <t>Embarras River; 3.5mi SSE Rardin, Airtight bridge; Coles County, Illinois USA; T13N, R10E, sec. 21</t>
  </si>
  <si>
    <t>T13N, R10E</t>
  </si>
  <si>
    <t>"7 August 2012"</t>
  </si>
  <si>
    <t>D.K. Shasteen, A.L. Price, K.S. Cummings &amp; M.M. Ruether</t>
  </si>
  <si>
    <t>2019.9.13</t>
  </si>
  <si>
    <t xml:space="preserve">Embarras River; 3.5mi SSE Rardin, Airtight bridge; Coles County, Illinois USA; T13N, R10E, sec.21 </t>
  </si>
  <si>
    <t>T13N, R10E, sec. 21</t>
  </si>
  <si>
    <t>2019.9.14</t>
  </si>
  <si>
    <t xml:space="preserve">Utterbackia imbecillis </t>
  </si>
  <si>
    <t>(Say, 1829)</t>
  </si>
  <si>
    <t>T5N, R8W, sec.1, NE</t>
  </si>
  <si>
    <t>"21 June 2014"</t>
  </si>
  <si>
    <t>J.E. Petzing</t>
  </si>
  <si>
    <t>R.M. Vinsel 1/2018</t>
  </si>
  <si>
    <t>2019.9.15</t>
  </si>
  <si>
    <t>Alasmidonta viridis</t>
  </si>
  <si>
    <t>Jordan Creek; 1 mi S Tab; Warren County, Indiana USA; T23N, 9RW, sec.32</t>
  </si>
  <si>
    <t>Indiana</t>
  </si>
  <si>
    <t>T23N, R9W, sec. 32</t>
  </si>
  <si>
    <t>"16 September 1998"</t>
  </si>
  <si>
    <t>R.E. Szafoni</t>
  </si>
  <si>
    <t>2019.9.16</t>
  </si>
  <si>
    <t>Ortmanniana ligamentina</t>
  </si>
  <si>
    <t>(Lamarck, 1819)</t>
  </si>
  <si>
    <t>Nippersink Creek (Fox River Dr.); Spring Grove, Bilvin Street; McHenry County, Illinois, USA; sampled downstream of bridge for 4 person-hours and</t>
  </si>
  <si>
    <t>"5 September 2017"</t>
  </si>
  <si>
    <t>A.P. Stodola, R.M. Vinsel, et al.; identified by K.S. Cummings 11/2015</t>
  </si>
  <si>
    <t>2019.9.17</t>
  </si>
  <si>
    <t>Truncilla truncata</t>
  </si>
  <si>
    <t>Rafinesque, 1820</t>
  </si>
  <si>
    <t>Embarras River; 3.5 mi SSE Rardin, Airtight bridge; Coles County, Illinois USA; T13N, R10E, sec.21</t>
  </si>
  <si>
    <t>2019.9.18</t>
  </si>
  <si>
    <t>Ligumia recta</t>
  </si>
  <si>
    <t>(Gulf of Mexico Dr.); Cordova, Rock Island County, USA</t>
  </si>
  <si>
    <t>"April 2000"</t>
  </si>
  <si>
    <t>2019.9.19</t>
  </si>
  <si>
    <t>Fusconaia flava</t>
  </si>
  <si>
    <t>Little Indian Creek; 4 mi NW Sheridan, Co. Rd. 4275N bridge; LaSalle County, Illinois USA; T36N, R4E, sec. 34 , NE</t>
  </si>
  <si>
    <t>T36N, R4E, sec. 34, NE</t>
  </si>
  <si>
    <t>"23 August 2010"</t>
  </si>
  <si>
    <t>A.L. Price, S.A. Bales, D.K. Shasteen, A.J. Berger &amp; J.S. Schwab</t>
  </si>
  <si>
    <t>2019.9.2</t>
  </si>
  <si>
    <t>Strophitus undulatus</t>
  </si>
  <si>
    <t>Kishwaukee River; E edge Rockford, I-90 bridge; Winnebago County, Illinois USA; T44N, R2E, sec. 36, NE</t>
  </si>
  <si>
    <t>T44N, R2E, sec. 36, NE</t>
  </si>
  <si>
    <t>"17 July 2012"</t>
  </si>
  <si>
    <t>J.S. Tiemann, C.A. Phillips, S.M. Jaworski &amp; S. Baker</t>
  </si>
  <si>
    <t>2019.9.20</t>
  </si>
  <si>
    <t>Lampsilis teres</t>
  </si>
  <si>
    <t>Pulaski</t>
  </si>
  <si>
    <t>2019.9.21</t>
  </si>
  <si>
    <t>Lampsilis cardium</t>
  </si>
  <si>
    <t>Fox River; 1.25 mi E Oakwood Hills, Rawson Bridge Rd., Rawson Bridge; McHenry County, Illinois USA; T44N, R9E, sec. 32, SW</t>
  </si>
  <si>
    <t>T44N, R9E, sec. 32, SW</t>
  </si>
  <si>
    <t>"7 September 2000"</t>
  </si>
  <si>
    <t>R.W. Schanzle</t>
  </si>
  <si>
    <t>"8 specimens identified by RWS &amp; returned to stream"</t>
  </si>
  <si>
    <t>2019.9.22</t>
  </si>
  <si>
    <t>Alasmidonta marginata</t>
  </si>
  <si>
    <t>Say, 1818</t>
  </si>
  <si>
    <t>2019.9.23</t>
  </si>
  <si>
    <t>Timber Creek; 3.6 mi NE McLean, Co. Rd. 535N, Funks Grove; McLean County, Illinois USA; T22N, R1E, sec. 18, SE</t>
  </si>
  <si>
    <t>McLean</t>
  </si>
  <si>
    <t>T22N, R1E, sec. 18, SE</t>
  </si>
  <si>
    <t>"1 September 2011"</t>
  </si>
  <si>
    <t>A.L. Price, D.K. Shasteen, J.S. Schwab &amp; R.M. Vinsel</t>
  </si>
  <si>
    <t>2019.9.24</t>
  </si>
  <si>
    <t>Anodontoides ferussacianus</t>
  </si>
  <si>
    <t>(Lea, 1834)</t>
  </si>
  <si>
    <t>T24N, R9E, sec. 28, NE</t>
  </si>
  <si>
    <t>"8 June 2017"</t>
  </si>
  <si>
    <t>K.S. Cummings</t>
  </si>
  <si>
    <t>identified by K.S. Cummings</t>
  </si>
  <si>
    <t>2019.9.25</t>
  </si>
  <si>
    <t>Toxolasma parvum</t>
  </si>
  <si>
    <t>(Barnes, 1823)</t>
  </si>
  <si>
    <t>Fox River (Illinois River Dr.); 1.2 mi SSE Elgin, US 20 (Elgin Bypass); Kane County, Illinois, USA</t>
  </si>
  <si>
    <t>"14 August 2017"</t>
  </si>
  <si>
    <t>identified by K.S. Cummings 11/2015</t>
  </si>
  <si>
    <t>2019.9.26</t>
  </si>
  <si>
    <t>(Conrad, 1836)</t>
  </si>
  <si>
    <t>Tyler Creek; 2 mi NW Elgin, Big Timber Rd.; Kane County, Illinois USA; T42N, R7E, sec. 36, SE</t>
  </si>
  <si>
    <t>Kane</t>
  </si>
  <si>
    <t>T42N, R7E, sec. 36, SE</t>
  </si>
  <si>
    <t>"14 July 1999"</t>
  </si>
  <si>
    <t>K.S. Cummings &amp; C.A. Mayer</t>
  </si>
  <si>
    <t>2019.9.27</t>
  </si>
  <si>
    <t>Tritogonia verrucosa</t>
  </si>
  <si>
    <t>East Fork LaMoine River; 7.2 mi W Colchester, Co. Rd. 3000E bridge; Hancock County, Illinois USA; T5N, R5W, sec. 23/24</t>
  </si>
  <si>
    <t>Hancock</t>
  </si>
  <si>
    <t>T5N, R5W, sec. 23/24</t>
  </si>
  <si>
    <t>"11 September 2012"</t>
  </si>
  <si>
    <t>A.L. Price, D.K. Shasteen, K. L. Jonasen, M.M. Ruether &amp; M. W. Wall</t>
  </si>
  <si>
    <t>2019.9.28</t>
  </si>
  <si>
    <t>Quadrula Theliderma metanevra</t>
  </si>
  <si>
    <t>Kankakee River; 2.7 mi NW Wilmington, BP pipeline crossing; Will County, Illinois USA; T33N, R9E, sec. 22, NW</t>
  </si>
  <si>
    <t>Will</t>
  </si>
  <si>
    <t>T33N, R9E, sec. 22, NW</t>
  </si>
  <si>
    <t>10- 11 October 2004</t>
  </si>
  <si>
    <t>D.R. Helms, et al.</t>
  </si>
  <si>
    <t>2019.9.29</t>
  </si>
  <si>
    <t>Lasmigona complanata</t>
  </si>
  <si>
    <t>North Fork Salinc River; 1.5 mi E Broughton, Co. Rd. 200N bridge; Hamilton County, Illinois USA; T7S, R7E, sec. 3, SW</t>
  </si>
  <si>
    <t>T7S, R7E, sec. 3, SW</t>
  </si>
  <si>
    <t>"15 September 2004"</t>
  </si>
  <si>
    <t>J.E. Schwegman</t>
  </si>
  <si>
    <t>2019.9.3</t>
  </si>
  <si>
    <t>Actinonaias ligamentina</t>
  </si>
  <si>
    <t>Piscasa Creek; 4 mi S Poplar Grove; Boone County, Illinois USA; T44N, R4E, sec.6, SE</t>
  </si>
  <si>
    <t>"23 June 1998"</t>
  </si>
  <si>
    <t>2019.9.30</t>
  </si>
  <si>
    <t>Arcidens confragosus</t>
  </si>
  <si>
    <t>Sangamon River; Allerton Park; Piatt County, Illinois USA; T18N, R5E, sec. 21</t>
  </si>
  <si>
    <t>T18N, R5E, sec. 21</t>
  </si>
  <si>
    <t>"23 August 2012"</t>
  </si>
  <si>
    <t>S.A. Bales, B.L. Dabney, C.A. Wendel &amp; S.M. Jaworski</t>
  </si>
  <si>
    <t>2019.9.31</t>
  </si>
  <si>
    <t>Leptodea fragilis</t>
  </si>
  <si>
    <t>2019.9.32</t>
  </si>
  <si>
    <t>Kishwaukee River; E edge Rockford, I-90 bridge; Winnebago Country, Illinois USA; T44N, R2E, sec. 36, NE</t>
  </si>
  <si>
    <t>2019.9.33</t>
  </si>
  <si>
    <t>Amblema plicata</t>
  </si>
  <si>
    <t>Mississippi River; Pool 14; Rock Island County, Illinois, USA</t>
  </si>
  <si>
    <t>"Summer 2012"</t>
  </si>
  <si>
    <t>2019.9.34</t>
  </si>
  <si>
    <t>Lasmigona compressa</t>
  </si>
  <si>
    <t>(I. Lea, 1829)</t>
  </si>
  <si>
    <t>Otter Creek' 3 mi SW South Elgin, Otter Creek Wetland Forest; Kane County, Illinois USA; T40N, R8E, sec. 8, NW</t>
  </si>
  <si>
    <t>T40N, R8E, sec. 8, NW</t>
  </si>
  <si>
    <t>"1 July 2010"</t>
  </si>
  <si>
    <t>A.L. Price, A.J, Berger &amp; J.S. Schwab</t>
  </si>
  <si>
    <t>2019.9.35</t>
  </si>
  <si>
    <t>Lampsilis Siliquoidea</t>
  </si>
  <si>
    <t>Beaver Creek; 3.5 mi W Papineau, Co. Rd. 1800E; Iroquois County, Illinois USA; T29N, R13W, sec. 26, NE</t>
  </si>
  <si>
    <t>T29N, R13W, sec. 26, NE</t>
  </si>
  <si>
    <t>"22 August 2012"</t>
  </si>
  <si>
    <t>A.L. Price, M.W. Walker &amp; B.L. Dabney</t>
  </si>
  <si>
    <t>2019.9.36</t>
  </si>
  <si>
    <t>Fox River; Batavia, Glenwood Park Forest Preserve; Kane County, Illinois USA; T39N, R8E, sec. 27, NE</t>
  </si>
  <si>
    <t>T39N, R8E, sec. 27, NE</t>
  </si>
  <si>
    <t>"18 September 2001"</t>
  </si>
  <si>
    <t>R.W. Schnazle, R. Rung, S. Pescitelli, H. Brown, R. Miller, R.</t>
  </si>
  <si>
    <t>2019.9.37</t>
  </si>
  <si>
    <t>Obliquaria reflexa</t>
  </si>
  <si>
    <t>Rock Island</t>
  </si>
  <si>
    <t>2019.9.4</t>
  </si>
  <si>
    <t>Uniomerus tetralasmus</t>
  </si>
  <si>
    <t>(Say, 1831)</t>
  </si>
  <si>
    <t>T14N, R5E, sec. 35/36</t>
  </si>
  <si>
    <t>"12 September 2016"</t>
  </si>
  <si>
    <t>Identified by R.M Vinsel, K. Phelps, S. Andree &amp; A.N. Sigja 4/201</t>
  </si>
  <si>
    <t>2019.9.5</t>
  </si>
  <si>
    <t>Illinois River rm 167.4; I-74 bridge; Peoria County, Illinois USA</t>
  </si>
  <si>
    <t>"4 October 2010"</t>
  </si>
  <si>
    <t>K.S. Cummings, C.A. Phillips, J.S. Tiemann &amp; B.D. Cheek</t>
  </si>
  <si>
    <t>2019.9.6</t>
  </si>
  <si>
    <t xml:space="preserve">Potamilus ohiensis </t>
  </si>
  <si>
    <t>(Rafinesque,1820)</t>
  </si>
  <si>
    <t>Kaskaskia River; W of Vendy Station, Rt. 177 Bridge; Washington County, Illinois USA; T1S, R5W, sec. 14, NW</t>
  </si>
  <si>
    <t>T1S, R5W, sec. 14, NW</t>
  </si>
  <si>
    <t>"27 August 2012"</t>
  </si>
  <si>
    <t>D.K. Shasteen, A.L. Price, M.M. Ruether &amp; M.W. Walker</t>
  </si>
  <si>
    <t>2019.9.7</t>
  </si>
  <si>
    <t>Pyganodon grandis</t>
  </si>
  <si>
    <t>Poplar Creek (Fox River Dr.); 1 mi SE Elgin, Hwy. 20 bridge; [sampled between Bluff City Rd. and Hwy. 20]; Cook County, Illinois, USA</t>
  </si>
  <si>
    <t>A.P. Stodola, R.M. Vinsel, et al.; identified by A.P. Stodola 9/2017</t>
  </si>
  <si>
    <t>2019.9.8</t>
  </si>
  <si>
    <t>Missouri River; Missouri-Mississippi River Dr; 3 mi E Yankton; Cedar County, Nebraska, USA</t>
  </si>
  <si>
    <t>Nebraska</t>
  </si>
  <si>
    <t>"20 October 2006"</t>
  </si>
  <si>
    <t xml:space="preserve">K.S. Cummings </t>
  </si>
  <si>
    <t>2019.9.9</t>
  </si>
  <si>
    <t>T1N, R11W, sec. 19</t>
  </si>
  <si>
    <t>"18 August 2011"</t>
  </si>
  <si>
    <t>S.A. Bales, A.E. Stultz, D.D. Negangard, B. Lindsay, B. Edgin &amp; J</t>
  </si>
  <si>
    <t>(Joulters Creek-Paddock Creek-Cahokia Creek-Mississippi River Dr; Holiday Shores, 343 Wanda Drive; Madison County, Illinois USA; T5N, R8W, sec.1, NE</t>
  </si>
  <si>
    <t>Kishwaukee River, E Edge Rockford, I-90 bridge; T44N, R2E, sec. 36, NE</t>
  </si>
  <si>
    <t>Wal Town Drainage Ditch (Middle Fork Vermilion River Dr.); 6 mi W Loda, Co. Rd. 800N (Loda Lake Rd.); Ford County, Illinois, USA; T24N, R9E, sec. 28, NE</t>
  </si>
  <si>
    <t>Asa Creek (Kaskaskia River Dr.); 1.5 mi N Sullivan, Co. Rd. 1100E bridge; Moultrie County, Illinois, USA; T14N, R5E, sec. 35/36</t>
  </si>
  <si>
    <t>Wabash River; 2 mi SE Allendale, Little Rock Farm; T1N, R11W, sec. 19</t>
  </si>
  <si>
    <t>2005-07-26</t>
  </si>
  <si>
    <t>2017-09-06</t>
  </si>
  <si>
    <t>2012-08-07</t>
  </si>
  <si>
    <t>2014-06-21</t>
  </si>
  <si>
    <t>1998-09-16</t>
  </si>
  <si>
    <t>2017-09-05</t>
  </si>
  <si>
    <t>2000-04-01</t>
  </si>
  <si>
    <t>2000-04-30</t>
  </si>
  <si>
    <t>2010-08-23</t>
  </si>
  <si>
    <t>2012-07-17</t>
  </si>
  <si>
    <t>2012-07-10</t>
  </si>
  <si>
    <t>2000-09-07</t>
  </si>
  <si>
    <t>2011-09-01</t>
  </si>
  <si>
    <t>2017-06-08</t>
  </si>
  <si>
    <t>2017-08-14</t>
  </si>
  <si>
    <t>1999-07-14</t>
  </si>
  <si>
    <t>2012-09-11</t>
  </si>
  <si>
    <t>2004-10-10</t>
  </si>
  <si>
    <t>2004-10-11</t>
  </si>
  <si>
    <t>2004-09-15</t>
  </si>
  <si>
    <t>2012-08-23</t>
  </si>
  <si>
    <t>2012-06-20</t>
  </si>
  <si>
    <t>2012-09-22</t>
  </si>
  <si>
    <t>2010-07-01</t>
  </si>
  <si>
    <t>2012-08-22</t>
  </si>
  <si>
    <t>2001-09-18</t>
  </si>
  <si>
    <t>2016-09-12</t>
  </si>
  <si>
    <t>2010-10-04</t>
  </si>
  <si>
    <t>2012-08-27</t>
  </si>
  <si>
    <t>2006-10-20</t>
  </si>
  <si>
    <t>2011-08-18</t>
  </si>
  <si>
    <t>Summer 2012</t>
  </si>
  <si>
    <t>1998-06-23</t>
  </si>
  <si>
    <t>BEGAN_DATE</t>
  </si>
  <si>
    <t>ENDED_DATE</t>
  </si>
  <si>
    <t>date match</t>
  </si>
  <si>
    <t>text date from verbatim</t>
  </si>
  <si>
    <t>formatted date from verbatim</t>
  </si>
  <si>
    <t>began from parsed</t>
  </si>
  <si>
    <t>ended from parsed</t>
  </si>
  <si>
    <t>10-11 October 2004</t>
  </si>
  <si>
    <t>INHS 42931</t>
  </si>
  <si>
    <t>INHS 30684</t>
  </si>
  <si>
    <t>INHS 43552</t>
  </si>
  <si>
    <t>INHS 22411</t>
  </si>
  <si>
    <t>INHS 43556</t>
  </si>
  <si>
    <t>INHS 42904</t>
  </si>
  <si>
    <t>INHS 42925</t>
  </si>
  <si>
    <t>INHS 25174</t>
  </si>
  <si>
    <t>INHS 87111</t>
  </si>
  <si>
    <t>INHS 87327</t>
  </si>
  <si>
    <t>INHS 23404</t>
  </si>
  <si>
    <t>INHS 42503</t>
  </si>
  <si>
    <t>INHS 22062</t>
  </si>
  <si>
    <t>INHS 43063</t>
  </si>
  <si>
    <t>INHS 42927</t>
  </si>
  <si>
    <t>INHS 42896</t>
  </si>
  <si>
    <t>INHS 26271</t>
  </si>
  <si>
    <t>INHS 87359</t>
  </si>
  <si>
    <t>INHS 84124</t>
  </si>
  <si>
    <t>INHS 42897</t>
  </si>
  <si>
    <t>Quadrula pustulosa</t>
  </si>
  <si>
    <t>Quadrula (quadrula) quadrula</t>
  </si>
  <si>
    <t>Identification remarks</t>
  </si>
  <si>
    <t>Verbatim identification per original label: Potamilus alatus (Say, 1817)</t>
  </si>
  <si>
    <t>Verbatim identification per original label: Quadrula (Amphinaias) pustulosa (Lea, 1831)</t>
  </si>
  <si>
    <t>Verbatim identification per original label: Pleurobema sintoxia (Rafinesque, 1820)</t>
  </si>
  <si>
    <t>Verbatim identification per original label: Alasmidonta viridis (Rafinesque, 1820)</t>
  </si>
  <si>
    <t>Verbatim identification per original label: Ortmanniana ligamentina (Lamarck, 1819)</t>
  </si>
  <si>
    <t>Verbatim identification per original label: Truncilla truncata Rafinesque, 1820</t>
  </si>
  <si>
    <t xml:space="preserve">Verbatim identification per original label: Ligumia recta </t>
  </si>
  <si>
    <t>Verbatim identification per original label: Fusconaia flava (Rafinesque, 1820)</t>
  </si>
  <si>
    <t>Verbatim identification per original label: Strophitus undulatus (Say, 1817)</t>
  </si>
  <si>
    <t>Verbatim identification per original label: Lampsilis teres (Rafinesque, 1820)</t>
  </si>
  <si>
    <t>Verbatim identification per original label: Lampsilis cardium (Rafinesque, 1820)</t>
  </si>
  <si>
    <t>Verbatim identification per original label: Anodontoides ferussacianus (Lea, 1834)</t>
  </si>
  <si>
    <t>Verbatim identification per original label: Toxolasma parvum (Barnes, 1823)</t>
  </si>
  <si>
    <t>Verbatim identification per original label: Venustaconcha ellipsiformis (Conrad, 1836)</t>
  </si>
  <si>
    <t>Verbatim identification per original label: Tritogonia verrucosa (Rafinesque, 1820)</t>
  </si>
  <si>
    <t>Verbatim identification per original label: Quadrula Theliderma metanevra (Rafinesque, 1820)</t>
  </si>
  <si>
    <t>Verbatim identification per original label: Lasmigona complanata (Barnes, 1823)</t>
  </si>
  <si>
    <t>Verbatim identification per original label: Actinonaias ligamentina (Lamarck, 1819)</t>
  </si>
  <si>
    <t>Verbatim identification per original label: Arcidens confragosus (Say, 1829)</t>
  </si>
  <si>
    <t>Verbatim identification per original label: Leptodea fragilis (Rafinesque, 1820)</t>
  </si>
  <si>
    <t>Verbatim identification per original label: Amblema plicata (Say, 1817)</t>
  </si>
  <si>
    <t>Verbatim identification per original label: Lasmigona compressa (I. Lea, 1829)</t>
  </si>
  <si>
    <t>Verbatim identification per original label: Lampsilis Siliquoidea (Barnes, 1823)</t>
  </si>
  <si>
    <t>Verbatim identification per original label: Obliquaria reflexa (Rafinesque, 1820)</t>
  </si>
  <si>
    <t>Verbatim identification per original label: Uniomerus tetralasmus (Say, 1831)</t>
  </si>
  <si>
    <t>Verbatim identification per original label: Pyganodon grandis (Say, 1829)</t>
  </si>
  <si>
    <t>Verbatim identification per original label: Truncilla truncata (Rafinesque, 1820)</t>
  </si>
  <si>
    <t>Verbatim identification per original label: Venustaconcha ellipsiformis, Conrad, 1836</t>
  </si>
  <si>
    <t>Verbatim identification per original label: Utterbackia imbecillis (Say, 1829)</t>
  </si>
  <si>
    <t>Verbatim identification per original label: Potamilus ohiensis (Rafinesque,1820)</t>
  </si>
  <si>
    <t>Verbatim identification per original label: Alasmidonta marginata, Say, 1818</t>
  </si>
  <si>
    <t>Quadrula quadrula</t>
  </si>
  <si>
    <t>Verbatim identification per original label: Quadrula (Quadrula) quadrula (Say, 1817)</t>
  </si>
  <si>
    <t>Ohio River rm 973; Mound City, boat ramp; Pulaski County, Illinois USA; T16S, R1E, sec. 30, SW; 37.08688, -89.15611</t>
  </si>
  <si>
    <t>Aux Sable Creek; 5 mi ENE Morris, Tabler Rd. bend; Grundy County, Illinois USA; T34N, R8E, sec. 8, SE; 41.4342, -88.3285</t>
  </si>
  <si>
    <t>Embarras River; 3.5mi SSE Rardin, Airtight bridge; Coles County, Illinois USA; T13N, R10E, sec. 21; 39.5549, -88.0894</t>
  </si>
  <si>
    <t>Nippersink Creek (Fox River Dr.); Spring Grove, Bilvin Street; McHenry County, Illinois, USA; sampled downstream of bridge for 4 person-hours and; 42.4408, -88.2371</t>
  </si>
  <si>
    <t>Kishwaukee River; E edge Rockford, I-90 bridge; Winnebago County, Illinois USA; T44N, R2E, sec. 36, NE; 42.247, -88.9443</t>
  </si>
  <si>
    <t>Ohio River rm 973; Mound City, boat ramp; Pulaski County, Illinois USA; T16S, R1E, sec. 30, SW; 37.08688, -89.15311</t>
  </si>
  <si>
    <t>Fox River; 1.25 mi E Oakwood Hills, Rawson Bridge Rd., Rawson Bridge; McHenry County, Illinois USA; T44N, R9E, sec. 32, SW; 42.24291, -88.21365</t>
  </si>
  <si>
    <t>Kishwaukee River, E Edge Rockford, I-90 bridge; T44N, R2E, sec. 36, NE; 42.247, -88.9443</t>
  </si>
  <si>
    <t>Timber Creek; 3.6 mi NE McLean, Co. Rd. 535N, Funks Grove; McLean County, Illinois USA; T22N, R1E, sec. 18, SE; 40.36061, -89.13652</t>
  </si>
  <si>
    <t>Wal Town Drainage Ditch (Middle Fork Vermilion River Dr.); 6 mi W Loda, Co. Rd. 800N (Loda Lake Rd.); Ford County, Illinois, USA; T24N, R9E, sec. 28, NE; 40.5163, -88.1849</t>
  </si>
  <si>
    <t>Fox River (Illinois River Dr.); 1.2 mi SSE Elgin, US 20 (Elgin Bypass); Kane County, Illinois, USA; 42.0201, -88.2749</t>
  </si>
  <si>
    <t>Tyler Creek; 2 mi NW Elgin, Big Timber Rd.; Kane County, Illinois USA; T42N, R7E, sec. 36, SE; 42.0726, -88.35744</t>
  </si>
  <si>
    <t>East Fork LaMoine River; 7.2 mi W Colchester, Co. Rd. 3000E bridge; Hancock County, Illinois USA; T5N, R5W, sec. 23/24; 40.4058, -90.9274</t>
  </si>
  <si>
    <t>Kankakee River; 2.7 mi NW Wilmington, BP pipeline crossing; Will County, Illinois USA; T33N, R9E, sec. 22, NW; 41.333, -88.18659</t>
  </si>
  <si>
    <t>North Fork Salinc River; 1.5 mi E Broughton, Co. Rd. 200N bridge; Hamilton County, Illinois USA; T7S, R7E, sec. 3, SW; 37.937, -88.4261</t>
  </si>
  <si>
    <t>Sangamon River; Allerton Park; Piatt County, Illinois USA; T18N, R5E, sec. 21; 40.00231, -88.64667</t>
  </si>
  <si>
    <t>Ohio River rm 973; Mound City, boat ramp; Pulaski County, Illinois USA; T16S, R1E, sec. 30, SW; 37.08688, -89.151611</t>
  </si>
  <si>
    <t>Otter Creek' 3 mi SW South Elgin, Otter Creek Wetland Forest; Kane County, Illinois USA; T40N, R8E, sec. 8, NW; 41.9645, -88.3544</t>
  </si>
  <si>
    <t>Beaver Creek; 3.5 mi W Papineau, Co. Rd. 1800E; Iroquois County, Illinois USA; T29N, R13W, sec. 26, NE; 40.9699, -87.7901</t>
  </si>
  <si>
    <t>Fox River; Batavia, Glenwood Park Forest Preserve; Kane County, Illinois USA; T39N, R8E, sec. 27, NE; 41.83443, -88.31078</t>
  </si>
  <si>
    <t>Asa Creek (Kaskaskia River Dr.); 1.5 mi N Sullivan, Co. Rd. 1100E bridge; Moultrie County, Illinois, USA; T14N, R5E, sec. 35/36; 39.6202, -88.60474</t>
  </si>
  <si>
    <t>Illinois River rm 167.4; I-74 bridge; Peoria County, Illinois USA; 40.69049, -89.58416</t>
  </si>
  <si>
    <t>Kaskaskia River; W of Vendy Station, Rt. 177 Bridge; Washington County, Illinois USA; T1S, R5W, sec. 14, NW; 38.4507, -89.6277</t>
  </si>
  <si>
    <t>Poplar Creek (Fox River Dr.); 1 mi SE Elgin, Hwy. 20 bridge; [sampled between Bluff City Rd. and Hwy. 20]; Cook County, Illinois, USA; 42.02029, -88.26008</t>
  </si>
  <si>
    <t>Missouri River; Missouri-Mississippi River Dr; 3 mi E Yankton; Cedar County, Nebraska, USA; 42.855121, -97.341134</t>
  </si>
  <si>
    <t>Wabash River; 2 mi SE Allendale, Little Rock Farm; T1N, R11W, sec. 19; 38.50761, -87.67433</t>
  </si>
  <si>
    <t>T34N, R8E, sec. 8, SE</t>
  </si>
  <si>
    <t>Embarras River; 3.5mi SSE Rardin, Airtight bridge; Coles County, Illinois USA; T13N, R10E, sec. 21 ; 39.5549, -88.0894</t>
  </si>
  <si>
    <t>Embarras River; 3.5 mi SSE Rardin, Airtight bridge; Coles County, Illinois USA; T13N, R10E, sec. 21; 39.5549, -88.0894</t>
  </si>
  <si>
    <t>Little Indian Creek; 4 mi NW Sheridan, Co. Rd. 4275N bridge; LaSalle County, Illinois USA; T36N, R4E, sec. 34, NE; 41.5536, -88.7505</t>
  </si>
  <si>
    <t>Jordan Creek; 1 mi S Tab; Warren County, Indiana USA; T23N, R9W, sec. 32; 40.39649, -87.46957</t>
  </si>
  <si>
    <t>Piscasa Creek; 4 mi S Poplar Grove; Boone County, Illinois USA; T44N, R4E, sec. 6, SE; 42.31907, -88.80431</t>
  </si>
  <si>
    <t>T44N, R4E, sec. 6, SE</t>
  </si>
  <si>
    <t>Grundy</t>
  </si>
  <si>
    <t>Winnebago</t>
  </si>
  <si>
    <t>Coles</t>
  </si>
  <si>
    <t>Madison</t>
  </si>
  <si>
    <t>Warren</t>
  </si>
  <si>
    <t>McHenry</t>
  </si>
  <si>
    <t>LaSalle</t>
  </si>
  <si>
    <t>Ford</t>
  </si>
  <si>
    <t>Hamilton</t>
  </si>
  <si>
    <t>Boone</t>
  </si>
  <si>
    <t>Piatt</t>
  </si>
  <si>
    <t>Iroquois</t>
  </si>
  <si>
    <t>Moultrie</t>
  </si>
  <si>
    <t>Peoria</t>
  </si>
  <si>
    <t>Washington</t>
  </si>
  <si>
    <t>Cook</t>
  </si>
  <si>
    <t>Cedar</t>
  </si>
  <si>
    <t>Wabash</t>
  </si>
  <si>
    <t>Kishwaukee River (Rock River Dr.); 5.8 mi WSW Belvidere, Hwy. 20; Winnebago County, USA; 42.239, -88.9532</t>
  </si>
  <si>
    <t>North American, United States, Illinois, Pulaski County</t>
  </si>
  <si>
    <t>North American, United States, Illinois, Grundy County</t>
  </si>
  <si>
    <t>North American, United States, Illinois, Winnebago County</t>
  </si>
  <si>
    <t>North American, United States, Illinois, Coles County</t>
  </si>
  <si>
    <t>North American, United States, Illinois, Madison County</t>
  </si>
  <si>
    <t>North American, United States, Indiana, Warren County</t>
  </si>
  <si>
    <t>North American, United States, Illinois, McHenry County</t>
  </si>
  <si>
    <t>North American, United States, Illinois, Rock Island County</t>
  </si>
  <si>
    <t>North American, United States, Illinois, LaSalle County</t>
  </si>
  <si>
    <t>North American, United States, Illinois, McLean County</t>
  </si>
  <si>
    <t>North American, United States, Illinois, Ford County</t>
  </si>
  <si>
    <t>North American, United States, Illinois, Kane County</t>
  </si>
  <si>
    <t>North American, United States, Illinois, Hancock County</t>
  </si>
  <si>
    <t>North American, United States, Illinois, Will County</t>
  </si>
  <si>
    <t>North American, United States, Illinois, Hamilton County</t>
  </si>
  <si>
    <t>North American, United States, Illinois, Boone County</t>
  </si>
  <si>
    <t>North American, United States, Illinois, Piatt County</t>
  </si>
  <si>
    <t>North American, United States, Illinois, Iroquois County</t>
  </si>
  <si>
    <t>North American, United States, Illinois, Moultrie County</t>
  </si>
  <si>
    <t>North American, United States, Illinois, Peoria County</t>
  </si>
  <si>
    <t>North American, United States, Illinois, Washington County</t>
  </si>
  <si>
    <t>North American, United States, Illinois, Cook County</t>
  </si>
  <si>
    <t>North American, United States, Nebraska, Cedar County</t>
  </si>
  <si>
    <t>North American, United States, Illinois, Wabash County</t>
  </si>
  <si>
    <t>HIGHER_GEOG</t>
  </si>
  <si>
    <t>VERBATIM_DATE</t>
  </si>
  <si>
    <t>VERBATIM_LOCALITY</t>
  </si>
  <si>
    <t>check county</t>
  </si>
  <si>
    <t>Scientific name transcribed</t>
  </si>
  <si>
    <t>TAXON_NAME</t>
  </si>
  <si>
    <t>Split to teach</t>
  </si>
  <si>
    <t>collector</t>
  </si>
  <si>
    <t>collector_1</t>
  </si>
  <si>
    <t>collector_role_1</t>
  </si>
  <si>
    <t>Jeremy S. Tiemann</t>
  </si>
  <si>
    <t>collector_role_2</t>
  </si>
  <si>
    <t>collector_2</t>
  </si>
  <si>
    <t>collector_role_3</t>
  </si>
  <si>
    <t>collector_3</t>
  </si>
  <si>
    <t>unknown</t>
  </si>
  <si>
    <t>collector_role_4</t>
  </si>
  <si>
    <t>collector_4</t>
  </si>
  <si>
    <t>Kevin Cummings</t>
  </si>
  <si>
    <t>A. L. Price</t>
  </si>
  <si>
    <t>D. K. Shasteen</t>
  </si>
  <si>
    <t>M. M. Ruether</t>
  </si>
  <si>
    <t>C.A. Phillips</t>
  </si>
  <si>
    <t>C. A. Phillips</t>
  </si>
  <si>
    <t>C. A. Mayer</t>
  </si>
  <si>
    <t>S. M. Jaworski</t>
  </si>
  <si>
    <t>S. Baker</t>
  </si>
  <si>
    <t>R. E. Szafoni</t>
  </si>
  <si>
    <t>R. Miller, R.</t>
  </si>
  <si>
    <t>R. W. Schanzle</t>
  </si>
  <si>
    <t xml:space="preserve"> R. Rung</t>
  </si>
  <si>
    <t>collector_role_5</t>
  </si>
  <si>
    <t>collector_5</t>
  </si>
  <si>
    <t>H. Brown</t>
  </si>
  <si>
    <t>S. Pescitelli</t>
  </si>
  <si>
    <t>S.A. Bales</t>
  </si>
  <si>
    <t>B. Lindsay</t>
  </si>
  <si>
    <t>B. Edgin &amp; J</t>
  </si>
  <si>
    <t>A. E. Stultz</t>
  </si>
  <si>
    <t>D. D. Negangard</t>
  </si>
  <si>
    <t>A. J. Berger</t>
  </si>
  <si>
    <t>J. S. Schwab</t>
  </si>
  <si>
    <t>R. M. Vinsel</t>
  </si>
  <si>
    <t>A. P. Stodola</t>
  </si>
  <si>
    <t>M. W. Walker</t>
  </si>
  <si>
    <t>J. E. Schwegman</t>
  </si>
  <si>
    <t>J. E. Petzing</t>
  </si>
  <si>
    <t>D. R. Helms</t>
  </si>
  <si>
    <t>B. L. Dabney</t>
  </si>
  <si>
    <t>C. A. Wendel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</si>
</sst>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4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14" fontId="1" fillId="0" borderId="0" xfId="0" applyNumberFormat="1" applyFont="1" applyAlignment="1"/>
    <xf numFmtId="15" fontId="1" fillId="0" borderId="0" xfId="0" applyNumberFormat="1" applyFont="1" applyAlignment="1"/>
    <xf numFmtId="17" fontId="1" fillId="0" borderId="0" xfId="0" applyNumberFormat="1" applyFont="1" applyAlignment="1"/>
    <xf numFmtId="0" fontId="1" fillId="0" borderId="0" xfId="0" applyNumberFormat="1" applyFont="1" applyAlignment="1"/>
    <xf numFmtId="0" fontId="0" fillId="0" borderId="0" xfId="0" applyNumberFormat="1" applyFont="1" applyAlignment="1"/>
    <xf numFmtId="0" fontId="2" fillId="0" borderId="0" xfId="0" applyFont="1"/>
    <xf numFmtId="0" fontId="2" fillId="0" borderId="0" xfId="0" applyNumberFormat="1" applyFont="1"/>
    <xf numFmtId="0" fontId="2" fillId="0" borderId="0" xfId="0" applyFont="1" applyAlignment="1"/>
    <xf numFmtId="0" fontId="2" fillId="2" borderId="0" xfId="0" applyFont="1" applyFill="1" applyAlignment="1"/>
    <xf numFmtId="0" fontId="1" fillId="2" borderId="0" xfId="0" applyFont="1" applyFill="1" applyAlignment="1"/>
    <xf numFmtId="0" fontId="3" fillId="0" borderId="0" xfId="0" applyFont="1" applyAlignment="1"/>
    <xf numFmtId="14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P38"/>
  <sheetViews>
    <sheetView tabSelected="1" workbookViewId="0">
      <pane ySplit="1" topLeftCell="A2" activePane="bottomLeft" state="frozen"/>
      <selection pane="bottomLeft" activeCell="AP9" sqref="AP9"/>
    </sheetView>
  </sheetViews>
  <sheetFormatPr defaultColWidth="14.42578125" defaultRowHeight="15.75" customHeight="1" x14ac:dyDescent="0.2"/>
  <cols>
    <col min="1" max="3" width="21.5703125" customWidth="1"/>
    <col min="4" max="4" width="38.140625" customWidth="1"/>
    <col min="5" max="5" width="78.7109375" bestFit="1" customWidth="1"/>
    <col min="6" max="6" width="38.140625" hidden="1" customWidth="1"/>
    <col min="7" max="7" width="21.5703125" hidden="1" customWidth="1"/>
    <col min="8" max="8" width="134.85546875" hidden="1" customWidth="1"/>
    <col min="9" max="9" width="151.42578125" bestFit="1" customWidth="1"/>
    <col min="10" max="10" width="35.85546875" customWidth="1"/>
    <col min="11" max="12" width="21.5703125" hidden="1" customWidth="1"/>
    <col min="13" max="13" width="51.42578125" bestFit="1" customWidth="1"/>
    <col min="14" max="14" width="21.5703125" hidden="1" customWidth="1"/>
    <col min="15" max="15" width="21.5703125" customWidth="1"/>
    <col min="16" max="17" width="21.5703125" hidden="1" customWidth="1"/>
    <col min="18" max="18" width="21.5703125" style="9" hidden="1" customWidth="1"/>
    <col min="19" max="23" width="21.5703125" hidden="1" customWidth="1"/>
    <col min="24" max="25" width="21.5703125" customWidth="1"/>
    <col min="26" max="26" width="61.28515625" bestFit="1" customWidth="1"/>
    <col min="27" max="36" width="17.7109375" customWidth="1"/>
    <col min="37" max="37" width="37.5703125" customWidth="1"/>
    <col min="38" max="47" width="21.5703125" customWidth="1"/>
  </cols>
  <sheetData>
    <row r="1" spans="1:42" ht="12.75" x14ac:dyDescent="0.2">
      <c r="A1" s="1" t="s">
        <v>0</v>
      </c>
      <c r="B1" s="1" t="s">
        <v>1</v>
      </c>
      <c r="C1" s="1" t="s">
        <v>2</v>
      </c>
      <c r="D1" s="10" t="s">
        <v>401</v>
      </c>
      <c r="E1" s="10" t="s">
        <v>286</v>
      </c>
      <c r="F1" s="10" t="s">
        <v>400</v>
      </c>
      <c r="G1" s="1" t="s">
        <v>3</v>
      </c>
      <c r="H1" s="1" t="s">
        <v>4</v>
      </c>
      <c r="I1" s="10" t="s">
        <v>398</v>
      </c>
      <c r="J1" s="1"/>
      <c r="K1" s="1" t="s">
        <v>5</v>
      </c>
      <c r="L1" s="1" t="s">
        <v>6</v>
      </c>
      <c r="M1" s="10" t="s">
        <v>396</v>
      </c>
      <c r="N1" s="1" t="s">
        <v>7</v>
      </c>
      <c r="O1" s="10" t="s">
        <v>397</v>
      </c>
      <c r="P1" s="10" t="s">
        <v>260</v>
      </c>
      <c r="Q1" s="10" t="s">
        <v>259</v>
      </c>
      <c r="R1" s="11" t="s">
        <v>258</v>
      </c>
      <c r="S1" s="1" t="s">
        <v>8</v>
      </c>
      <c r="T1" s="1" t="s">
        <v>9</v>
      </c>
      <c r="U1" s="1" t="s">
        <v>10</v>
      </c>
      <c r="V1" s="10" t="s">
        <v>261</v>
      </c>
      <c r="W1" s="10" t="s">
        <v>262</v>
      </c>
      <c r="X1" s="10" t="s">
        <v>256</v>
      </c>
      <c r="Y1" s="10" t="s">
        <v>257</v>
      </c>
      <c r="Z1" s="1" t="s">
        <v>11</v>
      </c>
      <c r="AA1" s="10" t="s">
        <v>405</v>
      </c>
      <c r="AB1" s="10" t="s">
        <v>404</v>
      </c>
      <c r="AC1" s="10" t="s">
        <v>407</v>
      </c>
      <c r="AD1" s="10" t="s">
        <v>408</v>
      </c>
      <c r="AE1" s="10" t="s">
        <v>409</v>
      </c>
      <c r="AF1" s="10" t="s">
        <v>410</v>
      </c>
      <c r="AG1" s="10" t="s">
        <v>412</v>
      </c>
      <c r="AH1" s="10" t="s">
        <v>413</v>
      </c>
      <c r="AI1" s="10" t="s">
        <v>427</v>
      </c>
      <c r="AJ1" s="10" t="s">
        <v>428</v>
      </c>
      <c r="AK1" s="1" t="s">
        <v>12</v>
      </c>
      <c r="AL1" s="1" t="s">
        <v>13</v>
      </c>
      <c r="AM1" s="1" t="s">
        <v>14</v>
      </c>
      <c r="AN1" s="1" t="s">
        <v>15</v>
      </c>
      <c r="AO1" s="1" t="s">
        <v>16</v>
      </c>
    </row>
    <row r="2" spans="1:42" ht="12.75" x14ac:dyDescent="0.2">
      <c r="A2" s="2">
        <v>43742.628784722219</v>
      </c>
      <c r="B2" s="3" t="s">
        <v>167</v>
      </c>
      <c r="C2" s="3"/>
      <c r="D2" s="3" t="s">
        <v>168</v>
      </c>
      <c r="E2" s="3" t="s">
        <v>308</v>
      </c>
      <c r="F2" s="3" t="s">
        <v>168</v>
      </c>
      <c r="G2" s="3" t="s">
        <v>169</v>
      </c>
      <c r="H2" s="3" t="s">
        <v>170</v>
      </c>
      <c r="I2" s="3" t="s">
        <v>337</v>
      </c>
      <c r="J2" s="12">
        <f>IF(FIND(K2,I2)&gt;1,1,0)</f>
        <v>1</v>
      </c>
      <c r="K2" s="3" t="s">
        <v>125</v>
      </c>
      <c r="L2" s="3" t="s">
        <v>21</v>
      </c>
      <c r="M2" s="3" t="s">
        <v>383</v>
      </c>
      <c r="N2" s="3" t="s">
        <v>171</v>
      </c>
      <c r="O2" s="3" t="s">
        <v>172</v>
      </c>
      <c r="P2" s="6">
        <v>40360</v>
      </c>
      <c r="Q2" s="6" t="str">
        <f>TEXT(P2,"yyyy-mm-dd")</f>
        <v>2010-07-01</v>
      </c>
      <c r="R2" s="8">
        <f>IF(Q2=X2,1,0)</f>
        <v>1</v>
      </c>
      <c r="S2" s="4">
        <v>1</v>
      </c>
      <c r="T2" s="3">
        <v>7</v>
      </c>
      <c r="U2" s="3">
        <v>2010</v>
      </c>
      <c r="V2" s="5">
        <v>40360</v>
      </c>
      <c r="W2" s="5">
        <v>40360</v>
      </c>
      <c r="X2" s="5" t="s">
        <v>246</v>
      </c>
      <c r="Y2" s="5" t="s">
        <v>246</v>
      </c>
      <c r="Z2" s="3" t="s">
        <v>173</v>
      </c>
      <c r="AA2" s="16" t="s">
        <v>403</v>
      </c>
      <c r="AB2" s="12" t="s">
        <v>415</v>
      </c>
      <c r="AC2" s="16" t="s">
        <v>403</v>
      </c>
      <c r="AD2" s="12" t="s">
        <v>436</v>
      </c>
      <c r="AE2" s="16" t="s">
        <v>403</v>
      </c>
      <c r="AF2" s="12" t="s">
        <v>437</v>
      </c>
      <c r="AG2" s="3"/>
      <c r="AH2" s="3"/>
      <c r="AI2" s="3"/>
      <c r="AJ2" s="3"/>
      <c r="AK2" s="3" t="s">
        <v>25</v>
      </c>
      <c r="AL2" s="3">
        <v>41.964500000000001</v>
      </c>
      <c r="AM2" s="3">
        <v>-88.354399999999998</v>
      </c>
      <c r="AN2" s="3">
        <v>1</v>
      </c>
      <c r="AO2" s="3">
        <v>2</v>
      </c>
    </row>
    <row r="3" spans="1:42" ht="12.75" x14ac:dyDescent="0.2">
      <c r="A3" s="2">
        <v>43742.601817129631</v>
      </c>
      <c r="B3" s="3" t="s">
        <v>103</v>
      </c>
      <c r="C3" s="3"/>
      <c r="D3" s="3" t="s">
        <v>79</v>
      </c>
      <c r="E3" s="3" t="s">
        <v>294</v>
      </c>
      <c r="F3" s="3" t="s">
        <v>79</v>
      </c>
      <c r="G3" s="3" t="s">
        <v>42</v>
      </c>
      <c r="H3" s="3" t="s">
        <v>104</v>
      </c>
      <c r="I3" s="3" t="s">
        <v>328</v>
      </c>
      <c r="J3" s="12">
        <f>IF(FIND(K3,I3)&gt;1,1,0)</f>
        <v>1</v>
      </c>
      <c r="K3" s="3" t="s">
        <v>105</v>
      </c>
      <c r="L3" s="3" t="s">
        <v>21</v>
      </c>
      <c r="M3" s="3" t="s">
        <v>381</v>
      </c>
      <c r="N3" s="3" t="s">
        <v>106</v>
      </c>
      <c r="O3" s="3" t="s">
        <v>107</v>
      </c>
      <c r="P3" s="6">
        <v>40787</v>
      </c>
      <c r="Q3" s="6" t="str">
        <f>TEXT(P3,"yyyy-mm-dd")</f>
        <v>2011-09-01</v>
      </c>
      <c r="R3" s="8">
        <f>IF(Q3=X3,1,0)</f>
        <v>1</v>
      </c>
      <c r="S3" s="4">
        <v>1</v>
      </c>
      <c r="T3" s="3">
        <v>9</v>
      </c>
      <c r="U3" s="3">
        <v>2011</v>
      </c>
      <c r="V3" s="5">
        <v>40787</v>
      </c>
      <c r="W3" s="5">
        <v>40787</v>
      </c>
      <c r="X3" s="5" t="s">
        <v>235</v>
      </c>
      <c r="Y3" s="5" t="s">
        <v>235</v>
      </c>
      <c r="Z3" s="3" t="s">
        <v>108</v>
      </c>
      <c r="AA3" s="16" t="s">
        <v>403</v>
      </c>
      <c r="AB3" s="12" t="s">
        <v>415</v>
      </c>
      <c r="AC3" s="16" t="s">
        <v>403</v>
      </c>
      <c r="AD3" s="12" t="s">
        <v>416</v>
      </c>
      <c r="AE3" s="3"/>
      <c r="AF3" s="3"/>
      <c r="AG3" s="3"/>
      <c r="AH3" s="3"/>
      <c r="AI3" s="3"/>
      <c r="AJ3" s="3"/>
      <c r="AK3" s="3" t="s">
        <v>25</v>
      </c>
      <c r="AL3" s="3">
        <v>40.360610000000001</v>
      </c>
      <c r="AM3" s="3">
        <v>-89.136520000000004</v>
      </c>
      <c r="AN3" s="3">
        <v>1</v>
      </c>
      <c r="AO3" s="3">
        <v>2</v>
      </c>
    </row>
    <row r="4" spans="1:42" ht="12.75" x14ac:dyDescent="0.2">
      <c r="A4" s="2">
        <v>43742.615578703706</v>
      </c>
      <c r="B4" s="3" t="s">
        <v>129</v>
      </c>
      <c r="C4" s="3"/>
      <c r="D4" s="3" t="s">
        <v>130</v>
      </c>
      <c r="E4" s="3" t="s">
        <v>301</v>
      </c>
      <c r="F4" s="3" t="s">
        <v>130</v>
      </c>
      <c r="G4" s="3" t="s">
        <v>42</v>
      </c>
      <c r="H4" s="3" t="s">
        <v>131</v>
      </c>
      <c r="I4" s="3" t="s">
        <v>332</v>
      </c>
      <c r="J4" s="12">
        <f>IF(FIND(K4,I4)&gt;1,1,0)</f>
        <v>1</v>
      </c>
      <c r="K4" s="3" t="s">
        <v>132</v>
      </c>
      <c r="L4" s="3" t="s">
        <v>21</v>
      </c>
      <c r="M4" s="3" t="s">
        <v>384</v>
      </c>
      <c r="N4" s="3" t="s">
        <v>133</v>
      </c>
      <c r="O4" s="3" t="s">
        <v>134</v>
      </c>
      <c r="P4" s="6">
        <v>41163</v>
      </c>
      <c r="Q4" s="6" t="str">
        <f>TEXT(P4,"yyyy-mm-dd")</f>
        <v>2012-09-11</v>
      </c>
      <c r="R4" s="8">
        <f>IF(Q4=X4,1,0)</f>
        <v>1</v>
      </c>
      <c r="S4" s="3">
        <v>11</v>
      </c>
      <c r="T4" s="3">
        <v>9</v>
      </c>
      <c r="U4" s="3">
        <v>2012</v>
      </c>
      <c r="V4" s="5">
        <v>41163</v>
      </c>
      <c r="W4" s="5">
        <v>41163</v>
      </c>
      <c r="X4" s="5" t="s">
        <v>239</v>
      </c>
      <c r="Y4" s="5" t="s">
        <v>239</v>
      </c>
      <c r="Z4" s="3" t="s">
        <v>135</v>
      </c>
      <c r="AA4" s="16" t="s">
        <v>403</v>
      </c>
      <c r="AB4" s="12" t="s">
        <v>415</v>
      </c>
      <c r="AC4" s="16" t="s">
        <v>403</v>
      </c>
      <c r="AD4" s="12" t="s">
        <v>416</v>
      </c>
      <c r="AE4" s="3"/>
      <c r="AF4" s="3"/>
      <c r="AG4" s="3"/>
      <c r="AH4" s="3"/>
      <c r="AI4" s="3"/>
      <c r="AJ4" s="3"/>
      <c r="AK4" s="3" t="s">
        <v>25</v>
      </c>
      <c r="AL4" s="3">
        <v>40.405799999999999</v>
      </c>
      <c r="AM4" s="3">
        <v>-90.927400000000006</v>
      </c>
      <c r="AN4" s="3">
        <v>1</v>
      </c>
      <c r="AO4" s="3">
        <v>2</v>
      </c>
    </row>
    <row r="5" spans="1:42" ht="12.75" x14ac:dyDescent="0.2">
      <c r="A5" s="2">
        <v>43742.614027777781</v>
      </c>
      <c r="B5" s="3" t="s">
        <v>174</v>
      </c>
      <c r="C5" s="3"/>
      <c r="D5" s="3" t="s">
        <v>175</v>
      </c>
      <c r="E5" s="3" t="s">
        <v>309</v>
      </c>
      <c r="F5" s="3" t="s">
        <v>175</v>
      </c>
      <c r="G5" s="3" t="s">
        <v>118</v>
      </c>
      <c r="H5" s="3" t="s">
        <v>176</v>
      </c>
      <c r="I5" s="3" t="s">
        <v>338</v>
      </c>
      <c r="J5" s="12">
        <f>IF(FIND(K5,I5)&gt;1,1,0)</f>
        <v>1</v>
      </c>
      <c r="K5" s="3" t="s">
        <v>364</v>
      </c>
      <c r="L5" s="3" t="s">
        <v>21</v>
      </c>
      <c r="M5" s="3" t="s">
        <v>389</v>
      </c>
      <c r="N5" s="3" t="s">
        <v>177</v>
      </c>
      <c r="O5" s="3" t="s">
        <v>178</v>
      </c>
      <c r="P5" s="6">
        <v>41143</v>
      </c>
      <c r="Q5" s="6" t="str">
        <f>TEXT(P5,"yyyy-mm-dd")</f>
        <v>2012-08-22</v>
      </c>
      <c r="R5" s="8">
        <f>IF(Q5=X5,1,0)</f>
        <v>1</v>
      </c>
      <c r="S5" s="3">
        <v>22</v>
      </c>
      <c r="T5" s="3">
        <v>8</v>
      </c>
      <c r="U5" s="3">
        <v>2012</v>
      </c>
      <c r="V5" s="5">
        <v>41143</v>
      </c>
      <c r="W5" s="5">
        <v>41143</v>
      </c>
      <c r="X5" s="5" t="s">
        <v>247</v>
      </c>
      <c r="Y5" s="5" t="s">
        <v>247</v>
      </c>
      <c r="Z5" s="12" t="s">
        <v>179</v>
      </c>
      <c r="AA5" s="16" t="s">
        <v>403</v>
      </c>
      <c r="AB5" s="12" t="s">
        <v>415</v>
      </c>
      <c r="AC5" s="16" t="s">
        <v>403</v>
      </c>
      <c r="AD5" s="12" t="s">
        <v>440</v>
      </c>
      <c r="AE5" s="16" t="s">
        <v>403</v>
      </c>
      <c r="AF5" s="12" t="s">
        <v>444</v>
      </c>
      <c r="AG5" s="3"/>
      <c r="AH5" s="3"/>
      <c r="AI5" s="3"/>
      <c r="AJ5" s="3"/>
      <c r="AK5" s="3" t="s">
        <v>25</v>
      </c>
      <c r="AL5" s="3">
        <v>40.969900000000003</v>
      </c>
      <c r="AM5" s="3">
        <v>-87.790099999999995</v>
      </c>
      <c r="AN5" s="3">
        <v>1</v>
      </c>
      <c r="AO5" s="3">
        <v>2</v>
      </c>
    </row>
    <row r="6" spans="1:42" ht="12.75" x14ac:dyDescent="0.2">
      <c r="A6" s="2">
        <v>43742.623518518521</v>
      </c>
      <c r="B6" s="3" t="s">
        <v>78</v>
      </c>
      <c r="C6" s="3"/>
      <c r="D6" s="3" t="s">
        <v>79</v>
      </c>
      <c r="E6" s="3" t="s">
        <v>294</v>
      </c>
      <c r="F6" s="3" t="s">
        <v>79</v>
      </c>
      <c r="G6" s="3" t="s">
        <v>42</v>
      </c>
      <c r="H6" s="3" t="s">
        <v>80</v>
      </c>
      <c r="I6" s="12" t="s">
        <v>349</v>
      </c>
      <c r="J6" s="12">
        <f>IF(FIND(K6,I6)&gt;1,1,0)</f>
        <v>1</v>
      </c>
      <c r="K6" s="3" t="s">
        <v>359</v>
      </c>
      <c r="L6" s="3" t="s">
        <v>21</v>
      </c>
      <c r="M6" s="3" t="s">
        <v>380</v>
      </c>
      <c r="N6" s="12" t="s">
        <v>81</v>
      </c>
      <c r="O6" s="3" t="s">
        <v>82</v>
      </c>
      <c r="P6" s="6">
        <v>40413</v>
      </c>
      <c r="Q6" s="6" t="str">
        <f>TEXT(P6,"yyyy-mm-dd")</f>
        <v>2010-08-23</v>
      </c>
      <c r="R6" s="8">
        <f>IF(Q6=X6,1,0)</f>
        <v>1</v>
      </c>
      <c r="S6" s="3">
        <v>23</v>
      </c>
      <c r="T6" s="3">
        <v>8</v>
      </c>
      <c r="U6" s="3">
        <v>2010</v>
      </c>
      <c r="V6" s="5">
        <v>40413</v>
      </c>
      <c r="W6" s="5">
        <v>40413</v>
      </c>
      <c r="X6" s="5" t="s">
        <v>231</v>
      </c>
      <c r="Y6" s="5" t="s">
        <v>231</v>
      </c>
      <c r="Z6" s="12" t="s">
        <v>83</v>
      </c>
      <c r="AA6" s="16" t="s">
        <v>403</v>
      </c>
      <c r="AB6" s="12" t="s">
        <v>415</v>
      </c>
      <c r="AC6" s="16" t="s">
        <v>403</v>
      </c>
      <c r="AD6" s="12" t="s">
        <v>431</v>
      </c>
      <c r="AE6" s="16" t="s">
        <v>403</v>
      </c>
      <c r="AF6" s="12" t="s">
        <v>416</v>
      </c>
      <c r="AG6" s="16" t="s">
        <v>403</v>
      </c>
      <c r="AH6" s="12" t="s">
        <v>436</v>
      </c>
      <c r="AI6" s="16" t="s">
        <v>403</v>
      </c>
      <c r="AJ6" s="12" t="s">
        <v>437</v>
      </c>
      <c r="AK6" s="3" t="s">
        <v>25</v>
      </c>
      <c r="AL6" s="3">
        <v>41.553600000000003</v>
      </c>
      <c r="AM6" s="3">
        <v>-88.750500000000002</v>
      </c>
      <c r="AN6" s="3">
        <v>2</v>
      </c>
      <c r="AO6" s="3">
        <v>4</v>
      </c>
      <c r="AP6" s="15" t="s">
        <v>402</v>
      </c>
    </row>
    <row r="7" spans="1:42" ht="12.75" x14ac:dyDescent="0.2">
      <c r="A7" s="2">
        <v>43742.630983796298</v>
      </c>
      <c r="B7" s="3" t="s">
        <v>33</v>
      </c>
      <c r="C7" s="3"/>
      <c r="D7" s="12" t="s">
        <v>284</v>
      </c>
      <c r="E7" s="3" t="s">
        <v>288</v>
      </c>
      <c r="F7" s="3" t="s">
        <v>34</v>
      </c>
      <c r="G7" s="3" t="s">
        <v>35</v>
      </c>
      <c r="H7" s="3" t="s">
        <v>36</v>
      </c>
      <c r="I7" s="12" t="s">
        <v>371</v>
      </c>
      <c r="J7" s="12">
        <f>IF(FIND(K7,I7)&gt;1,1,0)</f>
        <v>1</v>
      </c>
      <c r="K7" s="3" t="s">
        <v>354</v>
      </c>
      <c r="L7" s="3" t="s">
        <v>21</v>
      </c>
      <c r="M7" s="3" t="s">
        <v>374</v>
      </c>
      <c r="N7" s="3"/>
      <c r="O7" s="3" t="s">
        <v>37</v>
      </c>
      <c r="P7" s="6">
        <v>42984</v>
      </c>
      <c r="Q7" s="6" t="str">
        <f>TEXT(P7,"yyyy-mm-dd")</f>
        <v>2017-09-06</v>
      </c>
      <c r="R7" s="8">
        <f>IF(Q7=X7,1,0)</f>
        <v>1</v>
      </c>
      <c r="S7" s="4">
        <v>6</v>
      </c>
      <c r="T7" s="3">
        <v>9</v>
      </c>
      <c r="U7" s="3">
        <v>2017</v>
      </c>
      <c r="V7" s="5">
        <v>42984</v>
      </c>
      <c r="W7" s="5">
        <v>42984</v>
      </c>
      <c r="X7" s="5" t="s">
        <v>224</v>
      </c>
      <c r="Y7" s="5" t="s">
        <v>224</v>
      </c>
      <c r="Z7" s="12" t="s">
        <v>38</v>
      </c>
      <c r="AA7" s="16" t="s">
        <v>403</v>
      </c>
      <c r="AB7" s="12" t="s">
        <v>439</v>
      </c>
      <c r="AC7" s="16" t="s">
        <v>403</v>
      </c>
      <c r="AD7" s="12" t="s">
        <v>438</v>
      </c>
      <c r="AE7" s="3"/>
      <c r="AF7" s="3"/>
      <c r="AG7" s="3"/>
      <c r="AH7" s="3"/>
      <c r="AI7" s="3"/>
      <c r="AJ7" s="3"/>
      <c r="AK7" s="3" t="s">
        <v>39</v>
      </c>
      <c r="AL7" s="3">
        <v>42.238999999999997</v>
      </c>
      <c r="AM7" s="3">
        <v>-88.953199999999995</v>
      </c>
      <c r="AN7" s="3">
        <v>3</v>
      </c>
      <c r="AO7" s="3">
        <v>6</v>
      </c>
      <c r="AP7" s="15" t="s">
        <v>402</v>
      </c>
    </row>
    <row r="8" spans="1:42" ht="12.75" x14ac:dyDescent="0.2">
      <c r="A8" s="2">
        <v>43742.624189814815</v>
      </c>
      <c r="B8" s="3" t="s">
        <v>116</v>
      </c>
      <c r="C8" s="3" t="s">
        <v>273</v>
      </c>
      <c r="D8" s="3" t="s">
        <v>117</v>
      </c>
      <c r="E8" s="3" t="s">
        <v>299</v>
      </c>
      <c r="F8" s="3" t="s">
        <v>117</v>
      </c>
      <c r="G8" s="3" t="s">
        <v>118</v>
      </c>
      <c r="H8" s="3" t="s">
        <v>119</v>
      </c>
      <c r="I8" s="3" t="s">
        <v>330</v>
      </c>
      <c r="J8" s="12">
        <f>IF(FIND(K8,I8)&gt;1,1,0)</f>
        <v>1</v>
      </c>
      <c r="K8" s="3" t="s">
        <v>125</v>
      </c>
      <c r="L8" s="3" t="s">
        <v>21</v>
      </c>
      <c r="M8" s="3" t="s">
        <v>383</v>
      </c>
      <c r="N8" s="3"/>
      <c r="O8" s="3" t="s">
        <v>120</v>
      </c>
      <c r="P8" s="6">
        <v>42961</v>
      </c>
      <c r="Q8" s="6" t="str">
        <f>TEXT(P8,"yyyy-mm-dd")</f>
        <v>2017-08-14</v>
      </c>
      <c r="R8" s="8">
        <f>IF(Q8=X8,1,0)</f>
        <v>1</v>
      </c>
      <c r="S8" s="3">
        <v>14</v>
      </c>
      <c r="T8" s="3">
        <v>8</v>
      </c>
      <c r="U8" s="3">
        <v>2017</v>
      </c>
      <c r="V8" s="5">
        <v>42961</v>
      </c>
      <c r="W8" s="5">
        <v>42961</v>
      </c>
      <c r="X8" s="5" t="s">
        <v>237</v>
      </c>
      <c r="Y8" s="5" t="s">
        <v>237</v>
      </c>
      <c r="Z8" s="3" t="s">
        <v>38</v>
      </c>
      <c r="AA8" s="16" t="s">
        <v>403</v>
      </c>
      <c r="AB8" s="12" t="s">
        <v>439</v>
      </c>
      <c r="AC8" s="16" t="s">
        <v>403</v>
      </c>
      <c r="AD8" s="12" t="s">
        <v>438</v>
      </c>
      <c r="AE8" s="3"/>
      <c r="AF8" s="3"/>
      <c r="AG8" s="3"/>
      <c r="AH8" s="3"/>
      <c r="AI8" s="3"/>
      <c r="AJ8" s="3"/>
      <c r="AK8" s="3" t="s">
        <v>121</v>
      </c>
      <c r="AL8" s="3">
        <v>42.020099999999999</v>
      </c>
      <c r="AM8" s="3">
        <v>-88.274900000000002</v>
      </c>
      <c r="AN8" s="3">
        <v>3</v>
      </c>
      <c r="AO8" s="3">
        <v>3</v>
      </c>
      <c r="AP8" s="15" t="s">
        <v>402</v>
      </c>
    </row>
    <row r="9" spans="1:42" ht="12.75" x14ac:dyDescent="0.2">
      <c r="A9" s="2">
        <v>43742.614386574074</v>
      </c>
      <c r="B9" s="3" t="s">
        <v>205</v>
      </c>
      <c r="C9" s="3" t="s">
        <v>281</v>
      </c>
      <c r="D9" s="3" t="s">
        <v>206</v>
      </c>
      <c r="E9" s="3" t="s">
        <v>312</v>
      </c>
      <c r="F9" s="3" t="s">
        <v>206</v>
      </c>
      <c r="G9" s="3" t="s">
        <v>52</v>
      </c>
      <c r="H9" s="3" t="s">
        <v>207</v>
      </c>
      <c r="I9" s="3" t="s">
        <v>343</v>
      </c>
      <c r="J9" s="12">
        <f>IF(FIND(K9,I9)&gt;1,1,0)</f>
        <v>1</v>
      </c>
      <c r="K9" s="3" t="s">
        <v>368</v>
      </c>
      <c r="L9" s="3" t="s">
        <v>21</v>
      </c>
      <c r="M9" s="3" t="s">
        <v>393</v>
      </c>
      <c r="N9" s="3"/>
      <c r="O9" s="3" t="s">
        <v>120</v>
      </c>
      <c r="P9" s="6">
        <v>42961</v>
      </c>
      <c r="Q9" s="6" t="str">
        <f>TEXT(P9,"yyyy-mm-dd")</f>
        <v>2017-08-14</v>
      </c>
      <c r="R9" s="8">
        <f>IF(Q9=X9,1,0)</f>
        <v>1</v>
      </c>
      <c r="S9" s="3">
        <v>14</v>
      </c>
      <c r="T9" s="3">
        <v>8</v>
      </c>
      <c r="U9" s="3">
        <v>2017</v>
      </c>
      <c r="V9" s="5">
        <v>42961</v>
      </c>
      <c r="W9" s="5">
        <v>42961</v>
      </c>
      <c r="X9" s="5" t="s">
        <v>237</v>
      </c>
      <c r="Y9" s="5" t="s">
        <v>237</v>
      </c>
      <c r="Z9" s="3" t="s">
        <v>208</v>
      </c>
      <c r="AA9" s="16" t="s">
        <v>403</v>
      </c>
      <c r="AB9" s="12" t="s">
        <v>439</v>
      </c>
      <c r="AC9" s="16" t="s">
        <v>403</v>
      </c>
      <c r="AD9" s="12" t="s">
        <v>438</v>
      </c>
      <c r="AE9" s="3"/>
      <c r="AF9" s="3"/>
      <c r="AG9" s="3"/>
      <c r="AH9" s="3"/>
      <c r="AI9" s="3"/>
      <c r="AJ9" s="3"/>
      <c r="AK9" s="3" t="s">
        <v>25</v>
      </c>
      <c r="AL9" s="3">
        <v>42.020290000000003</v>
      </c>
      <c r="AM9" s="3">
        <v>-88.260080000000002</v>
      </c>
      <c r="AN9" s="3">
        <v>7</v>
      </c>
      <c r="AO9" s="3">
        <v>10</v>
      </c>
      <c r="AP9" s="15" t="s">
        <v>402</v>
      </c>
    </row>
    <row r="10" spans="1:42" ht="12.75" x14ac:dyDescent="0.2">
      <c r="A10" s="2">
        <v>43742.619525462964</v>
      </c>
      <c r="B10" s="3" t="s">
        <v>64</v>
      </c>
      <c r="C10" s="3"/>
      <c r="D10" s="3" t="s">
        <v>65</v>
      </c>
      <c r="E10" s="3" t="s">
        <v>291</v>
      </c>
      <c r="F10" s="3" t="s">
        <v>65</v>
      </c>
      <c r="G10" s="3" t="s">
        <v>66</v>
      </c>
      <c r="H10" s="3" t="s">
        <v>67</v>
      </c>
      <c r="I10" s="3" t="s">
        <v>323</v>
      </c>
      <c r="J10" s="12">
        <f>IF(FIND(K10,I10)&gt;1,1,0)</f>
        <v>1</v>
      </c>
      <c r="K10" s="3" t="s">
        <v>358</v>
      </c>
      <c r="L10" s="3" t="s">
        <v>21</v>
      </c>
      <c r="M10" s="3" t="s">
        <v>378</v>
      </c>
      <c r="N10" s="3"/>
      <c r="O10" s="3" t="s">
        <v>68</v>
      </c>
      <c r="P10" s="6">
        <v>42983</v>
      </c>
      <c r="Q10" s="6" t="str">
        <f>TEXT(P10,"yyyy-mm-dd")</f>
        <v>2017-09-05</v>
      </c>
      <c r="R10" s="8">
        <f>IF(Q10=X10,1,0)</f>
        <v>1</v>
      </c>
      <c r="S10" s="4">
        <v>5</v>
      </c>
      <c r="T10" s="3">
        <v>9</v>
      </c>
      <c r="U10" s="3">
        <v>2017</v>
      </c>
      <c r="V10" s="5">
        <v>42983</v>
      </c>
      <c r="W10" s="5">
        <v>42983</v>
      </c>
      <c r="X10" s="5" t="s">
        <v>228</v>
      </c>
      <c r="Y10" s="5" t="s">
        <v>228</v>
      </c>
      <c r="Z10" s="3" t="s">
        <v>69</v>
      </c>
      <c r="AA10" s="16" t="s">
        <v>403</v>
      </c>
      <c r="AB10" s="12" t="s">
        <v>439</v>
      </c>
      <c r="AC10" s="16" t="s">
        <v>403</v>
      </c>
      <c r="AD10" s="12" t="s">
        <v>438</v>
      </c>
      <c r="AE10" s="3"/>
      <c r="AF10" s="3"/>
      <c r="AG10" s="3"/>
      <c r="AH10" s="3"/>
      <c r="AI10" s="3"/>
      <c r="AJ10" s="3"/>
      <c r="AK10" s="3" t="s">
        <v>25</v>
      </c>
      <c r="AL10" s="3">
        <v>42.440800000000003</v>
      </c>
      <c r="AM10" s="3">
        <v>-88.237099999999998</v>
      </c>
      <c r="AN10" s="3">
        <v>4</v>
      </c>
      <c r="AO10" s="3">
        <v>7</v>
      </c>
      <c r="AP10" s="15" t="s">
        <v>402</v>
      </c>
    </row>
    <row r="11" spans="1:42" ht="12.75" x14ac:dyDescent="0.2">
      <c r="A11" s="2">
        <v>43742.602488425924</v>
      </c>
      <c r="B11" s="3" t="s">
        <v>40</v>
      </c>
      <c r="C11" s="3" t="s">
        <v>266</v>
      </c>
      <c r="D11" s="3" t="s">
        <v>41</v>
      </c>
      <c r="E11" s="3" t="s">
        <v>289</v>
      </c>
      <c r="F11" s="3" t="s">
        <v>41</v>
      </c>
      <c r="G11" s="3" t="s">
        <v>42</v>
      </c>
      <c r="H11" s="3" t="s">
        <v>43</v>
      </c>
      <c r="I11" s="3" t="s">
        <v>322</v>
      </c>
      <c r="J11" s="12">
        <f>IF(FIND(K11,I11)&gt;1,1,0)</f>
        <v>1</v>
      </c>
      <c r="K11" s="3" t="s">
        <v>355</v>
      </c>
      <c r="L11" s="3" t="s">
        <v>21</v>
      </c>
      <c r="M11" s="3" t="s">
        <v>375</v>
      </c>
      <c r="N11" s="3" t="s">
        <v>44</v>
      </c>
      <c r="O11" s="3" t="s">
        <v>45</v>
      </c>
      <c r="P11" s="6">
        <v>41128</v>
      </c>
      <c r="Q11" s="6" t="str">
        <f>TEXT(P11,"yyyy-mm-dd")</f>
        <v>2012-08-07</v>
      </c>
      <c r="R11" s="8">
        <f>IF(Q11=X11,1,0)</f>
        <v>1</v>
      </c>
      <c r="S11" s="4">
        <v>7</v>
      </c>
      <c r="T11" s="3">
        <v>8</v>
      </c>
      <c r="U11" s="3">
        <v>2012</v>
      </c>
      <c r="V11" s="5">
        <v>41128</v>
      </c>
      <c r="W11" s="5">
        <v>41128</v>
      </c>
      <c r="X11" s="5" t="s">
        <v>225</v>
      </c>
      <c r="Y11" s="5" t="s">
        <v>225</v>
      </c>
      <c r="Z11" s="12" t="s">
        <v>46</v>
      </c>
      <c r="AA11" s="16" t="s">
        <v>403</v>
      </c>
      <c r="AB11" s="12" t="s">
        <v>416</v>
      </c>
      <c r="AC11" s="16" t="s">
        <v>403</v>
      </c>
      <c r="AD11" s="12" t="s">
        <v>415</v>
      </c>
      <c r="AE11" s="16" t="s">
        <v>403</v>
      </c>
      <c r="AF11" s="16" t="s">
        <v>414</v>
      </c>
      <c r="AG11" s="16" t="s">
        <v>403</v>
      </c>
      <c r="AH11" s="12" t="s">
        <v>417</v>
      </c>
      <c r="AI11" s="12"/>
      <c r="AJ11" s="12"/>
      <c r="AK11" s="3" t="s">
        <v>25</v>
      </c>
      <c r="AL11" s="3">
        <v>39.554900000000004</v>
      </c>
      <c r="AM11" s="3">
        <v>-88.089399999999998</v>
      </c>
      <c r="AN11" s="3">
        <v>2</v>
      </c>
      <c r="AO11" s="3">
        <v>4</v>
      </c>
      <c r="AP11" s="15" t="s">
        <v>402</v>
      </c>
    </row>
    <row r="12" spans="1:42" ht="12.75" x14ac:dyDescent="0.2">
      <c r="A12" s="2">
        <v>43742.618402777778</v>
      </c>
      <c r="B12" s="3" t="s">
        <v>47</v>
      </c>
      <c r="C12" s="3"/>
      <c r="D12" s="12" t="s">
        <v>284</v>
      </c>
      <c r="E12" s="3" t="s">
        <v>288</v>
      </c>
      <c r="F12" s="3" t="s">
        <v>34</v>
      </c>
      <c r="G12" s="3" t="s">
        <v>35</v>
      </c>
      <c r="H12" s="3" t="s">
        <v>48</v>
      </c>
      <c r="I12" s="12" t="s">
        <v>347</v>
      </c>
      <c r="J12" s="12">
        <f>IF(FIND(K12,I12)&gt;1,1,0)</f>
        <v>1</v>
      </c>
      <c r="K12" s="3" t="s">
        <v>355</v>
      </c>
      <c r="L12" s="3" t="s">
        <v>21</v>
      </c>
      <c r="M12" s="3" t="s">
        <v>375</v>
      </c>
      <c r="N12" s="3" t="s">
        <v>49</v>
      </c>
      <c r="O12" s="3" t="s">
        <v>45</v>
      </c>
      <c r="P12" s="6">
        <v>41128</v>
      </c>
      <c r="Q12" s="6" t="str">
        <f>TEXT(P12,"yyyy-mm-dd")</f>
        <v>2012-08-07</v>
      </c>
      <c r="R12" s="8">
        <f>IF(Q12=X12,1,0)</f>
        <v>1</v>
      </c>
      <c r="S12" s="3">
        <v>7</v>
      </c>
      <c r="T12" s="3">
        <v>8</v>
      </c>
      <c r="U12" s="3">
        <v>2012</v>
      </c>
      <c r="V12" s="5">
        <v>41128</v>
      </c>
      <c r="W12" s="5">
        <v>41128</v>
      </c>
      <c r="X12" s="5" t="s">
        <v>225</v>
      </c>
      <c r="Y12" s="5" t="s">
        <v>225</v>
      </c>
      <c r="Z12" s="3" t="s">
        <v>46</v>
      </c>
      <c r="AA12" s="16" t="s">
        <v>403</v>
      </c>
      <c r="AB12" s="12" t="s">
        <v>416</v>
      </c>
      <c r="AC12" s="16" t="s">
        <v>403</v>
      </c>
      <c r="AD12" s="12" t="s">
        <v>415</v>
      </c>
      <c r="AE12" s="16" t="s">
        <v>403</v>
      </c>
      <c r="AF12" s="16" t="s">
        <v>414</v>
      </c>
      <c r="AG12" s="16" t="s">
        <v>403</v>
      </c>
      <c r="AH12" s="12" t="s">
        <v>417</v>
      </c>
      <c r="AI12" s="12"/>
      <c r="AJ12" s="12"/>
      <c r="AK12" s="3" t="s">
        <v>25</v>
      </c>
      <c r="AL12" s="3">
        <v>39.554900000000004</v>
      </c>
      <c r="AM12" s="3">
        <v>-88.089399999999998</v>
      </c>
      <c r="AN12" s="3">
        <v>3</v>
      </c>
      <c r="AO12" s="3">
        <v>6</v>
      </c>
      <c r="AP12" s="15" t="s">
        <v>402</v>
      </c>
    </row>
    <row r="13" spans="1:42" ht="12.75" x14ac:dyDescent="0.2">
      <c r="A13" s="2">
        <v>43742.619386574072</v>
      </c>
      <c r="B13" s="3" t="s">
        <v>70</v>
      </c>
      <c r="C13" s="3" t="s">
        <v>268</v>
      </c>
      <c r="D13" s="3" t="s">
        <v>71</v>
      </c>
      <c r="E13" s="3" t="s">
        <v>292</v>
      </c>
      <c r="F13" s="3" t="s">
        <v>71</v>
      </c>
      <c r="G13" s="3" t="s">
        <v>72</v>
      </c>
      <c r="H13" s="3" t="s">
        <v>73</v>
      </c>
      <c r="I13" s="12" t="s">
        <v>348</v>
      </c>
      <c r="J13" s="12">
        <f>IF(FIND(K13,I13)&gt;1,1,0)</f>
        <v>1</v>
      </c>
      <c r="K13" s="3" t="s">
        <v>355</v>
      </c>
      <c r="L13" s="3" t="s">
        <v>21</v>
      </c>
      <c r="M13" s="3" t="s">
        <v>375</v>
      </c>
      <c r="N13" s="3" t="s">
        <v>49</v>
      </c>
      <c r="O13" s="3" t="s">
        <v>45</v>
      </c>
      <c r="P13" s="6">
        <v>41128</v>
      </c>
      <c r="Q13" s="6" t="str">
        <f>TEXT(P13,"yyyy-mm-dd")</f>
        <v>2012-08-07</v>
      </c>
      <c r="R13" s="8">
        <f>IF(Q13=X13,1,0)</f>
        <v>1</v>
      </c>
      <c r="S13" s="3">
        <v>7</v>
      </c>
      <c r="T13" s="3">
        <v>8</v>
      </c>
      <c r="U13" s="3">
        <v>2012</v>
      </c>
      <c r="V13" s="5">
        <v>41128</v>
      </c>
      <c r="W13" s="5">
        <v>41128</v>
      </c>
      <c r="X13" s="5" t="s">
        <v>225</v>
      </c>
      <c r="Y13" s="5" t="s">
        <v>225</v>
      </c>
      <c r="Z13" s="3" t="s">
        <v>46</v>
      </c>
      <c r="AA13" s="16" t="s">
        <v>403</v>
      </c>
      <c r="AB13" s="12" t="s">
        <v>416</v>
      </c>
      <c r="AC13" s="16" t="s">
        <v>403</v>
      </c>
      <c r="AD13" s="12" t="s">
        <v>415</v>
      </c>
      <c r="AE13" s="16" t="s">
        <v>403</v>
      </c>
      <c r="AF13" s="16" t="s">
        <v>414</v>
      </c>
      <c r="AG13" s="16" t="s">
        <v>403</v>
      </c>
      <c r="AH13" s="12" t="s">
        <v>417</v>
      </c>
      <c r="AI13" s="12"/>
      <c r="AJ13" s="12"/>
      <c r="AK13" s="3" t="s">
        <v>25</v>
      </c>
      <c r="AL13" s="3">
        <v>39.554900000000004</v>
      </c>
      <c r="AM13" s="3">
        <v>-88.089399999999998</v>
      </c>
      <c r="AN13" s="3">
        <v>3</v>
      </c>
      <c r="AO13" s="3">
        <v>6</v>
      </c>
      <c r="AP13" s="15" t="s">
        <v>402</v>
      </c>
    </row>
    <row r="14" spans="1:42" ht="12.75" x14ac:dyDescent="0.2">
      <c r="A14" s="2">
        <v>43742.607002314813</v>
      </c>
      <c r="B14" s="3" t="s">
        <v>198</v>
      </c>
      <c r="C14" s="3"/>
      <c r="D14" s="3" t="s">
        <v>199</v>
      </c>
      <c r="E14" s="3" t="s">
        <v>316</v>
      </c>
      <c r="F14" s="3" t="s">
        <v>199</v>
      </c>
      <c r="G14" s="3" t="s">
        <v>200</v>
      </c>
      <c r="H14" s="3" t="s">
        <v>201</v>
      </c>
      <c r="I14" s="3" t="s">
        <v>342</v>
      </c>
      <c r="J14" s="12">
        <f>IF(FIND(K14,I14)&gt;1,1,0)</f>
        <v>1</v>
      </c>
      <c r="K14" s="3" t="s">
        <v>367</v>
      </c>
      <c r="L14" s="3" t="s">
        <v>21</v>
      </c>
      <c r="M14" s="3" t="s">
        <v>392</v>
      </c>
      <c r="N14" s="3" t="s">
        <v>202</v>
      </c>
      <c r="O14" s="3" t="s">
        <v>203</v>
      </c>
      <c r="P14" s="6">
        <v>41148</v>
      </c>
      <c r="Q14" s="6" t="str">
        <f>TEXT(P14,"yyyy-mm-dd")</f>
        <v>2012-08-27</v>
      </c>
      <c r="R14" s="8">
        <f>IF(Q14=X14,1,0)</f>
        <v>1</v>
      </c>
      <c r="S14" s="3">
        <v>27</v>
      </c>
      <c r="T14" s="3">
        <v>8</v>
      </c>
      <c r="U14" s="3">
        <v>2012</v>
      </c>
      <c r="V14" s="5">
        <v>41148</v>
      </c>
      <c r="W14" s="5">
        <v>41148</v>
      </c>
      <c r="X14" s="5" t="s">
        <v>251</v>
      </c>
      <c r="Y14" s="5" t="s">
        <v>251</v>
      </c>
      <c r="Z14" s="3" t="s">
        <v>204</v>
      </c>
      <c r="AA14" s="16" t="s">
        <v>403</v>
      </c>
      <c r="AB14" s="12" t="s">
        <v>416</v>
      </c>
      <c r="AC14" s="16" t="s">
        <v>403</v>
      </c>
      <c r="AD14" s="12" t="s">
        <v>415</v>
      </c>
      <c r="AE14" s="16" t="s">
        <v>403</v>
      </c>
      <c r="AF14" s="12" t="s">
        <v>417</v>
      </c>
      <c r="AG14" s="16" t="s">
        <v>403</v>
      </c>
      <c r="AH14" s="12" t="s">
        <v>440</v>
      </c>
      <c r="AI14" s="3"/>
      <c r="AJ14" s="3"/>
      <c r="AK14" s="3" t="s">
        <v>25</v>
      </c>
      <c r="AL14" s="3">
        <v>38.450699999999998</v>
      </c>
      <c r="AM14" s="3">
        <v>-89.627700000000004</v>
      </c>
      <c r="AN14" s="3">
        <v>2</v>
      </c>
      <c r="AO14" s="3">
        <v>4</v>
      </c>
      <c r="AP14" s="15" t="s">
        <v>402</v>
      </c>
    </row>
    <row r="15" spans="1:42" ht="12.75" x14ac:dyDescent="0.2">
      <c r="A15" s="2">
        <v>43742.608402777776</v>
      </c>
      <c r="B15" s="3" t="s">
        <v>136</v>
      </c>
      <c r="C15" s="3" t="s">
        <v>275</v>
      </c>
      <c r="D15" s="3" t="s">
        <v>137</v>
      </c>
      <c r="E15" s="3" t="s">
        <v>302</v>
      </c>
      <c r="F15" s="3" t="s">
        <v>137</v>
      </c>
      <c r="G15" s="3" t="s">
        <v>42</v>
      </c>
      <c r="H15" s="3" t="s">
        <v>138</v>
      </c>
      <c r="I15" s="3" t="s">
        <v>333</v>
      </c>
      <c r="J15" s="12">
        <f>IF(FIND(K15,I15)&gt;1,1,0)</f>
        <v>1</v>
      </c>
      <c r="K15" s="3" t="s">
        <v>139</v>
      </c>
      <c r="L15" s="3" t="s">
        <v>21</v>
      </c>
      <c r="M15" s="3" t="s">
        <v>385</v>
      </c>
      <c r="N15" s="3" t="s">
        <v>140</v>
      </c>
      <c r="O15" s="12" t="s">
        <v>263</v>
      </c>
      <c r="P15" s="3" t="s">
        <v>141</v>
      </c>
      <c r="Q15" s="6" t="str">
        <f>TEXT(P15,"yyyy-mm-dd")</f>
        <v>10- 11 October 2004</v>
      </c>
      <c r="R15" s="8">
        <f>IF(Q15=X15,1,0)</f>
        <v>0</v>
      </c>
      <c r="S15" s="3">
        <v>10</v>
      </c>
      <c r="T15" s="3">
        <v>10</v>
      </c>
      <c r="U15" s="3">
        <v>2004</v>
      </c>
      <c r="V15" s="5">
        <v>38270</v>
      </c>
      <c r="W15" s="5">
        <v>38271</v>
      </c>
      <c r="X15" s="5" t="s">
        <v>240</v>
      </c>
      <c r="Y15" s="5" t="s">
        <v>241</v>
      </c>
      <c r="Z15" s="12" t="s">
        <v>142</v>
      </c>
      <c r="AA15" s="16" t="s">
        <v>403</v>
      </c>
      <c r="AB15" s="12" t="s">
        <v>443</v>
      </c>
      <c r="AC15" s="3"/>
      <c r="AD15" s="3"/>
      <c r="AE15" s="3"/>
      <c r="AF15" s="3"/>
      <c r="AG15" s="3"/>
      <c r="AH15" s="3"/>
      <c r="AI15" s="3"/>
      <c r="AJ15" s="3"/>
      <c r="AK15" s="3" t="s">
        <v>25</v>
      </c>
      <c r="AL15" s="3">
        <v>41.332999999999998</v>
      </c>
      <c r="AM15" s="3">
        <v>-88.186589999999995</v>
      </c>
      <c r="AN15" s="3">
        <v>2</v>
      </c>
      <c r="AO15" s="3">
        <v>4</v>
      </c>
      <c r="AP15" s="15" t="s">
        <v>402</v>
      </c>
    </row>
    <row r="16" spans="1:42" ht="12.75" x14ac:dyDescent="0.2">
      <c r="A16" s="2">
        <v>43742.630914351852</v>
      </c>
      <c r="B16" s="3" t="s">
        <v>50</v>
      </c>
      <c r="C16" s="3"/>
      <c r="D16" s="3" t="s">
        <v>51</v>
      </c>
      <c r="E16" s="3" t="s">
        <v>315</v>
      </c>
      <c r="F16" s="3" t="s">
        <v>51</v>
      </c>
      <c r="G16" s="3" t="s">
        <v>52</v>
      </c>
      <c r="H16" s="3" t="s">
        <v>218</v>
      </c>
      <c r="I16" s="3" t="s">
        <v>218</v>
      </c>
      <c r="J16" s="12">
        <f>IF(FIND(K16,I16)&gt;1,1,0)</f>
        <v>1</v>
      </c>
      <c r="K16" s="3" t="s">
        <v>356</v>
      </c>
      <c r="L16" s="3" t="s">
        <v>21</v>
      </c>
      <c r="M16" s="3" t="s">
        <v>376</v>
      </c>
      <c r="N16" s="3" t="s">
        <v>53</v>
      </c>
      <c r="O16" s="3" t="s">
        <v>54</v>
      </c>
      <c r="P16" s="6">
        <v>41811</v>
      </c>
      <c r="Q16" s="6" t="str">
        <f>TEXT(P16,"yyyy-mm-dd")</f>
        <v>2014-06-21</v>
      </c>
      <c r="R16" s="8">
        <f>IF(Q16=X16,1,0)</f>
        <v>1</v>
      </c>
      <c r="S16" s="3">
        <v>21</v>
      </c>
      <c r="T16" s="3">
        <v>6</v>
      </c>
      <c r="U16" s="3">
        <v>2014</v>
      </c>
      <c r="V16" s="5">
        <v>41811</v>
      </c>
      <c r="W16" s="5">
        <v>41811</v>
      </c>
      <c r="X16" s="5" t="s">
        <v>226</v>
      </c>
      <c r="Y16" s="5" t="s">
        <v>226</v>
      </c>
      <c r="Z16" s="3" t="s">
        <v>55</v>
      </c>
      <c r="AA16" s="16" t="s">
        <v>403</v>
      </c>
      <c r="AB16" s="12" t="s">
        <v>442</v>
      </c>
      <c r="AC16" s="3"/>
      <c r="AD16" s="3"/>
      <c r="AE16" s="3"/>
      <c r="AF16" s="3"/>
      <c r="AG16" s="3"/>
      <c r="AH16" s="3"/>
      <c r="AI16" s="3"/>
      <c r="AJ16" s="3"/>
      <c r="AK16" s="3" t="s">
        <v>56</v>
      </c>
      <c r="AL16" s="3"/>
      <c r="AM16" s="3"/>
      <c r="AN16" s="3">
        <v>4</v>
      </c>
      <c r="AO16" s="3">
        <v>4</v>
      </c>
      <c r="AP16" s="15" t="s">
        <v>402</v>
      </c>
    </row>
    <row r="17" spans="1:42" ht="12.75" x14ac:dyDescent="0.2">
      <c r="A17" s="2">
        <v>43742.627881944441</v>
      </c>
      <c r="B17" s="3" t="s">
        <v>143</v>
      </c>
      <c r="C17" s="3"/>
      <c r="D17" s="3" t="s">
        <v>144</v>
      </c>
      <c r="E17" s="3" t="s">
        <v>303</v>
      </c>
      <c r="F17" s="3" t="s">
        <v>144</v>
      </c>
      <c r="G17" s="3" t="s">
        <v>118</v>
      </c>
      <c r="H17" s="3" t="s">
        <v>145</v>
      </c>
      <c r="I17" s="3" t="s">
        <v>334</v>
      </c>
      <c r="J17" s="12">
        <f>IF(FIND(K17,I17)&gt;1,1,0)</f>
        <v>1</v>
      </c>
      <c r="K17" s="3" t="s">
        <v>361</v>
      </c>
      <c r="L17" s="3" t="s">
        <v>21</v>
      </c>
      <c r="M17" s="3" t="s">
        <v>386</v>
      </c>
      <c r="N17" s="3" t="s">
        <v>146</v>
      </c>
      <c r="O17" s="3" t="s">
        <v>147</v>
      </c>
      <c r="P17" s="6">
        <v>38245</v>
      </c>
      <c r="Q17" s="6" t="str">
        <f>TEXT(P17,"yyyy-mm-dd")</f>
        <v>2004-09-15</v>
      </c>
      <c r="R17" s="8">
        <f>IF(Q17=X17,1,0)</f>
        <v>1</v>
      </c>
      <c r="S17" s="3">
        <v>15</v>
      </c>
      <c r="T17" s="3">
        <v>9</v>
      </c>
      <c r="U17" s="3">
        <v>2004</v>
      </c>
      <c r="V17" s="5">
        <v>38245</v>
      </c>
      <c r="W17" s="5">
        <v>38245</v>
      </c>
      <c r="X17" s="5" t="s">
        <v>242</v>
      </c>
      <c r="Y17" s="5" t="s">
        <v>242</v>
      </c>
      <c r="Z17" s="3" t="s">
        <v>148</v>
      </c>
      <c r="AA17" s="16" t="s">
        <v>403</v>
      </c>
      <c r="AB17" s="12" t="s">
        <v>441</v>
      </c>
      <c r="AC17" s="3"/>
      <c r="AD17" s="3"/>
      <c r="AE17" s="3"/>
      <c r="AF17" s="3"/>
      <c r="AG17" s="3"/>
      <c r="AH17" s="3"/>
      <c r="AI17" s="3"/>
      <c r="AJ17" s="3"/>
      <c r="AK17" s="3" t="s">
        <v>25</v>
      </c>
      <c r="AL17" s="3">
        <v>37.936999999999998</v>
      </c>
      <c r="AM17" s="3">
        <v>-88.426100000000005</v>
      </c>
      <c r="AN17" s="3">
        <v>1</v>
      </c>
      <c r="AO17" s="3">
        <v>2</v>
      </c>
    </row>
    <row r="18" spans="1:42" ht="12.75" x14ac:dyDescent="0.2">
      <c r="A18" s="2">
        <v>43742.599560185183</v>
      </c>
      <c r="B18" s="3" t="s">
        <v>26</v>
      </c>
      <c r="C18" s="3" t="s">
        <v>265</v>
      </c>
      <c r="D18" s="3" t="s">
        <v>27</v>
      </c>
      <c r="E18" s="12" t="s">
        <v>314</v>
      </c>
      <c r="F18" s="3" t="s">
        <v>27</v>
      </c>
      <c r="G18" s="3" t="s">
        <v>28</v>
      </c>
      <c r="H18" s="3" t="s">
        <v>29</v>
      </c>
      <c r="I18" s="3" t="s">
        <v>321</v>
      </c>
      <c r="J18" s="12">
        <f>IF(FIND(K18,I18)&gt;1,1,0)</f>
        <v>1</v>
      </c>
      <c r="K18" s="3" t="s">
        <v>353</v>
      </c>
      <c r="L18" s="3" t="s">
        <v>21</v>
      </c>
      <c r="M18" s="3" t="s">
        <v>373</v>
      </c>
      <c r="N18" s="12" t="s">
        <v>346</v>
      </c>
      <c r="O18" s="3" t="s">
        <v>30</v>
      </c>
      <c r="P18" s="6">
        <v>38559</v>
      </c>
      <c r="Q18" s="6" t="str">
        <f>TEXT(P18,"yyyy-mm-dd")</f>
        <v>2005-07-26</v>
      </c>
      <c r="R18" s="8">
        <f>IF(Q18=X18,1,0)</f>
        <v>1</v>
      </c>
      <c r="S18" s="3">
        <v>26</v>
      </c>
      <c r="T18" s="3">
        <v>7</v>
      </c>
      <c r="U18" s="3">
        <v>2005</v>
      </c>
      <c r="V18" s="5">
        <v>38559</v>
      </c>
      <c r="W18" s="5">
        <v>38559</v>
      </c>
      <c r="X18" s="5" t="s">
        <v>223</v>
      </c>
      <c r="Y18" s="5" t="s">
        <v>223</v>
      </c>
      <c r="Z18" s="3" t="s">
        <v>31</v>
      </c>
      <c r="AA18" s="16" t="s">
        <v>403</v>
      </c>
      <c r="AB18" s="12" t="s">
        <v>406</v>
      </c>
      <c r="AC18" s="3"/>
      <c r="AD18" s="3"/>
      <c r="AE18" s="3"/>
      <c r="AF18" s="3"/>
      <c r="AG18" s="3"/>
      <c r="AH18" s="3"/>
      <c r="AI18" s="3"/>
      <c r="AJ18" s="3"/>
      <c r="AK18" s="3" t="s">
        <v>32</v>
      </c>
      <c r="AL18" s="3">
        <v>41.434199999999997</v>
      </c>
      <c r="AM18" s="3">
        <v>-88.328500000000005</v>
      </c>
      <c r="AN18" s="3">
        <v>1</v>
      </c>
      <c r="AO18" s="3">
        <v>1</v>
      </c>
    </row>
    <row r="19" spans="1:42" ht="12.75" x14ac:dyDescent="0.2">
      <c r="A19" s="2">
        <v>43742.624444444446</v>
      </c>
      <c r="B19" s="3" t="s">
        <v>84</v>
      </c>
      <c r="C19" s="3" t="s">
        <v>269</v>
      </c>
      <c r="D19" s="3" t="s">
        <v>85</v>
      </c>
      <c r="E19" s="3" t="s">
        <v>295</v>
      </c>
      <c r="F19" s="3" t="s">
        <v>85</v>
      </c>
      <c r="G19" s="3" t="s">
        <v>19</v>
      </c>
      <c r="H19" s="3" t="s">
        <v>86</v>
      </c>
      <c r="I19" s="3" t="s">
        <v>324</v>
      </c>
      <c r="J19" s="12">
        <f>IF(FIND(K19,I19)&gt;1,1,0)</f>
        <v>1</v>
      </c>
      <c r="K19" s="3" t="s">
        <v>354</v>
      </c>
      <c r="L19" s="3" t="s">
        <v>21</v>
      </c>
      <c r="M19" s="3" t="s">
        <v>374</v>
      </c>
      <c r="N19" s="3" t="s">
        <v>87</v>
      </c>
      <c r="O19" s="3" t="s">
        <v>88</v>
      </c>
      <c r="P19" s="6">
        <v>41107</v>
      </c>
      <c r="Q19" s="6" t="str">
        <f>TEXT(P19,"yyyy-mm-dd")</f>
        <v>2012-07-17</v>
      </c>
      <c r="R19" s="8">
        <f>IF(Q19=X19,1,0)</f>
        <v>1</v>
      </c>
      <c r="S19" s="3">
        <v>17</v>
      </c>
      <c r="T19" s="3">
        <v>7</v>
      </c>
      <c r="U19" s="3">
        <v>2012</v>
      </c>
      <c r="V19" s="5">
        <v>41107</v>
      </c>
      <c r="W19" s="5">
        <v>41107</v>
      </c>
      <c r="X19" s="5" t="s">
        <v>232</v>
      </c>
      <c r="Y19" s="5" t="s">
        <v>232</v>
      </c>
      <c r="Z19" s="12" t="s">
        <v>89</v>
      </c>
      <c r="AA19" s="16" t="s">
        <v>403</v>
      </c>
      <c r="AB19" s="12" t="s">
        <v>406</v>
      </c>
      <c r="AC19" s="16" t="s">
        <v>403</v>
      </c>
      <c r="AD19" s="12" t="s">
        <v>418</v>
      </c>
      <c r="AE19" s="16" t="s">
        <v>403</v>
      </c>
      <c r="AF19" s="12" t="s">
        <v>421</v>
      </c>
      <c r="AG19" s="16" t="s">
        <v>403</v>
      </c>
      <c r="AH19" s="12" t="s">
        <v>422</v>
      </c>
      <c r="AI19" s="12"/>
      <c r="AJ19" s="12"/>
      <c r="AK19" s="3" t="s">
        <v>25</v>
      </c>
      <c r="AL19" s="3">
        <v>42.247</v>
      </c>
      <c r="AM19" s="3">
        <v>-88.944299999999998</v>
      </c>
      <c r="AN19" s="3">
        <v>4</v>
      </c>
      <c r="AO19" s="3">
        <v>8</v>
      </c>
      <c r="AP19" s="15" t="s">
        <v>402</v>
      </c>
    </row>
    <row r="20" spans="1:42" ht="12.75" x14ac:dyDescent="0.2">
      <c r="A20" s="2">
        <v>43742.621874999997</v>
      </c>
      <c r="B20" s="3" t="s">
        <v>100</v>
      </c>
      <c r="C20" s="12" t="s">
        <v>283</v>
      </c>
      <c r="D20" s="3" t="s">
        <v>101</v>
      </c>
      <c r="E20" s="12" t="s">
        <v>317</v>
      </c>
      <c r="F20" s="3" t="s">
        <v>101</v>
      </c>
      <c r="G20" s="3" t="s">
        <v>102</v>
      </c>
      <c r="H20" s="3" t="s">
        <v>219</v>
      </c>
      <c r="I20" s="3" t="s">
        <v>327</v>
      </c>
      <c r="J20" s="13" t="s">
        <v>399</v>
      </c>
      <c r="K20" s="14" t="s">
        <v>354</v>
      </c>
      <c r="L20" s="3" t="s">
        <v>21</v>
      </c>
      <c r="M20" s="3" t="s">
        <v>374</v>
      </c>
      <c r="N20" s="3" t="s">
        <v>87</v>
      </c>
      <c r="O20" s="3" t="s">
        <v>88</v>
      </c>
      <c r="P20" s="6">
        <v>41107</v>
      </c>
      <c r="Q20" s="6" t="str">
        <f>TEXT(P20,"yyyy-mm-dd")</f>
        <v>2012-07-17</v>
      </c>
      <c r="R20" s="8">
        <f>IF(Q20=X20,1,0)</f>
        <v>1</v>
      </c>
      <c r="S20" s="3">
        <v>17</v>
      </c>
      <c r="T20" s="3">
        <v>7</v>
      </c>
      <c r="U20" s="3">
        <v>2012</v>
      </c>
      <c r="V20" s="5">
        <v>41107</v>
      </c>
      <c r="W20" s="5">
        <v>41107</v>
      </c>
      <c r="X20" s="5" t="s">
        <v>232</v>
      </c>
      <c r="Y20" s="5" t="s">
        <v>232</v>
      </c>
      <c r="Z20" s="3" t="s">
        <v>89</v>
      </c>
      <c r="AA20" s="16" t="s">
        <v>403</v>
      </c>
      <c r="AB20" s="12" t="s">
        <v>406</v>
      </c>
      <c r="AC20" s="16" t="s">
        <v>403</v>
      </c>
      <c r="AD20" s="12" t="s">
        <v>418</v>
      </c>
      <c r="AE20" s="16" t="s">
        <v>403</v>
      </c>
      <c r="AF20" s="12" t="s">
        <v>421</v>
      </c>
      <c r="AG20" s="16" t="s">
        <v>403</v>
      </c>
      <c r="AH20" s="12" t="s">
        <v>422</v>
      </c>
      <c r="AI20" s="12"/>
      <c r="AJ20" s="12"/>
      <c r="AK20" s="3" t="s">
        <v>25</v>
      </c>
      <c r="AL20" s="3">
        <v>42.247</v>
      </c>
      <c r="AM20" s="3">
        <v>-88.944299999999998</v>
      </c>
      <c r="AN20" s="3">
        <v>4</v>
      </c>
      <c r="AO20" s="3">
        <v>6</v>
      </c>
      <c r="AP20" s="15" t="s">
        <v>402</v>
      </c>
    </row>
    <row r="21" spans="1:42" ht="12.75" x14ac:dyDescent="0.2">
      <c r="A21" s="2">
        <v>43742.601157407407</v>
      </c>
      <c r="B21" s="3" t="s">
        <v>161</v>
      </c>
      <c r="C21" s="3" t="s">
        <v>279</v>
      </c>
      <c r="D21" s="3" t="s">
        <v>150</v>
      </c>
      <c r="E21" s="3" t="s">
        <v>304</v>
      </c>
      <c r="F21" s="3" t="s">
        <v>150</v>
      </c>
      <c r="G21" s="3" t="s">
        <v>66</v>
      </c>
      <c r="H21" s="3" t="s">
        <v>162</v>
      </c>
      <c r="I21" s="12" t="s">
        <v>324</v>
      </c>
      <c r="J21" s="12">
        <f>IF(FIND(K21,I21)&gt;1,1,0)</f>
        <v>1</v>
      </c>
      <c r="K21" s="3" t="s">
        <v>354</v>
      </c>
      <c r="L21" s="3" t="s">
        <v>21</v>
      </c>
      <c r="M21" s="3" t="s">
        <v>374</v>
      </c>
      <c r="N21" s="3" t="s">
        <v>87</v>
      </c>
      <c r="O21" s="3" t="s">
        <v>88</v>
      </c>
      <c r="P21" s="6">
        <v>41107</v>
      </c>
      <c r="Q21" s="6" t="str">
        <f>TEXT(P21,"yyyy-mm-dd")</f>
        <v>2012-07-17</v>
      </c>
      <c r="R21" s="8">
        <f>IF(Q21=X21,1,0)</f>
        <v>1</v>
      </c>
      <c r="S21" s="3">
        <v>17</v>
      </c>
      <c r="T21" s="3">
        <v>7</v>
      </c>
      <c r="U21" s="3">
        <v>2012</v>
      </c>
      <c r="V21" s="5">
        <v>41107</v>
      </c>
      <c r="W21" s="5">
        <v>41107</v>
      </c>
      <c r="X21" s="5" t="s">
        <v>232</v>
      </c>
      <c r="Y21" s="5" t="s">
        <v>232</v>
      </c>
      <c r="Z21" s="3" t="s">
        <v>89</v>
      </c>
      <c r="AA21" s="16" t="s">
        <v>403</v>
      </c>
      <c r="AB21" s="12" t="s">
        <v>406</v>
      </c>
      <c r="AC21" s="16" t="s">
        <v>403</v>
      </c>
      <c r="AD21" s="12" t="s">
        <v>418</v>
      </c>
      <c r="AE21" s="16" t="s">
        <v>403</v>
      </c>
      <c r="AF21" s="12" t="s">
        <v>421</v>
      </c>
      <c r="AG21" s="16" t="s">
        <v>403</v>
      </c>
      <c r="AH21" s="12" t="s">
        <v>422</v>
      </c>
      <c r="AI21" s="12"/>
      <c r="AJ21" s="12"/>
      <c r="AK21" s="3" t="s">
        <v>25</v>
      </c>
      <c r="AL21" s="3">
        <v>42.247</v>
      </c>
      <c r="AM21" s="3">
        <v>-88.944299999999998</v>
      </c>
      <c r="AN21" s="3">
        <v>2</v>
      </c>
      <c r="AO21" s="3">
        <v>4</v>
      </c>
      <c r="AP21" s="15" t="s">
        <v>402</v>
      </c>
    </row>
    <row r="22" spans="1:42" ht="12.75" x14ac:dyDescent="0.2">
      <c r="A22" s="2">
        <v>43742.629907407405</v>
      </c>
      <c r="B22" s="3" t="s">
        <v>17</v>
      </c>
      <c r="C22" s="3" t="s">
        <v>264</v>
      </c>
      <c r="D22" s="3" t="s">
        <v>18</v>
      </c>
      <c r="E22" s="3" t="s">
        <v>287</v>
      </c>
      <c r="F22" s="3" t="s">
        <v>18</v>
      </c>
      <c r="G22" s="3" t="s">
        <v>19</v>
      </c>
      <c r="H22" s="3" t="s">
        <v>20</v>
      </c>
      <c r="I22" s="12" t="s">
        <v>320</v>
      </c>
      <c r="J22" s="12">
        <f>IF(FIND(K22,I22)&gt;1,1,0)</f>
        <v>1</v>
      </c>
      <c r="K22" s="3" t="s">
        <v>92</v>
      </c>
      <c r="L22" s="3" t="s">
        <v>21</v>
      </c>
      <c r="M22" s="3" t="s">
        <v>372</v>
      </c>
      <c r="N22" s="3" t="s">
        <v>22</v>
      </c>
      <c r="O22" s="3" t="s">
        <v>23</v>
      </c>
      <c r="P22" s="6">
        <v>41100</v>
      </c>
      <c r="Q22" s="6" t="str">
        <f>TEXT(P22,"yyyy-mm-dd")</f>
        <v>2012-07-10</v>
      </c>
      <c r="R22" s="8">
        <f>IF(Q22=X22,1,0)</f>
        <v>1</v>
      </c>
      <c r="S22" s="3">
        <v>10</v>
      </c>
      <c r="T22" s="3">
        <v>7</v>
      </c>
      <c r="U22" s="3">
        <v>2012</v>
      </c>
      <c r="V22" s="5">
        <v>41100</v>
      </c>
      <c r="W22" s="5">
        <v>41100</v>
      </c>
      <c r="X22" s="5" t="s">
        <v>233</v>
      </c>
      <c r="Y22" s="5" t="s">
        <v>233</v>
      </c>
      <c r="Z22" s="12" t="s">
        <v>24</v>
      </c>
      <c r="AA22" s="16" t="s">
        <v>403</v>
      </c>
      <c r="AB22" s="12" t="s">
        <v>406</v>
      </c>
      <c r="AC22" s="16" t="s">
        <v>403</v>
      </c>
      <c r="AD22" s="16" t="s">
        <v>414</v>
      </c>
      <c r="AE22" s="16" t="s">
        <v>403</v>
      </c>
      <c r="AF22" s="12" t="s">
        <v>421</v>
      </c>
      <c r="AG22" s="3"/>
      <c r="AH22" s="3"/>
      <c r="AI22" s="3"/>
      <c r="AJ22" s="3"/>
      <c r="AK22" s="3" t="s">
        <v>25</v>
      </c>
      <c r="AL22" s="3">
        <v>37.086880000000001</v>
      </c>
      <c r="AM22" s="3">
        <v>-89.156109999999998</v>
      </c>
      <c r="AN22" s="3">
        <v>4</v>
      </c>
      <c r="AO22" s="3">
        <v>7</v>
      </c>
      <c r="AP22" s="15" t="s">
        <v>402</v>
      </c>
    </row>
    <row r="23" spans="1:42" ht="12.75" x14ac:dyDescent="0.2">
      <c r="A23" s="2">
        <v>43742.623761574076</v>
      </c>
      <c r="B23" s="3" t="s">
        <v>90</v>
      </c>
      <c r="C23" s="3" t="s">
        <v>270</v>
      </c>
      <c r="D23" s="3" t="s">
        <v>91</v>
      </c>
      <c r="E23" s="3" t="s">
        <v>296</v>
      </c>
      <c r="F23" s="3" t="s">
        <v>91</v>
      </c>
      <c r="G23" s="3" t="s">
        <v>42</v>
      </c>
      <c r="H23" s="3" t="s">
        <v>20</v>
      </c>
      <c r="I23" s="3" t="s">
        <v>325</v>
      </c>
      <c r="J23" s="12">
        <f>IF(FIND(K23,I23)&gt;1,1,0)</f>
        <v>1</v>
      </c>
      <c r="K23" s="3" t="s">
        <v>92</v>
      </c>
      <c r="L23" s="3" t="s">
        <v>21</v>
      </c>
      <c r="M23" s="3" t="s">
        <v>372</v>
      </c>
      <c r="N23" s="3" t="s">
        <v>22</v>
      </c>
      <c r="O23" s="3" t="s">
        <v>23</v>
      </c>
      <c r="P23" s="6">
        <v>41100</v>
      </c>
      <c r="Q23" s="6" t="str">
        <f>TEXT(P23,"yyyy-mm-dd")</f>
        <v>2012-07-10</v>
      </c>
      <c r="R23" s="8">
        <f>IF(Q23=X23,1,0)</f>
        <v>1</v>
      </c>
      <c r="S23" s="3">
        <v>10</v>
      </c>
      <c r="T23" s="3">
        <v>7</v>
      </c>
      <c r="U23" s="3">
        <v>2012</v>
      </c>
      <c r="V23" s="5">
        <v>41100</v>
      </c>
      <c r="W23" s="5">
        <v>41100</v>
      </c>
      <c r="X23" s="5" t="s">
        <v>233</v>
      </c>
      <c r="Y23" s="5" t="s">
        <v>233</v>
      </c>
      <c r="Z23" s="12" t="s">
        <v>24</v>
      </c>
      <c r="AA23" s="16" t="s">
        <v>403</v>
      </c>
      <c r="AB23" s="12" t="s">
        <v>406</v>
      </c>
      <c r="AC23" s="16" t="s">
        <v>403</v>
      </c>
      <c r="AD23" s="16" t="s">
        <v>414</v>
      </c>
      <c r="AE23" s="16" t="s">
        <v>403</v>
      </c>
      <c r="AF23" s="12" t="s">
        <v>421</v>
      </c>
      <c r="AG23" s="3"/>
      <c r="AH23" s="3"/>
      <c r="AI23" s="3"/>
      <c r="AJ23" s="3"/>
      <c r="AK23" s="3" t="s">
        <v>25</v>
      </c>
      <c r="AL23" s="3">
        <v>37.086880000000001</v>
      </c>
      <c r="AM23" s="3">
        <v>-89.153109999999998</v>
      </c>
      <c r="AN23" s="3">
        <v>3</v>
      </c>
      <c r="AO23" s="3">
        <v>6</v>
      </c>
      <c r="AP23" s="15" t="s">
        <v>402</v>
      </c>
    </row>
    <row r="24" spans="1:42" ht="12.75" x14ac:dyDescent="0.2">
      <c r="A24" s="2">
        <v>43742.62903935185</v>
      </c>
      <c r="B24" s="3" t="s">
        <v>159</v>
      </c>
      <c r="C24" s="3" t="s">
        <v>278</v>
      </c>
      <c r="D24" s="3" t="s">
        <v>160</v>
      </c>
      <c r="E24" s="3" t="s">
        <v>306</v>
      </c>
      <c r="F24" s="3" t="s">
        <v>160</v>
      </c>
      <c r="G24" s="3" t="s">
        <v>42</v>
      </c>
      <c r="H24" s="3" t="s">
        <v>20</v>
      </c>
      <c r="I24" s="3" t="s">
        <v>336</v>
      </c>
      <c r="J24" s="12">
        <f>IF(FIND(K24,I24)&gt;1,1,0)</f>
        <v>1</v>
      </c>
      <c r="K24" s="3" t="s">
        <v>92</v>
      </c>
      <c r="L24" s="3" t="s">
        <v>21</v>
      </c>
      <c r="M24" s="3" t="s">
        <v>372</v>
      </c>
      <c r="N24" s="3" t="s">
        <v>22</v>
      </c>
      <c r="O24" s="3" t="s">
        <v>23</v>
      </c>
      <c r="P24" s="6">
        <v>41100</v>
      </c>
      <c r="Q24" s="6" t="str">
        <f>TEXT(P24,"yyyy-mm-dd")</f>
        <v>2012-07-10</v>
      </c>
      <c r="R24" s="8">
        <f>IF(Q24=X24,1,0)</f>
        <v>1</v>
      </c>
      <c r="S24" s="3">
        <v>10</v>
      </c>
      <c r="T24" s="3">
        <v>7</v>
      </c>
      <c r="U24" s="3">
        <v>2012</v>
      </c>
      <c r="V24" s="5">
        <v>41100</v>
      </c>
      <c r="W24" s="5">
        <v>41100</v>
      </c>
      <c r="X24" s="5" t="s">
        <v>233</v>
      </c>
      <c r="Y24" s="5" t="s">
        <v>233</v>
      </c>
      <c r="Z24" s="3" t="s">
        <v>24</v>
      </c>
      <c r="AA24" s="16" t="s">
        <v>403</v>
      </c>
      <c r="AB24" s="12" t="s">
        <v>406</v>
      </c>
      <c r="AC24" s="16" t="s">
        <v>403</v>
      </c>
      <c r="AD24" s="16" t="s">
        <v>414</v>
      </c>
      <c r="AE24" s="16" t="s">
        <v>403</v>
      </c>
      <c r="AF24" s="12" t="s">
        <v>421</v>
      </c>
      <c r="AG24" s="3"/>
      <c r="AH24" s="3"/>
      <c r="AI24" s="3"/>
      <c r="AJ24" s="3"/>
      <c r="AK24" s="3" t="s">
        <v>25</v>
      </c>
      <c r="AL24" s="3">
        <v>37.086880000000001</v>
      </c>
      <c r="AM24" s="3">
        <v>-89.151611000000003</v>
      </c>
      <c r="AN24" s="3">
        <v>3</v>
      </c>
      <c r="AO24" s="3">
        <v>6</v>
      </c>
      <c r="AP24" s="15" t="s">
        <v>402</v>
      </c>
    </row>
    <row r="25" spans="1:42" ht="12.75" x14ac:dyDescent="0.2">
      <c r="A25" s="2">
        <v>43742.608287037037</v>
      </c>
      <c r="B25" s="3" t="s">
        <v>109</v>
      </c>
      <c r="C25" s="3" t="s">
        <v>272</v>
      </c>
      <c r="D25" s="3" t="s">
        <v>110</v>
      </c>
      <c r="E25" s="3" t="s">
        <v>298</v>
      </c>
      <c r="F25" s="3" t="s">
        <v>110</v>
      </c>
      <c r="G25" s="3" t="s">
        <v>111</v>
      </c>
      <c r="H25" s="3" t="s">
        <v>220</v>
      </c>
      <c r="I25" s="3" t="s">
        <v>329</v>
      </c>
      <c r="J25" s="12">
        <f>IF(FIND(K25,I25)&gt;1,1,0)</f>
        <v>1</v>
      </c>
      <c r="K25" s="3" t="s">
        <v>360</v>
      </c>
      <c r="L25" s="3" t="s">
        <v>21</v>
      </c>
      <c r="M25" s="3" t="s">
        <v>382</v>
      </c>
      <c r="N25" s="3" t="s">
        <v>112</v>
      </c>
      <c r="O25" s="3" t="s">
        <v>113</v>
      </c>
      <c r="P25" s="6">
        <v>42894</v>
      </c>
      <c r="Q25" s="6" t="str">
        <f>TEXT(P25,"yyyy-mm-dd")</f>
        <v>2017-06-08</v>
      </c>
      <c r="R25" s="8">
        <f>IF(Q25=X25,1,0)</f>
        <v>1</v>
      </c>
      <c r="S25" s="3">
        <v>8</v>
      </c>
      <c r="T25" s="3">
        <v>6</v>
      </c>
      <c r="U25" s="3">
        <v>2017</v>
      </c>
      <c r="V25" s="5">
        <v>42894</v>
      </c>
      <c r="W25" s="5">
        <v>42894</v>
      </c>
      <c r="X25" s="5" t="s">
        <v>236</v>
      </c>
      <c r="Y25" s="5" t="s">
        <v>236</v>
      </c>
      <c r="Z25" s="3" t="s">
        <v>114</v>
      </c>
      <c r="AA25" s="16" t="s">
        <v>403</v>
      </c>
      <c r="AB25" s="16" t="s">
        <v>414</v>
      </c>
      <c r="AC25" s="3"/>
      <c r="AD25" s="16"/>
      <c r="AE25" s="3"/>
      <c r="AF25" s="3"/>
      <c r="AG25" s="3"/>
      <c r="AH25" s="3"/>
      <c r="AI25" s="3"/>
      <c r="AJ25" s="3"/>
      <c r="AK25" s="3" t="s">
        <v>115</v>
      </c>
      <c r="AL25" s="3">
        <v>40.516300000000001</v>
      </c>
      <c r="AM25" s="3">
        <v>-88.184899999999999</v>
      </c>
      <c r="AN25" s="3">
        <v>3</v>
      </c>
      <c r="AO25" s="3">
        <v>6</v>
      </c>
      <c r="AP25" s="15" t="s">
        <v>402</v>
      </c>
    </row>
    <row r="26" spans="1:42" ht="12.75" x14ac:dyDescent="0.2">
      <c r="A26" s="2">
        <v>43742.605902777781</v>
      </c>
      <c r="B26" s="3" t="s">
        <v>209</v>
      </c>
      <c r="C26" s="3" t="s">
        <v>282</v>
      </c>
      <c r="D26" s="3" t="s">
        <v>71</v>
      </c>
      <c r="E26" s="3" t="s">
        <v>313</v>
      </c>
      <c r="F26" s="3" t="s">
        <v>71</v>
      </c>
      <c r="G26" s="3" t="s">
        <v>42</v>
      </c>
      <c r="H26" s="3" t="s">
        <v>210</v>
      </c>
      <c r="I26" s="3" t="s">
        <v>344</v>
      </c>
      <c r="J26" s="12">
        <f>IF(FIND(K26,I26)&gt;1,1,0)</f>
        <v>1</v>
      </c>
      <c r="K26" s="3" t="s">
        <v>369</v>
      </c>
      <c r="L26" s="3" t="s">
        <v>211</v>
      </c>
      <c r="M26" s="3" t="s">
        <v>394</v>
      </c>
      <c r="N26" s="3"/>
      <c r="O26" s="3" t="s">
        <v>212</v>
      </c>
      <c r="P26" s="6">
        <v>39010</v>
      </c>
      <c r="Q26" s="6" t="str">
        <f>TEXT(P26,"yyyy-mm-dd")</f>
        <v>2006-10-20</v>
      </c>
      <c r="R26" s="8">
        <f>IF(Q26=X26,1,0)</f>
        <v>1</v>
      </c>
      <c r="S26" s="3">
        <v>20</v>
      </c>
      <c r="T26" s="3">
        <v>10</v>
      </c>
      <c r="U26" s="3">
        <v>2006</v>
      </c>
      <c r="V26" s="5">
        <v>39010</v>
      </c>
      <c r="W26" s="5">
        <v>39010</v>
      </c>
      <c r="X26" s="5" t="s">
        <v>252</v>
      </c>
      <c r="Y26" s="5" t="s">
        <v>252</v>
      </c>
      <c r="Z26" s="3" t="s">
        <v>213</v>
      </c>
      <c r="AA26" s="16" t="s">
        <v>403</v>
      </c>
      <c r="AB26" s="16" t="s">
        <v>414</v>
      </c>
      <c r="AC26" s="3"/>
      <c r="AD26" s="3"/>
      <c r="AE26" s="3"/>
      <c r="AF26" s="3"/>
      <c r="AG26" s="3"/>
      <c r="AH26" s="3"/>
      <c r="AI26" s="3"/>
      <c r="AJ26" s="3"/>
      <c r="AK26" s="3" t="s">
        <v>25</v>
      </c>
      <c r="AL26" s="3">
        <v>42.855120999999997</v>
      </c>
      <c r="AM26" s="3">
        <v>-97.341133999999997</v>
      </c>
      <c r="AN26" s="3">
        <v>3</v>
      </c>
      <c r="AO26" s="3">
        <v>4</v>
      </c>
      <c r="AP26" s="15" t="s">
        <v>402</v>
      </c>
    </row>
    <row r="27" spans="1:42" ht="12.75" x14ac:dyDescent="0.2">
      <c r="A27" s="2">
        <v>43742.611967592595</v>
      </c>
      <c r="B27" s="3" t="s">
        <v>122</v>
      </c>
      <c r="C27" s="3" t="s">
        <v>274</v>
      </c>
      <c r="D27" s="3" t="s">
        <v>27</v>
      </c>
      <c r="E27" s="3" t="s">
        <v>300</v>
      </c>
      <c r="F27" s="3" t="s">
        <v>27</v>
      </c>
      <c r="G27" s="3" t="s">
        <v>123</v>
      </c>
      <c r="H27" s="3" t="s">
        <v>124</v>
      </c>
      <c r="I27" s="3" t="s">
        <v>331</v>
      </c>
      <c r="J27" s="12">
        <f>IF(FIND(K27,I27)&gt;1,1,0)</f>
        <v>1</v>
      </c>
      <c r="K27" s="3" t="s">
        <v>125</v>
      </c>
      <c r="L27" s="3" t="s">
        <v>21</v>
      </c>
      <c r="M27" s="3" t="s">
        <v>383</v>
      </c>
      <c r="N27" s="3" t="s">
        <v>126</v>
      </c>
      <c r="O27" s="3" t="s">
        <v>127</v>
      </c>
      <c r="P27" s="6">
        <v>36355</v>
      </c>
      <c r="Q27" s="6" t="str">
        <f>TEXT(P27,"yyyy-mm-dd")</f>
        <v>1999-07-14</v>
      </c>
      <c r="R27" s="8">
        <f>IF(Q27=X27,1,0)</f>
        <v>1</v>
      </c>
      <c r="S27" s="3">
        <v>14</v>
      </c>
      <c r="T27" s="3">
        <v>7</v>
      </c>
      <c r="U27" s="3">
        <v>1999</v>
      </c>
      <c r="V27" s="5">
        <v>36355</v>
      </c>
      <c r="W27" s="5">
        <v>36355</v>
      </c>
      <c r="X27" s="5" t="s">
        <v>238</v>
      </c>
      <c r="Y27" s="5" t="s">
        <v>238</v>
      </c>
      <c r="Z27" s="12" t="s">
        <v>128</v>
      </c>
      <c r="AA27" s="16" t="s">
        <v>403</v>
      </c>
      <c r="AB27" s="16" t="s">
        <v>414</v>
      </c>
      <c r="AC27" s="16" t="s">
        <v>403</v>
      </c>
      <c r="AD27" s="12" t="s">
        <v>420</v>
      </c>
      <c r="AE27" s="3"/>
      <c r="AF27" s="3"/>
      <c r="AG27" s="3"/>
      <c r="AH27" s="3"/>
      <c r="AI27" s="3"/>
      <c r="AJ27" s="3"/>
      <c r="AK27" s="3" t="s">
        <v>25</v>
      </c>
      <c r="AL27" s="3">
        <v>42.072600000000001</v>
      </c>
      <c r="AM27" s="3">
        <v>-88.357439999999997</v>
      </c>
      <c r="AN27" s="3">
        <v>2</v>
      </c>
      <c r="AO27" s="3">
        <v>4</v>
      </c>
      <c r="AP27" s="15" t="s">
        <v>402</v>
      </c>
    </row>
    <row r="28" spans="1:42" ht="12.75" x14ac:dyDescent="0.2">
      <c r="A28" s="2">
        <v>43742.623506944445</v>
      </c>
      <c r="B28" s="3" t="s">
        <v>194</v>
      </c>
      <c r="C28" s="3"/>
      <c r="D28" s="12" t="s">
        <v>318</v>
      </c>
      <c r="E28" s="12" t="s">
        <v>319</v>
      </c>
      <c r="F28" s="12" t="s">
        <v>285</v>
      </c>
      <c r="G28" s="3" t="s">
        <v>19</v>
      </c>
      <c r="H28" s="3" t="s">
        <v>195</v>
      </c>
      <c r="I28" s="3" t="s">
        <v>341</v>
      </c>
      <c r="J28" s="12">
        <f>IF(FIND(K28,I28)&gt;1,1,0)</f>
        <v>1</v>
      </c>
      <c r="K28" s="3" t="s">
        <v>366</v>
      </c>
      <c r="L28" s="3" t="s">
        <v>21</v>
      </c>
      <c r="M28" s="3" t="s">
        <v>391</v>
      </c>
      <c r="N28" s="3"/>
      <c r="O28" s="3" t="s">
        <v>196</v>
      </c>
      <c r="P28" s="6">
        <v>40455</v>
      </c>
      <c r="Q28" s="6" t="str">
        <f>TEXT(P28,"yyyy-mm-dd")</f>
        <v>2010-10-04</v>
      </c>
      <c r="R28" s="8">
        <f>IF(Q28=X28,1,0)</f>
        <v>1</v>
      </c>
      <c r="S28" s="3">
        <v>4</v>
      </c>
      <c r="T28" s="3">
        <v>10</v>
      </c>
      <c r="U28" s="3">
        <v>2010</v>
      </c>
      <c r="V28" s="5">
        <v>40455</v>
      </c>
      <c r="W28" s="5">
        <v>40455</v>
      </c>
      <c r="X28" s="5" t="s">
        <v>250</v>
      </c>
      <c r="Y28" s="5" t="s">
        <v>250</v>
      </c>
      <c r="Z28" s="12" t="s">
        <v>197</v>
      </c>
      <c r="AA28" s="16" t="s">
        <v>403</v>
      </c>
      <c r="AB28" s="16" t="s">
        <v>414</v>
      </c>
      <c r="AC28" s="16" t="s">
        <v>403</v>
      </c>
      <c r="AD28" s="12" t="s">
        <v>419</v>
      </c>
      <c r="AE28" s="16" t="s">
        <v>403</v>
      </c>
      <c r="AF28" s="12" t="s">
        <v>406</v>
      </c>
      <c r="AG28" s="12"/>
      <c r="AH28" s="12"/>
      <c r="AI28" s="12"/>
      <c r="AJ28" s="12"/>
      <c r="AK28" s="3" t="s">
        <v>25</v>
      </c>
      <c r="AL28" s="3">
        <v>40.690489999999997</v>
      </c>
      <c r="AM28" s="3">
        <v>-89.584159999999997</v>
      </c>
      <c r="AN28" s="3">
        <v>2</v>
      </c>
      <c r="AO28" s="3">
        <v>4</v>
      </c>
      <c r="AP28" s="15" t="s">
        <v>402</v>
      </c>
    </row>
    <row r="29" spans="1:42" ht="12.75" x14ac:dyDescent="0.2">
      <c r="A29" s="2">
        <v>43742.607349537036</v>
      </c>
      <c r="B29" s="3" t="s">
        <v>57</v>
      </c>
      <c r="C29" s="3" t="s">
        <v>267</v>
      </c>
      <c r="D29" s="3" t="s">
        <v>58</v>
      </c>
      <c r="E29" s="3" t="s">
        <v>290</v>
      </c>
      <c r="F29" s="3" t="s">
        <v>58</v>
      </c>
      <c r="G29" s="3" t="s">
        <v>42</v>
      </c>
      <c r="H29" s="3" t="s">
        <v>59</v>
      </c>
      <c r="I29" s="12" t="s">
        <v>350</v>
      </c>
      <c r="J29" s="12">
        <f>IF(FIND(K29,I29)&gt;1,1,0)</f>
        <v>1</v>
      </c>
      <c r="K29" s="3" t="s">
        <v>357</v>
      </c>
      <c r="L29" s="3" t="s">
        <v>60</v>
      </c>
      <c r="M29" s="3" t="s">
        <v>377</v>
      </c>
      <c r="N29" s="12" t="s">
        <v>61</v>
      </c>
      <c r="O29" s="3" t="s">
        <v>62</v>
      </c>
      <c r="P29" s="6">
        <v>36054</v>
      </c>
      <c r="Q29" s="6" t="str">
        <f>TEXT(P29,"yyyy-mm-dd")</f>
        <v>1998-09-16</v>
      </c>
      <c r="R29" s="8">
        <f>IF(Q29=X29,1,0)</f>
        <v>1</v>
      </c>
      <c r="S29" s="3">
        <v>16</v>
      </c>
      <c r="T29" s="3">
        <v>9</v>
      </c>
      <c r="U29" s="3">
        <v>1998</v>
      </c>
      <c r="V29" s="5">
        <v>36054</v>
      </c>
      <c r="W29" s="5">
        <v>36054</v>
      </c>
      <c r="X29" s="5" t="s">
        <v>227</v>
      </c>
      <c r="Y29" s="5" t="s">
        <v>227</v>
      </c>
      <c r="Z29" s="3" t="s">
        <v>63</v>
      </c>
      <c r="AA29" s="16" t="s">
        <v>403</v>
      </c>
      <c r="AB29" s="12" t="s">
        <v>423</v>
      </c>
      <c r="AC29" s="3"/>
      <c r="AD29" s="3"/>
      <c r="AE29" s="3"/>
      <c r="AF29" s="3"/>
      <c r="AG29" s="3"/>
      <c r="AH29" s="3"/>
      <c r="AI29" s="3"/>
      <c r="AJ29" s="3"/>
      <c r="AK29" s="3" t="s">
        <v>25</v>
      </c>
      <c r="AL29" s="3">
        <v>40.39649</v>
      </c>
      <c r="AM29" s="3">
        <v>-87.469570000000004</v>
      </c>
      <c r="AN29" s="3">
        <v>4</v>
      </c>
      <c r="AO29" s="3">
        <v>6</v>
      </c>
      <c r="AP29" s="15" t="s">
        <v>402</v>
      </c>
    </row>
    <row r="30" spans="1:42" ht="12.75" x14ac:dyDescent="0.2">
      <c r="A30" s="2">
        <v>43742.603414351855</v>
      </c>
      <c r="B30" s="3" t="s">
        <v>93</v>
      </c>
      <c r="C30" s="3" t="s">
        <v>271</v>
      </c>
      <c r="D30" s="3" t="s">
        <v>94</v>
      </c>
      <c r="E30" s="3" t="s">
        <v>297</v>
      </c>
      <c r="F30" s="3" t="s">
        <v>94</v>
      </c>
      <c r="G30" s="3" t="s">
        <v>42</v>
      </c>
      <c r="H30" s="3" t="s">
        <v>95</v>
      </c>
      <c r="I30" s="3" t="s">
        <v>326</v>
      </c>
      <c r="J30" s="12">
        <f>IF(FIND(K30,I30)&gt;1,1,0)</f>
        <v>1</v>
      </c>
      <c r="K30" s="3" t="s">
        <v>358</v>
      </c>
      <c r="L30" s="3" t="s">
        <v>21</v>
      </c>
      <c r="M30" s="3" t="s">
        <v>378</v>
      </c>
      <c r="N30" s="3" t="s">
        <v>96</v>
      </c>
      <c r="O30" s="3" t="s">
        <v>97</v>
      </c>
      <c r="P30" s="6">
        <v>36776</v>
      </c>
      <c r="Q30" s="6" t="str">
        <f>TEXT(P30,"yyyy-mm-dd")</f>
        <v>2000-09-07</v>
      </c>
      <c r="R30" s="8">
        <f>IF(Q30=X30,1,0)</f>
        <v>1</v>
      </c>
      <c r="S30" s="4">
        <v>7</v>
      </c>
      <c r="T30" s="3">
        <v>9</v>
      </c>
      <c r="U30" s="3">
        <v>2000</v>
      </c>
      <c r="V30" s="5">
        <v>36776</v>
      </c>
      <c r="W30" s="5">
        <v>36776</v>
      </c>
      <c r="X30" s="5" t="s">
        <v>234</v>
      </c>
      <c r="Y30" s="5" t="s">
        <v>234</v>
      </c>
      <c r="Z30" s="3" t="s">
        <v>98</v>
      </c>
      <c r="AA30" s="16" t="s">
        <v>403</v>
      </c>
      <c r="AB30" s="12" t="s">
        <v>425</v>
      </c>
      <c r="AC30" s="3"/>
      <c r="AD30" s="3"/>
      <c r="AE30" s="3"/>
      <c r="AF30" s="3"/>
      <c r="AG30" s="3"/>
      <c r="AH30" s="3"/>
      <c r="AI30" s="3"/>
      <c r="AJ30" s="3"/>
      <c r="AK30" s="3" t="s">
        <v>99</v>
      </c>
      <c r="AL30" s="3">
        <v>42.242910000000002</v>
      </c>
      <c r="AM30" s="3">
        <v>-88.213650000000001</v>
      </c>
      <c r="AN30" s="3">
        <v>1</v>
      </c>
      <c r="AO30" s="3">
        <v>2</v>
      </c>
    </row>
    <row r="31" spans="1:42" ht="12.75" x14ac:dyDescent="0.2">
      <c r="A31" s="2">
        <v>43742.612974537034</v>
      </c>
      <c r="B31" s="3" t="s">
        <v>149</v>
      </c>
      <c r="C31" s="3" t="s">
        <v>276</v>
      </c>
      <c r="D31" s="3" t="s">
        <v>150</v>
      </c>
      <c r="E31" s="3" t="s">
        <v>304</v>
      </c>
      <c r="F31" s="3" t="s">
        <v>150</v>
      </c>
      <c r="G31" s="3" t="s">
        <v>66</v>
      </c>
      <c r="H31" s="3" t="s">
        <v>151</v>
      </c>
      <c r="I31" s="12" t="s">
        <v>351</v>
      </c>
      <c r="J31" s="12">
        <f>IF(FIND(K31,I31)&gt;1,1,0)</f>
        <v>1</v>
      </c>
      <c r="K31" s="3" t="s">
        <v>362</v>
      </c>
      <c r="L31" s="3" t="s">
        <v>21</v>
      </c>
      <c r="M31" s="3" t="s">
        <v>387</v>
      </c>
      <c r="N31" s="12" t="s">
        <v>352</v>
      </c>
      <c r="O31" s="3" t="s">
        <v>152</v>
      </c>
      <c r="P31" s="6">
        <v>35969</v>
      </c>
      <c r="Q31" s="6" t="str">
        <f>TEXT(P31,"yyyy-mm-dd")</f>
        <v>1998-06-23</v>
      </c>
      <c r="R31" s="8">
        <f>IF(Q31=X31,1,0)</f>
        <v>1</v>
      </c>
      <c r="S31" s="3">
        <v>23</v>
      </c>
      <c r="T31" s="3">
        <v>6</v>
      </c>
      <c r="U31" s="3">
        <v>1998</v>
      </c>
      <c r="V31" s="5">
        <v>35969</v>
      </c>
      <c r="W31" s="5">
        <v>35969</v>
      </c>
      <c r="X31" s="5" t="s">
        <v>255</v>
      </c>
      <c r="Y31" s="5" t="s">
        <v>255</v>
      </c>
      <c r="Z31" s="3" t="s">
        <v>98</v>
      </c>
      <c r="AA31" s="16" t="s">
        <v>403</v>
      </c>
      <c r="AB31" s="12" t="s">
        <v>425</v>
      </c>
      <c r="AC31" s="3"/>
      <c r="AD31" s="3"/>
      <c r="AE31" s="3"/>
      <c r="AF31" s="3"/>
      <c r="AG31" s="3"/>
      <c r="AH31" s="3"/>
      <c r="AI31" s="3"/>
      <c r="AJ31" s="3"/>
      <c r="AK31" s="3" t="s">
        <v>32</v>
      </c>
      <c r="AL31" s="3">
        <v>42.319070000000004</v>
      </c>
      <c r="AM31" s="3">
        <v>-88.804310000000001</v>
      </c>
      <c r="AN31" s="3">
        <v>1</v>
      </c>
      <c r="AO31" s="3">
        <v>2</v>
      </c>
    </row>
    <row r="32" spans="1:42" ht="12.75" x14ac:dyDescent="0.2">
      <c r="A32" s="2">
        <v>43742.610844907409</v>
      </c>
      <c r="B32" s="3" t="s">
        <v>180</v>
      </c>
      <c r="C32" s="3" t="s">
        <v>280</v>
      </c>
      <c r="D32" s="3" t="s">
        <v>94</v>
      </c>
      <c r="E32" s="3" t="s">
        <v>297</v>
      </c>
      <c r="F32" s="3" t="s">
        <v>94</v>
      </c>
      <c r="G32" s="3" t="s">
        <v>42</v>
      </c>
      <c r="H32" s="3" t="s">
        <v>181</v>
      </c>
      <c r="I32" s="3" t="s">
        <v>339</v>
      </c>
      <c r="J32" s="12">
        <f>IF(FIND(K32,I32)&gt;1,1,0)</f>
        <v>1</v>
      </c>
      <c r="K32" s="3" t="s">
        <v>125</v>
      </c>
      <c r="L32" s="3" t="s">
        <v>21</v>
      </c>
      <c r="M32" s="3" t="s">
        <v>383</v>
      </c>
      <c r="N32" s="3" t="s">
        <v>182</v>
      </c>
      <c r="O32" s="3" t="s">
        <v>183</v>
      </c>
      <c r="P32" s="6">
        <v>37152</v>
      </c>
      <c r="Q32" s="6" t="str">
        <f>TEXT(P32,"yyyy-mm-dd")</f>
        <v>2001-09-18</v>
      </c>
      <c r="R32" s="8">
        <f>IF(Q32=X32,1,0)</f>
        <v>1</v>
      </c>
      <c r="S32" s="3">
        <v>18</v>
      </c>
      <c r="T32" s="3">
        <v>9</v>
      </c>
      <c r="U32" s="3">
        <v>2001</v>
      </c>
      <c r="V32" s="5">
        <v>37152</v>
      </c>
      <c r="W32" s="5">
        <v>37152</v>
      </c>
      <c r="X32" s="5" t="s">
        <v>248</v>
      </c>
      <c r="Y32" s="5" t="s">
        <v>248</v>
      </c>
      <c r="Z32" s="12" t="s">
        <v>184</v>
      </c>
      <c r="AA32" s="16" t="s">
        <v>403</v>
      </c>
      <c r="AB32" s="12" t="s">
        <v>425</v>
      </c>
      <c r="AC32" s="16" t="s">
        <v>403</v>
      </c>
      <c r="AD32" s="12" t="s">
        <v>426</v>
      </c>
      <c r="AE32" s="16" t="s">
        <v>403</v>
      </c>
      <c r="AF32" s="12" t="s">
        <v>430</v>
      </c>
      <c r="AG32" s="16" t="s">
        <v>403</v>
      </c>
      <c r="AH32" s="12" t="s">
        <v>429</v>
      </c>
      <c r="AI32" s="16" t="s">
        <v>403</v>
      </c>
      <c r="AJ32" s="12" t="s">
        <v>424</v>
      </c>
      <c r="AK32" s="3" t="s">
        <v>32</v>
      </c>
      <c r="AL32" s="3">
        <v>41.834429999999998</v>
      </c>
      <c r="AM32" s="3">
        <v>-88.310779999999994</v>
      </c>
      <c r="AN32" s="3">
        <v>1</v>
      </c>
      <c r="AO32" s="3">
        <v>2</v>
      </c>
    </row>
    <row r="33" spans="1:42" ht="12.75" x14ac:dyDescent="0.2">
      <c r="A33" s="2">
        <v>43742.60423611111</v>
      </c>
      <c r="B33" s="3" t="s">
        <v>214</v>
      </c>
      <c r="C33" s="3"/>
      <c r="D33" s="3" t="s">
        <v>130</v>
      </c>
      <c r="E33" s="3" t="s">
        <v>301</v>
      </c>
      <c r="F33" s="3" t="s">
        <v>130</v>
      </c>
      <c r="G33" s="3" t="s">
        <v>42</v>
      </c>
      <c r="H33" s="3" t="s">
        <v>222</v>
      </c>
      <c r="I33" s="3" t="s">
        <v>345</v>
      </c>
      <c r="J33" s="13" t="s">
        <v>399</v>
      </c>
      <c r="K33" s="14" t="s">
        <v>370</v>
      </c>
      <c r="L33" s="3" t="s">
        <v>21</v>
      </c>
      <c r="M33" s="3" t="s">
        <v>395</v>
      </c>
      <c r="N33" s="3" t="s">
        <v>215</v>
      </c>
      <c r="O33" s="3" t="s">
        <v>216</v>
      </c>
      <c r="P33" s="6">
        <v>40773</v>
      </c>
      <c r="Q33" s="6" t="str">
        <f>TEXT(P33,"yyyy-mm-dd")</f>
        <v>2011-08-18</v>
      </c>
      <c r="R33" s="8">
        <f>IF(Q33=X33,1,0)</f>
        <v>1</v>
      </c>
      <c r="S33" s="3">
        <v>18</v>
      </c>
      <c r="T33" s="3">
        <v>8</v>
      </c>
      <c r="U33" s="3">
        <v>2011</v>
      </c>
      <c r="V33" s="5">
        <v>40773</v>
      </c>
      <c r="W33" s="5">
        <v>40773</v>
      </c>
      <c r="X33" s="5" t="s">
        <v>253</v>
      </c>
      <c r="Y33" s="5" t="s">
        <v>253</v>
      </c>
      <c r="Z33" s="12" t="s">
        <v>217</v>
      </c>
      <c r="AA33" s="16" t="s">
        <v>403</v>
      </c>
      <c r="AB33" s="12" t="s">
        <v>431</v>
      </c>
      <c r="AC33" s="16" t="s">
        <v>403</v>
      </c>
      <c r="AD33" s="12" t="s">
        <v>434</v>
      </c>
      <c r="AE33" s="16" t="s">
        <v>403</v>
      </c>
      <c r="AF33" s="12" t="s">
        <v>435</v>
      </c>
      <c r="AG33" s="16" t="s">
        <v>403</v>
      </c>
      <c r="AH33" s="12" t="s">
        <v>432</v>
      </c>
      <c r="AI33" s="16" t="s">
        <v>403</v>
      </c>
      <c r="AJ33" s="12" t="s">
        <v>433</v>
      </c>
      <c r="AK33" s="3" t="s">
        <v>25</v>
      </c>
      <c r="AL33" s="3">
        <v>38.50761</v>
      </c>
      <c r="AM33" s="3">
        <v>-87.674329999999998</v>
      </c>
      <c r="AN33" s="3">
        <v>1</v>
      </c>
      <c r="AO33" s="3">
        <v>2</v>
      </c>
    </row>
    <row r="34" spans="1:42" ht="12.75" x14ac:dyDescent="0.2">
      <c r="A34" s="2">
        <v>43742.59888888889</v>
      </c>
      <c r="B34" s="3" t="s">
        <v>153</v>
      </c>
      <c r="C34" s="3" t="s">
        <v>277</v>
      </c>
      <c r="D34" s="3" t="s">
        <v>154</v>
      </c>
      <c r="E34" s="3" t="s">
        <v>305</v>
      </c>
      <c r="F34" s="3" t="s">
        <v>154</v>
      </c>
      <c r="G34" s="3" t="s">
        <v>52</v>
      </c>
      <c r="H34" s="3" t="s">
        <v>155</v>
      </c>
      <c r="I34" s="3" t="s">
        <v>335</v>
      </c>
      <c r="J34" s="12">
        <f>IF(FIND(K34,I34)&gt;1,1,0)</f>
        <v>1</v>
      </c>
      <c r="K34" s="3" t="s">
        <v>363</v>
      </c>
      <c r="L34" s="3" t="s">
        <v>21</v>
      </c>
      <c r="M34" s="3" t="s">
        <v>388</v>
      </c>
      <c r="N34" s="3" t="s">
        <v>156</v>
      </c>
      <c r="O34" s="3" t="s">
        <v>157</v>
      </c>
      <c r="P34" s="6">
        <v>41144</v>
      </c>
      <c r="Q34" s="6" t="str">
        <f>TEXT(P34,"yyyy-mm-dd")</f>
        <v>2012-08-23</v>
      </c>
      <c r="R34" s="8">
        <f>IF(Q34=X34,1,0)</f>
        <v>1</v>
      </c>
      <c r="S34" s="3">
        <v>23</v>
      </c>
      <c r="T34" s="3">
        <v>8</v>
      </c>
      <c r="U34" s="3">
        <v>2012</v>
      </c>
      <c r="V34" s="5">
        <v>41144</v>
      </c>
      <c r="W34" s="5">
        <v>41144</v>
      </c>
      <c r="X34" s="5" t="s">
        <v>243</v>
      </c>
      <c r="Y34" s="5" t="s">
        <v>243</v>
      </c>
      <c r="Z34" s="3" t="s">
        <v>158</v>
      </c>
      <c r="AA34" s="16" t="s">
        <v>403</v>
      </c>
      <c r="AB34" s="12" t="s">
        <v>431</v>
      </c>
      <c r="AC34" s="16" t="s">
        <v>403</v>
      </c>
      <c r="AD34" s="12" t="s">
        <v>444</v>
      </c>
      <c r="AE34" s="16" t="s">
        <v>403</v>
      </c>
      <c r="AF34" s="12" t="s">
        <v>445</v>
      </c>
      <c r="AG34" s="16" t="s">
        <v>403</v>
      </c>
      <c r="AH34" s="12" t="s">
        <v>421</v>
      </c>
      <c r="AI34" s="3"/>
      <c r="AJ34" s="3"/>
      <c r="AK34" s="3" t="s">
        <v>25</v>
      </c>
      <c r="AL34" s="3">
        <v>40.002310000000001</v>
      </c>
      <c r="AM34" s="3">
        <v>-88.64667</v>
      </c>
      <c r="AN34" s="3">
        <v>1</v>
      </c>
      <c r="AO34" s="3">
        <v>2</v>
      </c>
    </row>
    <row r="35" spans="1:42" ht="12.75" x14ac:dyDescent="0.2">
      <c r="A35" s="2">
        <v>43742.608842592592</v>
      </c>
      <c r="B35" s="3" t="s">
        <v>74</v>
      </c>
      <c r="C35" s="3"/>
      <c r="D35" s="3" t="s">
        <v>75</v>
      </c>
      <c r="E35" s="3" t="s">
        <v>293</v>
      </c>
      <c r="F35" s="3" t="s">
        <v>75</v>
      </c>
      <c r="G35" s="3"/>
      <c r="H35" s="3" t="s">
        <v>76</v>
      </c>
      <c r="I35" s="3" t="s">
        <v>76</v>
      </c>
      <c r="J35" s="12">
        <f>IF(FIND(K35,I35)&gt;1,1,0)</f>
        <v>1</v>
      </c>
      <c r="K35" s="3" t="s">
        <v>187</v>
      </c>
      <c r="L35" s="12" t="s">
        <v>21</v>
      </c>
      <c r="M35" s="3" t="s">
        <v>379</v>
      </c>
      <c r="N35" s="3"/>
      <c r="O35" s="3" t="s">
        <v>77</v>
      </c>
      <c r="P35" s="7">
        <v>36617</v>
      </c>
      <c r="Q35" s="6" t="str">
        <f>TEXT(P35,"yyyy-mm-dd")</f>
        <v>2000-04-01</v>
      </c>
      <c r="R35" s="8">
        <f>IF(Q35=X35,1,0)</f>
        <v>1</v>
      </c>
      <c r="S35" s="3"/>
      <c r="T35" s="3">
        <v>4</v>
      </c>
      <c r="U35" s="3">
        <v>2000</v>
      </c>
      <c r="V35" s="5">
        <v>36617</v>
      </c>
      <c r="W35" s="5">
        <v>36646</v>
      </c>
      <c r="X35" s="5" t="s">
        <v>229</v>
      </c>
      <c r="Y35" s="5" t="s">
        <v>230</v>
      </c>
      <c r="Z35" s="3"/>
      <c r="AA35" s="16" t="s">
        <v>403</v>
      </c>
      <c r="AB35" s="12" t="s">
        <v>411</v>
      </c>
      <c r="AC35" s="3"/>
      <c r="AD35" s="3"/>
      <c r="AE35" s="3"/>
      <c r="AF35" s="3"/>
      <c r="AG35" s="3"/>
      <c r="AH35" s="3"/>
      <c r="AI35" s="3"/>
      <c r="AJ35" s="3"/>
      <c r="AK35" s="3" t="s">
        <v>25</v>
      </c>
      <c r="AL35" s="3"/>
      <c r="AM35" s="3"/>
      <c r="AN35" s="3">
        <v>1</v>
      </c>
      <c r="AO35" s="3">
        <v>2</v>
      </c>
    </row>
    <row r="36" spans="1:42" ht="12.75" x14ac:dyDescent="0.2">
      <c r="A36" s="2">
        <v>43742.614201388889</v>
      </c>
      <c r="B36" s="3" t="s">
        <v>163</v>
      </c>
      <c r="C36" s="3"/>
      <c r="D36" s="3" t="s">
        <v>164</v>
      </c>
      <c r="E36" s="3" t="s">
        <v>307</v>
      </c>
      <c r="F36" s="3" t="s">
        <v>164</v>
      </c>
      <c r="G36" s="3" t="s">
        <v>19</v>
      </c>
      <c r="H36" s="3" t="s">
        <v>165</v>
      </c>
      <c r="I36" s="3" t="s">
        <v>165</v>
      </c>
      <c r="J36" s="12">
        <f>IF(FIND(K36,I36)&gt;1,1,0)</f>
        <v>1</v>
      </c>
      <c r="K36" s="3" t="s">
        <v>187</v>
      </c>
      <c r="L36" s="3" t="s">
        <v>21</v>
      </c>
      <c r="M36" s="3" t="s">
        <v>379</v>
      </c>
      <c r="N36" s="3"/>
      <c r="O36" s="3" t="s">
        <v>166</v>
      </c>
      <c r="P36" s="3" t="s">
        <v>254</v>
      </c>
      <c r="Q36" s="6" t="str">
        <f>TEXT(P36,"yyyy-mm-dd")</f>
        <v>Summer 2012</v>
      </c>
      <c r="R36" s="8">
        <f>IF(Q36=X36,1,0)</f>
        <v>0</v>
      </c>
      <c r="S36" s="3"/>
      <c r="T36" s="3"/>
      <c r="U36" s="3">
        <v>2012</v>
      </c>
      <c r="V36" s="5">
        <v>41080</v>
      </c>
      <c r="W36" s="5">
        <v>41174</v>
      </c>
      <c r="X36" s="5" t="s">
        <v>244</v>
      </c>
      <c r="Y36" s="5" t="s">
        <v>245</v>
      </c>
      <c r="Z36" s="3"/>
      <c r="AA36" s="16" t="s">
        <v>403</v>
      </c>
      <c r="AB36" s="12" t="s">
        <v>411</v>
      </c>
      <c r="AC36" s="3"/>
      <c r="AD36" s="3"/>
      <c r="AE36" s="3"/>
      <c r="AF36" s="3"/>
      <c r="AG36" s="3"/>
      <c r="AH36" s="3"/>
      <c r="AI36" s="3"/>
      <c r="AJ36" s="3"/>
      <c r="AK36" s="3" t="s">
        <v>121</v>
      </c>
      <c r="AL36" s="3"/>
      <c r="AM36" s="3"/>
      <c r="AN36" s="3">
        <v>6</v>
      </c>
      <c r="AO36" s="3">
        <v>12</v>
      </c>
      <c r="AP36" s="15" t="s">
        <v>402</v>
      </c>
    </row>
    <row r="37" spans="1:42" ht="12.75" x14ac:dyDescent="0.2">
      <c r="A37" s="2">
        <v>43742.619756944441</v>
      </c>
      <c r="B37" s="3" t="s">
        <v>185</v>
      </c>
      <c r="C37" s="3"/>
      <c r="D37" s="3" t="s">
        <v>186</v>
      </c>
      <c r="E37" s="3" t="s">
        <v>310</v>
      </c>
      <c r="F37" s="3" t="s">
        <v>186</v>
      </c>
      <c r="G37" s="3" t="s">
        <v>42</v>
      </c>
      <c r="H37" s="3" t="s">
        <v>165</v>
      </c>
      <c r="I37" s="3" t="s">
        <v>165</v>
      </c>
      <c r="J37" s="12">
        <f>IF(FIND(K37,I37)&gt;1,1,0)</f>
        <v>1</v>
      </c>
      <c r="K37" s="3" t="s">
        <v>187</v>
      </c>
      <c r="L37" s="3" t="s">
        <v>21</v>
      </c>
      <c r="M37" s="3" t="s">
        <v>379</v>
      </c>
      <c r="N37" s="3"/>
      <c r="O37" s="3" t="s">
        <v>166</v>
      </c>
      <c r="P37" s="3" t="s">
        <v>254</v>
      </c>
      <c r="Q37" s="6" t="str">
        <f>TEXT(P37,"yyyy-mm-dd")</f>
        <v>Summer 2012</v>
      </c>
      <c r="R37" s="8">
        <f>IF(Q37=X37,1,0)</f>
        <v>0</v>
      </c>
      <c r="S37" s="3"/>
      <c r="T37" s="3"/>
      <c r="U37" s="3">
        <v>2012</v>
      </c>
      <c r="V37" s="5">
        <v>41080</v>
      </c>
      <c r="W37" s="5">
        <v>41174</v>
      </c>
      <c r="X37" s="5" t="s">
        <v>244</v>
      </c>
      <c r="Y37" s="5" t="s">
        <v>245</v>
      </c>
      <c r="Z37" s="3"/>
      <c r="AA37" s="16" t="s">
        <v>403</v>
      </c>
      <c r="AB37" s="12" t="s">
        <v>411</v>
      </c>
      <c r="AC37" s="3"/>
      <c r="AD37" s="3"/>
      <c r="AE37" s="3"/>
      <c r="AF37" s="3"/>
      <c r="AG37" s="3"/>
      <c r="AH37" s="3"/>
      <c r="AI37" s="3"/>
      <c r="AJ37" s="3"/>
      <c r="AK37" s="3" t="s">
        <v>121</v>
      </c>
      <c r="AL37" s="3"/>
      <c r="AM37" s="3"/>
      <c r="AN37" s="3">
        <v>2</v>
      </c>
      <c r="AO37" s="3">
        <v>4</v>
      </c>
      <c r="AP37" s="15" t="s">
        <v>402</v>
      </c>
    </row>
    <row r="38" spans="1:42" ht="12.75" x14ac:dyDescent="0.2">
      <c r="A38" s="2">
        <v>43742.615578703706</v>
      </c>
      <c r="B38" s="3" t="s">
        <v>188</v>
      </c>
      <c r="C38" s="3"/>
      <c r="D38" s="3" t="s">
        <v>189</v>
      </c>
      <c r="E38" s="3" t="s">
        <v>311</v>
      </c>
      <c r="F38" s="3" t="s">
        <v>189</v>
      </c>
      <c r="G38" s="3" t="s">
        <v>190</v>
      </c>
      <c r="H38" s="3" t="s">
        <v>221</v>
      </c>
      <c r="I38" s="3" t="s">
        <v>340</v>
      </c>
      <c r="J38" s="12">
        <f>IF(FIND(K38,I38)&gt;1,1,0)</f>
        <v>1</v>
      </c>
      <c r="K38" s="3" t="s">
        <v>365</v>
      </c>
      <c r="L38" s="3" t="s">
        <v>21</v>
      </c>
      <c r="M38" s="3" t="s">
        <v>390</v>
      </c>
      <c r="N38" s="3" t="s">
        <v>191</v>
      </c>
      <c r="O38" s="3" t="s">
        <v>192</v>
      </c>
      <c r="P38" s="6">
        <v>42625</v>
      </c>
      <c r="Q38" s="6" t="str">
        <f>TEXT(P38,"yyyy-mm-dd")</f>
        <v>2016-09-12</v>
      </c>
      <c r="R38" s="8">
        <f>IF(Q38=X38,1,0)</f>
        <v>1</v>
      </c>
      <c r="S38" s="3">
        <v>12</v>
      </c>
      <c r="T38" s="3">
        <v>9</v>
      </c>
      <c r="U38" s="3">
        <v>2016</v>
      </c>
      <c r="V38" s="5">
        <v>42625</v>
      </c>
      <c r="W38" s="5">
        <v>42625</v>
      </c>
      <c r="X38" s="5" t="s">
        <v>249</v>
      </c>
      <c r="Y38" s="5" t="s">
        <v>249</v>
      </c>
      <c r="Z38" s="3"/>
      <c r="AA38" s="16" t="s">
        <v>403</v>
      </c>
      <c r="AB38" s="12" t="s">
        <v>411</v>
      </c>
      <c r="AC38" s="3"/>
      <c r="AD38" s="3"/>
      <c r="AE38" s="3"/>
      <c r="AF38" s="3"/>
      <c r="AG38" s="3"/>
      <c r="AH38" s="3"/>
      <c r="AI38" s="3"/>
      <c r="AJ38" s="3"/>
      <c r="AK38" s="3" t="s">
        <v>193</v>
      </c>
      <c r="AL38" s="3">
        <v>39.620199999999997</v>
      </c>
      <c r="AM38" s="3">
        <v>-88.604740000000007</v>
      </c>
      <c r="AN38" s="3">
        <v>1</v>
      </c>
      <c r="AO38" s="3">
        <v>2</v>
      </c>
    </row>
  </sheetData>
  <autoFilter ref="A1:AU38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Chinn</dc:creator>
  <cp:lastModifiedBy>Anna Chinn</cp:lastModifiedBy>
  <dcterms:created xsi:type="dcterms:W3CDTF">2019-10-09T18:46:23Z</dcterms:created>
  <dcterms:modified xsi:type="dcterms:W3CDTF">2019-10-09T18:46:23Z</dcterms:modified>
</cp:coreProperties>
</file>