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65"/>
  </bookViews>
  <sheets>
    <sheet name="20分" sheetId="1" r:id="rId1"/>
  </sheets>
  <calcPr calcId="162913"/>
</workbook>
</file>

<file path=xl/calcChain.xml><?xml version="1.0" encoding="utf-8"?>
<calcChain xmlns="http://schemas.openxmlformats.org/spreadsheetml/2006/main">
  <c r="J3" i="1" l="1"/>
  <c r="O3" i="1" s="1"/>
  <c r="K3" i="1"/>
  <c r="Q3" i="1" s="1"/>
  <c r="L3" i="1"/>
  <c r="R3" i="1" s="1"/>
  <c r="M3" i="1"/>
  <c r="S3" i="1" s="1"/>
  <c r="N3" i="1"/>
  <c r="T3" i="1" s="1"/>
  <c r="I3" i="1"/>
  <c r="I4" i="1"/>
  <c r="J4" i="1" s="1"/>
  <c r="I5" i="1"/>
  <c r="K5" i="1" s="1"/>
  <c r="Q5" i="1" s="1"/>
  <c r="I6" i="1"/>
  <c r="K6" i="1" s="1"/>
  <c r="Q6" i="1" s="1"/>
  <c r="I7" i="1"/>
  <c r="J7" i="1" s="1"/>
  <c r="I2" i="1"/>
  <c r="I8" i="1" s="1"/>
  <c r="H3" i="1"/>
  <c r="H4" i="1"/>
  <c r="H5" i="1"/>
  <c r="H6" i="1"/>
  <c r="H7" i="1"/>
  <c r="H2" i="1"/>
  <c r="P7" i="1" l="1"/>
  <c r="P4" i="1"/>
  <c r="J2" i="1"/>
  <c r="M2" i="1"/>
  <c r="N7" i="1"/>
  <c r="T7" i="1" s="1"/>
  <c r="K2" i="1"/>
  <c r="P3" i="1"/>
  <c r="U3" i="1" s="1"/>
  <c r="L2" i="1"/>
  <c r="L7" i="1"/>
  <c r="R7" i="1" s="1"/>
  <c r="K7" i="1"/>
  <c r="Q7" i="1" s="1"/>
  <c r="J6" i="1"/>
  <c r="L5" i="1"/>
  <c r="R5" i="1" s="1"/>
  <c r="L6" i="1"/>
  <c r="R6" i="1" s="1"/>
  <c r="J5" i="1"/>
  <c r="N4" i="1"/>
  <c r="T4" i="1" s="1"/>
  <c r="M7" i="1"/>
  <c r="S7" i="1" s="1"/>
  <c r="N6" i="1"/>
  <c r="T6" i="1" s="1"/>
  <c r="M5" i="1"/>
  <c r="S5" i="1" s="1"/>
  <c r="M6" i="1"/>
  <c r="S6" i="1" s="1"/>
  <c r="N5" i="1"/>
  <c r="T5" i="1" s="1"/>
  <c r="M4" i="1"/>
  <c r="S4" i="1" s="1"/>
  <c r="L4" i="1"/>
  <c r="R4" i="1" s="1"/>
  <c r="K4" i="1"/>
  <c r="Q4" i="1" s="1"/>
  <c r="N2" i="1"/>
  <c r="P5" i="1" l="1"/>
  <c r="U5" i="1" s="1"/>
  <c r="O5" i="1"/>
  <c r="K8" i="1"/>
  <c r="Q2" i="1"/>
  <c r="Q8" i="1" s="1"/>
  <c r="U4" i="1"/>
  <c r="P6" i="1"/>
  <c r="U6" i="1" s="1"/>
  <c r="O6" i="1"/>
  <c r="O4" i="1"/>
  <c r="L8" i="1"/>
  <c r="R2" i="1"/>
  <c r="R8" i="1" s="1"/>
  <c r="S2" i="1"/>
  <c r="S8" i="1" s="1"/>
  <c r="M8" i="1"/>
  <c r="O2" i="1"/>
  <c r="J8" i="1"/>
  <c r="P2" i="1"/>
  <c r="U7" i="1"/>
  <c r="T2" i="1"/>
  <c r="T8" i="1" s="1"/>
  <c r="N8" i="1"/>
  <c r="O7" i="1"/>
  <c r="P8" i="1" l="1"/>
  <c r="U2" i="1"/>
  <c r="O8" i="1"/>
  <c r="O9" i="1"/>
  <c r="U9" i="1" l="1"/>
  <c r="U8" i="1"/>
</calcChain>
</file>

<file path=xl/sharedStrings.xml><?xml version="1.0" encoding="utf-8"?>
<sst xmlns="http://schemas.openxmlformats.org/spreadsheetml/2006/main" count="22" uniqueCount="22">
  <si>
    <t>Concentration</t>
    <phoneticPr fontId="1" type="noConversion"/>
  </si>
  <si>
    <t>Mean</t>
    <phoneticPr fontId="1" type="noConversion"/>
  </si>
  <si>
    <t>Diff1</t>
    <phoneticPr fontId="1" type="noConversion"/>
  </si>
  <si>
    <t>Diff2</t>
    <phoneticPr fontId="1" type="noConversion"/>
  </si>
  <si>
    <t>Diff3</t>
    <phoneticPr fontId="1" type="noConversion"/>
  </si>
  <si>
    <t>Diff4</t>
    <phoneticPr fontId="1" type="noConversion"/>
  </si>
  <si>
    <t>Diff5</t>
    <phoneticPr fontId="1" type="noConversion"/>
  </si>
  <si>
    <t>Squared Diff</t>
    <phoneticPr fontId="1" type="noConversion"/>
  </si>
  <si>
    <t>%Diff1</t>
    <phoneticPr fontId="1" type="noConversion"/>
  </si>
  <si>
    <t>%Diff2</t>
    <phoneticPr fontId="1" type="noConversion"/>
  </si>
  <si>
    <t>%Diff3</t>
    <phoneticPr fontId="1" type="noConversion"/>
  </si>
  <si>
    <t>%Diff4</t>
    <phoneticPr fontId="1" type="noConversion"/>
  </si>
  <si>
    <t>%Diff5</t>
    <phoneticPr fontId="1" type="noConversion"/>
  </si>
  <si>
    <t>%Squared Diff</t>
    <phoneticPr fontId="1" type="noConversion"/>
  </si>
  <si>
    <t>poo1</t>
    <phoneticPr fontId="1" type="noConversion"/>
  </si>
  <si>
    <t>SD or CV%</t>
    <phoneticPr fontId="1" type="noConversion"/>
  </si>
  <si>
    <t>operator1</t>
    <phoneticPr fontId="1" type="noConversion"/>
  </si>
  <si>
    <t>operator2</t>
  </si>
  <si>
    <t>operator3</t>
  </si>
  <si>
    <t>operator4</t>
  </si>
  <si>
    <t>operator5</t>
  </si>
  <si>
    <t>concentration(mg/dl)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</si>
</sst>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2" fontId="0" fillId="0" borderId="0" xfId="0" applyNumberFormat="1" applyBorder="1"/>
    <xf numFmtId="176" fontId="0" fillId="0" borderId="0" xfId="0" applyNumberFormat="1" applyBorder="1"/>
    <xf numFmtId="176" fontId="0" fillId="0" borderId="5" xfId="0" applyNumberFormat="1" applyBorder="1"/>
    <xf numFmtId="176" fontId="2" fillId="0" borderId="8" xfId="0" applyNumberFormat="1" applyFont="1" applyBorder="1"/>
    <xf numFmtId="2" fontId="2" fillId="0" borderId="7" xfId="0" applyNumberFormat="1" applyFont="1" applyBorder="1"/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topLeftCell="B1" zoomScale="115" zoomScaleNormal="115" workbookViewId="0">
      <selection activeCell="K15" sqref="K15"/>
    </sheetView>
  </sheetViews>
  <sheetFormatPr defaultRowHeight="16.149999999999999" x14ac:dyDescent="0.45"/>
  <cols>
    <col min="1" max="1" width="21.19921875" customWidth="1"/>
    <col min="8" max="8" width="12.53125" bestFit="1" customWidth="1"/>
    <col min="9" max="10" width="5.59765625" bestFit="1" customWidth="1"/>
    <col min="11" max="11" width="6.265625" bestFit="1" customWidth="1"/>
    <col min="12" max="12" width="5.59765625" bestFit="1" customWidth="1"/>
    <col min="13" max="14" width="6.265625" bestFit="1" customWidth="1"/>
    <col min="15" max="15" width="11.6640625" bestFit="1" customWidth="1"/>
    <col min="16" max="20" width="7.1328125" bestFit="1" customWidth="1"/>
    <col min="21" max="21" width="13.3984375" bestFit="1" customWidth="1"/>
  </cols>
  <sheetData>
    <row r="1" spans="1:21" ht="16.5" thickTop="1" x14ac:dyDescent="0.45">
      <c r="A1" s="12" t="s">
        <v>21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H1" s="1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3" t="s">
        <v>13</v>
      </c>
    </row>
    <row r="2" spans="1:21" x14ac:dyDescent="0.45">
      <c r="A2" s="12">
        <v>100000</v>
      </c>
      <c r="B2" s="12">
        <v>118.88</v>
      </c>
      <c r="C2" s="12">
        <v>61.13</v>
      </c>
      <c r="D2" s="12">
        <v>100.84</v>
      </c>
      <c r="E2" s="12">
        <v>70.91</v>
      </c>
      <c r="F2" s="12">
        <v>67.42</v>
      </c>
      <c r="H2" s="4">
        <f>A2</f>
        <v>100000</v>
      </c>
      <c r="I2" s="7">
        <f>AVERAGE(B2:F2)</f>
        <v>83.835999999999999</v>
      </c>
      <c r="J2" s="7">
        <f>B2-$I2</f>
        <v>35.043999999999997</v>
      </c>
      <c r="K2" s="7">
        <f t="shared" ref="K2:M2" si="0">C2-$I2</f>
        <v>-22.705999999999996</v>
      </c>
      <c r="L2" s="7">
        <f t="shared" si="0"/>
        <v>17.004000000000005</v>
      </c>
      <c r="M2" s="7">
        <f t="shared" si="0"/>
        <v>-12.926000000000002</v>
      </c>
      <c r="N2" s="7">
        <f>F2-$I2</f>
        <v>-16.415999999999997</v>
      </c>
      <c r="O2" s="7">
        <f>SUMSQ(J2:N2)</f>
        <v>2469.34692</v>
      </c>
      <c r="P2" s="8">
        <f>J2*100/$I2</f>
        <v>41.80065842836013</v>
      </c>
      <c r="Q2" s="8">
        <f>K2*100/$I2</f>
        <v>-27.08383033541676</v>
      </c>
      <c r="R2" s="8">
        <f t="shared" ref="R2:T2" si="1">L2*100/$I2</f>
        <v>20.282456224056499</v>
      </c>
      <c r="S2" s="8">
        <f t="shared" si="1"/>
        <v>-15.418197433083641</v>
      </c>
      <c r="T2" s="8">
        <f t="shared" si="1"/>
        <v>-19.581086883916214</v>
      </c>
      <c r="U2" s="9">
        <f>SUMSQ(P2:T2)</f>
        <v>3513.3467168038669</v>
      </c>
    </row>
    <row r="3" spans="1:21" x14ac:dyDescent="0.45">
      <c r="A3" s="12">
        <v>10000</v>
      </c>
      <c r="B3" s="12">
        <v>38.4</v>
      </c>
      <c r="C3" s="12">
        <v>34.44</v>
      </c>
      <c r="D3" s="12">
        <v>25.94</v>
      </c>
      <c r="E3" s="12">
        <v>24.88</v>
      </c>
      <c r="F3" s="12">
        <v>23.95</v>
      </c>
      <c r="H3" s="4">
        <f t="shared" ref="H3:H7" si="2">A3</f>
        <v>10000</v>
      </c>
      <c r="I3" s="7">
        <f t="shared" ref="I3:I7" si="3">AVERAGE(B3:F3)</f>
        <v>29.521999999999998</v>
      </c>
      <c r="J3" s="7">
        <f t="shared" ref="J3:J7" si="4">B3-$I3</f>
        <v>8.8780000000000001</v>
      </c>
      <c r="K3" s="7">
        <f t="shared" ref="K3:K7" si="5">C3-$I3</f>
        <v>4.9179999999999993</v>
      </c>
      <c r="L3" s="7">
        <f t="shared" ref="L3:L7" si="6">D3-$I3</f>
        <v>-3.5819999999999972</v>
      </c>
      <c r="M3" s="7">
        <f t="shared" ref="M3:M7" si="7">E3-$I3</f>
        <v>-4.6419999999999995</v>
      </c>
      <c r="N3" s="7">
        <f t="shared" ref="N3:N7" si="8">F3-$I3</f>
        <v>-5.5719999999999992</v>
      </c>
      <c r="O3" s="7">
        <f t="shared" ref="O3:O7" si="9">SUMSQ(J3:N3)</f>
        <v>168.43167999999994</v>
      </c>
      <c r="P3" s="8">
        <f t="shared" ref="P3:P7" si="10">J3*100/$I3</f>
        <v>30.072488313799877</v>
      </c>
      <c r="Q3" s="8">
        <f t="shared" ref="Q3:Q7" si="11">K3*100/$I3</f>
        <v>16.658762956439265</v>
      </c>
      <c r="R3" s="8">
        <f t="shared" ref="R3:R7" si="12">L3*100/$I3</f>
        <v>-12.133324300521636</v>
      </c>
      <c r="S3" s="8">
        <f t="shared" ref="S3:S7" si="13">M3*100/$I3</f>
        <v>-15.723866946683827</v>
      </c>
      <c r="T3" s="8">
        <f t="shared" ref="T3:T7" si="14">N3*100/$I3</f>
        <v>-18.874060023033667</v>
      </c>
      <c r="U3" s="9">
        <f t="shared" ref="U3:U7" si="15">SUMSQ(P3:T3)</f>
        <v>1932.556628714186</v>
      </c>
    </row>
    <row r="4" spans="1:21" x14ac:dyDescent="0.45">
      <c r="A4" s="12">
        <v>1000</v>
      </c>
      <c r="B4" s="12">
        <v>4.34</v>
      </c>
      <c r="C4" s="12">
        <v>2.91</v>
      </c>
      <c r="D4" s="12">
        <v>2.68</v>
      </c>
      <c r="E4" s="12">
        <v>2.4900000000000002</v>
      </c>
      <c r="F4" s="12">
        <v>3.27</v>
      </c>
      <c r="H4" s="4">
        <f t="shared" si="2"/>
        <v>1000</v>
      </c>
      <c r="I4" s="7">
        <f t="shared" si="3"/>
        <v>3.1379999999999999</v>
      </c>
      <c r="J4" s="7">
        <f t="shared" si="4"/>
        <v>1.202</v>
      </c>
      <c r="K4" s="7">
        <f t="shared" si="5"/>
        <v>-0.22799999999999976</v>
      </c>
      <c r="L4" s="7">
        <f t="shared" si="6"/>
        <v>-0.45799999999999974</v>
      </c>
      <c r="M4" s="7">
        <f t="shared" si="7"/>
        <v>-0.64799999999999969</v>
      </c>
      <c r="N4" s="7">
        <f t="shared" si="8"/>
        <v>0.13200000000000012</v>
      </c>
      <c r="O4" s="7">
        <f t="shared" si="9"/>
        <v>2.1438799999999993</v>
      </c>
      <c r="P4" s="8">
        <f t="shared" si="10"/>
        <v>38.304652644996814</v>
      </c>
      <c r="Q4" s="8">
        <f t="shared" si="11"/>
        <v>-7.2657743785850784</v>
      </c>
      <c r="R4" s="8">
        <f t="shared" si="12"/>
        <v>-14.59528362014021</v>
      </c>
      <c r="S4" s="8">
        <f t="shared" si="13"/>
        <v>-20.650095602294446</v>
      </c>
      <c r="T4" s="8">
        <f t="shared" si="14"/>
        <v>4.206500956022948</v>
      </c>
      <c r="U4" s="9">
        <f t="shared" si="15"/>
        <v>2177.1812942036204</v>
      </c>
    </row>
    <row r="5" spans="1:21" x14ac:dyDescent="0.45">
      <c r="A5" s="12">
        <v>100</v>
      </c>
      <c r="B5" s="12">
        <v>0.7</v>
      </c>
      <c r="C5" s="12">
        <v>0.39</v>
      </c>
      <c r="D5" s="12">
        <v>0.99</v>
      </c>
      <c r="E5" s="12">
        <v>0.36</v>
      </c>
      <c r="F5" s="12">
        <v>1.26</v>
      </c>
      <c r="H5" s="4">
        <f t="shared" si="2"/>
        <v>100</v>
      </c>
      <c r="I5" s="7">
        <f t="shared" si="3"/>
        <v>0.74</v>
      </c>
      <c r="J5" s="7">
        <f t="shared" si="4"/>
        <v>-4.0000000000000036E-2</v>
      </c>
      <c r="K5" s="7">
        <f t="shared" si="5"/>
        <v>-0.35</v>
      </c>
      <c r="L5" s="7">
        <f t="shared" si="6"/>
        <v>0.25</v>
      </c>
      <c r="M5" s="7">
        <f t="shared" si="7"/>
        <v>-0.38</v>
      </c>
      <c r="N5" s="7">
        <f t="shared" si="8"/>
        <v>0.52</v>
      </c>
      <c r="O5" s="7">
        <f t="shared" si="9"/>
        <v>0.60139999999999993</v>
      </c>
      <c r="P5" s="8">
        <f t="shared" si="10"/>
        <v>-5.4054054054054106</v>
      </c>
      <c r="Q5" s="8">
        <f t="shared" si="11"/>
        <v>-47.297297297297298</v>
      </c>
      <c r="R5" s="8">
        <f t="shared" si="12"/>
        <v>33.783783783783782</v>
      </c>
      <c r="S5" s="8">
        <f t="shared" si="13"/>
        <v>-51.351351351351354</v>
      </c>
      <c r="T5" s="8">
        <f t="shared" si="14"/>
        <v>70.270270270270274</v>
      </c>
      <c r="U5" s="9">
        <f t="shared" si="15"/>
        <v>10982.468955441929</v>
      </c>
    </row>
    <row r="6" spans="1:21" x14ac:dyDescent="0.45">
      <c r="A6" s="12">
        <v>10</v>
      </c>
      <c r="B6" s="12">
        <v>0.53</v>
      </c>
      <c r="C6" s="12">
        <v>0.46</v>
      </c>
      <c r="D6" s="12">
        <v>0.52</v>
      </c>
      <c r="E6" s="12">
        <v>1.28</v>
      </c>
      <c r="F6" s="12">
        <v>0.63</v>
      </c>
      <c r="H6" s="4">
        <f t="shared" si="2"/>
        <v>10</v>
      </c>
      <c r="I6" s="7">
        <f t="shared" si="3"/>
        <v>0.68399999999999994</v>
      </c>
      <c r="J6" s="7">
        <f t="shared" si="4"/>
        <v>-0.15399999999999991</v>
      </c>
      <c r="K6" s="7">
        <f t="shared" si="5"/>
        <v>-0.22399999999999992</v>
      </c>
      <c r="L6" s="7">
        <f t="shared" si="6"/>
        <v>-0.16399999999999992</v>
      </c>
      <c r="M6" s="7">
        <f t="shared" si="7"/>
        <v>0.59600000000000009</v>
      </c>
      <c r="N6" s="7">
        <f t="shared" si="8"/>
        <v>-5.3999999999999937E-2</v>
      </c>
      <c r="O6" s="7">
        <f t="shared" si="9"/>
        <v>0.45891999999999994</v>
      </c>
      <c r="P6" s="8">
        <f t="shared" si="10"/>
        <v>-22.514619883040925</v>
      </c>
      <c r="Q6" s="8">
        <f t="shared" si="11"/>
        <v>-32.748538011695899</v>
      </c>
      <c r="R6" s="8">
        <f t="shared" si="12"/>
        <v>-23.976608187134492</v>
      </c>
      <c r="S6" s="8">
        <f t="shared" si="13"/>
        <v>87.134502923976626</v>
      </c>
      <c r="T6" s="8">
        <f t="shared" si="14"/>
        <v>-7.8947368421052539</v>
      </c>
      <c r="U6" s="9">
        <f t="shared" si="15"/>
        <v>9809.001060155264</v>
      </c>
    </row>
    <row r="7" spans="1:21" x14ac:dyDescent="0.45">
      <c r="A7" s="12">
        <v>0</v>
      </c>
      <c r="B7" s="12">
        <v>0.34</v>
      </c>
      <c r="C7" s="12">
        <v>0.57999999999999996</v>
      </c>
      <c r="D7" s="12">
        <v>0.46</v>
      </c>
      <c r="E7" s="12">
        <v>1.33</v>
      </c>
      <c r="F7" s="12">
        <v>1.46</v>
      </c>
      <c r="H7" s="4">
        <f t="shared" si="2"/>
        <v>0</v>
      </c>
      <c r="I7" s="7">
        <f t="shared" si="3"/>
        <v>0.83399999999999996</v>
      </c>
      <c r="J7" s="7">
        <f t="shared" si="4"/>
        <v>-0.49399999999999994</v>
      </c>
      <c r="K7" s="7">
        <f t="shared" si="5"/>
        <v>-0.254</v>
      </c>
      <c r="L7" s="7">
        <f t="shared" si="6"/>
        <v>-0.37399999999999994</v>
      </c>
      <c r="M7" s="7">
        <f t="shared" si="7"/>
        <v>0.49600000000000011</v>
      </c>
      <c r="N7" s="7">
        <f t="shared" si="8"/>
        <v>0.626</v>
      </c>
      <c r="O7" s="7">
        <f t="shared" si="9"/>
        <v>1.08632</v>
      </c>
      <c r="P7" s="8">
        <f t="shared" si="10"/>
        <v>-59.232613908872892</v>
      </c>
      <c r="Q7" s="8">
        <f t="shared" si="11"/>
        <v>-30.455635491606714</v>
      </c>
      <c r="R7" s="8">
        <f t="shared" si="12"/>
        <v>-44.844124700239803</v>
      </c>
      <c r="S7" s="8">
        <f t="shared" si="13"/>
        <v>59.472422062350134</v>
      </c>
      <c r="T7" s="8">
        <f t="shared" si="14"/>
        <v>75.059952038369303</v>
      </c>
      <c r="U7" s="9">
        <f t="shared" si="15"/>
        <v>15618.009189770484</v>
      </c>
    </row>
    <row r="8" spans="1:21" x14ac:dyDescent="0.45">
      <c r="H8" s="4" t="s">
        <v>14</v>
      </c>
      <c r="I8" s="7">
        <f>AVERAGE(I2:I7)</f>
        <v>19.792333333333335</v>
      </c>
      <c r="J8" s="7">
        <f t="shared" ref="J8:N8" si="16">AVERAGE(J2:J7)</f>
        <v>7.4059999999999988</v>
      </c>
      <c r="K8" s="7">
        <f t="shared" si="16"/>
        <v>-3.1406666666666667</v>
      </c>
      <c r="L8" s="7">
        <f t="shared" si="16"/>
        <v>2.112666666666668</v>
      </c>
      <c r="M8" s="7">
        <f t="shared" si="16"/>
        <v>-2.9173333333333336</v>
      </c>
      <c r="N8" s="7">
        <f t="shared" si="16"/>
        <v>-3.4606666666666652</v>
      </c>
      <c r="O8" s="7">
        <f t="shared" ref="O8" si="17">AVERAGE(O2:O7)</f>
        <v>440.34485333333333</v>
      </c>
      <c r="P8" s="8">
        <f t="shared" ref="P8" si="18">AVERAGE(P2:P7)</f>
        <v>3.8375266983062652</v>
      </c>
      <c r="Q8" s="8">
        <f t="shared" ref="Q8" si="19">AVERAGE(Q2:Q7)</f>
        <v>-21.365385426360415</v>
      </c>
      <c r="R8" s="8">
        <f t="shared" ref="R8" si="20">AVERAGE(R2:R7)</f>
        <v>-6.9138501333659761</v>
      </c>
      <c r="S8" s="8">
        <f t="shared" ref="S8" si="21">AVERAGE(S2:S7)</f>
        <v>7.2439022754855813</v>
      </c>
      <c r="T8" s="8">
        <f t="shared" ref="T8" si="22">AVERAGE(T2:T7)</f>
        <v>17.197806585934568</v>
      </c>
      <c r="U8" s="9">
        <f t="shared" ref="U8" si="23">AVERAGE(U2:U7)</f>
        <v>7338.7606408482243</v>
      </c>
    </row>
    <row r="9" spans="1:21" ht="16.5" thickBot="1" x14ac:dyDescent="0.5">
      <c r="H9" s="5" t="s">
        <v>15</v>
      </c>
      <c r="I9" s="6"/>
      <c r="J9" s="6"/>
      <c r="K9" s="6"/>
      <c r="L9" s="6"/>
      <c r="M9" s="6"/>
      <c r="N9" s="6"/>
      <c r="O9" s="11">
        <f>SQRT(SUM(O2:O7)/(COUNTA(H2:H7)*(COUNTA(J1:N1)-1)))</f>
        <v>10.492197736095775</v>
      </c>
      <c r="P9" s="6"/>
      <c r="Q9" s="6"/>
      <c r="R9" s="6"/>
      <c r="S9" s="6"/>
      <c r="T9" s="6"/>
      <c r="U9" s="10">
        <f>SQRT(SUM(U2:U7)/(COUNTA(H2:H7)*(COUNTA(J1:N1)-1)))</f>
        <v>42.833283322809329</v>
      </c>
    </row>
    <row r="10" spans="1:21" ht="16.5" thickTop="1" x14ac:dyDescent="0.45"/>
  </sheetData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I2:I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2021-11-19T02:02:00Z</dcterms:modified>
</cp:coreProperties>
</file>