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D:\DATN\NanaWebFood\"/>
    </mc:Choice>
  </mc:AlternateContent>
  <xr:revisionPtr revIDLastSave="0" documentId="13_ncr:1_{B4A767CE-3BEE-4B0C-B74C-AA985D75F43D}" xr6:coauthVersionLast="47" xr6:coauthVersionMax="47" xr10:uidLastSave="{00000000-0000-0000-0000-000000000000}"/>
  <bookViews>
    <workbookView xWindow="-108" yWindow="-108" windowWidth="30936" windowHeight="16776" xr2:uid="{00000000-000D-0000-FFFF-FFFF00000000}"/>
  </bookViews>
  <sheets>
    <sheet name="Requirement" sheetId="1" r:id="rId1"/>
    <sheet name="Estim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1" l="1"/>
  <c r="I29" i="1"/>
  <c r="I28" i="1"/>
  <c r="C28" i="1"/>
  <c r="C34" i="1" s="1"/>
  <c r="C31" i="1"/>
  <c r="C30" i="1"/>
  <c r="C36" i="1" s="1"/>
  <c r="C29" i="1"/>
  <c r="C35" i="1"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C32" i="1" l="1"/>
  <c r="C33" i="1" l="1"/>
  <c r="C37" i="1"/>
</calcChain>
</file>

<file path=xl/sharedStrings.xml><?xml version="1.0" encoding="utf-8"?>
<sst xmlns="http://schemas.openxmlformats.org/spreadsheetml/2006/main" count="144" uniqueCount="82">
  <si>
    <t xml:space="preserve"> Project : Web bán thức ăn nhanh trực tuyến</t>
  </si>
  <si>
    <t>ID</t>
  </si>
  <si>
    <t>STORY/FEATURE/REQUEST</t>
  </si>
  <si>
    <t>Priority</t>
  </si>
  <si>
    <t xml:space="preserve">Buisness Value </t>
  </si>
  <si>
    <t>Acceptance Criteria</t>
  </si>
  <si>
    <t>State</t>
  </si>
  <si>
    <t>Note</t>
  </si>
  <si>
    <t>an[User Role]</t>
  </si>
  <si>
    <t>I want to [goal]</t>
  </si>
  <si>
    <t>so that [reason]</t>
  </si>
  <si>
    <t>Guest(khách thăm)</t>
  </si>
  <si>
    <t>khách hàng có thể tạo tài khoản trực tiếp trên trang web và có thể sử dụng tài khoản đó để đăng nhập</t>
  </si>
  <si>
    <t>Processing</t>
  </si>
  <si>
    <t>Quản lý combo theo món ăn bơi 1 combo sẽ có nhiều món ăn và được giảm giá so với mua từng món lẻ</t>
  </si>
  <si>
    <t>Xem thông tin chi tiết thức ăn nhanh + thực đơn riêng theo combo</t>
  </si>
  <si>
    <t>xem thông tin chi tiết của món ăn bao gồm thành phần, gợi ý và giá của món ăn và combo</t>
  </si>
  <si>
    <t>tìm kiếm cơ bản : Tìm món ăn theo tên</t>
  </si>
  <si>
    <t>có thể tìm kiếm theo tên món ăn hoặc combo</t>
  </si>
  <si>
    <t>tìm kiếm nâng cao : Tìm món ăn theo tên, giá cả, chủng loại, thông tin, chủ đề.</t>
  </si>
  <si>
    <t>Customer(khách hàng)</t>
  </si>
  <si>
    <t>khách hàng có thể đăng nhập thông qua tài khoản đã đăng ký và đăng nhập bằng tài khoản google</t>
  </si>
  <si>
    <t xml:space="preserve">Cập nhật thông tin cá nhân của tài khoản </t>
  </si>
  <si>
    <t>tài khoản sau khi đăng ký và đăng nhập sẽ có thể bổ sung hoặc sửa đổi thông tin cá nhân trong mục thông tin tài khoản</t>
  </si>
  <si>
    <t xml:space="preserve">sau khi khách hàng thêm món ăn vào giỏ hàng có thể lựa chọn những món đang có trong giỏ hàng, tổng tiền sẽ được tính thông qua các món và số lượng được chọn </t>
  </si>
  <si>
    <t>Xem thông tin lịch sử quá trình đặt món ăn qua các hóa đơn</t>
  </si>
  <si>
    <t>khách hàng có thể xem được lịch sử mua hàng và đặt lại các đơn hàng đã đặt trong lịch sử mua hàng</t>
  </si>
  <si>
    <t xml:space="preserve">Theo dõi tình trạng các hóa đơn mới mua </t>
  </si>
  <si>
    <t>khách hàng có thể xem trạng thái đơn hàng (đã lấy đơn, đang giao, đã giao thành công, ...)</t>
  </si>
  <si>
    <t>Admin(Quản trị viên)</t>
  </si>
  <si>
    <t>Đăng nhập hệ thống Site quản lý</t>
  </si>
  <si>
    <t>quản trị viên có trang đăng nhập riêng, chỉ có tài khoản admin mới có thể đăng nhập được</t>
  </si>
  <si>
    <t xml:space="preserve">quản trị viên có thể tự cập nhật thông tin của mình </t>
  </si>
  <si>
    <t xml:space="preserve">Quản lý các tài khỏan của người dùng (Danh sách, Thêm, Xóa, Cập nhật). Lưu ý không xóa ,tài khoản Admin hiện đang sử dụng. </t>
  </si>
  <si>
    <t xml:space="preserve">quản trị viên có thể xem danh sách, xóa, cập nhật tài khoản người  dùng, không thể xóa tài khoản hiện tại đang sử dụng của quản trị viên </t>
  </si>
  <si>
    <t>Quản trị viên có thể xem danh sách, thêm, xóa sửa các loại món ăn nhanh</t>
  </si>
  <si>
    <t xml:space="preserve">Quản lý các combo (Danh sách,Thêm, Xóa, Cập nhật) </t>
  </si>
  <si>
    <t>Quản trị viên có thể quản lý các combo( thêm, xóa, sửa)</t>
  </si>
  <si>
    <t>Quản lý đơn đặt hàng (đã giao, chưa giao, đang giao)</t>
  </si>
  <si>
    <t xml:space="preserve">Quản lý đơn hàng (thêm, xóa sửa, ) </t>
  </si>
  <si>
    <t>Lưu lịch sử tìm kiếm thức ăn nhanh và gợi ý lại các món ăn đã tìm kiếm</t>
  </si>
  <si>
    <t>Có thể thêm thức ăn vào danh sách ưa thích đối với từng món ăn</t>
  </si>
  <si>
    <t>Khi bấm vào thanh tìm kiếm sẽ hiện ra các danh sách món ăn đã từng tìm kiếm hoặc sẽ hiển thị ở mục "các món ăn đã tìm kiếm"</t>
  </si>
  <si>
    <t>có thể thêm thức ăn vào danh sách ưa thích để khách hàng có thể vào mục này và đặt lại các món ưa thích</t>
  </si>
  <si>
    <t>khách hàng có thể để lại bình luận và đánh giá cho món ăn</t>
  </si>
  <si>
    <t>Có thể áp mã giảm giá được phát hành từ cửa hàng để giảm giá thức ăn</t>
  </si>
  <si>
    <t>sau khi thêm sản phẩm vào giỏ hàng khách hàng có thể áp mã giảm giá để có thể giảm giá tiền của tổng bill</t>
  </si>
  <si>
    <t>Khách hàng có thể đến trực tiếp cửa hàng để mua mang về thông qua Google Map</t>
  </si>
  <si>
    <t>Địa điểm của trang web sẽ được hiển thị trên trang web thông qua google map, người dùng sẽ đến đây mua hàng và được giảm phần phí ship</t>
  </si>
  <si>
    <t>Quản lý cửa hàng có thể theo dõi doanh thu của cửa hàng đó theo thời gian thực, và so sánh dữ liệu từ đó có thể kiểm soát được doanh thu và các mặt hàng cần phải đẩy nhanh tiến trình bán hàng</t>
  </si>
  <si>
    <t>có thể tìm kiếm theo giá, chủng loại, thông tin mô tả, chủ đề món ăn hoặc combo.(Gợi ý tìm kiếm theo chữ trong tên món ăn).</t>
  </si>
  <si>
    <t xml:space="preserve">
Quản lý coupon giảm giá (Danh sách, Thêm, Xóa Sửa, Cập nhật).
</t>
  </si>
  <si>
    <t>Quản trị viên có thể xem danh sách thêm sửa, xóa hoặc vô hiệu các Coupon của cửa hàng</t>
  </si>
  <si>
    <t>Đặt món ăn và thanh toán (VN pay,Momo và thanh toán bằng tiền mặt)</t>
  </si>
  <si>
    <t>Đăng nhập hệ thống Site khách hàng + lựa chọn đăng nhập qua Google + Facebook.</t>
  </si>
  <si>
    <t>Cập nhật thông tin cá nhân của tài khoản (không được cập nhật các thông tin khóa chính như là email và tài khoản).</t>
  </si>
  <si>
    <t>Đăng ký tài khoản trên hệ thống (thông tin đăng ký ít nhất 6 trường thông tin):
- Ảnh đại diện.
- Họ tên.
- Mô tả.
- Giới tính.
- Ngày sinh.
- Số điện thoại.
- Email.</t>
  </si>
  <si>
    <t>Duyệt các loại thức ăn nhanh + thực đơn riêng theo combo(xem chi tiết các loại thức ăn nhanh)</t>
  </si>
  <si>
    <t>Customer(khách hàng) 
và Guest(khách thăm)</t>
  </si>
  <si>
    <t>AI chat box (trợ lý ảo gợi ý ý món ăn theo độ tuổi,thể trạng,..)</t>
  </si>
  <si>
    <t>khách hàng có thể hỏi chat box ai về chương trình khuyến mãi hoặc thông tin về các mặc hàng trong cửa hàng</t>
  </si>
  <si>
    <t>Special</t>
  </si>
  <si>
    <t>Các chức năng dễ</t>
  </si>
  <si>
    <t>Các chức năng trung bình</t>
  </si>
  <si>
    <t>Các chức năng khó</t>
  </si>
  <si>
    <t>Các chức năng đặc biệc</t>
  </si>
  <si>
    <t>Tổng các số các chức năng</t>
  </si>
  <si>
    <t>Trung bình mỗi thành viên phải thực hiện</t>
  </si>
  <si>
    <t>Chức năng dễ mà mỗi người phải thực hiện</t>
  </si>
  <si>
    <t>Chức năng khó mà mỗi người cần thực hiện</t>
  </si>
  <si>
    <t>Số các chức năng còn sót lại sau khi đã phân chia công việc</t>
  </si>
  <si>
    <t>Có thể để lại bình luận và đánh giá cho từng loại thức ăn đã đặt ( chỉ những khách mua hàng mới được đánh giá và mỗi khách hàng chỉ được đánh giá 1 lần trên 1 lần đánh giá).</t>
  </si>
  <si>
    <r>
      <rPr>
        <b/>
        <sz val="11"/>
        <color theme="1"/>
        <rFont val="Calibri"/>
        <family val="2"/>
        <scheme val="minor"/>
      </rPr>
      <t>DashBoard thống kế bao gồm:</t>
    </r>
    <r>
      <rPr>
        <sz val="11"/>
        <color theme="1"/>
        <rFont val="Calibri"/>
        <charset val="134"/>
        <scheme val="minor"/>
      </rPr>
      <t xml:space="preserve">
- Doanh thu theo từng ngày,tháng và năm. (thống kê theo số lượng)
- Top 5 mặt hàng bán chạy của cửa hàng (số lượng bán được và doanh thu của riêng mặt hàng đó).
- So sánh Doanh thu theo ngày, tháng và năm. ( chia màn hình thành 2 bảng để có thể thấy được doanh thu).</t>
    </r>
  </si>
  <si>
    <t>Quản lý các loại món ăn nhanh (Danh sách, Thêm, Xóa, Cập nhật).</t>
  </si>
  <si>
    <t>Chức năng trung bình mà mỗi người cần thực hiện</t>
  </si>
  <si>
    <t>Done</t>
  </si>
  <si>
    <t>Undone</t>
  </si>
  <si>
    <t>Doing</t>
  </si>
  <si>
    <t>Excluded</t>
  </si>
  <si>
    <t>Chức năng đã hoàn thành</t>
  </si>
  <si>
    <t>Chức năng chưa hoàn thành</t>
  </si>
  <si>
    <t>Chức năng bị loại bỏ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</si>
</sst>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1"/>
      <color theme="1"/>
      <name val="Calibri"/>
      <family val="2"/>
      <scheme val="minor"/>
    </font>
    <font>
      <sz val="11"/>
      <color theme="1"/>
      <name val="Calibri"/>
      <family val="2"/>
      <scheme val="minor"/>
    </font>
    <font>
      <b/>
      <sz val="20"/>
      <color theme="1"/>
      <name val="Calibri"/>
      <charset val="134"/>
      <scheme val="minor"/>
    </font>
    <font>
      <b/>
      <sz val="11"/>
      <color theme="1"/>
      <name val="Calibri"/>
      <charset val="134"/>
      <scheme val="minor"/>
    </font>
    <font>
      <sz val="10"/>
      <color rgb="FF111111"/>
      <name val="Roboto"/>
      <charset val="134"/>
    </font>
    <font>
      <sz val="9.9499999999999993"/>
      <color rgb="FF000000"/>
      <name val="Tahoma"/>
      <charset val="134"/>
    </font>
    <font>
      <b/>
      <sz val="11"/>
      <color theme="1"/>
      <name val="Calibri"/>
      <family val="2"/>
      <scheme val="minor"/>
    </font>
    <font>
      <sz val="10"/>
      <color rgb="FF111111"/>
      <name val="Roboto"/>
    </font>
    <font>
      <sz val="9.9499999999999993"/>
      <color rgb="FF000000"/>
      <name val="Tahoma"/>
      <family val="2"/>
    </font>
  </fonts>
  <fills count="6">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4" fillId="3" borderId="2" xfId="0" applyFont="1" applyFill="1"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left" vertical="center" wrapText="1" indent="1"/>
    </xf>
    <xf numFmtId="0" fontId="0" fillId="0" borderId="1" xfId="0" applyBorder="1"/>
    <xf numFmtId="0" fontId="0" fillId="4" borderId="1" xfId="0" applyFill="1" applyBorder="1"/>
    <xf numFmtId="0" fontId="6" fillId="0" borderId="1" xfId="0" applyFont="1" applyBorder="1" applyAlignment="1">
      <alignment horizontal="center" vertical="center" wrapText="1"/>
    </xf>
    <xf numFmtId="0" fontId="0" fillId="4" borderId="1" xfId="0" applyFill="1" applyBorder="1" applyAlignment="1">
      <alignment horizontal="center" vertical="center" wrapText="1"/>
    </xf>
    <xf numFmtId="0" fontId="8" fillId="0" borderId="1" xfId="0" applyFont="1" applyBorder="1" applyAlignment="1">
      <alignment horizontal="left" vertical="center" wrapText="1" indent="1"/>
    </xf>
    <xf numFmtId="0" fontId="0" fillId="4" borderId="1" xfId="0" applyFill="1" applyBorder="1" applyAlignment="1">
      <alignment horizontal="center" vertical="center"/>
    </xf>
    <xf numFmtId="0" fontId="2" fillId="0" borderId="1" xfId="0" applyFont="1" applyBorder="1" applyAlignment="1">
      <alignment horizontal="center" vertical="center" wrapText="1"/>
    </xf>
    <xf numFmtId="0" fontId="7"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wrapText="1"/>
    </xf>
    <xf numFmtId="0" fontId="7" fillId="0" borderId="0" xfId="0" applyFont="1" applyAlignment="1">
      <alignment wrapText="1"/>
    </xf>
    <xf numFmtId="0" fontId="1" fillId="5" borderId="1" xfId="0" applyFont="1" applyFill="1" applyBorder="1" applyAlignment="1">
      <alignment horizontal="center" vertical="center"/>
    </xf>
    <xf numFmtId="0" fontId="1" fillId="0" borderId="1" xfId="0" applyFont="1" applyBorder="1" applyAlignment="1">
      <alignment horizontal="left" vertical="center" wrapText="1"/>
    </xf>
    <xf numFmtId="0" fontId="9" fillId="0" borderId="1" xfId="0" applyFont="1"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3"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topLeftCell="A20" zoomScale="110" zoomScaleNormal="110" workbookViewId="0">
      <selection activeCell="D33" sqref="D33"/>
    </sheetView>
  </sheetViews>
  <sheetFormatPr defaultColWidth="9" defaultRowHeight="14.4"/>
  <cols>
    <col min="2" max="2" width="24.6640625" customWidth="1"/>
    <col min="3" max="3" width="90.33203125" customWidth="1"/>
    <col min="4" max="4" width="37.88671875" customWidth="1"/>
    <col min="5" max="5" width="17.5546875" customWidth="1"/>
    <col min="6" max="6" width="13.88671875" customWidth="1"/>
    <col min="7" max="7" width="17.44140625" customWidth="1"/>
    <col min="8" max="8" width="25.88671875" bestFit="1" customWidth="1"/>
    <col min="9" max="9" width="43.88671875" customWidth="1"/>
  </cols>
  <sheetData>
    <row r="1" spans="1:10" ht="43.2" customHeight="1">
      <c r="A1" s="22" t="s">
        <v>0</v>
      </c>
      <c r="B1" s="22"/>
      <c r="C1" s="22"/>
      <c r="D1" s="22"/>
      <c r="E1" s="22"/>
      <c r="F1" s="22"/>
      <c r="G1" s="22"/>
      <c r="H1" s="22"/>
      <c r="I1" s="22"/>
    </row>
    <row r="2" spans="1:10">
      <c r="A2" s="23" t="s">
        <v>1</v>
      </c>
      <c r="B2" s="23" t="s">
        <v>2</v>
      </c>
      <c r="C2" s="23"/>
      <c r="D2" s="23"/>
      <c r="E2" s="23" t="s">
        <v>3</v>
      </c>
      <c r="F2" s="23" t="s">
        <v>4</v>
      </c>
      <c r="G2" s="23" t="s">
        <v>5</v>
      </c>
      <c r="H2" s="23" t="s">
        <v>6</v>
      </c>
      <c r="I2" s="25" t="s">
        <v>7</v>
      </c>
      <c r="J2" s="21"/>
    </row>
    <row r="3" spans="1:10" ht="25.2" customHeight="1">
      <c r="A3" s="24"/>
      <c r="B3" s="2" t="s">
        <v>8</v>
      </c>
      <c r="C3" s="2" t="s">
        <v>9</v>
      </c>
      <c r="D3" s="2" t="s">
        <v>10</v>
      </c>
      <c r="E3" s="24"/>
      <c r="F3" s="24"/>
      <c r="G3" s="24"/>
      <c r="H3" s="24"/>
      <c r="I3" s="25"/>
      <c r="J3" s="21"/>
    </row>
    <row r="4" spans="1:10" ht="115.2">
      <c r="A4" s="1">
        <v>1</v>
      </c>
      <c r="B4" s="1" t="s">
        <v>11</v>
      </c>
      <c r="C4" s="3" t="s">
        <v>56</v>
      </c>
      <c r="D4" s="4" t="s">
        <v>12</v>
      </c>
      <c r="E4" s="1">
        <v>3</v>
      </c>
      <c r="F4" s="1"/>
      <c r="G4" s="5"/>
      <c r="H4" s="1" t="s">
        <v>13</v>
      </c>
      <c r="I4" s="1" t="s">
        <v>75</v>
      </c>
    </row>
    <row r="5" spans="1:10" ht="48">
      <c r="A5" s="1">
        <f>A4+1</f>
        <v>2</v>
      </c>
      <c r="B5" s="1" t="s">
        <v>11</v>
      </c>
      <c r="C5" s="3" t="s">
        <v>57</v>
      </c>
      <c r="D5" s="4" t="s">
        <v>14</v>
      </c>
      <c r="E5" s="1">
        <v>3</v>
      </c>
      <c r="F5" s="1"/>
      <c r="G5" s="5"/>
      <c r="H5" s="1" t="s">
        <v>13</v>
      </c>
      <c r="I5" s="1" t="s">
        <v>75</v>
      </c>
    </row>
    <row r="6" spans="1:10" ht="36">
      <c r="A6" s="1">
        <f t="shared" ref="A6:A27" si="0">A5+1</f>
        <v>3</v>
      </c>
      <c r="B6" s="1" t="s">
        <v>11</v>
      </c>
      <c r="C6" s="3" t="s">
        <v>15</v>
      </c>
      <c r="D6" s="4" t="s">
        <v>16</v>
      </c>
      <c r="E6" s="1">
        <v>3</v>
      </c>
      <c r="F6" s="1"/>
      <c r="G6" s="5"/>
      <c r="H6" s="1" t="s">
        <v>13</v>
      </c>
      <c r="I6" s="1" t="s">
        <v>76</v>
      </c>
    </row>
    <row r="7" spans="1:10" ht="24">
      <c r="A7" s="1">
        <f t="shared" si="0"/>
        <v>4</v>
      </c>
      <c r="B7" s="1" t="s">
        <v>11</v>
      </c>
      <c r="C7" s="3" t="s">
        <v>17</v>
      </c>
      <c r="D7" s="4" t="s">
        <v>18</v>
      </c>
      <c r="E7" s="1">
        <v>2</v>
      </c>
      <c r="F7" s="1"/>
      <c r="G7" s="5"/>
      <c r="H7" s="1" t="s">
        <v>13</v>
      </c>
      <c r="I7" s="1" t="s">
        <v>76</v>
      </c>
    </row>
    <row r="8" spans="1:10" ht="52.8">
      <c r="A8" s="1">
        <f t="shared" si="0"/>
        <v>5</v>
      </c>
      <c r="B8" s="1" t="s">
        <v>11</v>
      </c>
      <c r="C8" s="11" t="s">
        <v>19</v>
      </c>
      <c r="D8" s="9" t="s">
        <v>50</v>
      </c>
      <c r="E8" s="1">
        <v>1</v>
      </c>
      <c r="F8" s="1"/>
      <c r="G8" s="5"/>
      <c r="H8" s="1" t="s">
        <v>13</v>
      </c>
      <c r="I8" s="1" t="s">
        <v>76</v>
      </c>
    </row>
    <row r="9" spans="1:10" ht="36">
      <c r="A9" s="1">
        <f t="shared" si="0"/>
        <v>6</v>
      </c>
      <c r="B9" s="1" t="s">
        <v>20</v>
      </c>
      <c r="C9" s="11" t="s">
        <v>54</v>
      </c>
      <c r="D9" s="4" t="s">
        <v>21</v>
      </c>
      <c r="E9" s="1">
        <v>2</v>
      </c>
      <c r="F9" s="1"/>
      <c r="G9" s="5"/>
      <c r="H9" s="1" t="s">
        <v>13</v>
      </c>
      <c r="I9" s="1" t="s">
        <v>75</v>
      </c>
    </row>
    <row r="10" spans="1:10" ht="48">
      <c r="A10" s="1">
        <f t="shared" si="0"/>
        <v>7</v>
      </c>
      <c r="B10" s="1" t="s">
        <v>20</v>
      </c>
      <c r="C10" s="3" t="s">
        <v>55</v>
      </c>
      <c r="D10" s="4" t="s">
        <v>23</v>
      </c>
      <c r="E10" s="1">
        <v>3</v>
      </c>
      <c r="F10" s="1"/>
      <c r="G10" s="5"/>
      <c r="H10" s="1" t="s">
        <v>13</v>
      </c>
      <c r="I10" s="1" t="s">
        <v>75</v>
      </c>
    </row>
    <row r="11" spans="1:10" ht="60">
      <c r="A11" s="1">
        <f t="shared" si="0"/>
        <v>8</v>
      </c>
      <c r="B11" s="1" t="s">
        <v>20</v>
      </c>
      <c r="C11" s="3" t="s">
        <v>53</v>
      </c>
      <c r="D11" s="4" t="s">
        <v>24</v>
      </c>
      <c r="E11" s="1">
        <v>1</v>
      </c>
      <c r="F11" s="1"/>
      <c r="G11" s="5"/>
      <c r="H11" s="1" t="s">
        <v>13</v>
      </c>
      <c r="I11" s="1" t="s">
        <v>77</v>
      </c>
    </row>
    <row r="12" spans="1:10" ht="36">
      <c r="A12" s="1">
        <f t="shared" si="0"/>
        <v>9</v>
      </c>
      <c r="B12" s="1" t="s">
        <v>20</v>
      </c>
      <c r="C12" s="3" t="s">
        <v>25</v>
      </c>
      <c r="D12" s="4" t="s">
        <v>26</v>
      </c>
      <c r="E12" s="1">
        <v>1</v>
      </c>
      <c r="F12" s="1"/>
      <c r="G12" s="5"/>
      <c r="H12" s="1" t="s">
        <v>13</v>
      </c>
      <c r="I12" s="3" t="s">
        <v>76</v>
      </c>
    </row>
    <row r="13" spans="1:10" ht="36">
      <c r="A13" s="1">
        <f t="shared" si="0"/>
        <v>10</v>
      </c>
      <c r="B13" s="1" t="s">
        <v>20</v>
      </c>
      <c r="C13" s="1" t="s">
        <v>27</v>
      </c>
      <c r="D13" s="4" t="s">
        <v>28</v>
      </c>
      <c r="E13" s="1">
        <v>2</v>
      </c>
      <c r="F13" s="1"/>
      <c r="G13" s="5"/>
      <c r="H13" s="1" t="s">
        <v>13</v>
      </c>
      <c r="I13" s="3" t="s">
        <v>76</v>
      </c>
    </row>
    <row r="14" spans="1:10" ht="48">
      <c r="A14" s="1">
        <f t="shared" si="0"/>
        <v>11</v>
      </c>
      <c r="B14" s="8" t="s">
        <v>20</v>
      </c>
      <c r="C14" s="1" t="s">
        <v>40</v>
      </c>
      <c r="D14" s="4" t="s">
        <v>42</v>
      </c>
      <c r="E14" s="1">
        <v>1</v>
      </c>
      <c r="F14" s="1"/>
      <c r="G14" s="5"/>
      <c r="H14" s="1" t="s">
        <v>13</v>
      </c>
      <c r="I14" s="1" t="s">
        <v>76</v>
      </c>
    </row>
    <row r="15" spans="1:10" ht="48">
      <c r="A15" s="1">
        <f t="shared" si="0"/>
        <v>12</v>
      </c>
      <c r="B15" s="8" t="s">
        <v>20</v>
      </c>
      <c r="C15" s="1" t="s">
        <v>41</v>
      </c>
      <c r="D15" s="4" t="s">
        <v>43</v>
      </c>
      <c r="E15" s="1">
        <v>3</v>
      </c>
      <c r="F15" s="5"/>
      <c r="G15" s="5"/>
      <c r="H15" s="1" t="s">
        <v>13</v>
      </c>
      <c r="I15" s="1" t="s">
        <v>76</v>
      </c>
    </row>
    <row r="16" spans="1:10" ht="28.8">
      <c r="A16" s="1">
        <f t="shared" si="0"/>
        <v>13</v>
      </c>
      <c r="B16" s="8" t="s">
        <v>20</v>
      </c>
      <c r="C16" s="13" t="s">
        <v>71</v>
      </c>
      <c r="D16" s="4" t="s">
        <v>44</v>
      </c>
      <c r="E16" s="1">
        <v>1</v>
      </c>
      <c r="F16" s="5"/>
      <c r="G16" s="5"/>
      <c r="H16" s="1" t="s">
        <v>13</v>
      </c>
      <c r="I16" s="1" t="s">
        <v>76</v>
      </c>
    </row>
    <row r="17" spans="1:9" ht="48">
      <c r="A17" s="1">
        <f t="shared" si="0"/>
        <v>14</v>
      </c>
      <c r="B17" s="8" t="s">
        <v>20</v>
      </c>
      <c r="C17" s="1" t="s">
        <v>45</v>
      </c>
      <c r="D17" s="4" t="s">
        <v>46</v>
      </c>
      <c r="E17" s="1">
        <v>1</v>
      </c>
      <c r="F17" s="5"/>
      <c r="G17" s="5"/>
      <c r="H17" s="1" t="s">
        <v>13</v>
      </c>
      <c r="I17" s="1" t="s">
        <v>76</v>
      </c>
    </row>
    <row r="18" spans="1:9" ht="60">
      <c r="A18" s="1">
        <f t="shared" si="0"/>
        <v>15</v>
      </c>
      <c r="B18" s="8" t="s">
        <v>20</v>
      </c>
      <c r="C18" s="1" t="s">
        <v>47</v>
      </c>
      <c r="D18" s="4" t="s">
        <v>48</v>
      </c>
      <c r="E18" s="1">
        <v>2</v>
      </c>
      <c r="F18" s="5"/>
      <c r="G18" s="5"/>
      <c r="H18" s="1" t="s">
        <v>13</v>
      </c>
      <c r="I18" s="1" t="s">
        <v>75</v>
      </c>
    </row>
    <row r="19" spans="1:9" ht="66">
      <c r="A19" s="1">
        <f t="shared" si="0"/>
        <v>16</v>
      </c>
      <c r="B19" s="10" t="s">
        <v>29</v>
      </c>
      <c r="C19" s="18" t="s">
        <v>72</v>
      </c>
      <c r="D19" s="9" t="s">
        <v>49</v>
      </c>
      <c r="E19" s="1">
        <v>1</v>
      </c>
      <c r="F19" s="1"/>
      <c r="G19" s="5"/>
      <c r="H19" s="1" t="s">
        <v>13</v>
      </c>
      <c r="I19" s="1" t="s">
        <v>76</v>
      </c>
    </row>
    <row r="20" spans="1:9" ht="72.75" customHeight="1">
      <c r="A20" s="1">
        <f t="shared" si="0"/>
        <v>17</v>
      </c>
      <c r="B20" s="10" t="s">
        <v>29</v>
      </c>
      <c r="C20" s="11" t="s">
        <v>51</v>
      </c>
      <c r="D20" s="9" t="s">
        <v>52</v>
      </c>
      <c r="E20" s="1">
        <v>3</v>
      </c>
      <c r="F20" s="1"/>
      <c r="G20" s="5"/>
      <c r="H20" s="1" t="s">
        <v>13</v>
      </c>
      <c r="I20" s="1" t="s">
        <v>76</v>
      </c>
    </row>
    <row r="21" spans="1:9" ht="63.75" customHeight="1">
      <c r="A21" s="1">
        <f t="shared" si="0"/>
        <v>18</v>
      </c>
      <c r="B21" s="10" t="s">
        <v>29</v>
      </c>
      <c r="C21" s="19" t="s">
        <v>73</v>
      </c>
      <c r="D21" s="4" t="s">
        <v>35</v>
      </c>
      <c r="E21" s="1">
        <v>3</v>
      </c>
      <c r="F21" s="1"/>
      <c r="G21" s="5"/>
      <c r="H21" s="1" t="s">
        <v>13</v>
      </c>
      <c r="I21" s="1" t="s">
        <v>75</v>
      </c>
    </row>
    <row r="22" spans="1:9" ht="48.75" customHeight="1">
      <c r="A22" s="1">
        <f t="shared" si="0"/>
        <v>19</v>
      </c>
      <c r="B22" s="10" t="s">
        <v>29</v>
      </c>
      <c r="C22" s="1" t="s">
        <v>36</v>
      </c>
      <c r="D22" s="4" t="s">
        <v>37</v>
      </c>
      <c r="E22" s="1">
        <v>3</v>
      </c>
      <c r="F22" s="1"/>
      <c r="G22" s="5"/>
      <c r="H22" s="1" t="s">
        <v>13</v>
      </c>
      <c r="I22" s="1" t="s">
        <v>75</v>
      </c>
    </row>
    <row r="23" spans="1:9" ht="42" customHeight="1">
      <c r="A23" s="1">
        <f t="shared" si="0"/>
        <v>20</v>
      </c>
      <c r="B23" s="10" t="s">
        <v>29</v>
      </c>
      <c r="C23" s="1" t="s">
        <v>38</v>
      </c>
      <c r="D23" s="4" t="s">
        <v>39</v>
      </c>
      <c r="E23" s="1">
        <v>2</v>
      </c>
      <c r="F23" s="1"/>
      <c r="G23" s="5"/>
      <c r="H23" s="1" t="s">
        <v>13</v>
      </c>
      <c r="I23" s="1"/>
    </row>
    <row r="24" spans="1:9" ht="60">
      <c r="A24" s="1">
        <f t="shared" si="0"/>
        <v>21</v>
      </c>
      <c r="B24" s="6" t="s">
        <v>29</v>
      </c>
      <c r="C24" s="7" t="s">
        <v>33</v>
      </c>
      <c r="D24" s="4" t="s">
        <v>34</v>
      </c>
      <c r="E24" s="1">
        <v>3</v>
      </c>
      <c r="F24" s="1"/>
      <c r="G24" s="5"/>
      <c r="H24" s="1" t="s">
        <v>13</v>
      </c>
      <c r="I24" s="1" t="s">
        <v>75</v>
      </c>
    </row>
    <row r="25" spans="1:9" ht="36">
      <c r="A25" s="1">
        <f t="shared" si="0"/>
        <v>22</v>
      </c>
      <c r="B25" s="6" t="s">
        <v>29</v>
      </c>
      <c r="C25" s="1" t="s">
        <v>30</v>
      </c>
      <c r="D25" s="4" t="s">
        <v>31</v>
      </c>
      <c r="E25" s="1">
        <v>3</v>
      </c>
      <c r="F25" s="1"/>
      <c r="G25" s="5"/>
      <c r="H25" s="1" t="s">
        <v>13</v>
      </c>
      <c r="I25" s="1" t="s">
        <v>75</v>
      </c>
    </row>
    <row r="26" spans="1:9" ht="24">
      <c r="A26" s="1">
        <f t="shared" si="0"/>
        <v>23</v>
      </c>
      <c r="B26" s="6" t="s">
        <v>29</v>
      </c>
      <c r="C26" s="1" t="s">
        <v>22</v>
      </c>
      <c r="D26" s="4" t="s">
        <v>32</v>
      </c>
      <c r="E26" s="1">
        <v>2</v>
      </c>
      <c r="F26" s="1"/>
      <c r="G26" s="5"/>
      <c r="H26" s="1" t="s">
        <v>13</v>
      </c>
      <c r="I26" s="1" t="s">
        <v>76</v>
      </c>
    </row>
    <row r="27" spans="1:9" ht="43.2">
      <c r="A27" s="1">
        <f t="shared" si="0"/>
        <v>24</v>
      </c>
      <c r="B27" s="13" t="s">
        <v>58</v>
      </c>
      <c r="C27" s="14" t="s">
        <v>59</v>
      </c>
      <c r="D27" s="15" t="s">
        <v>60</v>
      </c>
      <c r="E27" s="17" t="s">
        <v>61</v>
      </c>
      <c r="F27" s="5"/>
      <c r="G27" s="5"/>
      <c r="H27" s="1" t="s">
        <v>13</v>
      </c>
      <c r="I27" s="1" t="s">
        <v>78</v>
      </c>
    </row>
    <row r="28" spans="1:9">
      <c r="B28" s="12" t="s">
        <v>62</v>
      </c>
      <c r="C28">
        <f>COUNTIF(E4:E27,"=3")</f>
        <v>10</v>
      </c>
      <c r="H28" s="20" t="s">
        <v>79</v>
      </c>
      <c r="I28">
        <f>COUNTIF(I4:I27,"DONE")</f>
        <v>9</v>
      </c>
    </row>
    <row r="29" spans="1:9">
      <c r="B29" s="12" t="s">
        <v>63</v>
      </c>
      <c r="C29">
        <f>COUNTIF(E4:E27,"=2")</f>
        <v>6</v>
      </c>
      <c r="H29" s="20" t="s">
        <v>80</v>
      </c>
      <c r="I29">
        <f>COUNTIF(I4:I27,"Undone")</f>
        <v>12</v>
      </c>
    </row>
    <row r="30" spans="1:9">
      <c r="B30" s="12" t="s">
        <v>64</v>
      </c>
      <c r="C30">
        <f>COUNTIF(E4:E27,"=1")</f>
        <v>7</v>
      </c>
      <c r="H30" s="20" t="s">
        <v>81</v>
      </c>
      <c r="I30">
        <f>COUNTIF(I4:I27,"Excluded")</f>
        <v>1</v>
      </c>
    </row>
    <row r="31" spans="1:9">
      <c r="B31" s="12" t="s">
        <v>65</v>
      </c>
      <c r="C31">
        <f>COUNTIF(E4:E27,"Special")</f>
        <v>1</v>
      </c>
    </row>
    <row r="32" spans="1:9">
      <c r="B32" s="12" t="s">
        <v>66</v>
      </c>
      <c r="C32">
        <f>SUM(C28:C31)</f>
        <v>24</v>
      </c>
    </row>
    <row r="33" spans="2:3" ht="28.8">
      <c r="B33" s="16" t="s">
        <v>67</v>
      </c>
      <c r="C33">
        <f>C32/5</f>
        <v>4.8</v>
      </c>
    </row>
    <row r="34" spans="2:3" ht="28.8">
      <c r="B34" s="16" t="s">
        <v>68</v>
      </c>
      <c r="C34">
        <f>C28/5</f>
        <v>2</v>
      </c>
    </row>
    <row r="35" spans="2:3" ht="28.8">
      <c r="B35" s="16" t="s">
        <v>74</v>
      </c>
      <c r="C35">
        <f>C29/5</f>
        <v>1.2</v>
      </c>
    </row>
    <row r="36" spans="2:3" ht="28.8">
      <c r="B36" s="16" t="s">
        <v>69</v>
      </c>
      <c r="C36">
        <f>C30/5</f>
        <v>1.4</v>
      </c>
    </row>
    <row r="37" spans="2:3" ht="43.2">
      <c r="B37" s="16" t="s">
        <v>70</v>
      </c>
      <c r="C37">
        <f xml:space="preserve"> C32 - ((ROUND(C34,0) * 5 )+ (ROUND(C35,0) * 5) + (ROUND(C36,0) * 5))</f>
        <v>4</v>
      </c>
    </row>
  </sheetData>
  <mergeCells count="9">
    <mergeCell ref="J2:J3"/>
    <mergeCell ref="A1:I1"/>
    <mergeCell ref="B2:D2"/>
    <mergeCell ref="A2:A3"/>
    <mergeCell ref="E2:E3"/>
    <mergeCell ref="F2:F3"/>
    <mergeCell ref="G2:G3"/>
    <mergeCell ref="H2:H3"/>
    <mergeCell ref="I2:I3"/>
  </mergeCells>
  <conditionalFormatting sqref="E4:E26">
    <cfRule type="colorScale" priority="18">
      <colorScale>
        <cfvo type="min"/>
        <cfvo type="percentile" val="50"/>
        <cfvo type="max"/>
        <color rgb="FFFF7128"/>
        <color rgb="FFFFEB84"/>
        <color rgb="FFFF0000"/>
      </colorScale>
    </cfRule>
  </conditionalFormatting>
  <conditionalFormatting sqref="E13">
    <cfRule type="colorScale" priority="13">
      <colorScale>
        <cfvo type="min"/>
        <cfvo type="max"/>
        <color rgb="FFFF7128"/>
        <color rgb="FFFFEF9C"/>
      </colorScale>
    </cfRule>
  </conditionalFormatting>
  <conditionalFormatting sqref="E14:E23">
    <cfRule type="colorScale" priority="14">
      <colorScale>
        <cfvo type="min"/>
        <cfvo type="percentile" val="50"/>
        <cfvo type="max"/>
        <color rgb="FFFF7128"/>
        <color rgb="FFFFEB84"/>
        <color rgb="FFFF0000"/>
      </colorScale>
    </cfRule>
  </conditionalFormatting>
  <conditionalFormatting sqref="E24">
    <cfRule type="colorScale" priority="17">
      <colorScale>
        <cfvo type="min"/>
        <cfvo type="percentile" val="50"/>
        <cfvo type="max"/>
        <color rgb="FFFF7128"/>
        <color rgb="FFFFEB84"/>
        <color rgb="FFFF0000"/>
      </colorScale>
    </cfRule>
  </conditionalFormatting>
  <conditionalFormatting sqref="E25:E26">
    <cfRule type="colorScale" priority="15">
      <colorScale>
        <cfvo type="min"/>
        <cfvo type="percentile" val="50"/>
        <cfvo type="max"/>
        <color rgb="FFFF7128"/>
        <color rgb="FFFFEB84"/>
        <color rgb="FFFF0000"/>
      </colorScale>
    </cfRule>
  </conditionalFormatting>
  <conditionalFormatting sqref="E27">
    <cfRule type="colorScale" priority="5">
      <colorScale>
        <cfvo type="min"/>
        <cfvo type="percentile" val="50"/>
        <cfvo type="max"/>
        <color rgb="FFFF7128"/>
        <color rgb="FFFFEB84"/>
        <color rgb="FFFF0000"/>
      </colorScale>
    </cfRule>
    <cfRule type="colorScale" priority="6">
      <colorScale>
        <cfvo type="min"/>
        <cfvo type="percentile" val="50"/>
        <cfvo type="max"/>
        <color rgb="FFFF7128"/>
        <color rgb="FFFFEB84"/>
        <color rgb="FFFF0000"/>
      </colorScale>
    </cfRule>
  </conditionalFormatting>
  <conditionalFormatting sqref="I4:I27">
    <cfRule type="colorScale" priority="1">
      <colorScale>
        <cfvo type="formula" val="&quot;Done&quot;"/>
        <cfvo type="formula" val="&quot;Excluded&quot;"/>
        <cfvo type="formula" val="&quot;Undone&quot;"/>
        <color theme="9" tint="0.39997558519241921"/>
        <color rgb="FFFF0000"/>
        <color theme="7" tint="0.39997558519241921"/>
      </colorScale>
    </cfRule>
    <cfRule type="cellIs" priority="3" operator="between">
      <formula>"Done"</formula>
      <formula>"Undone"</formula>
    </cfRule>
    <cfRule type="colorScale" priority="4">
      <colorScale>
        <cfvo type="min"/>
        <cfvo type="max"/>
        <color rgb="FFFF7128"/>
        <color rgb="FFFFEF9C"/>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7625A-CE46-44EC-87ED-36F22F18810B}">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vt:lpstr>
      <vt:lpstr>Estimate</vt:lpstr>
    </vt:vector>
  </TitlesOfParts>
  <Company>9Slide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9Slide</dc:creator>
  <cp:lastModifiedBy>DUY NVN</cp:lastModifiedBy>
  <dcterms:created xsi:type="dcterms:W3CDTF">2023-07-01T01:25:00Z</dcterms:created>
  <dcterms:modified xsi:type="dcterms:W3CDTF">2024-10-28T14:31:31Z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D0FED6ECEB524AB19A7E9BFE858A9DDB_12</vt:lpwstr>
  </property>
  <property fmtid="{D5CDD505-2E9C-101B-9397-08002B2CF9AE}" pid="3" name="KSOProductBuildVer">
    <vt:lpwstr>1033-12.2.0.16909</vt:lpwstr>
  </property>
</Properties>
</file>