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Agenda" sheetId="2" r:id="rId5"/>
    <sheet state="visible" name="Budget" sheetId="3" r:id="rId6"/>
    <sheet state="visible" name="Budget 44 người" sheetId="4" r:id="rId7"/>
    <sheet state="visible" name="Budget thực tế" sheetId="5" r:id="rId8"/>
    <sheet state="visible" name="Check-list" sheetId="6" r:id="rId9"/>
  </sheets>
  <definedNames/>
  <calcPr/>
  <extLst>
    <ext uri="GoogleSheetsCustomDataVersion1">
      <go:sheetsCustomData xmlns:go="http://customooxmlschemas.google.com/" r:id="rId10" roundtripDataSignature="AMtx7mh4vuhnUf2zUXKCk/UdtsoNy1XzwQ=="/>
    </ext>
  </extLst>
</workbook>
</file>

<file path=xl/sharedStrings.xml><?xml version="1.0" encoding="utf-8"?>
<sst xmlns="http://schemas.openxmlformats.org/spreadsheetml/2006/main" count="692" uniqueCount="328">
  <si>
    <t>Kế Hoạch Tổng</t>
  </si>
  <si>
    <t xml:space="preserve">HUẾ TOUR </t>
  </si>
  <si>
    <t>BUDGET ( CHO 40 NGƯỜI )</t>
  </si>
  <si>
    <t>Thành phố</t>
  </si>
  <si>
    <t>Địa điểm</t>
  </si>
  <si>
    <t>Lịch trình</t>
  </si>
  <si>
    <t>Huế</t>
  </si>
  <si>
    <t>Hoạt động</t>
  </si>
  <si>
    <t>Đến - đi</t>
  </si>
  <si>
    <t>Đơn giá</t>
  </si>
  <si>
    <t>Số lượng</t>
  </si>
  <si>
    <t>Tàu (Hà Nội - Huế, Huế -Hà Nội)</t>
  </si>
  <si>
    <t>Đơn vị</t>
  </si>
  <si>
    <t>Tổng dự trù</t>
  </si>
  <si>
    <t>Tổng thực tế</t>
  </si>
  <si>
    <t>Ghi chú</t>
  </si>
  <si>
    <t>Số tiền anh em đóng đi teambuilding</t>
  </si>
  <si>
    <t>Giờ</t>
  </si>
  <si>
    <t>Thời gian</t>
  </si>
  <si>
    <t>4 ngày - 3 đêm</t>
  </si>
  <si>
    <t>Chỗ ở</t>
  </si>
  <si>
    <t>Ngày 3/9</t>
  </si>
  <si>
    <t>Ngày 4/9</t>
  </si>
  <si>
    <t>Khách sạn Amona</t>
  </si>
  <si>
    <t>Ngày 5/9</t>
  </si>
  <si>
    <t>Di chuyển trong TP</t>
  </si>
  <si>
    <t>người</t>
  </si>
  <si>
    <t>Ngày 6/9</t>
  </si>
  <si>
    <t>xe máy</t>
  </si>
  <si>
    <t xml:space="preserve">Ngày 7/9
</t>
  </si>
  <si>
    <t>Địa điểm DL</t>
  </si>
  <si>
    <t>Đại Nội, Thiên Mụ, biển Thuận An, Suối Voi, lăng Tự Đức,cầu Trường Tiền, suối Mơ, phố đi bộ</t>
  </si>
  <si>
    <t>Ngày 8/9</t>
  </si>
  <si>
    <t>5h00-5h30</t>
  </si>
  <si>
    <t>người</t>
  </si>
  <si>
    <t>Đặc sản</t>
  </si>
  <si>
    <t>Chè, sinh tố, các loại bánh, bún...</t>
  </si>
  <si>
    <t>5h30-6h00</t>
  </si>
  <si>
    <t>6h00-6h30</t>
  </si>
  <si>
    <t>6h30-7h00</t>
  </si>
  <si>
    <t>Dậy- vs cá nhân 
-Ăn sáng: Xôi Gà(106 trường chinh)</t>
  </si>
  <si>
    <t>Ăn sáng: Bánh Mỳ</t>
  </si>
  <si>
    <t>Tổng budget</t>
  </si>
  <si>
    <t>7h30-8h00</t>
  </si>
  <si>
    <t xml:space="preserve">Ăn sáng: Bún bò Huế(37 Phạm Văn Đồng)
</t>
  </si>
  <si>
    <t>Ăn sáng trên tàu(Mỳ tôm xúc xích)</t>
  </si>
  <si>
    <t>8h00-8h30</t>
  </si>
  <si>
    <t>Thông báo lại lịch trình 4 ngày tại Huế cho ae nắm đc</t>
  </si>
  <si>
    <t xml:space="preserve">Chơi Suối Voi
 Ăn trưa : Bánh bột lọc + Trứng gà </t>
  </si>
  <si>
    <t>8h30-9h00</t>
  </si>
  <si>
    <t>Số dư</t>
  </si>
  <si>
    <t>VÉ TÀU</t>
  </si>
  <si>
    <t>9h00-9h30</t>
  </si>
  <si>
    <t>Đến Huế rồiii</t>
  </si>
  <si>
    <t>chơi ở homestay</t>
  </si>
  <si>
    <t>Chợ Đông Ba</t>
  </si>
  <si>
    <t>Từ HN - HUE</t>
  </si>
  <si>
    <t>9h30-10h00</t>
  </si>
  <si>
    <t xml:space="preserve">
Di chuyển tới khách sạn (cách 3km)</t>
  </si>
  <si>
    <t>Vé tàu *</t>
  </si>
  <si>
    <t>10h00-10h30</t>
  </si>
  <si>
    <t>Nghỉ ngơi</t>
  </si>
  <si>
    <t>10h30-11h00</t>
  </si>
  <si>
    <t>Xếp đồ đạc</t>
  </si>
  <si>
    <t>vé</t>
  </si>
  <si>
    <t>11h00-11h30</t>
  </si>
  <si>
    <t>Ăn trưa :
cơm Tấm o Hồng (đặt trên order now)</t>
  </si>
  <si>
    <t>11h30-12h00</t>
  </si>
  <si>
    <t>Ăn trưa: Cơm gà</t>
  </si>
  <si>
    <t>Ăn trưa : Ăn trưa (Cơm Hến)(64 Kiệt Ưng Bình)</t>
  </si>
  <si>
    <t>12h00-12h30</t>
  </si>
  <si>
    <t>Vé tàu khoang giữ</t>
  </si>
  <si>
    <t>Kết thúc hành trình &lt;3</t>
  </si>
  <si>
    <t>12h30-13h00</t>
  </si>
  <si>
    <t>kmc ,</t>
  </si>
  <si>
    <t>vé</t>
  </si>
  <si>
    <t>13h00-13h30</t>
  </si>
  <si>
    <t>Biển Tân Cảnh Dương (Ăn Nướng ở Biển)</t>
  </si>
  <si>
    <t>Từ Huế - HN</t>
  </si>
  <si>
    <t>Vé xe giường nằm</t>
  </si>
  <si>
    <t>13h30-14h00</t>
  </si>
  <si>
    <t>14h00-14h30</t>
  </si>
  <si>
    <t>14h30-15h00</t>
  </si>
  <si>
    <t>15h00-15h30</t>
  </si>
  <si>
    <t>Chùa Thiên Mụ (tiền giữ xe)</t>
  </si>
  <si>
    <t>Về Homestay</t>
  </si>
  <si>
    <t>Free</t>
  </si>
  <si>
    <t>Tổng</t>
  </si>
  <si>
    <t>Làng Hương Xuân Thuy + (16h30 di chuyển lên) Đồi Vọng Cảnh</t>
  </si>
  <si>
    <t>15h30-16h00</t>
  </si>
  <si>
    <t>16h00-16h30</t>
  </si>
  <si>
    <t>16h30-17h00</t>
  </si>
  <si>
    <t>Đi ăn vặt : Chè,sinh tố(67 Trần Hưng Đạo)</t>
  </si>
  <si>
    <t>17h00-17h30</t>
  </si>
  <si>
    <t>17h30-18h00</t>
  </si>
  <si>
    <t>Huế</t>
  </si>
  <si>
    <t>Tập trung tại Ga Hà Nội</t>
  </si>
  <si>
    <t>Từ ngày 4/9 đến 8/9</t>
  </si>
  <si>
    <t xml:space="preserve"> Đại Nội</t>
  </si>
  <si>
    <t>Ăn Pic Nic</t>
  </si>
  <si>
    <t>ngày</t>
  </si>
  <si>
    <t>18h00-18h30</t>
  </si>
  <si>
    <t>Checkin, điểm danh, tự túc ăn tối</t>
  </si>
  <si>
    <t xml:space="preserve">       Ăn tối (trống)</t>
  </si>
  <si>
    <t>Tò Vò HomeStay</t>
  </si>
  <si>
    <t>Back up</t>
  </si>
  <si>
    <t>18h30-19h00</t>
  </si>
  <si>
    <t>Chek in, check đồ đạc( thẻ sv, cmt..)</t>
  </si>
  <si>
    <t>42 vé tàu đi</t>
  </si>
  <si>
    <t>19h00-19h30</t>
  </si>
  <si>
    <t>vé tàu</t>
  </si>
  <si>
    <t>Ăn tối(trống)</t>
  </si>
  <si>
    <t>đi ăn nhẹ bánh canh</t>
  </si>
  <si>
    <t>tiên thuốc thang</t>
  </si>
  <si>
    <t>19h30-20h00</t>
  </si>
  <si>
    <r>
      <t xml:space="preserve">Lên tàu go go go
</t>
    </r>
    <r>
      <rPr>
        <rFont val="Arial"/>
        <b/>
        <sz val="10.0"/>
      </rPr>
      <t>BẮT ĐẦU HÀNH TRÌNH</t>
    </r>
  </si>
  <si>
    <t>20h00-20h30</t>
  </si>
  <si>
    <t>Ăn Tối : Bánh Ướt Thịt Nướng Huyền Anh (50 kim Long)</t>
  </si>
  <si>
    <t>Lên tàu về</t>
  </si>
  <si>
    <t>20h30-21h00</t>
  </si>
  <si>
    <t>Nghỉ ngơi, chơi game</t>
  </si>
  <si>
    <t>MỘT SỐ PHÁT SINH</t>
  </si>
  <si>
    <t>ở HN</t>
  </si>
  <si>
    <t>vé tàu khoang giữa</t>
  </si>
  <si>
    <t>Đổ xăng cho team đi mua vé tàu</t>
  </si>
  <si>
    <t>Vé gửi xe ở ga tàu</t>
  </si>
  <si>
    <t>21h00-21h30</t>
  </si>
  <si>
    <t>44 vé tàu về</t>
  </si>
  <si>
    <t>ở Huế</t>
  </si>
  <si>
    <t>vé tàu khoang giường nằm</t>
  </si>
  <si>
    <t>21h30-22h00</t>
  </si>
  <si>
    <t>Sau 22h, ae có thể tiếp tục chơi NHƯNG chú ý trật tự vì còn những hành khách khác trên khoang</t>
  </si>
  <si>
    <t>22h00-22h30</t>
  </si>
  <si>
    <t>đang + 420k 2 vé đi</t>
  </si>
  <si>
    <t>22h30-23h00</t>
  </si>
  <si>
    <t>Ngủ</t>
  </si>
  <si>
    <t>Về nhà Nghỉ</t>
  </si>
  <si>
    <t>23h00-23h30</t>
  </si>
  <si>
    <t>23h30-0h00</t>
  </si>
  <si>
    <t>Tò Vò HomeStay (cf lại giờ check in, số phòng để nghỉ ngơi, xếp phòng cho mn)</t>
  </si>
  <si>
    <t>0h00-0h30</t>
  </si>
  <si>
    <t>Ngủ</t>
  </si>
  <si>
    <t>0h30-1h00</t>
  </si>
  <si>
    <t>1h00-1h30</t>
  </si>
  <si>
    <t>1h30-2h00</t>
  </si>
  <si>
    <t>2h00-2h30</t>
  </si>
  <si>
    <t>ĐI CHƠI &amp; ĂN UỐNG</t>
  </si>
  <si>
    <t>2h30</t>
  </si>
  <si>
    <t>tiền túi bóng rác</t>
  </si>
  <si>
    <t>túi</t>
  </si>
  <si>
    <t>Ngày 1 : Đại Nội + Chùa</t>
  </si>
  <si>
    <t>Nước khoáng</t>
  </si>
  <si>
    <t>thùng</t>
  </si>
  <si>
    <t>thùng lavie 24 chai 500ml</t>
  </si>
  <si>
    <t xml:space="preserve">Sữa ông thọ vỉ </t>
  </si>
  <si>
    <t>vỉ</t>
  </si>
  <si>
    <t>1 vỉ 6 hộp</t>
  </si>
  <si>
    <t>Tiền taxi lúc đi từ ga Huế về khách sạn, tiền taxi từ Phố đi bộ về homstay cho 20 người ( 20 người còn lại sẽ đi lấy xe từ Huế và khách sạn và trả xe từ phố đi bộ về nơi lấy xe *</t>
  </si>
  <si>
    <t>lượt</t>
  </si>
  <si>
    <t>Bánh mỳ dài</t>
  </si>
  <si>
    <t>Ngươời</t>
  </si>
  <si>
    <t>bánh mì dài big c</t>
  </si>
  <si>
    <t>Ăn trưa : Cơm gà</t>
  </si>
  <si>
    <t>(Xem back up)</t>
  </si>
  <si>
    <t>Vé vào Đại Nội</t>
  </si>
  <si>
    <t xml:space="preserve">Vé giữ xe máy </t>
  </si>
  <si>
    <t>tiền túi bóng rác, khăn trải bàn ****</t>
  </si>
  <si>
    <t>Ngày 1 : Đại Nội + Chùa (4/9)</t>
  </si>
  <si>
    <t>Sữa ông thọ vỉ  ****</t>
  </si>
  <si>
    <t>1 vỉ 6 hộp (chuẩn)</t>
  </si>
  <si>
    <t>Tiền taxi lúc đi từ ga Huế về khách sạn</t>
  </si>
  <si>
    <t>Bánh mỳ dài****</t>
  </si>
  <si>
    <t>Ăn tối bánh ướt thịt nướng</t>
  </si>
  <si>
    <t>Ăn trưa : Cơm gà (7 Phó Đức Chính) ***</t>
  </si>
  <si>
    <t>(Xem back up) (0935966229 mai gọi)(khhong đủ chỗ)</t>
  </si>
  <si>
    <t>Ăn tối bánh ướt thịt nướng (Bánh Ướt Thịt Nướng Huyền Anh (50 kim Long))</t>
  </si>
  <si>
    <t>Mỗi ng 1 bún thịt nướng 25k. 2 ng 1 bánh ướt thịt nướng 20k</t>
  </si>
  <si>
    <t>Thuê xe máy ngày 1</t>
  </si>
  <si>
    <t>xe</t>
  </si>
  <si>
    <t>Mỗi ng 1 bún thịt nướng 25k. 2 ng 1 bánh ướt thịt nướng 20k (0905334339) đủ chỗ(gọi xếp bàn)</t>
  </si>
  <si>
    <t>Chè Trần Hưng Đạo</t>
  </si>
  <si>
    <t>cốc</t>
  </si>
  <si>
    <t>Tiền xăng ngày 1 *</t>
  </si>
  <si>
    <t>Chè 64 Trần Hưng Đạo</t>
  </si>
  <si>
    <t>đi nửa buổi 20k chắc đủ</t>
  </si>
  <si>
    <t>Ngày 2 : Chợ Đông Ba + Làng Hương + Đồi Vọng Cảnh+ Phố đi bộ</t>
  </si>
  <si>
    <t>Ăn sáng bún bò Huế(37 Phạm Văn Đồng)</t>
  </si>
  <si>
    <t>Ngày 2 : Chơi ở homestay + biển Tân Cảnh Dương ăn thịt nướng
(6/9)</t>
  </si>
  <si>
    <t>Ăn sáng xôi Gà (Sun flower)</t>
  </si>
  <si>
    <t>bát</t>
  </si>
  <si>
    <t>tiền gửi xe khi đi chợ</t>
  </si>
  <si>
    <t>Ăn trưa: cơm tấm o Hồng ship</t>
  </si>
  <si>
    <t>suất</t>
  </si>
  <si>
    <t>Ăn trưa (Cơm Hến)</t>
  </si>
  <si>
    <t>50k tiền ship</t>
  </si>
  <si>
    <t>Tip xe ô tô</t>
  </si>
  <si>
    <t>Suất</t>
  </si>
  <si>
    <t>Mỗi ng 1 bát cơm hến đặc biệt 15k + bánh bèo mỗi ng 10k</t>
  </si>
  <si>
    <t xml:space="preserve"> contact thuê xe ô tô : 0364476789</t>
  </si>
  <si>
    <t>Vé Gửi xe đồi + Làng Hương</t>
  </si>
  <si>
    <t>Tiền thuê xe ô tô 45 chỗ</t>
  </si>
  <si>
    <t>chuyến</t>
  </si>
  <si>
    <t>3tr khứ hồi đi từ 2h chiều tới 9h tối (giờ địa điểm xe có đón tại nơi)</t>
  </si>
  <si>
    <t>Ăn tối: Nướng tự chuẩn bị (Tại Biển Tân Cảnh Dương) (THỊT + GIA VỊ)</t>
  </si>
  <si>
    <t>Thuê xe máy ngày 2</t>
  </si>
  <si>
    <t>Kg</t>
  </si>
  <si>
    <t>Giá vé tham quan tắm biển, tráng lại người bằng nước ngọt, sử dụng nhà vệ sinh chưa bao gồm dịch vụ ăn uống</t>
  </si>
  <si>
    <t>Tiền xăng ngày 2</t>
  </si>
  <si>
    <t>Thuê Loa tại HomeStay</t>
  </si>
  <si>
    <t>300k 6 tiếng loa kéo tại biển</t>
  </si>
  <si>
    <t>vỉ nướng BBQ + than</t>
  </si>
  <si>
    <t>bộ vỉ nướng</t>
  </si>
  <si>
    <t>Ăn tối : Pic Nic (Bánh ngọt) (265 Trần Hưng Đạo)</t>
  </si>
  <si>
    <t>50k được 1 vỉ 1 bếp và than</t>
  </si>
  <si>
    <t>Hoa Quả Ăn Tối</t>
  </si>
  <si>
    <t>Tiền ngô + khoai</t>
  </si>
  <si>
    <t>ngô khoai</t>
  </si>
  <si>
    <t>Trái cây</t>
  </si>
  <si>
    <t>hoa quả *</t>
  </si>
  <si>
    <t>hoa quả</t>
  </si>
  <si>
    <t>Ngày 3 : Đi chợ nấu ăn + biển Tân Cảnh Dương ăn thịt nướng</t>
  </si>
  <si>
    <t>Ăn sáng xôi Gà</t>
  </si>
  <si>
    <t>Nước ngọt</t>
  </si>
  <si>
    <t>chai</t>
  </si>
  <si>
    <t>Ăn trưa: cơm o Hồng ship</t>
  </si>
  <si>
    <t>nước lọc(cả homestay cả ở biển)</t>
  </si>
  <si>
    <t xml:space="preserve">chai </t>
  </si>
  <si>
    <t>chai to 5l</t>
  </si>
  <si>
    <t>Đá</t>
  </si>
  <si>
    <t>bao</t>
  </si>
  <si>
    <t>cf lại tiền đá lạnh</t>
  </si>
  <si>
    <t>Bật lửa *****\</t>
  </si>
  <si>
    <t>cái</t>
  </si>
  <si>
    <t>mua ở hòa lạc</t>
  </si>
  <si>
    <t>Tương ớt ******</t>
  </si>
  <si>
    <t>can</t>
  </si>
  <si>
    <t>Xiên ********</t>
  </si>
  <si>
    <t>chưa cf đc</t>
  </si>
  <si>
    <t>Muối canh *****</t>
  </si>
  <si>
    <t>vỉ nướng BBQ</t>
  </si>
  <si>
    <t>hỏi 50 k được bao nhiêu vỉ, bao nhiêu bếp, có than không, giá than, đá</t>
  </si>
  <si>
    <t>Ngày 3- Suối Voi 
(7/9)</t>
  </si>
  <si>
    <t>Ăn sáng Bánh Mỳ Thập Cẩm</t>
  </si>
  <si>
    <t>Than *</t>
  </si>
  <si>
    <t>cf lại có bán than ko</t>
  </si>
  <si>
    <t>Ăn trưa (Ăn tại suối Voi) (Trứng + bột lọc)</t>
  </si>
  <si>
    <t>Cả đoàn</t>
  </si>
  <si>
    <t>bánh bột lọc ở chợ Cống 8 cái 10k 24 cái 30k</t>
  </si>
  <si>
    <t>Ăn chiều bánh mỳ chấm sữa, số lượng bằng 1 nửa buổi ăn sáng đầu tiên</t>
  </si>
  <si>
    <t>nước lọc</t>
  </si>
  <si>
    <t>cả đoàn</t>
  </si>
  <si>
    <t>Trái Cây *</t>
  </si>
  <si>
    <t>quả</t>
  </si>
  <si>
    <t>Bật lửa</t>
  </si>
  <si>
    <t>Ăn tối (Cần đi tiền trạm quán bánh canh cá lóc 27 điện biên phủ, 24 điện biên phủ, quán bún bò thu hà 21 điện biên phủ)</t>
  </si>
  <si>
    <t>Tương ớt</t>
  </si>
  <si>
    <t>Bữa</t>
  </si>
  <si>
    <t>Ngày 2 : Chợ Đông Ba + Làng Hương + Đồi Vọng Cảnh+ Phố đi bộ (5/9)</t>
  </si>
  <si>
    <t>Xiên</t>
  </si>
  <si>
    <t>Ăn sáng bún bò Huế số 1(19 Lý Thường Kiệt)
(back up : quán bà Thủy 24 Nguyễn Công Trứ)</t>
  </si>
  <si>
    <t>Vé vào suối Voi</t>
  </si>
  <si>
    <t>đĩa</t>
  </si>
  <si>
    <t>Ăn trưa (Cơm Hến Hoa Đông) (64 Kiệt 7 Ưng Bình)</t>
  </si>
  <si>
    <t>cf lại tiền đĩa nhựa</t>
  </si>
  <si>
    <t>Ly</t>
  </si>
  <si>
    <t>dây</t>
  </si>
  <si>
    <t>gọi cho ngta thay đổi hợp đồng thành 16h về (xong)</t>
  </si>
  <si>
    <t>Muối canh</t>
  </si>
  <si>
    <t>tiền áo phao</t>
  </si>
  <si>
    <t>Ngày 4 - Suối Voi</t>
  </si>
  <si>
    <t>Thuê Sạp *</t>
  </si>
  <si>
    <t>đĩa ****</t>
  </si>
  <si>
    <t>Ngày 4 : Chợ Đông Ba + Free + Phố đi bộ (5/9)</t>
  </si>
  <si>
    <t>mang dao</t>
  </si>
  <si>
    <t>ăn nhẹ bánh canh Nam Phổ, quán Thúy (16 Phạm Hồng Thái)</t>
  </si>
  <si>
    <t>Ăn tối (Quán Cơm chay) (1 Hàn Mặc Tử)</t>
  </si>
  <si>
    <t>Ngày 3 : Chơi ở homestay + biển Tân Cảnh Dương ăn thịt nướng
(6/9)</t>
  </si>
  <si>
    <t>Ăn sáng xôi Gà (106 trường chinh)</t>
  </si>
  <si>
    <t>Mua bạt ******</t>
  </si>
  <si>
    <t>Ăn tối : đang trống</t>
  </si>
  <si>
    <t>Ngày 5: Trên tàu về</t>
  </si>
  <si>
    <t>Ăn sáng:                                                          Mì tôm hộp</t>
  </si>
  <si>
    <t>hộp</t>
  </si>
  <si>
    <t>đĩa nhựa ăn 1 lần****</t>
  </si>
  <si>
    <t>Xúc xích</t>
  </si>
  <si>
    <t>gói</t>
  </si>
  <si>
    <t>Đăng bài đòi tiền</t>
  </si>
  <si>
    <t>v</t>
  </si>
  <si>
    <t>mỗi người bằng</t>
  </si>
  <si>
    <t>Nghĩ chụp ảnh ở đâu</t>
  </si>
  <si>
    <t>DressCode</t>
  </si>
  <si>
    <t>Tím</t>
  </si>
  <si>
    <t>Check lại phòng và giới tính rồi xếp phòng</t>
  </si>
  <si>
    <t>Ngày 4 - Suối Voi 
(7/9)</t>
  </si>
  <si>
    <t>Danh sách những người có bằng để xếp xe và đi lấy xe</t>
  </si>
  <si>
    <t>Check lại tiền xe và giờ xe ngày cuối cùng xem ngta có đón tận nơi về không</t>
  </si>
  <si>
    <t>Băng go, thuốc say, thuốc đau bụng, đau đầu men tiêu hóa thuốc chống nắng</t>
  </si>
  <si>
    <t>hỏi lại homestay và xe</t>
  </si>
  <si>
    <t>ok</t>
  </si>
  <si>
    <t>list địa điểm tiền trạm</t>
  </si>
  <si>
    <t>chia phòng, danh sách xếp xe</t>
  </si>
  <si>
    <t>hôm đi thì chia lên phòng kiểm tra phòng</t>
  </si>
  <si>
    <t>STT</t>
  </si>
  <si>
    <t>CÔNG VIỆC</t>
  </si>
  <si>
    <t>DEADLINE</t>
  </si>
  <si>
    <t>NHÂN SỰ</t>
  </si>
  <si>
    <t>TÌNH TRẠNG</t>
  </si>
  <si>
    <t>GHI CHÚ</t>
  </si>
  <si>
    <t>Liên hệ với homestay (check in sớm, sửa hợp đồng giá nhà và số lượng xe, mượn khăn trải, thuê loa, giá vé xe ra Hà Nội, cọc tiền)</t>
  </si>
  <si>
    <t>Thiện</t>
  </si>
  <si>
    <t>- Giá xe ra HN: đi tàu
- Khăn trải, loa:
- Cọc tiền: 7.090.000
- Giờ check-in: 14h nhưng đến Huế lúc 10h và chỉ cho để nhờ hành lý không có phòng để nghỉ ngơi</t>
  </si>
  <si>
    <t xml:space="preserve">Đăng bài thu thẻ sv và thu thẻ </t>
  </si>
  <si>
    <t>Thiện đăng bài và phân công người thu thẻ tận phòng</t>
  </si>
  <si>
    <t>- Thu được 23 thẻ</t>
  </si>
  <si>
    <t>Mua vé tàu (mua vé chiều HN - Huế và check vé tàu chiều Huế - HN nếu được giảm 50%)</t>
  </si>
  <si>
    <t>- Mua được 44 vé tàu giảm 60%</t>
  </si>
  <si>
    <t>Thu tiền (thu hết 1tr7)</t>
  </si>
  <si>
    <t>22/7/2019</t>
  </si>
  <si>
    <t>Thu Thảo Phạm, Vũ Phương Thảo</t>
  </si>
  <si>
    <t>Liên hệ với biển Tân Cảnh Dương (hỏi 50k được bao nhiêu vỉ, bao nhiêu bếp, có than không, giá than, đá, deal giảm giá tiền ghế đi nhóm 44 người)</t>
  </si>
  <si>
    <t>gọi cho Tân Cảnh Dương nhưng lần 1 thuê bao lần 2 không nghe máy</t>
  </si>
  <si>
    <t>Cọc ô tô (confirm lại giờ xe chạy, địa điểm, giá, và cọc tiền)</t>
  </si>
  <si>
    <t>Đi khảo sát giá (giá đĩa, ly, xiên, nước lọc, nước ngọt, bao rác, sữa ông thọ,...)</t>
  </si>
  <si>
    <t>20/7/2019</t>
  </si>
  <si>
    <t>Mua trước túi rác, bật lửa, ly, đĩa, xiên,...</t>
  </si>
  <si>
    <t>Confirm địa điểm và đặt các quán ăn ở các ngày đi</t>
  </si>
  <si>
    <t>Mua thuốc</t>
  </si>
  <si>
    <t>TRONG QUÁ TRÌNH TEAM BUILDING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</si>
</sst>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Red]#,##0"/>
    <numFmt numFmtId="165" formatCode="dd/mm/yyyy"/>
    <numFmt numFmtId="166" formatCode="d/m/yyyy"/>
  </numFmts>
  <fonts count="19">
    <font>
      <sz val="11.0"/>
      <color rgb="FF000000"/>
      <name val="Calibri"/>
    </font>
    <font>
      <b/>
      <sz val="28.0"/>
      <color rgb="FFFFFFFF"/>
      <name val="Calibri"/>
    </font>
    <font/>
    <font>
      <b/>
      <sz val="24.0"/>
      <color rgb="FFFF0000"/>
      <name val="Arial"/>
    </font>
    <font>
      <b/>
      <sz val="13.0"/>
      <color rgb="FFFFFFFF"/>
      <name val="Times"/>
    </font>
    <font>
      <b/>
      <sz val="10.0"/>
      <color theme="1"/>
      <name val="Arial"/>
    </font>
    <font>
      <b/>
      <sz val="11.0"/>
      <color rgb="FFFFFFFF"/>
      <name val="Arial"/>
    </font>
    <font>
      <sz val="10.0"/>
      <color theme="1"/>
      <name val="Arial"/>
    </font>
    <font>
      <b/>
      <sz val="10.0"/>
      <color rgb="FF000000"/>
      <name val="Arial"/>
    </font>
    <font>
      <sz val="10.0"/>
      <color rgb="FF000000"/>
      <name val="Arial"/>
    </font>
    <font>
      <sz val="10.0"/>
      <name val="Arial"/>
    </font>
    <font>
      <b/>
      <sz val="11.0"/>
      <color rgb="FF000000"/>
      <name val="Arial"/>
    </font>
    <font>
      <b/>
      <sz val="10.0"/>
      <color rgb="FFFF0000"/>
      <name val="Arial"/>
    </font>
    <font>
      <b/>
      <sz val="10.0"/>
      <color rgb="FFFFFFFF"/>
      <name val="Arial"/>
    </font>
    <font>
      <b/>
      <sz val="10.0"/>
      <name val="Arial"/>
    </font>
    <font>
      <color theme="1"/>
      <name val="Calibri"/>
    </font>
    <font>
      <color theme="1"/>
      <name val="Arial"/>
    </font>
    <font>
      <sz val="12.0"/>
      <color rgb="FF000000"/>
      <name val="Arial"/>
    </font>
    <font>
      <sz val="11.0"/>
      <color rgb="FFFF0000"/>
      <name val="Calibri"/>
    </font>
  </fonts>
  <fills count="23">
    <fill>
      <patternFill patternType="none"/>
    </fill>
    <fill>
      <patternFill patternType="lightGray"/>
    </fill>
    <fill>
      <patternFill patternType="solid">
        <fgColor rgb="FF333F4F"/>
        <bgColor rgb="FF333F4F"/>
      </patternFill>
    </fill>
    <fill>
      <patternFill patternType="solid">
        <fgColor rgb="FFFFFF00"/>
        <bgColor rgb="FFFFFF00"/>
      </patternFill>
    </fill>
    <fill>
      <patternFill patternType="solid">
        <fgColor rgb="FF6AA84F"/>
        <bgColor rgb="FF6AA84F"/>
      </patternFill>
    </fill>
    <fill>
      <patternFill patternType="solid">
        <fgColor rgb="FF1C4587"/>
        <bgColor rgb="FF1C4587"/>
      </patternFill>
    </fill>
    <fill>
      <patternFill patternType="solid">
        <fgColor rgb="FF00FFFF"/>
        <bgColor rgb="FF00FFFF"/>
      </patternFill>
    </fill>
    <fill>
      <patternFill patternType="solid">
        <fgColor rgb="FFB6D7A8"/>
        <bgColor rgb="FFB6D7A8"/>
      </patternFill>
    </fill>
    <fill>
      <patternFill patternType="solid">
        <fgColor rgb="FFFFFFFF"/>
        <bgColor rgb="FFFFFFFF"/>
      </patternFill>
    </fill>
    <fill>
      <patternFill patternType="solid">
        <fgColor rgb="FFB7B7B7"/>
        <bgColor rgb="FFB7B7B7"/>
      </patternFill>
    </fill>
    <fill>
      <patternFill patternType="solid">
        <fgColor rgb="FFFF9900"/>
        <bgColor rgb="FFFF9900"/>
      </patternFill>
    </fill>
    <fill>
      <patternFill patternType="solid">
        <fgColor rgb="FF38761D"/>
        <bgColor rgb="FF38761D"/>
      </patternFill>
    </fill>
    <fill>
      <patternFill patternType="solid">
        <fgColor rgb="FFD9EAD3"/>
        <bgColor rgb="FFD9EAD3"/>
      </patternFill>
    </fill>
    <fill>
      <patternFill patternType="solid">
        <fgColor rgb="FF9FC5E8"/>
        <bgColor rgb="FF9FC5E8"/>
      </patternFill>
    </fill>
    <fill>
      <patternFill patternType="solid">
        <fgColor rgb="FFFFE599"/>
        <bgColor rgb="FFFFE599"/>
      </patternFill>
    </fill>
    <fill>
      <patternFill patternType="solid">
        <fgColor rgb="FFF3F3F3"/>
        <bgColor rgb="FFF3F3F3"/>
      </patternFill>
    </fill>
    <fill>
      <patternFill patternType="solid">
        <fgColor rgb="FFEA9999"/>
        <bgColor rgb="FFEA9999"/>
      </patternFill>
    </fill>
    <fill>
      <patternFill patternType="solid">
        <fgColor rgb="FFE2EFD9"/>
        <bgColor rgb="FFE2EFD9"/>
      </patternFill>
    </fill>
    <fill>
      <patternFill patternType="solid">
        <fgColor rgb="FF93C47D"/>
        <bgColor rgb="FF93C47D"/>
      </patternFill>
    </fill>
    <fill>
      <patternFill patternType="solid">
        <fgColor rgb="FFA8D08D"/>
        <bgColor rgb="FFA8D08D"/>
      </patternFill>
    </fill>
    <fill>
      <patternFill patternType="solid">
        <fgColor rgb="FF8EAADB"/>
        <bgColor rgb="FF8EAADB"/>
      </patternFill>
    </fill>
    <fill>
      <patternFill patternType="solid">
        <fgColor rgb="FFF1C232"/>
        <bgColor rgb="FFF1C232"/>
      </patternFill>
    </fill>
    <fill>
      <patternFill patternType="solid">
        <fgColor rgb="FFDD7E6B"/>
        <bgColor rgb="FFDD7E6B"/>
      </patternFill>
    </fill>
  </fills>
  <borders count="31">
    <border/>
    <border>
      <left style="thin">
        <color rgb="FF000000"/>
      </left>
      <top style="thin">
        <color rgb="FF000000"/>
      </top>
      <bottom style="thin">
        <color rgb="FF000000"/>
      </bottom>
    </border>
    <border>
      <top style="thin">
        <color rgb="FF000000"/>
      </top>
      <bottom style="thin">
        <color rgb="FF000000"/>
      </bottom>
    </border>
    <border>
      <left style="medium">
        <color rgb="FFCCCCCC"/>
      </left>
      <top style="medium">
        <color rgb="FFCCCCCC"/>
      </top>
      <bottom style="medium">
        <color rgb="FFCCCCCC"/>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top/>
      <bottom/>
    </border>
    <border>
      <right style="medium">
        <color rgb="FFCCCCCC"/>
      </right>
      <top style="medium">
        <color rgb="FFCCCCCC"/>
      </top>
      <bottom style="medium">
        <color rgb="FFCCCCCC"/>
      </bottom>
    </border>
    <border>
      <top/>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thin">
        <color rgb="FF000000"/>
      </left>
      <top/>
      <bottom style="thin">
        <color rgb="FF000000"/>
      </bottom>
    </border>
    <border>
      <top/>
      <bottom style="thin">
        <color rgb="FF000000"/>
      </bottom>
    </border>
    <border>
      <left style="medium">
        <color rgb="FFCCCCCC"/>
      </left>
      <top style="medium">
        <color rgb="FFCCCCCC"/>
      </top>
    </border>
    <border>
      <right style="medium">
        <color rgb="FFCCCCCC"/>
      </right>
      <top style="medium">
        <color rgb="FFCCCCCC"/>
      </top>
    </border>
    <border>
      <left style="medium">
        <color rgb="FFCCCCCC"/>
      </left>
    </border>
    <border>
      <right style="medium">
        <color rgb="FFCCCCCC"/>
      </right>
    </border>
    <border>
      <left style="thin">
        <color rgb="FF000000"/>
      </left>
      <right style="thin">
        <color rgb="FF000000"/>
      </right>
      <top style="thin">
        <color rgb="FF000000"/>
      </top>
    </border>
    <border>
      <left style="thin">
        <color rgb="FF000000"/>
      </left>
      <right style="thin">
        <color rgb="FF000000"/>
      </right>
    </border>
    <border>
      <left style="medium">
        <color rgb="FFCCCCCC"/>
      </left>
      <bottom style="medium">
        <color rgb="FFCCCCCC"/>
      </bottom>
    </border>
    <border>
      <right style="medium">
        <color rgb="FFCCCCCC"/>
      </right>
      <bottom style="medium">
        <color rgb="FFCCCCCC"/>
      </bottom>
    </border>
    <border>
      <left style="thin">
        <color rgb="FF000000"/>
      </left>
      <right style="thin">
        <color rgb="FF000000"/>
      </right>
      <bottom style="thin">
        <color rgb="FF000000"/>
      </bottom>
    </border>
    <border>
      <left style="medium">
        <color rgb="FFCCCCCC"/>
      </left>
      <right style="medium">
        <color rgb="FFCCCCCC"/>
      </right>
      <top style="medium">
        <color rgb="FFCCCCCC"/>
      </top>
      <bottom/>
    </border>
    <border>
      <left style="medium">
        <color rgb="FFCCCCCC"/>
      </left>
      <right style="medium">
        <color rgb="FFCCCCCC"/>
      </right>
      <top style="medium">
        <color rgb="FFCCCCCC"/>
      </top>
    </border>
    <border>
      <left style="medium">
        <color rgb="FFCCCCCC"/>
      </left>
      <right style="medium">
        <color rgb="FFCCCCCC"/>
      </right>
      <bottom style="medium">
        <color rgb="FFCCCCCC"/>
      </bottom>
    </border>
    <border>
      <right style="thin">
        <color rgb="FF000000"/>
      </right>
      <top style="medium">
        <color rgb="FFCCCCCC"/>
      </top>
    </border>
    <border>
      <right style="thin">
        <color rgb="FF000000"/>
      </right>
    </border>
    <border>
      <right style="thin">
        <color rgb="FF000000"/>
      </right>
      <bottom style="medium">
        <color rgb="FFCCCCCC"/>
      </bottom>
    </border>
    <border>
      <left style="medium">
        <color rgb="FFCCCCCC"/>
      </left>
      <right style="medium">
        <color rgb="FFCCCCCC"/>
      </right>
    </border>
    <border>
      <left style="medium">
        <color rgb="FFCCCCCC"/>
      </left>
      <right style="medium">
        <color rgb="FFCCCCCC"/>
      </right>
      <top/>
    </border>
    <border>
      <left/>
      <right/>
      <top/>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3" fontId="3" numFmtId="0" xfId="0" applyAlignment="1" applyBorder="1" applyFill="1" applyFont="1">
      <alignment horizontal="center" shrinkToFit="0" wrapText="1"/>
    </xf>
    <xf borderId="4" fillId="0" fontId="2" numFmtId="0" xfId="0" applyBorder="1" applyFont="1"/>
    <xf borderId="5" fillId="0" fontId="2" numFmtId="0" xfId="0" applyBorder="1" applyFont="1"/>
    <xf borderId="6" fillId="4" fontId="4" numFmtId="0" xfId="0" applyAlignment="1" applyBorder="1" applyFill="1" applyFont="1">
      <alignment horizontal="center" vertical="center"/>
    </xf>
    <xf borderId="7" fillId="0" fontId="2" numFmtId="0" xfId="0" applyBorder="1" applyFont="1"/>
    <xf borderId="8" fillId="0" fontId="2" numFmtId="0" xfId="0" applyBorder="1" applyFont="1"/>
    <xf borderId="9" fillId="0" fontId="5" numFmtId="0" xfId="0" applyAlignment="1" applyBorder="1" applyFont="1">
      <alignment horizontal="center"/>
    </xf>
    <xf borderId="10" fillId="5" fontId="6" numFmtId="0" xfId="0" applyAlignment="1" applyBorder="1" applyFill="1" applyFont="1">
      <alignment horizontal="center" shrinkToFit="0" wrapText="1"/>
    </xf>
    <xf borderId="1" fillId="0" fontId="5" numFmtId="0" xfId="0" applyAlignment="1" applyBorder="1" applyFont="1">
      <alignment horizontal="center"/>
    </xf>
    <xf borderId="10" fillId="5" fontId="6" numFmtId="0" xfId="0" applyAlignment="1" applyBorder="1" applyFont="1">
      <alignment shrinkToFit="0" wrapText="1"/>
    </xf>
    <xf borderId="9" fillId="0" fontId="5" numFmtId="0" xfId="0" applyAlignment="1" applyBorder="1" applyFont="1">
      <alignment horizontal="left"/>
    </xf>
    <xf borderId="11" fillId="4" fontId="4" numFmtId="0" xfId="0" applyAlignment="1" applyBorder="1" applyFont="1">
      <alignment horizontal="center" vertical="center"/>
    </xf>
    <xf borderId="10" fillId="5" fontId="6" numFmtId="0" xfId="0" applyAlignment="1" applyBorder="1" applyFont="1">
      <alignment horizontal="right" shrinkToFit="0" wrapText="1"/>
    </xf>
    <xf borderId="12" fillId="0" fontId="2" numFmtId="0" xfId="0" applyBorder="1" applyFont="1"/>
    <xf borderId="1" fillId="0" fontId="7" numFmtId="0" xfId="0" applyAlignment="1" applyBorder="1" applyFont="1">
      <alignment horizontal="center"/>
    </xf>
    <xf borderId="13" fillId="6" fontId="8" numFmtId="0" xfId="0" applyAlignment="1" applyBorder="1" applyFill="1" applyFont="1">
      <alignment horizontal="center" shrinkToFit="0" vertical="center" wrapText="1"/>
    </xf>
    <xf borderId="9" fillId="0" fontId="5" numFmtId="0" xfId="0" applyAlignment="1" applyBorder="1" applyFont="1">
      <alignment horizontal="center" vertical="center"/>
    </xf>
    <xf borderId="14" fillId="0" fontId="2" numFmtId="0" xfId="0" applyBorder="1" applyFont="1"/>
    <xf borderId="10" fillId="6" fontId="8" numFmtId="0" xfId="0" applyAlignment="1" applyBorder="1" applyFont="1">
      <alignment horizontal="center" shrinkToFit="0" wrapText="1"/>
    </xf>
    <xf borderId="10" fillId="6" fontId="8" numFmtId="0" xfId="0" applyAlignment="1" applyBorder="1" applyFont="1">
      <alignment horizontal="right" shrinkToFit="0" wrapText="1"/>
    </xf>
    <xf borderId="9" fillId="0" fontId="5" numFmtId="0" xfId="0" applyAlignment="1" applyBorder="1" applyFont="1">
      <alignment horizontal="center" shrinkToFit="0" vertical="center" wrapText="1"/>
    </xf>
    <xf borderId="10" fillId="6" fontId="9" numFmtId="0" xfId="0" applyAlignment="1" applyBorder="1" applyFont="1">
      <alignment shrinkToFit="0" wrapText="1"/>
    </xf>
    <xf borderId="9" fillId="7" fontId="5" numFmtId="0" xfId="0" applyAlignment="1" applyBorder="1" applyFill="1" applyFont="1">
      <alignment horizontal="left" vertical="center"/>
    </xf>
    <xf borderId="15" fillId="0" fontId="2" numFmtId="0" xfId="0" applyBorder="1" applyFont="1"/>
    <xf borderId="9" fillId="0" fontId="7" numFmtId="0" xfId="0" applyAlignment="1" applyBorder="1" applyFont="1">
      <alignment horizontal="center" shrinkToFit="0" vertical="center" wrapText="1"/>
    </xf>
    <xf borderId="16" fillId="0" fontId="2" numFmtId="0" xfId="0" applyBorder="1" applyFont="1"/>
    <xf borderId="9" fillId="0" fontId="7" numFmtId="0" xfId="0" applyAlignment="1" applyBorder="1" applyFont="1">
      <alignment horizontal="left" shrinkToFit="0" vertical="center" wrapText="1"/>
    </xf>
    <xf borderId="9" fillId="0" fontId="10" numFmtId="0" xfId="0" applyAlignment="1" applyBorder="1" applyFont="1">
      <alignment horizontal="center" shrinkToFit="0" vertical="center" wrapText="1"/>
    </xf>
    <xf borderId="1" fillId="0" fontId="7" numFmtId="0" xfId="0" applyAlignment="1" applyBorder="1" applyFont="1">
      <alignment horizontal="center" shrinkToFit="0" wrapText="1"/>
    </xf>
    <xf borderId="17" fillId="0" fontId="10" numFmtId="0" xfId="0" applyAlignment="1" applyBorder="1" applyFont="1">
      <alignment horizontal="center" shrinkToFit="0" vertical="center" wrapText="1"/>
    </xf>
    <xf borderId="9" fillId="8" fontId="7" numFmtId="0" xfId="0" applyAlignment="1" applyBorder="1" applyFill="1" applyFont="1">
      <alignment vertical="center"/>
    </xf>
    <xf borderId="18" fillId="0" fontId="10" numFmtId="0" xfId="0" applyAlignment="1" applyBorder="1" applyFont="1">
      <alignment horizontal="center" shrinkToFit="0" vertical="center" wrapText="1"/>
    </xf>
    <xf borderId="19" fillId="0" fontId="2" numFmtId="0" xfId="0" applyBorder="1" applyFont="1"/>
    <xf borderId="20" fillId="0" fontId="2" numFmtId="0" xfId="0" applyBorder="1" applyFont="1"/>
    <xf borderId="9" fillId="0" fontId="0" numFmtId="0" xfId="0" applyBorder="1" applyFont="1"/>
    <xf borderId="10" fillId="6" fontId="8" numFmtId="3" xfId="0" applyAlignment="1" applyBorder="1" applyFont="1" applyNumberFormat="1">
      <alignment horizontal="center" shrinkToFit="0" wrapText="1"/>
    </xf>
    <xf borderId="17" fillId="0" fontId="7" numFmtId="0" xfId="0" applyAlignment="1" applyBorder="1" applyFont="1">
      <alignment horizontal="center" shrinkToFit="0" vertical="center" wrapText="1"/>
    </xf>
    <xf borderId="10" fillId="6" fontId="8" numFmtId="3" xfId="0" applyAlignment="1" applyBorder="1" applyFont="1" applyNumberFormat="1">
      <alignment horizontal="right" shrinkToFit="0" wrapText="1"/>
    </xf>
    <xf borderId="18" fillId="0" fontId="7" numFmtId="0" xfId="0" applyAlignment="1" applyBorder="1" applyFont="1">
      <alignment horizontal="center" shrinkToFit="0" vertical="center" wrapText="1"/>
    </xf>
    <xf borderId="3" fillId="9" fontId="11" numFmtId="0" xfId="0" applyAlignment="1" applyBorder="1" applyFill="1" applyFont="1">
      <alignment horizontal="right" shrinkToFit="0" wrapText="1"/>
    </xf>
    <xf borderId="18" fillId="0" fontId="2" numFmtId="0" xfId="0" applyBorder="1" applyFont="1"/>
    <xf borderId="10" fillId="9" fontId="8" numFmtId="0" xfId="0" applyAlignment="1" applyBorder="1" applyFont="1">
      <alignment horizontal="center" shrinkToFit="0" wrapText="1"/>
    </xf>
    <xf borderId="17" fillId="0" fontId="7" numFmtId="0" xfId="0" applyAlignment="1" applyBorder="1" applyFont="1">
      <alignment horizontal="center" shrinkToFit="0" vertical="bottom" wrapText="1"/>
    </xf>
    <xf borderId="10" fillId="9" fontId="8" numFmtId="0" xfId="0" applyAlignment="1" applyBorder="1" applyFont="1">
      <alignment horizontal="right" shrinkToFit="0" wrapText="1"/>
    </xf>
    <xf borderId="10" fillId="9" fontId="9" numFmtId="0" xfId="0" applyAlignment="1" applyBorder="1" applyFont="1">
      <alignment shrinkToFit="0" wrapText="1"/>
    </xf>
    <xf borderId="0" fillId="0" fontId="12" numFmtId="0" xfId="0" applyAlignment="1" applyFont="1">
      <alignment horizontal="center" shrinkToFit="0" wrapText="1"/>
    </xf>
    <xf borderId="10" fillId="10" fontId="8" numFmtId="0" xfId="0" applyAlignment="1" applyBorder="1" applyFill="1" applyFont="1">
      <alignment horizontal="right" shrinkToFit="0" wrapText="1"/>
    </xf>
    <xf borderId="21" fillId="0" fontId="2" numFmtId="0" xfId="0" applyBorder="1" applyFont="1"/>
    <xf borderId="0" fillId="0" fontId="8" numFmtId="0" xfId="0" applyFont="1"/>
    <xf borderId="3" fillId="11" fontId="13" numFmtId="0" xfId="0" applyAlignment="1" applyBorder="1" applyFill="1" applyFont="1">
      <alignment horizontal="center" shrinkToFit="0" wrapText="1"/>
    </xf>
    <xf borderId="17" fillId="0" fontId="0" numFmtId="0" xfId="0" applyAlignment="1" applyBorder="1" applyFont="1">
      <alignment horizontal="center" shrinkToFit="0" vertical="center" wrapText="1"/>
    </xf>
    <xf borderId="22" fillId="12" fontId="8" numFmtId="0" xfId="0" applyAlignment="1" applyBorder="1" applyFill="1" applyFont="1">
      <alignment shrinkToFit="0" vertical="center" wrapText="1"/>
    </xf>
    <xf borderId="9" fillId="0" fontId="0" numFmtId="0" xfId="0" applyAlignment="1" applyBorder="1" applyFont="1">
      <alignment shrinkToFit="0" vertical="center" wrapText="1"/>
    </xf>
    <xf borderId="10" fillId="12" fontId="9" numFmtId="0" xfId="0" applyAlignment="1" applyBorder="1" applyFont="1">
      <alignment shrinkToFit="0" wrapText="1"/>
    </xf>
    <xf borderId="10" fillId="12" fontId="9" numFmtId="3" xfId="0" applyAlignment="1" applyBorder="1" applyFont="1" applyNumberFormat="1">
      <alignment horizontal="right" shrinkToFit="0" wrapText="1"/>
    </xf>
    <xf borderId="9" fillId="7" fontId="5" numFmtId="0" xfId="0" applyAlignment="1" applyBorder="1" applyFont="1">
      <alignment vertical="center"/>
    </xf>
    <xf borderId="10" fillId="12" fontId="9" numFmtId="0" xfId="0" applyAlignment="1" applyBorder="1" applyFont="1">
      <alignment horizontal="right" shrinkToFit="0" wrapText="1"/>
    </xf>
    <xf borderId="22" fillId="12" fontId="9" numFmtId="0" xfId="0" applyAlignment="1" applyBorder="1" applyFont="1">
      <alignment shrinkToFit="0" vertical="center" wrapText="1"/>
    </xf>
    <xf borderId="9" fillId="13" fontId="5" numFmtId="0" xfId="0" applyAlignment="1" applyBorder="1" applyFill="1" applyFont="1">
      <alignment vertical="center"/>
    </xf>
    <xf borderId="22" fillId="12" fontId="9" numFmtId="0" xfId="0" applyAlignment="1" applyBorder="1" applyFont="1">
      <alignment shrinkToFit="0" wrapText="1"/>
    </xf>
    <xf borderId="18" fillId="0" fontId="5" numFmtId="0" xfId="0" applyAlignment="1" applyBorder="1" applyFont="1">
      <alignment horizontal="center" shrinkToFit="0" vertical="center" wrapText="1"/>
    </xf>
    <xf borderId="22" fillId="12" fontId="9" numFmtId="3" xfId="0" applyAlignment="1" applyBorder="1" applyFont="1" applyNumberFormat="1">
      <alignment horizontal="right" shrinkToFit="0" wrapText="1"/>
    </xf>
    <xf borderId="22" fillId="12" fontId="9" numFmtId="0" xfId="0" applyAlignment="1" applyBorder="1" applyFont="1">
      <alignment horizontal="right" shrinkToFit="0" wrapText="1"/>
    </xf>
    <xf borderId="17" fillId="0" fontId="0" numFmtId="0" xfId="0" applyAlignment="1" applyBorder="1" applyFont="1">
      <alignment horizontal="center" vertical="center"/>
    </xf>
    <xf borderId="21" fillId="0" fontId="7" numFmtId="0" xfId="0" applyAlignment="1" applyBorder="1" applyFont="1">
      <alignment horizontal="center" shrinkToFit="0" vertical="center" wrapText="1"/>
    </xf>
    <xf borderId="0" fillId="0" fontId="0" numFmtId="164" xfId="0" applyFont="1" applyNumberFormat="1"/>
    <xf borderId="23" fillId="12" fontId="8" numFmtId="0" xfId="0" applyAlignment="1" applyBorder="1" applyFont="1">
      <alignment shrinkToFit="0" vertical="center" wrapText="1"/>
    </xf>
    <xf borderId="23" fillId="12" fontId="9" numFmtId="0" xfId="0" applyAlignment="1" applyBorder="1" applyFont="1">
      <alignment horizontal="left" shrinkToFit="0" wrapText="1"/>
    </xf>
    <xf borderId="23" fillId="12" fontId="9" numFmtId="3" xfId="0" applyAlignment="1" applyBorder="1" applyFont="1" applyNumberFormat="1">
      <alignment horizontal="right" shrinkToFit="0" wrapText="1"/>
    </xf>
    <xf borderId="23" fillId="12" fontId="9" numFmtId="0" xfId="0" applyAlignment="1" applyBorder="1" applyFont="1">
      <alignment horizontal="right" shrinkToFit="0" wrapText="1"/>
    </xf>
    <xf borderId="9" fillId="0" fontId="7" numFmtId="0" xfId="0" applyAlignment="1" applyBorder="1" applyFont="1">
      <alignment shrinkToFit="0" vertical="center" wrapText="1"/>
    </xf>
    <xf borderId="18" fillId="0" fontId="0" numFmtId="0" xfId="0" applyAlignment="1" applyBorder="1" applyFont="1">
      <alignment horizontal="center" vertical="center"/>
    </xf>
    <xf borderId="24" fillId="0" fontId="2" numFmtId="0" xfId="0" applyBorder="1" applyFont="1"/>
    <xf borderId="17" fillId="0" fontId="0" numFmtId="0" xfId="0" applyAlignment="1" applyBorder="1" applyFont="1">
      <alignment horizontal="center" readingOrder="0" shrinkToFit="0" vertical="center" wrapText="1"/>
    </xf>
    <xf borderId="3" fillId="9" fontId="8" numFmtId="0" xfId="0" applyAlignment="1" applyBorder="1" applyFont="1">
      <alignment horizontal="right" shrinkToFit="0" wrapText="1"/>
    </xf>
    <xf borderId="21" fillId="0" fontId="0" numFmtId="0" xfId="0" applyAlignment="1" applyBorder="1" applyFont="1">
      <alignment horizontal="center" vertical="center"/>
    </xf>
    <xf borderId="10" fillId="9" fontId="12" numFmtId="164" xfId="0" applyAlignment="1" applyBorder="1" applyFont="1" applyNumberFormat="1">
      <alignment horizontal="right" shrinkToFit="0" wrapText="1"/>
    </xf>
    <xf borderId="18" fillId="0" fontId="0" numFmtId="0" xfId="0" applyAlignment="1" applyBorder="1" applyFont="1">
      <alignment horizontal="center" shrinkToFit="0" vertical="center" wrapText="1"/>
    </xf>
    <xf borderId="9" fillId="14" fontId="5" numFmtId="0" xfId="0" applyAlignment="1" applyBorder="1" applyFill="1" applyFont="1">
      <alignment vertical="center"/>
    </xf>
    <xf borderId="25" fillId="8" fontId="9" numFmtId="0" xfId="0" applyAlignment="1" applyBorder="1" applyFont="1">
      <alignment readingOrder="0" shrinkToFit="0" vertical="center" wrapText="1"/>
    </xf>
    <xf borderId="10" fillId="15" fontId="8" numFmtId="0" xfId="0" applyAlignment="1" applyBorder="1" applyFill="1" applyFont="1">
      <alignment horizontal="right" shrinkToFit="0" wrapText="1"/>
    </xf>
    <xf borderId="26" fillId="0" fontId="2" numFmtId="0" xfId="0" applyBorder="1" applyFont="1"/>
    <xf borderId="10" fillId="15" fontId="9" numFmtId="0" xfId="0" applyAlignment="1" applyBorder="1" applyFont="1">
      <alignment shrinkToFit="0" wrapText="1"/>
    </xf>
    <xf borderId="18" fillId="0" fontId="0" numFmtId="0" xfId="0" applyAlignment="1" applyBorder="1" applyFont="1">
      <alignment horizontal="center" readingOrder="0" shrinkToFit="0" vertical="center" wrapText="1"/>
    </xf>
    <xf borderId="10" fillId="12" fontId="8" numFmtId="0" xfId="0" applyAlignment="1" applyBorder="1" applyFont="1">
      <alignment shrinkToFit="0" vertical="center" wrapText="1"/>
    </xf>
    <xf borderId="23" fillId="12" fontId="8" numFmtId="0" xfId="0" applyAlignment="1" applyBorder="1" applyFont="1">
      <alignment horizontal="center" shrinkToFit="0" vertical="center" wrapText="1"/>
    </xf>
    <xf borderId="10" fillId="12" fontId="9" numFmtId="0" xfId="0" applyAlignment="1" applyBorder="1" applyFont="1">
      <alignment horizontal="left" shrinkToFit="0" wrapText="1"/>
    </xf>
    <xf borderId="9" fillId="0" fontId="9" numFmtId="0" xfId="0" applyBorder="1" applyFont="1"/>
    <xf borderId="27" fillId="0" fontId="2" numFmtId="0" xfId="0" applyBorder="1" applyFont="1"/>
    <xf borderId="18" fillId="0" fontId="5" numFmtId="0" xfId="0" applyAlignment="1" applyBorder="1" applyFont="1">
      <alignment horizontal="center" readingOrder="0" shrinkToFit="0" vertical="center" wrapText="1"/>
    </xf>
    <xf borderId="23" fillId="7" fontId="8" numFmtId="0" xfId="0" applyAlignment="1" applyBorder="1" applyFont="1">
      <alignment horizontal="center" shrinkToFit="0" vertical="center" wrapText="1"/>
    </xf>
    <xf borderId="9" fillId="0" fontId="8" numFmtId="0" xfId="0" applyAlignment="1" applyBorder="1" applyFont="1">
      <alignment shrinkToFit="0" wrapText="1"/>
    </xf>
    <xf borderId="10" fillId="7" fontId="9" numFmtId="0" xfId="0" applyAlignment="1" applyBorder="1" applyFont="1">
      <alignment shrinkToFit="0" wrapText="1"/>
    </xf>
    <xf borderId="18" fillId="0" fontId="14" numFmtId="9" xfId="0" applyAlignment="1" applyBorder="1" applyFont="1" applyNumberFormat="1">
      <alignment horizontal="center" shrinkToFit="0" vertical="center" wrapText="1"/>
    </xf>
    <xf borderId="10" fillId="7" fontId="9" numFmtId="3" xfId="0" applyAlignment="1" applyBorder="1" applyFont="1" applyNumberFormat="1">
      <alignment horizontal="right" shrinkToFit="0" wrapText="1"/>
    </xf>
    <xf borderId="28" fillId="0" fontId="2" numFmtId="0" xfId="0" applyBorder="1" applyFont="1"/>
    <xf borderId="9" fillId="16" fontId="5" numFmtId="0" xfId="0" applyAlignment="1" applyBorder="1" applyFill="1" applyFont="1">
      <alignment vertical="center"/>
    </xf>
    <xf borderId="10" fillId="9" fontId="12" numFmtId="3" xfId="0" applyAlignment="1" applyBorder="1" applyFont="1" applyNumberFormat="1">
      <alignment horizontal="right" shrinkToFit="0" wrapText="1"/>
    </xf>
    <xf borderId="9" fillId="0" fontId="7" numFmtId="0" xfId="0" applyBorder="1" applyFont="1"/>
    <xf borderId="24" fillId="12" fontId="8" numFmtId="0" xfId="0" applyAlignment="1" applyBorder="1" applyFont="1">
      <alignment horizontal="center" shrinkToFit="0" vertical="center" wrapText="1"/>
    </xf>
    <xf borderId="21" fillId="0" fontId="14" numFmtId="9" xfId="0" applyAlignment="1" applyBorder="1" applyFont="1" applyNumberFormat="1">
      <alignment horizontal="center" shrinkToFit="0" vertical="center" wrapText="1"/>
    </xf>
    <xf borderId="29" fillId="12" fontId="8" numFmtId="0" xfId="0" applyAlignment="1" applyBorder="1" applyFont="1">
      <alignment horizontal="center" shrinkToFit="0" vertical="center" wrapText="1"/>
    </xf>
    <xf borderId="0" fillId="0" fontId="15" numFmtId="0" xfId="0" applyFont="1"/>
    <xf borderId="10" fillId="17" fontId="9" numFmtId="0" xfId="0" applyAlignment="1" applyBorder="1" applyFill="1" applyFont="1">
      <alignment shrinkToFit="0" wrapText="1"/>
    </xf>
    <xf borderId="10" fillId="17" fontId="9" numFmtId="3" xfId="0" applyAlignment="1" applyBorder="1" applyFont="1" applyNumberFormat="1">
      <alignment horizontal="right" shrinkToFit="0" wrapText="1"/>
    </xf>
    <xf borderId="10" fillId="17" fontId="9" numFmtId="0" xfId="0" applyAlignment="1" applyBorder="1" applyFont="1">
      <alignment horizontal="right" shrinkToFit="0" wrapText="1"/>
    </xf>
    <xf borderId="29" fillId="18" fontId="8" numFmtId="0" xfId="0" applyAlignment="1" applyBorder="1" applyFill="1" applyFont="1">
      <alignment horizontal="center" shrinkToFit="0" vertical="center" wrapText="1"/>
    </xf>
    <xf borderId="10" fillId="18" fontId="9" numFmtId="0" xfId="0" applyAlignment="1" applyBorder="1" applyFont="1">
      <alignment shrinkToFit="0" wrapText="1"/>
    </xf>
    <xf borderId="10" fillId="18" fontId="9" numFmtId="3" xfId="0" applyAlignment="1" applyBorder="1" applyFont="1" applyNumberFormat="1">
      <alignment horizontal="right" shrinkToFit="0" wrapText="1"/>
    </xf>
    <xf borderId="23" fillId="12" fontId="8" numFmtId="0" xfId="0" applyAlignment="1" applyBorder="1" applyFont="1">
      <alignment horizontal="center" readingOrder="0" shrinkToFit="0" vertical="center" wrapText="1"/>
    </xf>
    <xf borderId="10" fillId="18" fontId="9" numFmtId="0" xfId="0" applyAlignment="1" applyBorder="1" applyFont="1">
      <alignment horizontal="right" shrinkToFit="0" wrapText="1"/>
    </xf>
    <xf borderId="10" fillId="12" fontId="9" numFmtId="0" xfId="0" applyAlignment="1" applyBorder="1" applyFont="1">
      <alignment readingOrder="0" shrinkToFit="0" wrapText="1"/>
    </xf>
    <xf borderId="0" fillId="12" fontId="9" numFmtId="3" xfId="0" applyAlignment="1" applyFont="1" applyNumberFormat="1">
      <alignment horizontal="right" shrinkToFit="0" wrapText="1"/>
    </xf>
    <xf borderId="0" fillId="12" fontId="9" numFmtId="0" xfId="0" applyAlignment="1" applyFont="1">
      <alignment horizontal="right" shrinkToFit="0" wrapText="1"/>
    </xf>
    <xf borderId="0" fillId="12" fontId="9" numFmtId="0" xfId="0" applyAlignment="1" applyFont="1">
      <alignment shrinkToFit="0" wrapText="1"/>
    </xf>
    <xf borderId="0" fillId="12" fontId="16" numFmtId="3" xfId="0" applyAlignment="1" applyFont="1" applyNumberFormat="1">
      <alignment horizontal="right" vertical="bottom"/>
    </xf>
    <xf borderId="10" fillId="19" fontId="9" numFmtId="0" xfId="0" applyAlignment="1" applyBorder="1" applyFill="1" applyFont="1">
      <alignment shrinkToFit="0" wrapText="1"/>
    </xf>
    <xf borderId="0" fillId="12" fontId="16" numFmtId="0" xfId="0" applyAlignment="1" applyFont="1">
      <alignment horizontal="right" vertical="bottom"/>
    </xf>
    <xf borderId="10" fillId="19" fontId="9" numFmtId="3" xfId="0" applyAlignment="1" applyBorder="1" applyFont="1" applyNumberFormat="1">
      <alignment horizontal="right" shrinkToFit="0" wrapText="1"/>
    </xf>
    <xf borderId="0" fillId="12" fontId="16" numFmtId="0" xfId="0" applyAlignment="1" applyFont="1">
      <alignment vertical="bottom"/>
    </xf>
    <xf borderId="10" fillId="19" fontId="9" numFmtId="0" xfId="0" applyAlignment="1" applyBorder="1" applyFont="1">
      <alignment horizontal="right" shrinkToFit="0" wrapText="1"/>
    </xf>
    <xf borderId="0" fillId="12" fontId="16" numFmtId="0" xfId="0" applyAlignment="1" applyFont="1">
      <alignment shrinkToFit="0" vertical="bottom" wrapText="1"/>
    </xf>
    <xf borderId="0" fillId="8" fontId="17" numFmtId="0" xfId="0" applyAlignment="1" applyFont="1">
      <alignment shrinkToFit="0" wrapText="1"/>
    </xf>
    <xf borderId="23" fillId="18" fontId="8" numFmtId="0" xfId="0" applyAlignment="1" applyBorder="1" applyFont="1">
      <alignment horizontal="center" readingOrder="0" shrinkToFit="0" vertical="center" wrapText="1"/>
    </xf>
    <xf borderId="23" fillId="18" fontId="8" numFmtId="0" xfId="0" applyAlignment="1" applyBorder="1" applyFont="1">
      <alignment horizontal="center" shrinkToFit="0" vertical="center" wrapText="1"/>
    </xf>
    <xf borderId="29" fillId="18" fontId="8" numFmtId="0" xfId="0" applyAlignment="1" applyBorder="1" applyFont="1">
      <alignment horizontal="center" readingOrder="0" shrinkToFit="0" vertical="center" wrapText="1"/>
    </xf>
    <xf borderId="10" fillId="19" fontId="9" numFmtId="0" xfId="0" applyAlignment="1" applyBorder="1" applyFont="1">
      <alignment readingOrder="0" shrinkToFit="0" wrapText="1"/>
    </xf>
    <xf borderId="22" fillId="12" fontId="8" numFmtId="0" xfId="0" applyAlignment="1" applyBorder="1" applyFont="1">
      <alignment horizontal="center" shrinkToFit="0" vertical="center" wrapText="1"/>
    </xf>
    <xf borderId="0" fillId="12" fontId="16" numFmtId="3" xfId="0" applyAlignment="1" applyFont="1" applyNumberFormat="1">
      <alignment vertical="bottom"/>
    </xf>
    <xf borderId="0" fillId="12" fontId="16" numFmtId="0" xfId="0" applyAlignment="1" applyFont="1">
      <alignment readingOrder="0" vertical="bottom"/>
    </xf>
    <xf borderId="30" fillId="20" fontId="18" numFmtId="0" xfId="0" applyBorder="1" applyFill="1" applyFont="1"/>
    <xf borderId="30" fillId="20" fontId="18" numFmtId="3" xfId="0" applyBorder="1" applyFont="1" applyNumberFormat="1"/>
    <xf borderId="0" fillId="0" fontId="15" numFmtId="3" xfId="0" applyFont="1" applyNumberFormat="1"/>
    <xf borderId="0" fillId="21" fontId="15" numFmtId="0" xfId="0" applyAlignment="1" applyFill="1" applyFont="1">
      <alignment horizontal="center" vertical="center"/>
    </xf>
    <xf borderId="0" fillId="0" fontId="15" numFmtId="0" xfId="0" applyAlignment="1" applyFont="1">
      <alignment horizontal="center"/>
    </xf>
    <xf borderId="0" fillId="0" fontId="15" numFmtId="0" xfId="0" applyAlignment="1" applyFont="1">
      <alignment horizontal="center" vertical="center"/>
    </xf>
    <xf borderId="0" fillId="0" fontId="15" numFmtId="0" xfId="0" applyAlignment="1" applyFont="1">
      <alignment horizontal="left" shrinkToFit="0" vertical="center" wrapText="1"/>
    </xf>
    <xf borderId="0" fillId="0" fontId="15" numFmtId="165" xfId="0" applyAlignment="1" applyFont="1" applyNumberFormat="1">
      <alignment horizontal="left" shrinkToFit="0" vertical="center" wrapText="1"/>
    </xf>
    <xf borderId="0" fillId="0" fontId="15" numFmtId="166" xfId="0" applyAlignment="1" applyFont="1" applyNumberFormat="1">
      <alignment horizontal="left" shrinkToFit="0" vertical="center" wrapText="1"/>
    </xf>
    <xf borderId="0" fillId="0" fontId="15" numFmtId="0" xfId="0" applyAlignment="1" applyFont="1">
      <alignment horizontal="left" vertical="center"/>
    </xf>
    <xf borderId="0" fillId="22" fontId="15" numFmtId="0" xfId="0" applyAlignment="1" applyFill="1" applyFont="1">
      <alignment horizontal="left" vertical="center"/>
    </xf>
  </cellXfs>
  <cellStyles count="1">
    <cellStyle xfId="0" name="Normal" builtinId="0"/>
  </cellStyles>
  <dxfs count="1">
    <dxf>
      <font>
        <color rgb="FFB7E1CD"/>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29"/>
    <col customWidth="1" min="2" max="2" width="64.43"/>
    <col customWidth="1" min="3" max="3" width="17.29"/>
    <col customWidth="1" min="4" max="6" width="8.71"/>
  </cols>
  <sheetData>
    <row r="1" ht="54.75" customHeight="1">
      <c r="A1" s="1" t="s">
        <v>0</v>
      </c>
      <c r="B1" s="2"/>
      <c r="C1" s="4"/>
    </row>
    <row r="2" ht="14.25" customHeight="1">
      <c r="A2" s="9" t="s">
        <v>3</v>
      </c>
      <c r="B2" s="11" t="s">
        <v>6</v>
      </c>
      <c r="C2" s="4"/>
    </row>
    <row r="3" ht="14.25" customHeight="1">
      <c r="A3" s="13" t="s">
        <v>8</v>
      </c>
      <c r="B3" s="17" t="s">
        <v>11</v>
      </c>
      <c r="C3" s="4"/>
    </row>
    <row r="4" ht="14.25" customHeight="1">
      <c r="A4" s="13" t="s">
        <v>18</v>
      </c>
      <c r="B4" s="17" t="s">
        <v>19</v>
      </c>
      <c r="C4" s="4"/>
    </row>
    <row r="5" ht="14.25" customHeight="1">
      <c r="A5" s="13" t="s">
        <v>20</v>
      </c>
      <c r="B5" s="17" t="s">
        <v>23</v>
      </c>
      <c r="C5" s="4"/>
    </row>
    <row r="6" ht="14.25" customHeight="1">
      <c r="A6" s="13" t="s">
        <v>25</v>
      </c>
      <c r="B6" s="17" t="s">
        <v>28</v>
      </c>
      <c r="C6" s="4"/>
    </row>
    <row r="7" ht="27.0" customHeight="1">
      <c r="A7" s="13" t="s">
        <v>30</v>
      </c>
      <c r="B7" s="31" t="s">
        <v>31</v>
      </c>
      <c r="C7" s="4"/>
    </row>
    <row r="8" ht="14.25" customHeight="1">
      <c r="A8" s="13" t="s">
        <v>35</v>
      </c>
      <c r="B8" s="17" t="s">
        <v>36</v>
      </c>
      <c r="C8" s="4"/>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7:C7"/>
    <mergeCell ref="B8:C8"/>
    <mergeCell ref="A1:C1"/>
    <mergeCell ref="B3:C3"/>
    <mergeCell ref="B2:C2"/>
    <mergeCell ref="B4:C4"/>
    <mergeCell ref="B5:C5"/>
    <mergeCell ref="B6:C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8.0"/>
    <col customWidth="1" min="3" max="5" width="19.29"/>
    <col customWidth="1" min="6" max="6" width="23.29"/>
    <col customWidth="1" min="7" max="7" width="21.71"/>
  </cols>
  <sheetData>
    <row r="1" ht="14.25" customHeight="1">
      <c r="A1" s="6" t="s">
        <v>1</v>
      </c>
      <c r="B1" s="8"/>
      <c r="C1" s="8"/>
      <c r="D1" s="8"/>
      <c r="E1" s="8"/>
      <c r="F1" s="8"/>
      <c r="G1" s="8"/>
    </row>
    <row r="2" ht="14.25" customHeight="1">
      <c r="A2" s="14" t="s">
        <v>5</v>
      </c>
      <c r="B2" s="16"/>
      <c r="C2" s="16"/>
      <c r="D2" s="16"/>
      <c r="E2" s="16"/>
      <c r="F2" s="16"/>
      <c r="G2" s="16"/>
    </row>
    <row r="3" ht="14.25" customHeight="1">
      <c r="A3" s="19" t="s">
        <v>17</v>
      </c>
      <c r="B3" s="19" t="s">
        <v>21</v>
      </c>
      <c r="C3" s="19" t="s">
        <v>22</v>
      </c>
      <c r="D3" s="19" t="s">
        <v>24</v>
      </c>
      <c r="E3" s="19" t="s">
        <v>27</v>
      </c>
      <c r="F3" s="23" t="s">
        <v>29</v>
      </c>
      <c r="G3" s="19" t="s">
        <v>32</v>
      </c>
    </row>
    <row r="4" ht="14.25" customHeight="1">
      <c r="A4" s="25" t="s">
        <v>33</v>
      </c>
      <c r="B4" s="27"/>
      <c r="C4" s="29"/>
      <c r="D4" s="30"/>
      <c r="E4" s="32"/>
      <c r="F4" s="30"/>
      <c r="G4" s="27"/>
      <c r="J4" s="27"/>
    </row>
    <row r="5" ht="14.25" customHeight="1">
      <c r="A5" s="25" t="s">
        <v>37</v>
      </c>
      <c r="B5" s="27"/>
      <c r="C5" s="33"/>
      <c r="D5" s="30"/>
      <c r="E5" s="34"/>
      <c r="F5" s="30"/>
      <c r="G5" s="27"/>
      <c r="J5" s="27"/>
    </row>
    <row r="6" ht="14.25" customHeight="1">
      <c r="A6" s="25" t="s">
        <v>38</v>
      </c>
      <c r="B6" s="27"/>
      <c r="C6" s="37"/>
      <c r="D6" s="30"/>
      <c r="E6" s="34"/>
      <c r="F6" s="30"/>
      <c r="G6" s="27"/>
      <c r="J6" s="27"/>
    </row>
    <row r="7" ht="14.25" customHeight="1">
      <c r="A7" s="25" t="s">
        <v>39</v>
      </c>
      <c r="B7" s="27"/>
      <c r="C7" s="37"/>
      <c r="D7" s="39" t="s">
        <v>40</v>
      </c>
      <c r="E7" s="41" t="s">
        <v>41</v>
      </c>
      <c r="F7" s="37"/>
      <c r="G7" s="37"/>
      <c r="J7" s="37"/>
    </row>
    <row r="8" ht="27.0" customHeight="1">
      <c r="A8" s="25" t="s">
        <v>43</v>
      </c>
      <c r="B8" s="27"/>
      <c r="C8" s="37"/>
      <c r="D8" s="43"/>
      <c r="E8" s="43"/>
      <c r="F8" s="45" t="s">
        <v>44</v>
      </c>
      <c r="G8" s="37" t="s">
        <v>45</v>
      </c>
      <c r="J8" s="45" t="s">
        <v>44</v>
      </c>
    </row>
    <row r="9" ht="46.5" customHeight="1">
      <c r="A9" s="25" t="s">
        <v>46</v>
      </c>
      <c r="B9" s="27"/>
      <c r="C9" s="48" t="s">
        <v>47</v>
      </c>
      <c r="D9" s="43"/>
      <c r="E9" s="39" t="s">
        <v>48</v>
      </c>
      <c r="F9" s="43"/>
      <c r="G9" s="37"/>
      <c r="J9" s="43"/>
    </row>
    <row r="10" ht="42.75" customHeight="1">
      <c r="A10" s="25" t="s">
        <v>49</v>
      </c>
      <c r="B10" s="27"/>
      <c r="C10" s="37"/>
      <c r="D10" s="50"/>
      <c r="E10" s="43"/>
      <c r="F10" s="50"/>
      <c r="G10" s="37"/>
      <c r="J10" s="50"/>
    </row>
    <row r="11" ht="14.25" customHeight="1">
      <c r="A11" s="25" t="s">
        <v>52</v>
      </c>
      <c r="B11" s="27"/>
      <c r="C11" s="51" t="s">
        <v>53</v>
      </c>
      <c r="D11" s="53" t="s">
        <v>54</v>
      </c>
      <c r="E11" s="43"/>
      <c r="F11" s="39" t="s">
        <v>55</v>
      </c>
      <c r="G11" s="27"/>
      <c r="J11" s="39" t="s">
        <v>55</v>
      </c>
    </row>
    <row r="12" ht="244.5" customHeight="1">
      <c r="A12" s="25" t="s">
        <v>57</v>
      </c>
      <c r="B12" s="27"/>
      <c r="C12" s="55" t="s">
        <v>58</v>
      </c>
      <c r="D12" s="43"/>
      <c r="E12" s="43"/>
      <c r="F12" s="43"/>
      <c r="G12" s="37"/>
      <c r="J12" s="43"/>
    </row>
    <row r="13" ht="14.25" customHeight="1">
      <c r="A13" s="25" t="s">
        <v>60</v>
      </c>
      <c r="B13" s="27"/>
      <c r="C13" s="37" t="s">
        <v>61</v>
      </c>
      <c r="D13" s="43"/>
      <c r="E13" s="43"/>
      <c r="F13" s="43"/>
      <c r="G13" s="37"/>
      <c r="J13" s="43"/>
    </row>
    <row r="14" ht="14.25" customHeight="1">
      <c r="A14" s="58" t="s">
        <v>62</v>
      </c>
      <c r="B14" s="27"/>
      <c r="C14" s="37" t="s">
        <v>63</v>
      </c>
      <c r="D14" s="50"/>
      <c r="E14" s="43"/>
      <c r="F14" s="43"/>
      <c r="G14" s="37"/>
      <c r="J14" s="43"/>
    </row>
    <row r="15" ht="14.25" customHeight="1">
      <c r="A15" s="58" t="s">
        <v>65</v>
      </c>
      <c r="B15" s="27"/>
      <c r="C15" s="37"/>
      <c r="D15" s="39" t="s">
        <v>66</v>
      </c>
      <c r="E15" s="43"/>
      <c r="F15" s="50"/>
      <c r="G15" s="37"/>
      <c r="J15" s="50"/>
    </row>
    <row r="16" ht="14.25" customHeight="1">
      <c r="A16" s="58" t="s">
        <v>67</v>
      </c>
      <c r="B16" s="27"/>
      <c r="C16" s="39" t="s">
        <v>68</v>
      </c>
      <c r="D16" s="43"/>
      <c r="E16" s="43"/>
      <c r="F16" s="39" t="s">
        <v>69</v>
      </c>
      <c r="G16" s="39"/>
      <c r="J16" s="39" t="s">
        <v>69</v>
      </c>
    </row>
    <row r="17" ht="99.0" customHeight="1">
      <c r="A17" s="61" t="s">
        <v>70</v>
      </c>
      <c r="B17" s="27"/>
      <c r="C17" s="50"/>
      <c r="D17" s="43"/>
      <c r="E17" s="43"/>
      <c r="F17" s="43"/>
      <c r="G17" s="63" t="s">
        <v>72</v>
      </c>
      <c r="J17" s="43"/>
    </row>
    <row r="18" ht="14.25" customHeight="1">
      <c r="A18" s="61" t="s">
        <v>73</v>
      </c>
      <c r="B18" s="27"/>
      <c r="C18" s="66" t="s">
        <v>61</v>
      </c>
      <c r="D18" s="50"/>
      <c r="E18" s="43"/>
      <c r="F18" s="50"/>
      <c r="G18" s="67"/>
      <c r="J18" s="50"/>
    </row>
    <row r="19" ht="14.25" customHeight="1">
      <c r="A19" s="61" t="s">
        <v>76</v>
      </c>
      <c r="B19" s="27"/>
      <c r="C19" s="43"/>
      <c r="D19" s="39" t="s">
        <v>77</v>
      </c>
      <c r="E19" s="43"/>
      <c r="F19" s="53" t="s">
        <v>61</v>
      </c>
      <c r="G19" s="37"/>
      <c r="J19" s="53" t="s">
        <v>61</v>
      </c>
    </row>
    <row r="20" ht="14.25" customHeight="1">
      <c r="A20" s="61" t="s">
        <v>80</v>
      </c>
      <c r="B20" s="27"/>
      <c r="C20" s="43"/>
      <c r="D20" s="43"/>
      <c r="E20" s="43"/>
      <c r="F20" s="43"/>
      <c r="G20" s="53"/>
      <c r="J20" s="43"/>
    </row>
    <row r="21" ht="14.25" customHeight="1">
      <c r="A21" s="61" t="s">
        <v>81</v>
      </c>
      <c r="B21" s="73"/>
      <c r="C21" s="43"/>
      <c r="D21" s="43"/>
      <c r="E21" s="43"/>
      <c r="F21" s="43"/>
      <c r="G21" s="74"/>
      <c r="J21" s="43"/>
    </row>
    <row r="22" ht="14.25" customHeight="1">
      <c r="A22" s="61" t="s">
        <v>82</v>
      </c>
      <c r="B22" s="37"/>
      <c r="C22" s="50"/>
      <c r="D22" s="43"/>
      <c r="E22" s="43"/>
      <c r="F22" s="50"/>
      <c r="G22" s="74"/>
      <c r="J22" s="50"/>
    </row>
    <row r="23" ht="14.25" customHeight="1">
      <c r="A23" s="61" t="s">
        <v>83</v>
      </c>
      <c r="B23" s="37"/>
      <c r="C23" s="53" t="s">
        <v>84</v>
      </c>
      <c r="D23" s="43"/>
      <c r="E23" s="41" t="s">
        <v>85</v>
      </c>
      <c r="F23" s="76" t="s">
        <v>86</v>
      </c>
      <c r="G23" s="74"/>
      <c r="J23" s="53" t="s">
        <v>88</v>
      </c>
    </row>
    <row r="24" ht="14.25" customHeight="1">
      <c r="A24" s="61" t="s">
        <v>89</v>
      </c>
      <c r="B24" s="37"/>
      <c r="C24" s="43"/>
      <c r="D24" s="43"/>
      <c r="E24" s="43"/>
      <c r="F24" s="43"/>
      <c r="G24" s="74"/>
      <c r="J24" s="43"/>
    </row>
    <row r="25" ht="14.25" customHeight="1">
      <c r="A25" s="61" t="s">
        <v>90</v>
      </c>
      <c r="B25" s="37"/>
      <c r="C25" s="43"/>
      <c r="D25" s="43"/>
      <c r="E25" s="43"/>
      <c r="F25" s="43"/>
      <c r="G25" s="78"/>
      <c r="J25" s="43"/>
    </row>
    <row r="26" ht="42.75" customHeight="1">
      <c r="A26" s="61" t="s">
        <v>91</v>
      </c>
      <c r="B26" s="37"/>
      <c r="C26" s="80" t="s">
        <v>92</v>
      </c>
      <c r="D26" s="43"/>
      <c r="E26" s="43"/>
      <c r="F26" s="43"/>
      <c r="G26" s="27"/>
      <c r="J26" s="43"/>
    </row>
    <row r="27" ht="14.25" customHeight="1">
      <c r="A27" s="61" t="s">
        <v>93</v>
      </c>
      <c r="B27" s="37"/>
      <c r="C27" s="50"/>
      <c r="D27" s="43"/>
      <c r="E27" s="43"/>
      <c r="F27" s="43"/>
      <c r="G27" s="37"/>
      <c r="J27" s="43"/>
    </row>
    <row r="28" ht="52.5" customHeight="1">
      <c r="A28" s="61" t="s">
        <v>94</v>
      </c>
      <c r="B28" s="27" t="s">
        <v>96</v>
      </c>
      <c r="C28" s="39" t="s">
        <v>98</v>
      </c>
      <c r="D28" s="43"/>
      <c r="E28" s="43"/>
      <c r="F28" s="43"/>
      <c r="G28" s="37"/>
      <c r="J28" s="39" t="s">
        <v>99</v>
      </c>
    </row>
    <row r="29" ht="52.5" customHeight="1">
      <c r="A29" s="81" t="s">
        <v>101</v>
      </c>
      <c r="B29" s="27" t="s">
        <v>102</v>
      </c>
      <c r="C29" s="43"/>
      <c r="D29" s="43"/>
      <c r="E29" s="82" t="s">
        <v>103</v>
      </c>
      <c r="F29" s="43"/>
      <c r="G29" s="37"/>
      <c r="J29" s="43"/>
    </row>
    <row r="30" ht="14.25" customHeight="1">
      <c r="A30" s="81" t="s">
        <v>106</v>
      </c>
      <c r="B30" s="39" t="s">
        <v>107</v>
      </c>
      <c r="C30" s="43"/>
      <c r="D30" s="43"/>
      <c r="E30" s="84"/>
      <c r="F30" s="43"/>
      <c r="G30" s="37"/>
      <c r="J30" s="50"/>
    </row>
    <row r="31" ht="14.25" customHeight="1">
      <c r="A31" s="81" t="s">
        <v>109</v>
      </c>
      <c r="B31" s="50"/>
      <c r="C31" s="43"/>
      <c r="D31" s="43"/>
      <c r="E31" s="84"/>
      <c r="F31" s="76" t="s">
        <v>111</v>
      </c>
      <c r="G31" s="39"/>
      <c r="J31" s="53" t="s">
        <v>112</v>
      </c>
    </row>
    <row r="32" ht="78.75" customHeight="1">
      <c r="A32" s="81" t="s">
        <v>114</v>
      </c>
      <c r="B32" s="27" t="s">
        <v>115</v>
      </c>
      <c r="C32" s="50"/>
      <c r="D32" s="43"/>
      <c r="E32" s="84"/>
      <c r="F32" s="43"/>
      <c r="G32" s="41"/>
      <c r="J32" s="43"/>
    </row>
    <row r="33" ht="31.5" customHeight="1">
      <c r="A33" s="81" t="s">
        <v>116</v>
      </c>
      <c r="B33" s="27"/>
      <c r="C33" s="53" t="s">
        <v>117</v>
      </c>
      <c r="D33" s="43"/>
      <c r="E33" s="84"/>
      <c r="F33" s="86" t="s">
        <v>118</v>
      </c>
      <c r="G33" s="67"/>
      <c r="J33" s="43"/>
    </row>
    <row r="34" ht="14.25" customHeight="1">
      <c r="A34" s="81" t="s">
        <v>119</v>
      </c>
      <c r="B34" s="90" t="s">
        <v>120</v>
      </c>
      <c r="C34" s="43"/>
      <c r="D34" s="43"/>
      <c r="E34" s="91"/>
      <c r="F34" s="43"/>
      <c r="G34" s="53"/>
      <c r="J34" s="43"/>
    </row>
    <row r="35" ht="14.25" customHeight="1">
      <c r="A35" s="81" t="s">
        <v>126</v>
      </c>
      <c r="B35" s="73"/>
      <c r="C35" s="43"/>
      <c r="D35" s="43"/>
      <c r="E35" s="92" t="s">
        <v>86</v>
      </c>
      <c r="F35" s="43"/>
      <c r="G35" s="74"/>
      <c r="J35" s="43"/>
    </row>
    <row r="36" ht="198.0" customHeight="1">
      <c r="A36" s="81" t="s">
        <v>130</v>
      </c>
      <c r="B36" s="94" t="s">
        <v>131</v>
      </c>
      <c r="C36" s="43"/>
      <c r="D36" s="43"/>
      <c r="E36" s="43"/>
      <c r="F36" s="50"/>
      <c r="G36" s="78"/>
      <c r="J36" s="50"/>
    </row>
    <row r="37" ht="14.25" customHeight="1">
      <c r="A37" s="81" t="s">
        <v>132</v>
      </c>
      <c r="B37" s="37"/>
      <c r="C37" s="50"/>
      <c r="D37" s="50"/>
      <c r="E37" s="96"/>
      <c r="F37" s="39"/>
      <c r="G37" s="27"/>
      <c r="J37" s="39"/>
    </row>
    <row r="38" ht="14.25" customHeight="1">
      <c r="A38" s="81" t="s">
        <v>134</v>
      </c>
      <c r="B38" s="37"/>
      <c r="C38" s="39" t="s">
        <v>135</v>
      </c>
      <c r="D38" s="30" t="s">
        <v>136</v>
      </c>
      <c r="E38" s="96"/>
      <c r="F38" s="50"/>
      <c r="G38" s="27"/>
      <c r="J38" s="50"/>
    </row>
    <row r="39" ht="14.25" customHeight="1">
      <c r="A39" s="81" t="s">
        <v>137</v>
      </c>
      <c r="B39" s="37"/>
      <c r="C39" s="43"/>
      <c r="D39" s="39" t="s">
        <v>135</v>
      </c>
      <c r="E39" s="96"/>
      <c r="F39" s="30"/>
      <c r="G39" s="27"/>
      <c r="J39" s="27"/>
    </row>
    <row r="40" ht="14.25" customHeight="1">
      <c r="A40" s="81" t="s">
        <v>138</v>
      </c>
      <c r="B40" s="37"/>
      <c r="C40" s="43"/>
      <c r="D40" s="43"/>
      <c r="E40" s="96"/>
      <c r="F40" s="39" t="s">
        <v>135</v>
      </c>
      <c r="G40" s="39"/>
      <c r="J40" s="39" t="s">
        <v>135</v>
      </c>
    </row>
    <row r="41" ht="14.25" customHeight="1">
      <c r="A41" s="99" t="s">
        <v>140</v>
      </c>
      <c r="B41" s="73" t="s">
        <v>141</v>
      </c>
      <c r="C41" s="43"/>
      <c r="D41" s="43"/>
      <c r="E41" s="96"/>
      <c r="F41" s="43"/>
      <c r="G41" s="41"/>
      <c r="J41" s="43"/>
    </row>
    <row r="42" ht="14.25" customHeight="1">
      <c r="A42" s="99" t="s">
        <v>142</v>
      </c>
      <c r="B42" s="37"/>
      <c r="C42" s="43"/>
      <c r="D42" s="43"/>
      <c r="E42" s="96"/>
      <c r="F42" s="43"/>
      <c r="G42" s="41"/>
      <c r="J42" s="43"/>
    </row>
    <row r="43" ht="14.25" customHeight="1">
      <c r="A43" s="99" t="s">
        <v>143</v>
      </c>
      <c r="B43" s="37"/>
      <c r="C43" s="43"/>
      <c r="D43" s="43"/>
      <c r="E43" s="96"/>
      <c r="F43" s="43"/>
      <c r="G43" s="41"/>
      <c r="J43" s="43"/>
    </row>
    <row r="44" ht="14.25" customHeight="1">
      <c r="A44" s="99" t="s">
        <v>144</v>
      </c>
      <c r="B44" s="37"/>
      <c r="C44" s="43"/>
      <c r="D44" s="43"/>
      <c r="E44" s="96"/>
      <c r="F44" s="43"/>
      <c r="G44" s="41"/>
      <c r="J44" s="43"/>
    </row>
    <row r="45" ht="14.25" customHeight="1">
      <c r="A45" s="99" t="s">
        <v>145</v>
      </c>
      <c r="B45" s="37"/>
      <c r="C45" s="43"/>
      <c r="D45" s="43"/>
      <c r="E45" s="96"/>
      <c r="F45" s="43"/>
      <c r="G45" s="41"/>
      <c r="J45" s="43"/>
    </row>
    <row r="46" ht="14.25" customHeight="1">
      <c r="A46" s="99" t="s">
        <v>147</v>
      </c>
      <c r="B46" s="101"/>
      <c r="C46" s="50"/>
      <c r="D46" s="50"/>
      <c r="E46" s="103"/>
      <c r="F46" s="50"/>
      <c r="G46" s="67"/>
      <c r="J46" s="50"/>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C18:C22"/>
    <mergeCell ref="C16:C17"/>
    <mergeCell ref="B30:B31"/>
    <mergeCell ref="C26:C27"/>
    <mergeCell ref="C23:C25"/>
    <mergeCell ref="C38:C46"/>
    <mergeCell ref="D39:D46"/>
    <mergeCell ref="D19:D37"/>
    <mergeCell ref="E23:E28"/>
    <mergeCell ref="E35:E36"/>
    <mergeCell ref="E29:E34"/>
    <mergeCell ref="A1:G1"/>
    <mergeCell ref="A2:G2"/>
    <mergeCell ref="D7:D10"/>
    <mergeCell ref="E7:E8"/>
    <mergeCell ref="F16:F18"/>
    <mergeCell ref="F8:F10"/>
    <mergeCell ref="F11:F15"/>
    <mergeCell ref="E9:E22"/>
    <mergeCell ref="F19:F22"/>
    <mergeCell ref="J8:J10"/>
    <mergeCell ref="J11:J15"/>
    <mergeCell ref="J19:J22"/>
    <mergeCell ref="J23:J27"/>
    <mergeCell ref="J16:J18"/>
    <mergeCell ref="D15:D18"/>
    <mergeCell ref="D11:D14"/>
    <mergeCell ref="F37:F38"/>
    <mergeCell ref="F23:F30"/>
    <mergeCell ref="F31:F32"/>
    <mergeCell ref="F33:F36"/>
    <mergeCell ref="C28:C32"/>
    <mergeCell ref="C33:C37"/>
    <mergeCell ref="J37:J38"/>
    <mergeCell ref="J40:J46"/>
    <mergeCell ref="J28:J30"/>
    <mergeCell ref="J31:J36"/>
    <mergeCell ref="F40:F46"/>
  </mergeCells>
  <conditionalFormatting sqref="A3:F3">
    <cfRule type="notContainsBlanks" dxfId="0" priority="1">
      <formula>LEN(TRIM(A3))&gt;0</formula>
    </cfRule>
  </conditionalFormatting>
  <conditionalFormatting sqref="G3">
    <cfRule type="notContainsBlanks" dxfId="0" priority="2">
      <formula>LEN(TRIM(G3))&gt;0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31.29"/>
    <col customWidth="1" min="3" max="3" width="19.86"/>
    <col customWidth="1" min="4" max="4" width="18.29"/>
    <col customWidth="1" min="5" max="5" width="8.71"/>
    <col customWidth="1" min="6" max="6" width="14.14"/>
    <col customWidth="1" min="7" max="7" width="10.29"/>
    <col customWidth="1" min="8" max="8" width="39.29"/>
    <col customWidth="1" min="9" max="9" width="10.86"/>
    <col customWidth="1" min="10" max="10" width="8.71"/>
    <col customWidth="1" min="11" max="11" width="10.86"/>
  </cols>
  <sheetData>
    <row r="1" ht="27.0" customHeight="1">
      <c r="A1" s="3" t="s">
        <v>2</v>
      </c>
      <c r="B1" s="5"/>
      <c r="C1" s="5"/>
      <c r="D1" s="5"/>
      <c r="E1" s="5"/>
      <c r="F1" s="5"/>
      <c r="G1" s="5"/>
      <c r="H1" s="7"/>
    </row>
    <row r="2" ht="14.25" customHeight="1">
      <c r="A2" s="10" t="s">
        <v>4</v>
      </c>
      <c r="B2" s="12" t="s">
        <v>7</v>
      </c>
      <c r="C2" s="10" t="s">
        <v>9</v>
      </c>
      <c r="D2" s="10" t="s">
        <v>10</v>
      </c>
      <c r="E2" s="10" t="s">
        <v>12</v>
      </c>
      <c r="F2" s="15" t="s">
        <v>13</v>
      </c>
      <c r="G2" s="10" t="s">
        <v>14</v>
      </c>
      <c r="H2" s="10" t="s">
        <v>15</v>
      </c>
    </row>
    <row r="3" ht="33.75" customHeight="1">
      <c r="A3" s="18" t="s">
        <v>16</v>
      </c>
      <c r="B3" s="20"/>
      <c r="C3" s="21"/>
      <c r="D3" s="21"/>
      <c r="E3" s="21" t="s">
        <v>26</v>
      </c>
      <c r="F3" s="22"/>
      <c r="G3" s="24"/>
      <c r="H3" s="21"/>
    </row>
    <row r="4" ht="14.25" customHeight="1">
      <c r="A4" s="26"/>
      <c r="B4" s="28"/>
      <c r="C4" s="21"/>
      <c r="D4" s="21"/>
      <c r="E4" s="21" t="s">
        <v>34</v>
      </c>
      <c r="F4" s="22"/>
      <c r="G4" s="24"/>
      <c r="H4" s="21"/>
    </row>
    <row r="5" ht="14.25" customHeight="1">
      <c r="A5" s="26"/>
      <c r="B5" s="28"/>
      <c r="C5" s="21"/>
      <c r="D5" s="21"/>
      <c r="E5" s="21" t="s">
        <v>26</v>
      </c>
      <c r="F5" s="22"/>
      <c r="G5" s="24"/>
      <c r="H5" s="21"/>
    </row>
    <row r="6" ht="14.25" customHeight="1">
      <c r="A6" s="26"/>
      <c r="B6" s="28"/>
      <c r="C6" s="21"/>
      <c r="D6" s="21"/>
      <c r="E6" s="21" t="s">
        <v>26</v>
      </c>
      <c r="F6" s="22"/>
      <c r="G6" s="24"/>
      <c r="H6" s="21"/>
    </row>
    <row r="7" ht="14.25" customHeight="1">
      <c r="A7" s="35"/>
      <c r="B7" s="36"/>
      <c r="C7" s="38"/>
      <c r="D7" s="21"/>
      <c r="E7" s="21" t="s">
        <v>26</v>
      </c>
      <c r="F7" s="40"/>
      <c r="G7" s="24"/>
      <c r="H7" s="21"/>
    </row>
    <row r="8" ht="14.25" customHeight="1">
      <c r="A8" s="42" t="s">
        <v>42</v>
      </c>
      <c r="B8" s="5"/>
      <c r="C8" s="7"/>
      <c r="D8" s="44"/>
      <c r="E8" s="44" t="s">
        <v>34</v>
      </c>
      <c r="F8" s="46"/>
      <c r="G8" s="47"/>
      <c r="H8" s="44"/>
    </row>
    <row r="9" ht="14.25" customHeight="1">
      <c r="A9" s="44"/>
      <c r="B9" s="47"/>
      <c r="C9" s="47"/>
      <c r="D9" s="44"/>
      <c r="E9" s="44" t="s">
        <v>50</v>
      </c>
      <c r="F9" s="49"/>
      <c r="G9" s="47"/>
      <c r="H9" s="44"/>
    </row>
    <row r="10" ht="14.25" customHeight="1">
      <c r="A10" s="52" t="s">
        <v>51</v>
      </c>
      <c r="B10" s="5"/>
      <c r="C10" s="5"/>
      <c r="D10" s="5"/>
      <c r="E10" s="5"/>
      <c r="F10" s="5"/>
      <c r="G10" s="5"/>
      <c r="H10" s="7"/>
    </row>
    <row r="11" ht="38.25" customHeight="1">
      <c r="A11" s="54" t="s">
        <v>56</v>
      </c>
      <c r="B11" s="56" t="s">
        <v>59</v>
      </c>
      <c r="C11" s="57">
        <v>232000.0</v>
      </c>
      <c r="D11" s="59">
        <v>32.0</v>
      </c>
      <c r="E11" s="56" t="s">
        <v>64</v>
      </c>
      <c r="F11" s="57">
        <f t="shared" ref="F11:F13" si="1">C11*D11</f>
        <v>7424000</v>
      </c>
      <c r="G11" s="56"/>
      <c r="H11" s="60"/>
    </row>
    <row r="12" ht="38.25" customHeight="1">
      <c r="A12" s="54"/>
      <c r="B12" s="62" t="s">
        <v>71</v>
      </c>
      <c r="C12" s="64">
        <v>237000.0</v>
      </c>
      <c r="D12" s="65">
        <v>8.0</v>
      </c>
      <c r="E12" s="62" t="s">
        <v>75</v>
      </c>
      <c r="F12" s="57">
        <f t="shared" si="1"/>
        <v>1896000</v>
      </c>
      <c r="G12" s="56"/>
      <c r="H12" s="60"/>
      <c r="K12" s="68"/>
    </row>
    <row r="13" ht="14.25" customHeight="1">
      <c r="A13" s="69" t="s">
        <v>78</v>
      </c>
      <c r="B13" s="70" t="s">
        <v>79</v>
      </c>
      <c r="C13" s="71">
        <v>250000.0</v>
      </c>
      <c r="D13" s="72">
        <v>40.0</v>
      </c>
      <c r="E13" s="70" t="s">
        <v>64</v>
      </c>
      <c r="F13" s="71">
        <f t="shared" si="1"/>
        <v>10000000</v>
      </c>
      <c r="G13" s="56"/>
      <c r="H13" s="56"/>
    </row>
    <row r="14" ht="14.25" customHeight="1">
      <c r="A14" s="75"/>
      <c r="B14" s="75"/>
      <c r="C14" s="75"/>
      <c r="D14" s="75"/>
      <c r="E14" s="75"/>
      <c r="F14" s="75"/>
      <c r="G14" s="56"/>
      <c r="H14" s="56"/>
    </row>
    <row r="15" ht="14.25" customHeight="1">
      <c r="A15" s="77" t="s">
        <v>87</v>
      </c>
      <c r="B15" s="5"/>
      <c r="C15" s="5"/>
      <c r="D15" s="5"/>
      <c r="E15" s="7"/>
      <c r="F15" s="79">
        <f>SUM(F11:F14)</f>
        <v>19320000</v>
      </c>
      <c r="G15" s="47"/>
      <c r="H15" s="47"/>
    </row>
    <row r="16" ht="14.25" customHeight="1">
      <c r="A16" s="52"/>
      <c r="B16" s="5"/>
      <c r="C16" s="5"/>
      <c r="D16" s="5"/>
      <c r="E16" s="5"/>
      <c r="F16" s="5"/>
      <c r="G16" s="5"/>
      <c r="H16" s="7"/>
    </row>
    <row r="17" ht="14.25" customHeight="1">
      <c r="A17" s="56" t="s">
        <v>95</v>
      </c>
      <c r="B17" s="56" t="s">
        <v>97</v>
      </c>
      <c r="C17" s="57">
        <v>3500000.0</v>
      </c>
      <c r="D17" s="59">
        <v>3.0</v>
      </c>
      <c r="E17" s="56" t="s">
        <v>100</v>
      </c>
      <c r="F17" s="57">
        <f t="shared" ref="F17:F19" si="2">C17 *D17 </f>
        <v>10500000</v>
      </c>
      <c r="G17" s="56"/>
      <c r="H17" s="56" t="s">
        <v>104</v>
      </c>
    </row>
    <row r="18" ht="14.25" customHeight="1">
      <c r="A18" s="83" t="s">
        <v>105</v>
      </c>
      <c r="B18" s="83"/>
      <c r="C18" s="83">
        <v>80000.0</v>
      </c>
      <c r="D18" s="83">
        <v>40.0</v>
      </c>
      <c r="E18" s="83"/>
      <c r="F18" s="57">
        <f t="shared" si="2"/>
        <v>3200000</v>
      </c>
      <c r="G18" s="85"/>
      <c r="H18" s="85"/>
    </row>
    <row r="19" ht="14.25" customHeight="1">
      <c r="A19" s="83" t="s">
        <v>113</v>
      </c>
      <c r="B19" s="83"/>
      <c r="C19" s="83">
        <v>200000.0</v>
      </c>
      <c r="D19" s="83">
        <v>1.0</v>
      </c>
      <c r="E19" s="83"/>
      <c r="F19" s="57">
        <f t="shared" si="2"/>
        <v>200000</v>
      </c>
      <c r="G19" s="85"/>
      <c r="H19" s="85"/>
    </row>
    <row r="20" ht="14.25" customHeight="1">
      <c r="A20" s="77" t="s">
        <v>87</v>
      </c>
      <c r="B20" s="5"/>
      <c r="C20" s="5"/>
      <c r="D20" s="5"/>
      <c r="E20" s="7"/>
      <c r="F20" s="57">
        <f>SUM(F17)</f>
        <v>10500000</v>
      </c>
      <c r="G20" s="47"/>
      <c r="H20" s="47"/>
    </row>
    <row r="21" ht="14.25" customHeight="1">
      <c r="A21" s="52" t="s">
        <v>121</v>
      </c>
      <c r="B21" s="5"/>
      <c r="C21" s="5"/>
      <c r="D21" s="5"/>
      <c r="E21" s="5"/>
      <c r="F21" s="5"/>
      <c r="G21" s="5"/>
      <c r="H21" s="7"/>
    </row>
    <row r="22" ht="14.25" customHeight="1">
      <c r="A22" s="88" t="s">
        <v>122</v>
      </c>
      <c r="B22" s="56" t="s">
        <v>124</v>
      </c>
      <c r="C22" s="56"/>
      <c r="D22" s="56"/>
      <c r="E22" s="56"/>
      <c r="F22" s="57">
        <v>145000.0</v>
      </c>
      <c r="G22" s="56"/>
      <c r="H22" s="56"/>
    </row>
    <row r="23" ht="14.25" customHeight="1">
      <c r="A23" s="75"/>
      <c r="B23" s="56" t="s">
        <v>125</v>
      </c>
      <c r="C23" s="56"/>
      <c r="D23" s="56"/>
      <c r="E23" s="56"/>
      <c r="F23" s="57">
        <v>15000.0</v>
      </c>
      <c r="G23" s="56"/>
      <c r="H23" s="56"/>
    </row>
    <row r="24" ht="14.25" customHeight="1">
      <c r="A24" s="93" t="s">
        <v>128</v>
      </c>
      <c r="B24" s="95"/>
      <c r="C24" s="95"/>
      <c r="D24" s="95"/>
      <c r="E24" s="95"/>
      <c r="F24" s="97"/>
      <c r="G24" s="95"/>
      <c r="H24" s="95"/>
    </row>
    <row r="25" ht="14.25" customHeight="1">
      <c r="A25" s="98"/>
      <c r="B25" s="95"/>
      <c r="C25" s="95"/>
      <c r="D25" s="95"/>
      <c r="E25" s="95"/>
      <c r="F25" s="97"/>
      <c r="G25" s="95"/>
      <c r="H25" s="95"/>
    </row>
    <row r="26" ht="14.25" customHeight="1">
      <c r="A26" s="98"/>
      <c r="B26" s="95"/>
      <c r="C26" s="95"/>
      <c r="D26" s="95"/>
      <c r="E26" s="95"/>
      <c r="F26" s="97"/>
      <c r="G26" s="95"/>
      <c r="H26" s="95"/>
    </row>
    <row r="27" ht="14.25" customHeight="1">
      <c r="A27" s="98"/>
      <c r="B27" s="95"/>
      <c r="C27" s="95"/>
      <c r="D27" s="95"/>
      <c r="E27" s="95"/>
      <c r="F27" s="97"/>
      <c r="G27" s="95"/>
      <c r="H27" s="95"/>
    </row>
    <row r="28" ht="14.25" customHeight="1">
      <c r="A28" s="98"/>
      <c r="B28" s="95"/>
      <c r="C28" s="95"/>
      <c r="D28" s="95"/>
      <c r="E28" s="95"/>
      <c r="F28" s="97"/>
      <c r="G28" s="95"/>
      <c r="H28" s="95"/>
    </row>
    <row r="29" ht="14.25" customHeight="1">
      <c r="A29" s="75"/>
      <c r="B29" s="95"/>
      <c r="C29" s="95"/>
      <c r="D29" s="95"/>
      <c r="E29" s="95"/>
      <c r="F29" s="97"/>
      <c r="G29" s="95"/>
      <c r="H29" s="95"/>
    </row>
    <row r="30" ht="14.25" customHeight="1">
      <c r="A30" s="77" t="s">
        <v>87</v>
      </c>
      <c r="B30" s="5"/>
      <c r="C30" s="5"/>
      <c r="D30" s="5"/>
      <c r="E30" s="7"/>
      <c r="F30" s="100"/>
      <c r="G30" s="47"/>
      <c r="H30" s="47"/>
    </row>
    <row r="31" ht="14.25" customHeight="1">
      <c r="A31" s="52" t="s">
        <v>146</v>
      </c>
      <c r="B31" s="5"/>
      <c r="C31" s="5"/>
      <c r="D31" s="5"/>
      <c r="E31" s="5"/>
      <c r="F31" s="5"/>
      <c r="G31" s="5"/>
      <c r="H31" s="7"/>
    </row>
    <row r="32" ht="14.25" customHeight="1">
      <c r="A32" s="102"/>
      <c r="B32" s="56" t="s">
        <v>148</v>
      </c>
      <c r="C32" s="57">
        <v>20000.0</v>
      </c>
      <c r="D32" s="59">
        <v>1.0</v>
      </c>
      <c r="E32" s="56" t="s">
        <v>149</v>
      </c>
      <c r="F32" s="57">
        <f t="shared" ref="F32:F52" si="3">C32*D32</f>
        <v>20000</v>
      </c>
      <c r="G32" s="56"/>
      <c r="H32" s="56"/>
    </row>
    <row r="33" ht="14.25" customHeight="1">
      <c r="A33" s="104" t="s">
        <v>150</v>
      </c>
      <c r="B33" s="56" t="s">
        <v>151</v>
      </c>
      <c r="C33" s="57">
        <v>90000.0</v>
      </c>
      <c r="D33" s="59">
        <v>2.0</v>
      </c>
      <c r="E33" s="56" t="s">
        <v>152</v>
      </c>
      <c r="F33" s="57">
        <f t="shared" si="3"/>
        <v>180000</v>
      </c>
      <c r="G33" s="56"/>
      <c r="H33" s="56" t="s">
        <v>153</v>
      </c>
    </row>
    <row r="34" ht="14.25" customHeight="1">
      <c r="A34" s="98"/>
      <c r="B34" s="56" t="s">
        <v>154</v>
      </c>
      <c r="C34" s="57">
        <v>24000.0</v>
      </c>
      <c r="D34" s="59">
        <v>8.0</v>
      </c>
      <c r="E34" s="56" t="s">
        <v>155</v>
      </c>
      <c r="F34" s="57">
        <f t="shared" si="3"/>
        <v>192000</v>
      </c>
      <c r="G34" s="56"/>
      <c r="H34" s="56" t="s">
        <v>156</v>
      </c>
    </row>
    <row r="35" ht="80.25" customHeight="1">
      <c r="A35" s="98"/>
      <c r="B35" s="56" t="s">
        <v>157</v>
      </c>
      <c r="C35" s="57">
        <v>15000.0</v>
      </c>
      <c r="D35" s="59">
        <v>40.0</v>
      </c>
      <c r="E35" s="56" t="s">
        <v>158</v>
      </c>
      <c r="F35" s="57">
        <f t="shared" si="3"/>
        <v>600000</v>
      </c>
      <c r="G35" s="56"/>
      <c r="H35" s="56"/>
    </row>
    <row r="36" ht="14.25" customHeight="1">
      <c r="A36" s="98"/>
      <c r="B36" s="56" t="s">
        <v>159</v>
      </c>
      <c r="C36" s="57">
        <v>7000.0</v>
      </c>
      <c r="D36" s="59">
        <v>15.0</v>
      </c>
      <c r="E36" s="56" t="s">
        <v>160</v>
      </c>
      <c r="F36" s="57">
        <f t="shared" si="3"/>
        <v>105000</v>
      </c>
      <c r="G36" s="56"/>
      <c r="H36" s="56" t="s">
        <v>161</v>
      </c>
    </row>
    <row r="37" ht="28.5" customHeight="1">
      <c r="A37" s="98"/>
      <c r="B37" s="105" t="s">
        <v>162</v>
      </c>
      <c r="C37" s="57">
        <v>30000.0</v>
      </c>
      <c r="D37" s="59">
        <v>40.0</v>
      </c>
      <c r="E37" s="56" t="s">
        <v>34</v>
      </c>
      <c r="F37" s="57">
        <f t="shared" si="3"/>
        <v>1200000</v>
      </c>
      <c r="G37" s="56"/>
      <c r="H37" s="56" t="s">
        <v>163</v>
      </c>
    </row>
    <row r="38" ht="14.25" customHeight="1">
      <c r="A38" s="98"/>
      <c r="B38" s="56" t="s">
        <v>164</v>
      </c>
      <c r="C38" s="57">
        <v>150000.0</v>
      </c>
      <c r="D38" s="59">
        <v>40.0</v>
      </c>
      <c r="E38" s="56" t="s">
        <v>158</v>
      </c>
      <c r="F38" s="57">
        <f t="shared" si="3"/>
        <v>6000000</v>
      </c>
      <c r="G38" s="56"/>
      <c r="H38" s="56"/>
    </row>
    <row r="39" ht="14.25" customHeight="1">
      <c r="A39" s="98"/>
      <c r="B39" s="56" t="s">
        <v>165</v>
      </c>
      <c r="C39" s="57">
        <v>5000.0</v>
      </c>
      <c r="D39" s="59">
        <v>40.0</v>
      </c>
      <c r="E39" s="56" t="s">
        <v>158</v>
      </c>
      <c r="F39" s="57">
        <f t="shared" si="3"/>
        <v>200000</v>
      </c>
      <c r="G39" s="56"/>
      <c r="H39" s="56"/>
    </row>
    <row r="40" ht="29.25" customHeight="1">
      <c r="A40" s="98"/>
      <c r="B40" s="106" t="s">
        <v>172</v>
      </c>
      <c r="C40" s="107">
        <v>35000.0</v>
      </c>
      <c r="D40" s="108">
        <v>40.0</v>
      </c>
      <c r="E40" s="106" t="s">
        <v>26</v>
      </c>
      <c r="F40" s="57">
        <f t="shared" si="3"/>
        <v>1400000</v>
      </c>
      <c r="G40" s="56"/>
      <c r="H40" s="56" t="s">
        <v>176</v>
      </c>
    </row>
    <row r="41" ht="14.25" customHeight="1">
      <c r="A41" s="98"/>
      <c r="B41" s="56" t="s">
        <v>177</v>
      </c>
      <c r="C41" s="57">
        <v>60000.0</v>
      </c>
      <c r="D41" s="59">
        <v>20.0</v>
      </c>
      <c r="E41" s="56" t="s">
        <v>178</v>
      </c>
      <c r="F41" s="57">
        <f t="shared" si="3"/>
        <v>1200000</v>
      </c>
      <c r="G41" s="56"/>
      <c r="H41" s="56"/>
    </row>
    <row r="42" ht="14.25" customHeight="1">
      <c r="A42" s="98"/>
      <c r="B42" s="56" t="s">
        <v>180</v>
      </c>
      <c r="C42" s="57">
        <v>10000.0</v>
      </c>
      <c r="D42" s="59">
        <v>40.0</v>
      </c>
      <c r="E42" s="56" t="s">
        <v>181</v>
      </c>
      <c r="F42" s="57">
        <f t="shared" si="3"/>
        <v>400000</v>
      </c>
      <c r="G42" s="56"/>
      <c r="H42" s="56"/>
    </row>
    <row r="43" ht="14.25" customHeight="1">
      <c r="A43" s="75"/>
      <c r="B43" s="56" t="s">
        <v>182</v>
      </c>
      <c r="C43" s="57">
        <v>20000.0</v>
      </c>
      <c r="D43" s="59">
        <v>20.0</v>
      </c>
      <c r="E43" s="56" t="s">
        <v>178</v>
      </c>
      <c r="F43" s="57">
        <f t="shared" si="3"/>
        <v>400000</v>
      </c>
      <c r="G43" s="56"/>
      <c r="H43" s="56" t="s">
        <v>184</v>
      </c>
    </row>
    <row r="44" ht="27.0" customHeight="1">
      <c r="A44" s="109" t="s">
        <v>185</v>
      </c>
      <c r="B44" s="110" t="s">
        <v>186</v>
      </c>
      <c r="C44" s="111">
        <v>30000.0</v>
      </c>
      <c r="D44" s="113">
        <v>40.0</v>
      </c>
      <c r="E44" s="110" t="s">
        <v>189</v>
      </c>
      <c r="F44" s="111">
        <f t="shared" si="3"/>
        <v>1200000</v>
      </c>
      <c r="G44" s="110"/>
      <c r="H44" s="110"/>
    </row>
    <row r="45" ht="14.25" customHeight="1">
      <c r="A45" s="98"/>
      <c r="B45" s="56" t="s">
        <v>190</v>
      </c>
      <c r="C45" s="115">
        <v>3000.0</v>
      </c>
      <c r="D45" s="116">
        <v>20.0</v>
      </c>
      <c r="E45" s="117" t="s">
        <v>178</v>
      </c>
      <c r="F45" s="57">
        <f t="shared" si="3"/>
        <v>60000</v>
      </c>
      <c r="G45" s="56"/>
      <c r="H45" s="56"/>
    </row>
    <row r="46" ht="37.5" customHeight="1">
      <c r="A46" s="98"/>
      <c r="B46" s="56" t="s">
        <v>193</v>
      </c>
      <c r="C46" s="111">
        <v>25000.0</v>
      </c>
      <c r="D46" s="113">
        <v>40.0</v>
      </c>
      <c r="E46" s="110" t="s">
        <v>196</v>
      </c>
      <c r="F46" s="57">
        <f t="shared" si="3"/>
        <v>1000000</v>
      </c>
      <c r="G46" s="110"/>
      <c r="H46" s="110" t="s">
        <v>197</v>
      </c>
    </row>
    <row r="47" ht="14.25" customHeight="1">
      <c r="A47" s="98"/>
      <c r="B47" s="110" t="s">
        <v>199</v>
      </c>
      <c r="C47" s="111">
        <v>10000.0</v>
      </c>
      <c r="D47" s="113">
        <v>20.0</v>
      </c>
      <c r="E47" s="110" t="s">
        <v>178</v>
      </c>
      <c r="F47" s="57">
        <f t="shared" si="3"/>
        <v>200000</v>
      </c>
      <c r="G47" s="110"/>
      <c r="H47" s="110"/>
    </row>
    <row r="48" ht="14.25" customHeight="1">
      <c r="A48" s="98"/>
      <c r="B48" s="119" t="s">
        <v>204</v>
      </c>
      <c r="C48" s="121">
        <v>100000.0</v>
      </c>
      <c r="D48" s="123">
        <v>20.0</v>
      </c>
      <c r="E48" s="119" t="s">
        <v>178</v>
      </c>
      <c r="F48" s="57">
        <f t="shared" si="3"/>
        <v>2000000</v>
      </c>
      <c r="G48" s="110"/>
      <c r="H48" s="110"/>
    </row>
    <row r="49" ht="14.25" customHeight="1">
      <c r="A49" s="98"/>
      <c r="B49" s="119" t="s">
        <v>207</v>
      </c>
      <c r="C49" s="121">
        <v>30000.0</v>
      </c>
      <c r="D49" s="123">
        <v>20.0</v>
      </c>
      <c r="E49" s="119" t="s">
        <v>178</v>
      </c>
      <c r="F49" s="57">
        <f t="shared" si="3"/>
        <v>600000</v>
      </c>
      <c r="G49" s="110"/>
      <c r="H49" s="110"/>
    </row>
    <row r="50" ht="33.0" customHeight="1">
      <c r="A50" s="98"/>
      <c r="B50" s="119" t="s">
        <v>212</v>
      </c>
      <c r="C50" s="121">
        <v>25000.0</v>
      </c>
      <c r="D50" s="123">
        <v>40.0</v>
      </c>
      <c r="E50" s="119" t="s">
        <v>192</v>
      </c>
      <c r="F50" s="57">
        <f t="shared" si="3"/>
        <v>1000000</v>
      </c>
      <c r="G50" s="110"/>
      <c r="H50" s="110"/>
    </row>
    <row r="51" ht="14.25" customHeight="1">
      <c r="A51" s="75"/>
      <c r="B51" s="119" t="s">
        <v>214</v>
      </c>
      <c r="C51" s="121">
        <v>200000.0</v>
      </c>
      <c r="D51" s="123">
        <v>1.0</v>
      </c>
      <c r="E51" s="119" t="s">
        <v>217</v>
      </c>
      <c r="F51" s="57">
        <f t="shared" si="3"/>
        <v>200000</v>
      </c>
      <c r="G51" s="110"/>
      <c r="H51" s="110"/>
    </row>
    <row r="52" ht="14.25" customHeight="1">
      <c r="A52" s="88" t="s">
        <v>220</v>
      </c>
      <c r="B52" s="56" t="s">
        <v>221</v>
      </c>
      <c r="C52" s="57">
        <v>10000.0</v>
      </c>
      <c r="D52" s="59">
        <v>40.0</v>
      </c>
      <c r="E52" s="56" t="s">
        <v>189</v>
      </c>
      <c r="F52" s="57">
        <f t="shared" si="3"/>
        <v>400000</v>
      </c>
      <c r="G52" s="56"/>
      <c r="H52" s="56"/>
    </row>
    <row r="53" ht="31.5" customHeight="1">
      <c r="A53" s="98"/>
      <c r="B53" s="56" t="s">
        <v>224</v>
      </c>
      <c r="C53" s="57">
        <v>25000.0</v>
      </c>
      <c r="D53" s="59">
        <v>40.0</v>
      </c>
      <c r="E53" s="56" t="s">
        <v>192</v>
      </c>
      <c r="F53" s="57">
        <f>C53*D53 + 50000</f>
        <v>1050000</v>
      </c>
      <c r="G53" s="56"/>
      <c r="H53" s="56" t="s">
        <v>194</v>
      </c>
    </row>
    <row r="54" ht="31.5" customHeight="1">
      <c r="A54" s="98"/>
      <c r="B54" s="56" t="s">
        <v>195</v>
      </c>
      <c r="C54" s="115">
        <v>150000.0</v>
      </c>
      <c r="D54" s="116">
        <v>1.0</v>
      </c>
      <c r="E54" s="117" t="s">
        <v>178</v>
      </c>
      <c r="F54" s="57">
        <f t="shared" ref="F54:F55" si="4">C54*D54</f>
        <v>150000</v>
      </c>
      <c r="G54" s="56"/>
      <c r="H54" s="56" t="s">
        <v>198</v>
      </c>
    </row>
    <row r="55" ht="31.5" customHeight="1">
      <c r="A55" s="98"/>
      <c r="B55" s="56" t="s">
        <v>200</v>
      </c>
      <c r="C55" s="115">
        <v>3000000.0</v>
      </c>
      <c r="D55" s="116">
        <v>1.0</v>
      </c>
      <c r="E55" s="117" t="s">
        <v>201</v>
      </c>
      <c r="F55" s="57">
        <f t="shared" si="4"/>
        <v>3000000</v>
      </c>
      <c r="G55" s="56"/>
      <c r="H55" s="56" t="s">
        <v>202</v>
      </c>
    </row>
    <row r="56" ht="24.75" customHeight="1">
      <c r="A56" s="98"/>
      <c r="B56" s="56" t="s">
        <v>203</v>
      </c>
      <c r="C56" s="118">
        <v>100000.0</v>
      </c>
      <c r="D56" s="120">
        <v>14.0</v>
      </c>
      <c r="E56" s="122" t="s">
        <v>205</v>
      </c>
      <c r="F56" s="118">
        <f t="shared" ref="F56:F62" si="5">(C56*D56)</f>
        <v>1400000</v>
      </c>
      <c r="G56" s="56"/>
      <c r="H56" s="56"/>
    </row>
    <row r="57" ht="57.0" customHeight="1">
      <c r="A57" s="98"/>
      <c r="B57" s="125" t="s">
        <v>206</v>
      </c>
      <c r="C57" s="118">
        <v>20000.0</v>
      </c>
      <c r="D57" s="120">
        <v>40.0</v>
      </c>
      <c r="E57" s="122" t="s">
        <v>158</v>
      </c>
      <c r="F57" s="118">
        <f t="shared" si="5"/>
        <v>800000</v>
      </c>
      <c r="G57" s="56"/>
      <c r="H57" s="56"/>
    </row>
    <row r="58" ht="57.0" customHeight="1">
      <c r="A58" s="98"/>
      <c r="B58" s="125" t="s">
        <v>208</v>
      </c>
      <c r="C58" s="118"/>
      <c r="D58" s="120"/>
      <c r="E58" s="122"/>
      <c r="F58" s="118">
        <f t="shared" si="5"/>
        <v>0</v>
      </c>
      <c r="G58" s="56"/>
      <c r="H58" s="56" t="s">
        <v>237</v>
      </c>
    </row>
    <row r="59" ht="57.0" customHeight="1">
      <c r="A59" s="98"/>
      <c r="B59" s="125" t="s">
        <v>239</v>
      </c>
      <c r="C59" s="118">
        <v>50000.0</v>
      </c>
      <c r="D59" s="120">
        <v>4.0</v>
      </c>
      <c r="E59" s="124" t="s">
        <v>211</v>
      </c>
      <c r="F59" s="118">
        <f t="shared" si="5"/>
        <v>200000</v>
      </c>
      <c r="G59" s="56"/>
      <c r="H59" s="56" t="s">
        <v>240</v>
      </c>
    </row>
    <row r="60" ht="57.0" customHeight="1">
      <c r="A60" s="98"/>
      <c r="B60" s="125" t="s">
        <v>215</v>
      </c>
      <c r="C60" s="118">
        <v>100000.0</v>
      </c>
      <c r="D60" s="120">
        <v>1.0</v>
      </c>
      <c r="E60" s="124" t="s">
        <v>216</v>
      </c>
      <c r="F60" s="118">
        <f t="shared" si="5"/>
        <v>100000</v>
      </c>
      <c r="G60" s="56"/>
      <c r="H60" s="56"/>
    </row>
    <row r="61" ht="14.25" customHeight="1">
      <c r="A61" s="98"/>
      <c r="B61" s="122" t="s">
        <v>243</v>
      </c>
      <c r="C61" s="118">
        <v>180000.0</v>
      </c>
      <c r="D61" s="120">
        <v>1.0</v>
      </c>
      <c r="E61" s="122"/>
      <c r="F61" s="118">
        <f t="shared" si="5"/>
        <v>180000</v>
      </c>
      <c r="G61" s="56"/>
      <c r="H61" s="56" t="s">
        <v>244</v>
      </c>
    </row>
    <row r="62" ht="14.25" customHeight="1">
      <c r="A62" s="98"/>
      <c r="B62" s="122" t="s">
        <v>218</v>
      </c>
      <c r="C62" s="118">
        <v>300000.0</v>
      </c>
      <c r="D62" s="120">
        <v>1.0</v>
      </c>
      <c r="E62" s="122" t="s">
        <v>219</v>
      </c>
      <c r="F62" s="118">
        <f t="shared" si="5"/>
        <v>300000</v>
      </c>
      <c r="G62" s="56"/>
      <c r="H62" s="56"/>
    </row>
    <row r="63" ht="14.25" customHeight="1">
      <c r="A63" s="98"/>
      <c r="B63" s="122" t="s">
        <v>222</v>
      </c>
      <c r="C63" s="118">
        <v>20000.0</v>
      </c>
      <c r="D63" s="120">
        <v>12.0</v>
      </c>
      <c r="E63" s="122" t="s">
        <v>223</v>
      </c>
      <c r="F63" s="118">
        <f t="shared" ref="F63:F67" si="6">D63*C63</f>
        <v>240000</v>
      </c>
      <c r="G63" s="56"/>
      <c r="H63" s="56"/>
    </row>
    <row r="64" ht="14.25" customHeight="1">
      <c r="A64" s="98"/>
      <c r="B64" s="122" t="s">
        <v>249</v>
      </c>
      <c r="C64" s="118">
        <v>20000.0</v>
      </c>
      <c r="D64" s="120">
        <v>10.0</v>
      </c>
      <c r="E64" s="122" t="s">
        <v>226</v>
      </c>
      <c r="F64" s="118">
        <f t="shared" si="6"/>
        <v>200000</v>
      </c>
      <c r="G64" s="56"/>
      <c r="H64" s="56" t="s">
        <v>227</v>
      </c>
    </row>
    <row r="65" ht="14.25" customHeight="1">
      <c r="A65" s="98"/>
      <c r="B65" s="122" t="s">
        <v>228</v>
      </c>
      <c r="C65" s="118">
        <v>20000.0</v>
      </c>
      <c r="D65" s="120">
        <v>4.0</v>
      </c>
      <c r="E65" s="122" t="s">
        <v>229</v>
      </c>
      <c r="F65" s="118">
        <f t="shared" si="6"/>
        <v>80000</v>
      </c>
      <c r="G65" s="56"/>
      <c r="H65" s="56" t="s">
        <v>230</v>
      </c>
    </row>
    <row r="66" ht="14.25" customHeight="1">
      <c r="A66" s="98"/>
      <c r="B66" s="122" t="s">
        <v>253</v>
      </c>
      <c r="C66" s="118">
        <v>3000.0</v>
      </c>
      <c r="D66" s="120">
        <v>2.0</v>
      </c>
      <c r="E66" s="122" t="s">
        <v>232</v>
      </c>
      <c r="F66" s="118">
        <f t="shared" si="6"/>
        <v>6000</v>
      </c>
      <c r="G66" s="56"/>
      <c r="H66" s="56" t="s">
        <v>233</v>
      </c>
    </row>
    <row r="67" ht="14.25" customHeight="1">
      <c r="A67" s="98"/>
      <c r="B67" s="122" t="s">
        <v>255</v>
      </c>
      <c r="C67" s="118">
        <v>50000.0</v>
      </c>
      <c r="D67" s="120">
        <v>1.0</v>
      </c>
      <c r="E67" s="122" t="s">
        <v>235</v>
      </c>
      <c r="F67" s="118">
        <f t="shared" si="6"/>
        <v>50000</v>
      </c>
      <c r="G67" s="56"/>
      <c r="H67" s="56"/>
    </row>
    <row r="68" ht="14.25" customHeight="1">
      <c r="A68" s="98"/>
      <c r="B68" s="122" t="s">
        <v>258</v>
      </c>
      <c r="C68" s="118">
        <v>17000.0</v>
      </c>
      <c r="D68" s="120">
        <v>1.0</v>
      </c>
      <c r="E68" s="122" t="s">
        <v>149</v>
      </c>
      <c r="F68" s="118">
        <f>C68*D68</f>
        <v>17000</v>
      </c>
      <c r="G68" s="56"/>
      <c r="H68" s="56"/>
    </row>
    <row r="69" ht="14.25" customHeight="1">
      <c r="A69" s="98"/>
      <c r="B69" s="122" t="s">
        <v>261</v>
      </c>
      <c r="C69" s="118">
        <v>19000.0</v>
      </c>
      <c r="D69" s="120">
        <v>4.0</v>
      </c>
      <c r="E69" s="122" t="s">
        <v>149</v>
      </c>
      <c r="F69" s="118">
        <f t="shared" ref="F69:F71" si="7">D69*C69</f>
        <v>76000</v>
      </c>
      <c r="G69" s="56"/>
      <c r="H69" s="56" t="s">
        <v>263</v>
      </c>
    </row>
    <row r="70" ht="14.25" customHeight="1">
      <c r="A70" s="98"/>
      <c r="B70" s="122" t="s">
        <v>264</v>
      </c>
      <c r="C70" s="118">
        <v>12000.0</v>
      </c>
      <c r="D70" s="120">
        <v>2.0</v>
      </c>
      <c r="E70" s="122" t="s">
        <v>265</v>
      </c>
      <c r="F70" s="118">
        <f t="shared" si="7"/>
        <v>24000</v>
      </c>
      <c r="G70" s="56"/>
      <c r="H70" s="56" t="s">
        <v>263</v>
      </c>
    </row>
    <row r="71" ht="14.25" customHeight="1">
      <c r="A71" s="98"/>
      <c r="B71" s="122" t="s">
        <v>267</v>
      </c>
      <c r="C71" s="118">
        <v>5000.0</v>
      </c>
      <c r="D71" s="120">
        <v>1.0</v>
      </c>
      <c r="E71" s="122"/>
      <c r="F71" s="118">
        <f t="shared" si="7"/>
        <v>5000</v>
      </c>
      <c r="G71" s="56"/>
      <c r="H71" s="56"/>
    </row>
    <row r="72" ht="14.25" customHeight="1">
      <c r="A72" s="127" t="s">
        <v>269</v>
      </c>
      <c r="B72" s="110" t="s">
        <v>242</v>
      </c>
      <c r="C72" s="111">
        <v>10000.0</v>
      </c>
      <c r="D72" s="113">
        <v>40.0</v>
      </c>
      <c r="E72" s="110" t="s">
        <v>26</v>
      </c>
      <c r="F72" s="57">
        <f t="shared" ref="F72:F78" si="8">C72*D72</f>
        <v>400000</v>
      </c>
      <c r="G72" s="110"/>
      <c r="H72" s="110"/>
    </row>
    <row r="73" ht="36.0" customHeight="1">
      <c r="A73" s="98"/>
      <c r="B73" s="110" t="s">
        <v>245</v>
      </c>
      <c r="C73" s="111">
        <v>40000.0</v>
      </c>
      <c r="D73" s="113">
        <v>40.0</v>
      </c>
      <c r="E73" s="110" t="s">
        <v>246</v>
      </c>
      <c r="F73" s="57">
        <f t="shared" si="8"/>
        <v>1600000</v>
      </c>
      <c r="G73" s="110"/>
      <c r="H73" s="110" t="s">
        <v>247</v>
      </c>
    </row>
    <row r="74" ht="36.0" customHeight="1">
      <c r="A74" s="98"/>
      <c r="B74" s="110" t="s">
        <v>251</v>
      </c>
      <c r="C74" s="111">
        <v>300000.0</v>
      </c>
      <c r="D74" s="113">
        <v>1.0</v>
      </c>
      <c r="E74" s="110" t="s">
        <v>252</v>
      </c>
      <c r="F74" s="57">
        <f t="shared" si="8"/>
        <v>300000</v>
      </c>
      <c r="G74" s="110"/>
      <c r="H74" s="110"/>
    </row>
    <row r="75" ht="37.5" customHeight="1">
      <c r="A75" s="98"/>
      <c r="B75" s="110" t="s">
        <v>275</v>
      </c>
      <c r="C75" s="113">
        <v>25000.0</v>
      </c>
      <c r="D75" s="113">
        <v>40.0</v>
      </c>
      <c r="E75" s="110" t="s">
        <v>256</v>
      </c>
      <c r="F75" s="57">
        <f t="shared" si="8"/>
        <v>1000000</v>
      </c>
      <c r="G75" s="110"/>
      <c r="H75" s="110"/>
    </row>
    <row r="76" ht="21.0" customHeight="1">
      <c r="A76" s="98"/>
      <c r="B76" s="110" t="s">
        <v>260</v>
      </c>
      <c r="C76" s="111">
        <v>10000.0</v>
      </c>
      <c r="D76" s="113">
        <v>40.0</v>
      </c>
      <c r="E76" s="110" t="s">
        <v>75</v>
      </c>
      <c r="F76" s="57">
        <f t="shared" si="8"/>
        <v>400000</v>
      </c>
      <c r="G76" s="110"/>
      <c r="H76" s="110"/>
    </row>
    <row r="77" ht="14.25" customHeight="1">
      <c r="A77" s="98"/>
      <c r="B77" s="110" t="s">
        <v>200</v>
      </c>
      <c r="C77" s="111">
        <v>3500000.0</v>
      </c>
      <c r="D77" s="113">
        <v>1.0</v>
      </c>
      <c r="E77" s="110" t="s">
        <v>178</v>
      </c>
      <c r="F77" s="57">
        <f t="shared" si="8"/>
        <v>3500000</v>
      </c>
      <c r="G77" s="110"/>
      <c r="H77" s="110"/>
    </row>
    <row r="78" ht="14.25" customHeight="1">
      <c r="A78" s="98"/>
      <c r="B78" s="110" t="s">
        <v>268</v>
      </c>
      <c r="C78" s="111">
        <v>10000.0</v>
      </c>
      <c r="D78" s="113">
        <v>40.0</v>
      </c>
      <c r="E78" s="110" t="s">
        <v>232</v>
      </c>
      <c r="F78" s="57">
        <f t="shared" si="8"/>
        <v>400000</v>
      </c>
      <c r="G78" s="110"/>
      <c r="H78" s="110"/>
    </row>
    <row r="79" ht="14.25" customHeight="1">
      <c r="A79" s="98"/>
      <c r="B79" s="122" t="s">
        <v>249</v>
      </c>
      <c r="C79" s="118">
        <v>20000.0</v>
      </c>
      <c r="D79" s="120">
        <v>12.0</v>
      </c>
      <c r="E79" s="122" t="s">
        <v>226</v>
      </c>
      <c r="F79" s="118">
        <f>D79*C79</f>
        <v>240000</v>
      </c>
      <c r="G79" s="110"/>
      <c r="H79" s="110"/>
    </row>
    <row r="80" ht="14.25" customHeight="1">
      <c r="A80" s="98"/>
      <c r="B80" s="110" t="s">
        <v>270</v>
      </c>
      <c r="C80" s="111">
        <v>200000.0</v>
      </c>
      <c r="D80" s="113">
        <v>3.0</v>
      </c>
      <c r="E80" s="110" t="s">
        <v>232</v>
      </c>
      <c r="F80" s="57">
        <f t="shared" ref="F80:F81" si="9">C80*D80</f>
        <v>600000</v>
      </c>
      <c r="G80" s="110"/>
      <c r="H80" s="110"/>
    </row>
    <row r="81" ht="14.25" customHeight="1">
      <c r="A81" s="75"/>
      <c r="B81" s="56" t="s">
        <v>195</v>
      </c>
      <c r="C81" s="115">
        <v>100000.0</v>
      </c>
      <c r="D81" s="116">
        <v>1.0</v>
      </c>
      <c r="E81" s="117" t="s">
        <v>178</v>
      </c>
      <c r="F81" s="57">
        <f t="shared" si="9"/>
        <v>100000</v>
      </c>
      <c r="G81" s="110"/>
      <c r="H81" s="110"/>
    </row>
    <row r="82" ht="15.75" customHeight="1">
      <c r="A82" s="130" t="s">
        <v>280</v>
      </c>
      <c r="B82" s="122" t="s">
        <v>281</v>
      </c>
      <c r="C82" s="118">
        <v>6800.0</v>
      </c>
      <c r="D82" s="118">
        <v>44.0</v>
      </c>
      <c r="E82" s="131" t="s">
        <v>282</v>
      </c>
      <c r="F82" s="118">
        <f>(C82*D82)</f>
        <v>299200</v>
      </c>
      <c r="G82" s="56"/>
      <c r="H82" s="56"/>
    </row>
    <row r="83" ht="15.75" customHeight="1">
      <c r="A83" s="88"/>
      <c r="B83" s="122" t="s">
        <v>284</v>
      </c>
      <c r="C83" s="118">
        <v>24000.0</v>
      </c>
      <c r="D83" s="118">
        <v>8.0</v>
      </c>
      <c r="E83" s="131" t="s">
        <v>285</v>
      </c>
      <c r="F83" s="118">
        <f t="shared" ref="F83:F84" si="10">D83*C83</f>
        <v>192000</v>
      </c>
      <c r="G83" s="56"/>
      <c r="H83" s="56"/>
    </row>
    <row r="84" ht="15.75" customHeight="1">
      <c r="A84" s="88"/>
      <c r="B84" s="122" t="s">
        <v>151</v>
      </c>
      <c r="C84" s="118">
        <v>4700.0</v>
      </c>
      <c r="D84" s="118">
        <v>44.0</v>
      </c>
      <c r="E84" s="131" t="s">
        <v>223</v>
      </c>
      <c r="F84" s="118">
        <f t="shared" si="10"/>
        <v>206800</v>
      </c>
      <c r="G84" s="56"/>
      <c r="H84" s="56"/>
    </row>
    <row r="85" ht="14.25" customHeight="1">
      <c r="A85" s="77" t="s">
        <v>87</v>
      </c>
      <c r="B85" s="5"/>
      <c r="C85" s="5"/>
      <c r="D85" s="5"/>
      <c r="E85" s="7"/>
      <c r="F85" s="100">
        <f>SUM(F32:F84)</f>
        <v>35673000</v>
      </c>
      <c r="G85" s="47"/>
      <c r="H85" s="47"/>
    </row>
    <row r="86" ht="14.25" customHeight="1"/>
    <row r="87" ht="14.25" customHeight="1"/>
    <row r="88" ht="14.25" customHeight="1"/>
    <row r="89" ht="14.25" customHeight="1">
      <c r="A89" s="105" t="s">
        <v>286</v>
      </c>
      <c r="D89" s="105" t="s">
        <v>287</v>
      </c>
      <c r="H89" s="133" t="s">
        <v>288</v>
      </c>
      <c r="I89" s="134">
        <f>SUM(F15,F20,F85,F18,F19) /40</f>
        <v>1722325</v>
      </c>
    </row>
    <row r="90" ht="14.25" customHeight="1">
      <c r="A90" s="105" t="s">
        <v>289</v>
      </c>
    </row>
    <row r="91" ht="14.25" customHeight="1">
      <c r="A91" s="105" t="s">
        <v>290</v>
      </c>
      <c r="D91" s="105" t="s">
        <v>291</v>
      </c>
    </row>
    <row r="92" ht="14.25" customHeight="1">
      <c r="A92" s="105" t="s">
        <v>292</v>
      </c>
      <c r="D92" s="105" t="s">
        <v>287</v>
      </c>
    </row>
    <row r="93" ht="14.25" customHeight="1">
      <c r="A93" s="105" t="s">
        <v>294</v>
      </c>
    </row>
    <row r="94" ht="14.25" customHeight="1">
      <c r="A94" s="105" t="s">
        <v>295</v>
      </c>
      <c r="D94" s="105" t="s">
        <v>287</v>
      </c>
    </row>
    <row r="95" ht="14.25" customHeight="1">
      <c r="A95" s="105" t="s">
        <v>296</v>
      </c>
      <c r="D95" s="105" t="s">
        <v>287</v>
      </c>
    </row>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F13:F14"/>
    <mergeCell ref="A16:H16"/>
    <mergeCell ref="D13:D14"/>
    <mergeCell ref="E13:E14"/>
    <mergeCell ref="A31:H31"/>
    <mergeCell ref="A30:E30"/>
    <mergeCell ref="A8:C8"/>
    <mergeCell ref="A10:H10"/>
    <mergeCell ref="A3:B7"/>
    <mergeCell ref="A1:H1"/>
    <mergeCell ref="C13:C14"/>
    <mergeCell ref="B13:B14"/>
    <mergeCell ref="A21:H21"/>
    <mergeCell ref="A44:A51"/>
    <mergeCell ref="A52:A71"/>
    <mergeCell ref="A13:A14"/>
    <mergeCell ref="A72:A81"/>
    <mergeCell ref="A85:E85"/>
    <mergeCell ref="A20:E20"/>
    <mergeCell ref="A15:E15"/>
    <mergeCell ref="A33:A43"/>
    <mergeCell ref="A24:A29"/>
    <mergeCell ref="A22:A2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86"/>
    <col customWidth="1" min="2" max="2" width="38.57"/>
    <col customWidth="1" min="3" max="3" width="20.86"/>
    <col customWidth="1" min="4" max="4" width="15.43"/>
    <col customWidth="1" min="5" max="5" width="15.14"/>
    <col customWidth="1" min="6" max="6" width="17.71"/>
    <col customWidth="1" min="7" max="7" width="22.43"/>
    <col customWidth="1" min="8" max="8" width="33.43"/>
  </cols>
  <sheetData>
    <row r="1">
      <c r="A1" s="3" t="s">
        <v>74</v>
      </c>
      <c r="B1" s="5"/>
      <c r="C1" s="5"/>
      <c r="D1" s="5"/>
      <c r="E1" s="5"/>
      <c r="F1" s="5"/>
      <c r="G1" s="5"/>
      <c r="H1" s="7"/>
    </row>
    <row r="2">
      <c r="A2" s="10" t="s">
        <v>4</v>
      </c>
      <c r="B2" s="12" t="s">
        <v>7</v>
      </c>
      <c r="C2" s="10" t="s">
        <v>9</v>
      </c>
      <c r="D2" s="10" t="s">
        <v>10</v>
      </c>
      <c r="E2" s="10" t="s">
        <v>12</v>
      </c>
      <c r="F2" s="15" t="s">
        <v>13</v>
      </c>
      <c r="G2" s="10" t="s">
        <v>14</v>
      </c>
      <c r="H2" s="10" t="s">
        <v>15</v>
      </c>
    </row>
    <row r="3">
      <c r="A3" s="18" t="s">
        <v>16</v>
      </c>
      <c r="B3" s="20"/>
      <c r="C3" s="21"/>
      <c r="D3" s="21"/>
      <c r="E3" s="21" t="s">
        <v>26</v>
      </c>
      <c r="F3" s="22"/>
      <c r="G3" s="24"/>
      <c r="H3" s="21"/>
    </row>
    <row r="4">
      <c r="A4" s="26"/>
      <c r="B4" s="28"/>
      <c r="C4" s="21"/>
      <c r="D4" s="21"/>
      <c r="E4" s="21" t="s">
        <v>34</v>
      </c>
      <c r="F4" s="22"/>
      <c r="G4" s="24"/>
      <c r="H4" s="21"/>
    </row>
    <row r="5">
      <c r="A5" s="26"/>
      <c r="B5" s="28"/>
      <c r="C5" s="21"/>
      <c r="D5" s="21"/>
      <c r="E5" s="21" t="s">
        <v>26</v>
      </c>
      <c r="F5" s="22"/>
      <c r="G5" s="24"/>
      <c r="H5" s="21"/>
    </row>
    <row r="6">
      <c r="A6" s="26"/>
      <c r="B6" s="28"/>
      <c r="C6" s="21"/>
      <c r="D6" s="21"/>
      <c r="E6" s="21" t="s">
        <v>26</v>
      </c>
      <c r="F6" s="22"/>
      <c r="G6" s="24"/>
      <c r="H6" s="21"/>
    </row>
    <row r="7">
      <c r="A7" s="35"/>
      <c r="B7" s="36"/>
      <c r="C7" s="38"/>
      <c r="D7" s="21"/>
      <c r="E7" s="21" t="s">
        <v>26</v>
      </c>
      <c r="F7" s="40"/>
      <c r="G7" s="24"/>
      <c r="H7" s="21"/>
    </row>
    <row r="8">
      <c r="A8" s="42" t="s">
        <v>42</v>
      </c>
      <c r="B8" s="5"/>
      <c r="C8" s="7"/>
      <c r="D8" s="44"/>
      <c r="E8" s="44" t="s">
        <v>34</v>
      </c>
      <c r="F8" s="46"/>
      <c r="G8" s="47"/>
      <c r="H8" s="44"/>
    </row>
    <row r="9">
      <c r="A9" s="44"/>
      <c r="B9" s="47"/>
      <c r="C9" s="47"/>
      <c r="D9" s="44"/>
      <c r="E9" s="44" t="s">
        <v>50</v>
      </c>
      <c r="F9" s="49"/>
      <c r="G9" s="47"/>
      <c r="H9" s="44"/>
    </row>
    <row r="10">
      <c r="A10" s="52" t="s">
        <v>51</v>
      </c>
      <c r="B10" s="5"/>
      <c r="C10" s="5"/>
      <c r="D10" s="5"/>
      <c r="E10" s="5"/>
      <c r="F10" s="5"/>
      <c r="G10" s="5"/>
      <c r="H10" s="7"/>
    </row>
    <row r="11">
      <c r="A11" s="54" t="s">
        <v>56</v>
      </c>
      <c r="B11" s="56" t="s">
        <v>59</v>
      </c>
      <c r="C11" s="57">
        <v>210000.0</v>
      </c>
      <c r="D11" s="59">
        <v>42.0</v>
      </c>
      <c r="E11" s="56" t="s">
        <v>64</v>
      </c>
      <c r="F11" s="57">
        <f t="shared" ref="F11:F12" si="1">C11*D11</f>
        <v>8820000</v>
      </c>
      <c r="G11" s="56" t="s">
        <v>108</v>
      </c>
      <c r="H11" s="60"/>
    </row>
    <row r="12">
      <c r="A12" s="69" t="s">
        <v>78</v>
      </c>
      <c r="B12" s="70" t="s">
        <v>110</v>
      </c>
      <c r="C12" s="71">
        <v>219000.0</v>
      </c>
      <c r="D12" s="72">
        <v>34.0</v>
      </c>
      <c r="E12" s="70" t="s">
        <v>64</v>
      </c>
      <c r="F12" s="71">
        <f t="shared" si="1"/>
        <v>7446000</v>
      </c>
      <c r="G12" s="56"/>
      <c r="H12" s="56"/>
    </row>
    <row r="13">
      <c r="A13" s="75"/>
      <c r="B13" s="75"/>
      <c r="C13" s="75"/>
      <c r="D13" s="75"/>
      <c r="E13" s="75"/>
      <c r="F13" s="75"/>
      <c r="G13" s="56"/>
      <c r="H13" s="56"/>
    </row>
    <row r="14">
      <c r="A14" s="87"/>
      <c r="B14" s="89" t="s">
        <v>123</v>
      </c>
      <c r="C14" s="57">
        <v>224000.0</v>
      </c>
      <c r="D14" s="59">
        <v>8.0</v>
      </c>
      <c r="E14" s="89" t="s">
        <v>75</v>
      </c>
      <c r="F14" s="57">
        <f t="shared" ref="F14:F15" si="2">C14*D14</f>
        <v>1792000</v>
      </c>
      <c r="G14" s="56" t="s">
        <v>127</v>
      </c>
      <c r="H14" s="56"/>
    </row>
    <row r="15">
      <c r="A15" s="87"/>
      <c r="B15" s="89" t="s">
        <v>129</v>
      </c>
      <c r="C15" s="57">
        <v>261000.0</v>
      </c>
      <c r="D15" s="59">
        <v>2.0</v>
      </c>
      <c r="E15" s="89" t="s">
        <v>75</v>
      </c>
      <c r="F15" s="57">
        <f t="shared" si="2"/>
        <v>522000</v>
      </c>
      <c r="G15" s="56"/>
      <c r="H15" s="56"/>
    </row>
    <row r="16">
      <c r="A16" s="77" t="s">
        <v>87</v>
      </c>
      <c r="B16" s="5"/>
      <c r="C16" s="5"/>
      <c r="D16" s="5"/>
      <c r="E16" s="7"/>
      <c r="F16" s="79">
        <f>SUM(F11:F15) + 420000</f>
        <v>19000000</v>
      </c>
      <c r="G16" s="47" t="s">
        <v>133</v>
      </c>
      <c r="H16" s="47"/>
    </row>
    <row r="17">
      <c r="A17" s="52"/>
      <c r="B17" s="5"/>
      <c r="C17" s="5"/>
      <c r="D17" s="5"/>
      <c r="E17" s="5"/>
      <c r="F17" s="5"/>
      <c r="G17" s="5"/>
      <c r="H17" s="7"/>
    </row>
    <row r="18">
      <c r="A18" s="56" t="s">
        <v>95</v>
      </c>
      <c r="B18" s="56" t="s">
        <v>97</v>
      </c>
      <c r="C18" s="57">
        <v>3500000.0</v>
      </c>
      <c r="D18" s="59">
        <v>3.0</v>
      </c>
      <c r="E18" s="56" t="s">
        <v>100</v>
      </c>
      <c r="F18" s="57">
        <f t="shared" ref="F18:F19" si="3">C18 *D18 </f>
        <v>10500000</v>
      </c>
      <c r="G18" s="56"/>
      <c r="H18" s="56" t="s">
        <v>139</v>
      </c>
    </row>
    <row r="19">
      <c r="A19" s="83" t="s">
        <v>105</v>
      </c>
      <c r="B19" s="83"/>
      <c r="C19" s="83">
        <v>80000.0</v>
      </c>
      <c r="D19" s="83">
        <v>44.0</v>
      </c>
      <c r="E19" s="83"/>
      <c r="F19" s="57">
        <f t="shared" si="3"/>
        <v>3520000</v>
      </c>
      <c r="G19" s="85"/>
      <c r="H19" s="85"/>
    </row>
    <row r="20">
      <c r="A20" s="83"/>
      <c r="B20" s="83"/>
      <c r="C20" s="83"/>
      <c r="D20" s="83"/>
      <c r="E20" s="83"/>
      <c r="F20" s="57"/>
      <c r="G20" s="85"/>
      <c r="H20" s="85"/>
    </row>
    <row r="21" ht="15.75" customHeight="1">
      <c r="A21" s="83" t="s">
        <v>113</v>
      </c>
      <c r="B21" s="83"/>
      <c r="C21" s="83">
        <v>200000.0</v>
      </c>
      <c r="D21" s="83">
        <v>1.0</v>
      </c>
      <c r="E21" s="83"/>
      <c r="F21" s="57">
        <f>C21 *D21 </f>
        <v>200000</v>
      </c>
      <c r="G21" s="85"/>
      <c r="H21" s="85"/>
    </row>
    <row r="22" ht="20.25" customHeight="1">
      <c r="A22" s="77" t="s">
        <v>87</v>
      </c>
      <c r="B22" s="5"/>
      <c r="C22" s="5"/>
      <c r="D22" s="5"/>
      <c r="E22" s="7"/>
      <c r="F22" s="57">
        <f>SUM(F18)</f>
        <v>10500000</v>
      </c>
      <c r="G22" s="47"/>
      <c r="H22" s="47"/>
    </row>
    <row r="23" ht="15.75" customHeight="1">
      <c r="A23" s="52" t="s">
        <v>121</v>
      </c>
      <c r="B23" s="5"/>
      <c r="C23" s="5"/>
      <c r="D23" s="5"/>
      <c r="E23" s="5"/>
      <c r="F23" s="5"/>
      <c r="G23" s="5"/>
      <c r="H23" s="7"/>
    </row>
    <row r="24" ht="15.75" customHeight="1">
      <c r="A24" s="88" t="s">
        <v>122</v>
      </c>
      <c r="B24" s="56" t="s">
        <v>124</v>
      </c>
      <c r="C24" s="56"/>
      <c r="D24" s="56"/>
      <c r="E24" s="56"/>
      <c r="F24" s="57">
        <v>145000.0</v>
      </c>
      <c r="G24" s="56"/>
      <c r="H24" s="56"/>
    </row>
    <row r="25" ht="15.75" customHeight="1">
      <c r="A25" s="75"/>
      <c r="B25" s="56" t="s">
        <v>125</v>
      </c>
      <c r="C25" s="56"/>
      <c r="D25" s="56"/>
      <c r="E25" s="56"/>
      <c r="F25" s="57">
        <v>15000.0</v>
      </c>
      <c r="G25" s="56"/>
      <c r="H25" s="56"/>
    </row>
    <row r="26" ht="15.75" customHeight="1">
      <c r="A26" s="93" t="s">
        <v>128</v>
      </c>
      <c r="B26" s="95"/>
      <c r="C26" s="95"/>
      <c r="D26" s="95"/>
      <c r="E26" s="95"/>
      <c r="F26" s="97"/>
      <c r="G26" s="95"/>
      <c r="H26" s="95"/>
    </row>
    <row r="27" ht="15.75" customHeight="1">
      <c r="A27" s="98"/>
      <c r="B27" s="95"/>
      <c r="C27" s="95"/>
      <c r="D27" s="95"/>
      <c r="E27" s="95"/>
      <c r="F27" s="97"/>
      <c r="G27" s="95"/>
      <c r="H27" s="95"/>
    </row>
    <row r="28" ht="15.75" customHeight="1">
      <c r="A28" s="98"/>
      <c r="B28" s="95"/>
      <c r="C28" s="95"/>
      <c r="D28" s="95"/>
      <c r="E28" s="95"/>
      <c r="F28" s="97"/>
      <c r="G28" s="95"/>
      <c r="H28" s="95"/>
    </row>
    <row r="29" ht="15.75" customHeight="1">
      <c r="A29" s="98"/>
      <c r="B29" s="95"/>
      <c r="C29" s="95"/>
      <c r="D29" s="95"/>
      <c r="E29" s="95"/>
      <c r="F29" s="97"/>
      <c r="G29" s="95"/>
      <c r="H29" s="95"/>
    </row>
    <row r="30" ht="15.75" customHeight="1">
      <c r="A30" s="98"/>
      <c r="B30" s="95"/>
      <c r="C30" s="95"/>
      <c r="D30" s="95"/>
      <c r="E30" s="95"/>
      <c r="F30" s="97"/>
      <c r="G30" s="95"/>
      <c r="H30" s="95"/>
    </row>
    <row r="31" ht="15.75" customHeight="1">
      <c r="A31" s="75"/>
      <c r="B31" s="95"/>
      <c r="C31" s="95"/>
      <c r="D31" s="95"/>
      <c r="E31" s="95"/>
      <c r="F31" s="97"/>
      <c r="G31" s="95"/>
      <c r="H31" s="95"/>
    </row>
    <row r="32" ht="15.75" customHeight="1">
      <c r="A32" s="77" t="s">
        <v>87</v>
      </c>
      <c r="B32" s="5"/>
      <c r="C32" s="5"/>
      <c r="D32" s="5"/>
      <c r="E32" s="7"/>
      <c r="F32" s="100"/>
      <c r="G32" s="47"/>
      <c r="H32" s="47"/>
    </row>
    <row r="33" ht="15.75" customHeight="1">
      <c r="A33" s="52" t="s">
        <v>146</v>
      </c>
      <c r="B33" s="5"/>
      <c r="C33" s="5"/>
      <c r="D33" s="5"/>
      <c r="E33" s="5"/>
      <c r="F33" s="5"/>
      <c r="G33" s="5"/>
      <c r="H33" s="7"/>
    </row>
    <row r="34" ht="15.75" customHeight="1">
      <c r="A34" s="102"/>
      <c r="B34" s="56" t="s">
        <v>166</v>
      </c>
      <c r="C34" s="57">
        <v>60000.0</v>
      </c>
      <c r="D34" s="59">
        <v>1.0</v>
      </c>
      <c r="E34" s="56" t="s">
        <v>149</v>
      </c>
      <c r="F34" s="57">
        <f t="shared" ref="F34:F46" si="4">C34*D34</f>
        <v>60000</v>
      </c>
      <c r="G34" s="56"/>
      <c r="H34" s="56"/>
    </row>
    <row r="35" ht="15.75" customHeight="1">
      <c r="A35" s="104" t="s">
        <v>167</v>
      </c>
      <c r="B35" s="56" t="s">
        <v>151</v>
      </c>
      <c r="C35" s="57">
        <v>90000.0</v>
      </c>
      <c r="D35" s="59">
        <v>2.0</v>
      </c>
      <c r="E35" s="56" t="s">
        <v>152</v>
      </c>
      <c r="F35" s="57">
        <f t="shared" si="4"/>
        <v>180000</v>
      </c>
      <c r="G35" s="56"/>
      <c r="H35" s="56" t="s">
        <v>153</v>
      </c>
    </row>
    <row r="36" ht="15.75" customHeight="1">
      <c r="A36" s="98"/>
      <c r="B36" s="56" t="s">
        <v>168</v>
      </c>
      <c r="C36" s="57">
        <v>24000.0</v>
      </c>
      <c r="D36" s="59">
        <v>8.0</v>
      </c>
      <c r="E36" s="56" t="s">
        <v>155</v>
      </c>
      <c r="F36" s="57">
        <f t="shared" si="4"/>
        <v>192000</v>
      </c>
      <c r="G36" s="56"/>
      <c r="H36" s="56" t="s">
        <v>169</v>
      </c>
    </row>
    <row r="37" ht="15.75" customHeight="1">
      <c r="A37" s="98"/>
      <c r="B37" s="56" t="s">
        <v>170</v>
      </c>
      <c r="C37" s="57">
        <v>15000.0</v>
      </c>
      <c r="D37" s="59">
        <v>44.0</v>
      </c>
      <c r="E37" s="56" t="s">
        <v>158</v>
      </c>
      <c r="F37" s="57">
        <f t="shared" si="4"/>
        <v>660000</v>
      </c>
      <c r="G37" s="56"/>
      <c r="H37" s="56"/>
    </row>
    <row r="38" ht="15.75" customHeight="1">
      <c r="A38" s="98"/>
      <c r="B38" s="56" t="s">
        <v>171</v>
      </c>
      <c r="C38" s="57">
        <v>7000.0</v>
      </c>
      <c r="D38" s="59">
        <v>15.0</v>
      </c>
      <c r="E38" s="56" t="s">
        <v>160</v>
      </c>
      <c r="F38" s="57">
        <f t="shared" si="4"/>
        <v>105000</v>
      </c>
      <c r="G38" s="56"/>
      <c r="H38" s="56" t="s">
        <v>161</v>
      </c>
    </row>
    <row r="39" ht="25.5" customHeight="1">
      <c r="A39" s="98"/>
      <c r="B39" s="56" t="s">
        <v>173</v>
      </c>
      <c r="C39" s="57">
        <v>30000.0</v>
      </c>
      <c r="D39" s="59">
        <v>44.0</v>
      </c>
      <c r="E39" s="56" t="s">
        <v>34</v>
      </c>
      <c r="F39" s="57">
        <f t="shared" si="4"/>
        <v>1320000</v>
      </c>
      <c r="G39" s="56"/>
      <c r="H39" s="56" t="s">
        <v>174</v>
      </c>
    </row>
    <row r="40" ht="15.75" customHeight="1">
      <c r="A40" s="98"/>
      <c r="B40" s="56" t="s">
        <v>164</v>
      </c>
      <c r="C40" s="57">
        <v>150000.0</v>
      </c>
      <c r="D40" s="59">
        <v>44.0</v>
      </c>
      <c r="E40" s="56" t="s">
        <v>158</v>
      </c>
      <c r="F40" s="57">
        <f t="shared" si="4"/>
        <v>6600000</v>
      </c>
      <c r="G40" s="56"/>
      <c r="H40" s="56"/>
      <c r="J40" s="105"/>
    </row>
    <row r="41" ht="15.75" customHeight="1">
      <c r="A41" s="98"/>
      <c r="B41" s="56" t="s">
        <v>165</v>
      </c>
      <c r="C41" s="57">
        <v>5000.0</v>
      </c>
      <c r="D41" s="59">
        <v>44.0</v>
      </c>
      <c r="E41" s="56" t="s">
        <v>158</v>
      </c>
      <c r="F41" s="57">
        <f t="shared" si="4"/>
        <v>220000</v>
      </c>
      <c r="G41" s="56"/>
      <c r="H41" s="56"/>
      <c r="J41" s="105"/>
    </row>
    <row r="42" ht="36.0" customHeight="1">
      <c r="A42" s="98"/>
      <c r="B42" s="106" t="s">
        <v>175</v>
      </c>
      <c r="C42" s="107">
        <v>35000.0</v>
      </c>
      <c r="D42" s="108">
        <v>44.0</v>
      </c>
      <c r="E42" s="106" t="s">
        <v>26</v>
      </c>
      <c r="F42" s="57">
        <f t="shared" si="4"/>
        <v>1540000</v>
      </c>
      <c r="G42" s="56"/>
      <c r="H42" s="56" t="s">
        <v>179</v>
      </c>
      <c r="J42" s="105"/>
    </row>
    <row r="43" ht="15.75" customHeight="1">
      <c r="A43" s="98"/>
      <c r="B43" s="56" t="s">
        <v>177</v>
      </c>
      <c r="C43" s="57">
        <v>60000.0</v>
      </c>
      <c r="D43" s="59">
        <v>22.0</v>
      </c>
      <c r="E43" s="56" t="s">
        <v>178</v>
      </c>
      <c r="F43" s="57">
        <f t="shared" si="4"/>
        <v>1320000</v>
      </c>
      <c r="G43" s="56"/>
      <c r="H43" s="56"/>
      <c r="J43" s="105"/>
    </row>
    <row r="44" ht="15.75" customHeight="1">
      <c r="A44" s="98"/>
      <c r="B44" s="56" t="s">
        <v>183</v>
      </c>
      <c r="C44" s="57">
        <v>10000.0</v>
      </c>
      <c r="D44" s="59">
        <v>44.0</v>
      </c>
      <c r="E44" s="56" t="s">
        <v>181</v>
      </c>
      <c r="F44" s="57">
        <f t="shared" si="4"/>
        <v>440000</v>
      </c>
      <c r="G44" s="56"/>
      <c r="H44" s="56"/>
      <c r="J44" s="105"/>
    </row>
    <row r="45" ht="15.75" customHeight="1">
      <c r="A45" s="75"/>
      <c r="B45" s="56" t="s">
        <v>182</v>
      </c>
      <c r="C45" s="57">
        <v>20000.0</v>
      </c>
      <c r="D45" s="59">
        <v>22.0</v>
      </c>
      <c r="E45" s="56" t="s">
        <v>178</v>
      </c>
      <c r="F45" s="57">
        <f t="shared" si="4"/>
        <v>440000</v>
      </c>
      <c r="G45" s="56"/>
      <c r="H45" s="56" t="s">
        <v>184</v>
      </c>
      <c r="J45" s="105"/>
    </row>
    <row r="46" ht="50.25" customHeight="1">
      <c r="A46" s="112" t="s">
        <v>187</v>
      </c>
      <c r="B46" s="114" t="s">
        <v>188</v>
      </c>
      <c r="C46" s="57">
        <v>15000.0</v>
      </c>
      <c r="D46" s="59">
        <v>44.0</v>
      </c>
      <c r="E46" s="56" t="s">
        <v>189</v>
      </c>
      <c r="F46" s="57">
        <f t="shared" si="4"/>
        <v>660000</v>
      </c>
      <c r="G46" s="56"/>
      <c r="H46" s="56"/>
      <c r="J46" s="105"/>
    </row>
    <row r="47" ht="24.75" customHeight="1">
      <c r="A47" s="98"/>
      <c r="B47" s="56" t="s">
        <v>191</v>
      </c>
      <c r="C47" s="57">
        <v>25000.0</v>
      </c>
      <c r="D47" s="59">
        <v>44.0</v>
      </c>
      <c r="E47" s="56" t="s">
        <v>192</v>
      </c>
      <c r="F47" s="57">
        <f>C47*D47 + 50000</f>
        <v>1150000</v>
      </c>
      <c r="G47" s="56"/>
      <c r="H47" s="56" t="s">
        <v>194</v>
      </c>
    </row>
    <row r="48" ht="15.75" customHeight="1">
      <c r="A48" s="98"/>
      <c r="B48" s="56" t="s">
        <v>195</v>
      </c>
      <c r="C48" s="115">
        <v>150000.0</v>
      </c>
      <c r="D48" s="116">
        <v>1.0</v>
      </c>
      <c r="E48" s="117" t="s">
        <v>178</v>
      </c>
      <c r="F48" s="57">
        <f t="shared" ref="F48:F49" si="5">C48*D48</f>
        <v>150000</v>
      </c>
      <c r="G48" s="56"/>
      <c r="H48" s="56" t="s">
        <v>198</v>
      </c>
    </row>
    <row r="49" ht="15.75" customHeight="1">
      <c r="A49" s="98"/>
      <c r="B49" s="56" t="s">
        <v>200</v>
      </c>
      <c r="C49" s="115">
        <v>3000000.0</v>
      </c>
      <c r="D49" s="116">
        <v>1.0</v>
      </c>
      <c r="E49" s="117" t="s">
        <v>201</v>
      </c>
      <c r="F49" s="57">
        <f t="shared" si="5"/>
        <v>3000000</v>
      </c>
      <c r="G49" s="56"/>
      <c r="H49" s="56" t="s">
        <v>202</v>
      </c>
    </row>
    <row r="50" ht="15.75" customHeight="1">
      <c r="A50" s="98"/>
      <c r="B50" s="56" t="s">
        <v>203</v>
      </c>
      <c r="C50" s="118">
        <v>100000.0</v>
      </c>
      <c r="D50" s="120">
        <v>14.0</v>
      </c>
      <c r="E50" s="122" t="s">
        <v>205</v>
      </c>
      <c r="F50" s="118">
        <f t="shared" ref="F50:F51" si="6">(C50*D50)</f>
        <v>1400000</v>
      </c>
      <c r="G50" s="56"/>
      <c r="H50" s="56"/>
    </row>
    <row r="51" ht="15.75" customHeight="1">
      <c r="A51" s="98"/>
      <c r="B51" s="56" t="s">
        <v>206</v>
      </c>
      <c r="C51" s="118">
        <v>20000.0</v>
      </c>
      <c r="D51" s="120">
        <v>44.0</v>
      </c>
      <c r="E51" s="122" t="s">
        <v>158</v>
      </c>
      <c r="F51" s="118">
        <f t="shared" si="6"/>
        <v>880000</v>
      </c>
      <c r="G51" s="56"/>
      <c r="H51" s="56">
        <v>905.0</v>
      </c>
    </row>
    <row r="52" ht="29.25" customHeight="1">
      <c r="A52" s="98"/>
      <c r="B52" s="56" t="s">
        <v>208</v>
      </c>
      <c r="C52" s="118"/>
      <c r="D52" s="120"/>
      <c r="E52" s="122"/>
      <c r="F52" s="118">
        <v>100000.0</v>
      </c>
      <c r="G52" s="56"/>
      <c r="H52" s="56" t="s">
        <v>209</v>
      </c>
    </row>
    <row r="53" ht="29.25" customHeight="1">
      <c r="A53" s="98"/>
      <c r="B53" s="56" t="s">
        <v>210</v>
      </c>
      <c r="C53" s="118">
        <v>200000.0</v>
      </c>
      <c r="D53" s="120">
        <v>4.0</v>
      </c>
      <c r="E53" s="124" t="s">
        <v>211</v>
      </c>
      <c r="F53" s="118">
        <f t="shared" ref="F53:F55" si="7">(C53*D53)</f>
        <v>800000</v>
      </c>
      <c r="G53" s="56"/>
      <c r="H53" s="56" t="s">
        <v>213</v>
      </c>
    </row>
    <row r="54" ht="29.25" customHeight="1">
      <c r="A54" s="98"/>
      <c r="B54" s="56" t="s">
        <v>215</v>
      </c>
      <c r="C54" s="118">
        <v>100000.0</v>
      </c>
      <c r="D54" s="120">
        <v>1.0</v>
      </c>
      <c r="E54" s="124" t="s">
        <v>216</v>
      </c>
      <c r="F54" s="118">
        <f t="shared" si="7"/>
        <v>100000</v>
      </c>
      <c r="G54" s="56"/>
      <c r="H54" s="56"/>
    </row>
    <row r="55" ht="15.75" customHeight="1">
      <c r="A55" s="98"/>
      <c r="B55" s="122" t="s">
        <v>218</v>
      </c>
      <c r="C55" s="118">
        <v>250000.0</v>
      </c>
      <c r="D55" s="120">
        <v>1.0</v>
      </c>
      <c r="E55" s="122" t="s">
        <v>219</v>
      </c>
      <c r="F55" s="118">
        <f t="shared" si="7"/>
        <v>250000</v>
      </c>
      <c r="G55" s="56"/>
      <c r="H55" s="56"/>
    </row>
    <row r="56" ht="32.25" customHeight="1">
      <c r="A56" s="98"/>
      <c r="B56" s="122" t="s">
        <v>222</v>
      </c>
      <c r="C56" s="118">
        <v>20000.0</v>
      </c>
      <c r="D56" s="120">
        <v>12.0</v>
      </c>
      <c r="E56" s="122" t="s">
        <v>223</v>
      </c>
      <c r="F56" s="118">
        <f>D56*C56</f>
        <v>240000</v>
      </c>
      <c r="G56" s="56"/>
      <c r="H56" s="56"/>
    </row>
    <row r="57" ht="15.75" customHeight="1">
      <c r="A57" s="98"/>
      <c r="B57" s="56" t="s">
        <v>171</v>
      </c>
      <c r="C57" s="57">
        <v>7000.0</v>
      </c>
      <c r="D57" s="59">
        <v>15.0</v>
      </c>
      <c r="E57" s="56" t="s">
        <v>160</v>
      </c>
      <c r="F57" s="57">
        <f>C57*D57</f>
        <v>105000</v>
      </c>
      <c r="G57" s="56"/>
      <c r="H57" s="56" t="s">
        <v>161</v>
      </c>
    </row>
    <row r="58" ht="15.75" customHeight="1">
      <c r="A58" s="98"/>
      <c r="B58" s="122" t="s">
        <v>225</v>
      </c>
      <c r="C58" s="118">
        <v>20000.0</v>
      </c>
      <c r="D58" s="120">
        <v>15.0</v>
      </c>
      <c r="E58" s="122" t="s">
        <v>226</v>
      </c>
      <c r="F58" s="118">
        <f t="shared" ref="F58:F61" si="8">D58*C58</f>
        <v>300000</v>
      </c>
      <c r="G58" s="56"/>
      <c r="H58" s="56" t="s">
        <v>227</v>
      </c>
    </row>
    <row r="59" ht="15.75" customHeight="1">
      <c r="A59" s="98"/>
      <c r="B59" s="122" t="s">
        <v>228</v>
      </c>
      <c r="C59" s="118">
        <v>20000.0</v>
      </c>
      <c r="D59" s="120">
        <v>4.0</v>
      </c>
      <c r="E59" s="122" t="s">
        <v>229</v>
      </c>
      <c r="F59" s="118">
        <f t="shared" si="8"/>
        <v>80000</v>
      </c>
      <c r="G59" s="56"/>
      <c r="H59" s="56" t="s">
        <v>230</v>
      </c>
    </row>
    <row r="60" ht="24.0" customHeight="1">
      <c r="A60" s="98"/>
      <c r="B60" s="122" t="s">
        <v>231</v>
      </c>
      <c r="C60" s="118">
        <v>3000.0</v>
      </c>
      <c r="D60" s="120">
        <v>2.0</v>
      </c>
      <c r="E60" s="122" t="s">
        <v>232</v>
      </c>
      <c r="F60" s="118">
        <f t="shared" si="8"/>
        <v>6000</v>
      </c>
      <c r="G60" s="56"/>
      <c r="H60" s="56" t="s">
        <v>233</v>
      </c>
    </row>
    <row r="61" ht="36.0" customHeight="1">
      <c r="A61" s="98"/>
      <c r="B61" s="122" t="s">
        <v>234</v>
      </c>
      <c r="C61" s="118">
        <v>50000.0</v>
      </c>
      <c r="D61" s="120">
        <v>1.0</v>
      </c>
      <c r="E61" s="122" t="s">
        <v>235</v>
      </c>
      <c r="F61" s="118">
        <f t="shared" si="8"/>
        <v>50000</v>
      </c>
      <c r="G61" s="56"/>
      <c r="H61" s="56"/>
    </row>
    <row r="62" ht="40.5" customHeight="1">
      <c r="A62" s="98"/>
      <c r="B62" s="122" t="s">
        <v>236</v>
      </c>
      <c r="C62" s="118">
        <v>17000.0</v>
      </c>
      <c r="D62" s="120">
        <v>1.0</v>
      </c>
      <c r="E62" s="122" t="s">
        <v>149</v>
      </c>
      <c r="F62" s="118">
        <f>C62*D62</f>
        <v>17000</v>
      </c>
      <c r="G62" s="56"/>
      <c r="H62" s="56"/>
    </row>
    <row r="63" ht="15.75" customHeight="1">
      <c r="A63" s="98"/>
      <c r="B63" s="122" t="s">
        <v>238</v>
      </c>
      <c r="C63" s="118">
        <v>5000.0</v>
      </c>
      <c r="D63" s="120">
        <v>1.0</v>
      </c>
      <c r="E63" s="122"/>
      <c r="F63" s="118">
        <f>D63*C63</f>
        <v>5000</v>
      </c>
      <c r="G63" s="56"/>
      <c r="H63" s="56"/>
    </row>
    <row r="64" ht="48.0" customHeight="1">
      <c r="A64" s="126" t="s">
        <v>241</v>
      </c>
      <c r="B64" s="110" t="s">
        <v>242</v>
      </c>
      <c r="C64" s="111">
        <v>10000.0</v>
      </c>
      <c r="D64" s="113">
        <v>44.0</v>
      </c>
      <c r="E64" s="110" t="s">
        <v>26</v>
      </c>
      <c r="F64" s="57">
        <f t="shared" ref="F64:F65" si="9">C64*D64</f>
        <v>440000</v>
      </c>
      <c r="G64" s="110"/>
      <c r="H64" s="110"/>
    </row>
    <row r="65" ht="15.75" customHeight="1">
      <c r="A65" s="98"/>
      <c r="B65" s="110" t="s">
        <v>245</v>
      </c>
      <c r="C65" s="111">
        <v>40000.0</v>
      </c>
      <c r="D65" s="113">
        <v>44.0</v>
      </c>
      <c r="E65" s="110" t="s">
        <v>246</v>
      </c>
      <c r="F65" s="57">
        <f t="shared" si="9"/>
        <v>1760000</v>
      </c>
      <c r="G65" s="110"/>
      <c r="H65" s="110" t="s">
        <v>247</v>
      </c>
    </row>
    <row r="66" ht="15.75" customHeight="1">
      <c r="A66" s="98"/>
      <c r="B66" s="110" t="s">
        <v>248</v>
      </c>
      <c r="C66" s="111">
        <v>150000.0</v>
      </c>
      <c r="D66" s="113">
        <v>1.0</v>
      </c>
      <c r="E66" s="110" t="s">
        <v>250</v>
      </c>
      <c r="F66" s="57">
        <v>150000.0</v>
      </c>
      <c r="G66" s="110"/>
      <c r="H66" s="110"/>
    </row>
    <row r="67" ht="15.75" customHeight="1">
      <c r="A67" s="98"/>
      <c r="B67" s="110" t="s">
        <v>251</v>
      </c>
      <c r="C67" s="111">
        <v>200000.0</v>
      </c>
      <c r="D67" s="113">
        <v>1.0</v>
      </c>
      <c r="E67" s="110" t="s">
        <v>252</v>
      </c>
      <c r="F67" s="57">
        <f t="shared" ref="F67:F71" si="10">C67*D67</f>
        <v>200000</v>
      </c>
      <c r="G67" s="110"/>
      <c r="H67" s="110"/>
    </row>
    <row r="68" ht="15.75" customHeight="1">
      <c r="A68" s="98"/>
      <c r="B68" s="110" t="s">
        <v>254</v>
      </c>
      <c r="C68" s="113">
        <v>30000.0</v>
      </c>
      <c r="D68" s="113">
        <v>44.0</v>
      </c>
      <c r="E68" s="110" t="s">
        <v>256</v>
      </c>
      <c r="F68" s="57">
        <f t="shared" si="10"/>
        <v>1320000</v>
      </c>
      <c r="G68" s="110"/>
      <c r="H68" s="110"/>
    </row>
    <row r="69" ht="15.75" customHeight="1">
      <c r="A69" s="98"/>
      <c r="B69" s="110" t="s">
        <v>260</v>
      </c>
      <c r="C69" s="111">
        <v>10000.0</v>
      </c>
      <c r="D69" s="113">
        <v>44.0</v>
      </c>
      <c r="E69" s="110" t="s">
        <v>75</v>
      </c>
      <c r="F69" s="57">
        <f t="shared" si="10"/>
        <v>440000</v>
      </c>
      <c r="G69" s="110"/>
      <c r="H69" s="110" t="s">
        <v>266</v>
      </c>
    </row>
    <row r="70" ht="15.75" customHeight="1">
      <c r="A70" s="98"/>
      <c r="B70" s="110" t="s">
        <v>200</v>
      </c>
      <c r="C70" s="111">
        <v>3500000.0</v>
      </c>
      <c r="D70" s="113">
        <v>1.0</v>
      </c>
      <c r="E70" s="110" t="s">
        <v>178</v>
      </c>
      <c r="F70" s="57">
        <f t="shared" si="10"/>
        <v>3500000</v>
      </c>
      <c r="G70" s="110"/>
      <c r="H70" s="110"/>
    </row>
    <row r="71" ht="15.75" customHeight="1">
      <c r="A71" s="98"/>
      <c r="B71" s="110" t="s">
        <v>268</v>
      </c>
      <c r="C71" s="111">
        <v>10000.0</v>
      </c>
      <c r="D71" s="113">
        <v>44.0</v>
      </c>
      <c r="E71" s="110" t="s">
        <v>232</v>
      </c>
      <c r="F71" s="57">
        <f t="shared" si="10"/>
        <v>440000</v>
      </c>
      <c r="G71" s="110"/>
      <c r="H71" s="110"/>
    </row>
    <row r="72" ht="15.75" customHeight="1">
      <c r="A72" s="98"/>
      <c r="B72" s="122" t="s">
        <v>249</v>
      </c>
      <c r="C72" s="118">
        <v>20000.0</v>
      </c>
      <c r="D72" s="120">
        <v>12.0</v>
      </c>
      <c r="E72" s="122" t="s">
        <v>226</v>
      </c>
      <c r="F72" s="118">
        <f>D72*C72</f>
        <v>240000</v>
      </c>
      <c r="G72" s="110"/>
      <c r="H72" s="110"/>
    </row>
    <row r="73" ht="15.75" customHeight="1">
      <c r="A73" s="98"/>
      <c r="B73" s="110" t="s">
        <v>270</v>
      </c>
      <c r="C73" s="111">
        <v>200000.0</v>
      </c>
      <c r="D73" s="113">
        <v>3.0</v>
      </c>
      <c r="E73" s="110" t="s">
        <v>232</v>
      </c>
      <c r="F73" s="57">
        <f t="shared" ref="F73:F78" si="11">C73*D73</f>
        <v>600000</v>
      </c>
      <c r="G73" s="110"/>
      <c r="H73" s="110"/>
    </row>
    <row r="74" ht="15.75" customHeight="1">
      <c r="A74" s="75"/>
      <c r="B74" s="56" t="s">
        <v>195</v>
      </c>
      <c r="C74" s="115">
        <v>100000.0</v>
      </c>
      <c r="D74" s="116">
        <v>1.0</v>
      </c>
      <c r="E74" s="117" t="s">
        <v>178</v>
      </c>
      <c r="F74" s="57">
        <f t="shared" si="11"/>
        <v>100000</v>
      </c>
      <c r="G74" s="110"/>
      <c r="H74" s="110"/>
    </row>
    <row r="75" ht="15.75" customHeight="1">
      <c r="A75" s="128" t="s">
        <v>272</v>
      </c>
      <c r="B75" s="110" t="s">
        <v>259</v>
      </c>
      <c r="C75" s="111">
        <v>35000.0</v>
      </c>
      <c r="D75" s="113">
        <v>44.0</v>
      </c>
      <c r="E75" s="110" t="s">
        <v>189</v>
      </c>
      <c r="F75" s="111">
        <f t="shared" si="11"/>
        <v>1540000</v>
      </c>
      <c r="G75" s="110"/>
      <c r="H75" s="110"/>
    </row>
    <row r="76" ht="31.5" customHeight="1">
      <c r="A76" s="98"/>
      <c r="B76" s="56" t="s">
        <v>262</v>
      </c>
      <c r="C76" s="111">
        <v>25000.0</v>
      </c>
      <c r="D76" s="113">
        <v>44.0</v>
      </c>
      <c r="E76" s="110" t="s">
        <v>196</v>
      </c>
      <c r="F76" s="57">
        <f t="shared" si="11"/>
        <v>1100000</v>
      </c>
      <c r="G76" s="110"/>
      <c r="H76" s="110" t="s">
        <v>197</v>
      </c>
    </row>
    <row r="77" ht="15.75" customHeight="1">
      <c r="A77" s="98"/>
      <c r="B77" s="119" t="s">
        <v>204</v>
      </c>
      <c r="C77" s="121">
        <v>100000.0</v>
      </c>
      <c r="D77" s="123">
        <v>22.0</v>
      </c>
      <c r="E77" s="119" t="s">
        <v>178</v>
      </c>
      <c r="F77" s="57">
        <f t="shared" si="11"/>
        <v>2200000</v>
      </c>
      <c r="G77" s="110"/>
      <c r="H77" s="110"/>
    </row>
    <row r="78" ht="37.5" customHeight="1">
      <c r="A78" s="98"/>
      <c r="B78" s="119" t="s">
        <v>207</v>
      </c>
      <c r="C78" s="121">
        <v>30000.0</v>
      </c>
      <c r="D78" s="123">
        <v>22.0</v>
      </c>
      <c r="E78" s="119" t="s">
        <v>178</v>
      </c>
      <c r="F78" s="57">
        <f t="shared" si="11"/>
        <v>660000</v>
      </c>
      <c r="G78" s="110"/>
      <c r="H78" s="110"/>
    </row>
    <row r="79" ht="29.25" customHeight="1">
      <c r="A79" s="98"/>
      <c r="B79" s="119" t="s">
        <v>278</v>
      </c>
      <c r="C79" s="121"/>
      <c r="D79" s="123"/>
      <c r="E79" s="119"/>
      <c r="F79" s="57"/>
      <c r="G79" s="110"/>
      <c r="H79" s="110"/>
    </row>
    <row r="80" ht="15.75" customHeight="1">
      <c r="A80" s="98"/>
      <c r="B80" s="129" t="s">
        <v>279</v>
      </c>
      <c r="C80" s="121">
        <v>25000.0</v>
      </c>
      <c r="D80" s="123">
        <v>44.0</v>
      </c>
      <c r="E80" s="119" t="s">
        <v>192</v>
      </c>
      <c r="F80" s="57">
        <f t="shared" ref="F80:F81" si="12">C80*D80</f>
        <v>1100000</v>
      </c>
      <c r="G80" s="110"/>
      <c r="H80" s="110"/>
    </row>
    <row r="81" ht="15.75" customHeight="1">
      <c r="A81" s="98"/>
      <c r="B81" s="56" t="s">
        <v>151</v>
      </c>
      <c r="C81" s="57">
        <v>90000.0</v>
      </c>
      <c r="D81" s="59">
        <v>2.0</v>
      </c>
      <c r="E81" s="56" t="s">
        <v>152</v>
      </c>
      <c r="F81" s="57">
        <f t="shared" si="12"/>
        <v>180000</v>
      </c>
      <c r="G81" s="110"/>
      <c r="H81" s="110"/>
    </row>
    <row r="82" ht="15.75" customHeight="1">
      <c r="A82" s="98"/>
      <c r="B82" s="132" t="s">
        <v>283</v>
      </c>
      <c r="C82" s="118">
        <v>19000.0</v>
      </c>
      <c r="D82" s="120">
        <v>4.0</v>
      </c>
      <c r="E82" s="122" t="s">
        <v>149</v>
      </c>
      <c r="F82" s="118">
        <f>D82*C82</f>
        <v>76000</v>
      </c>
      <c r="G82" s="110"/>
      <c r="H82" s="110"/>
    </row>
    <row r="83" ht="15.75" customHeight="1">
      <c r="A83" s="98"/>
      <c r="B83" s="119" t="s">
        <v>214</v>
      </c>
      <c r="C83" s="121">
        <v>200000.0</v>
      </c>
      <c r="D83" s="123">
        <v>1.0</v>
      </c>
      <c r="E83" s="119" t="s">
        <v>217</v>
      </c>
      <c r="F83" s="57">
        <f t="shared" ref="F83:F84" si="13">C83*D83</f>
        <v>200000</v>
      </c>
      <c r="G83" s="110"/>
      <c r="H83" s="110" t="s">
        <v>273</v>
      </c>
    </row>
    <row r="84" ht="15.75" customHeight="1">
      <c r="A84" s="75"/>
      <c r="B84" s="119" t="s">
        <v>274</v>
      </c>
      <c r="C84" s="121">
        <v>10000.0</v>
      </c>
      <c r="D84" s="123">
        <v>44.0</v>
      </c>
      <c r="E84" s="119" t="s">
        <v>192</v>
      </c>
      <c r="F84" s="57">
        <f t="shared" si="13"/>
        <v>440000</v>
      </c>
      <c r="G84" s="110"/>
      <c r="H84" s="110"/>
    </row>
    <row r="85" ht="15.75" customHeight="1">
      <c r="A85" s="88" t="s">
        <v>280</v>
      </c>
      <c r="B85" s="122" t="s">
        <v>281</v>
      </c>
      <c r="C85" s="118">
        <v>6800.0</v>
      </c>
      <c r="D85" s="118">
        <v>44.0</v>
      </c>
      <c r="E85" s="131" t="s">
        <v>282</v>
      </c>
      <c r="F85" s="118">
        <f>(C85*D85)</f>
        <v>299200</v>
      </c>
      <c r="G85" s="56"/>
      <c r="H85" s="56"/>
    </row>
    <row r="86" ht="15.75" customHeight="1">
      <c r="A86" s="98"/>
      <c r="B86" s="122" t="s">
        <v>284</v>
      </c>
      <c r="C86" s="118">
        <v>24000.0</v>
      </c>
      <c r="D86" s="118">
        <v>8.0</v>
      </c>
      <c r="E86" s="131" t="s">
        <v>285</v>
      </c>
      <c r="F86" s="118">
        <f t="shared" ref="F86:F87" si="14">D86*C86</f>
        <v>192000</v>
      </c>
      <c r="G86" s="56"/>
      <c r="H86" s="56"/>
    </row>
    <row r="87" ht="15.75" customHeight="1">
      <c r="A87" s="98"/>
      <c r="B87" s="122" t="s">
        <v>151</v>
      </c>
      <c r="C87" s="118">
        <v>4700.0</v>
      </c>
      <c r="D87" s="118">
        <v>44.0</v>
      </c>
      <c r="E87" s="131" t="s">
        <v>223</v>
      </c>
      <c r="F87" s="118">
        <f t="shared" si="14"/>
        <v>206800</v>
      </c>
      <c r="G87" s="56"/>
      <c r="H87" s="56"/>
    </row>
    <row r="88" ht="15.75" customHeight="1">
      <c r="A88" s="77" t="s">
        <v>87</v>
      </c>
      <c r="B88" s="5"/>
      <c r="C88" s="5"/>
      <c r="D88" s="5"/>
      <c r="E88" s="7"/>
      <c r="F88" s="100">
        <f>SUM(F34:F87)</f>
        <v>39754000</v>
      </c>
      <c r="G88" s="47"/>
      <c r="H88" s="47"/>
    </row>
    <row r="89" ht="15.75" customHeight="1">
      <c r="F89" s="135">
        <f>SUM(F34:F87)</f>
        <v>39754000</v>
      </c>
    </row>
    <row r="90" ht="15.75" customHeight="1"/>
    <row r="91" ht="15.75" customHeight="1"/>
    <row r="92" ht="15.75" customHeight="1">
      <c r="A92" s="105"/>
      <c r="D92" s="105"/>
      <c r="H92" s="133" t="s">
        <v>288</v>
      </c>
      <c r="I92" s="134">
        <f>SUM(F16,F22,F88,F19,F21) /44</f>
        <v>1658500</v>
      </c>
    </row>
    <row r="93" ht="15.75" customHeight="1">
      <c r="A93" s="105"/>
    </row>
    <row r="94" ht="15.75" customHeight="1"/>
    <row r="95" ht="15.75" customHeight="1"/>
    <row r="96" ht="15.75" customHeight="1"/>
    <row r="97" ht="15.75" customHeight="1"/>
    <row r="98" ht="15.75" customHeight="1"/>
    <row r="99" ht="15.75" customHeight="1">
      <c r="A99" s="105" t="s">
        <v>297</v>
      </c>
      <c r="B99" s="105" t="s">
        <v>298</v>
      </c>
    </row>
    <row r="100" ht="15.75" customHeight="1">
      <c r="A100" s="105" t="s">
        <v>299</v>
      </c>
    </row>
    <row r="101" ht="15.75" customHeight="1">
      <c r="A101" s="105" t="s">
        <v>300</v>
      </c>
    </row>
    <row r="102" ht="15.75" customHeight="1">
      <c r="A102" s="105" t="s">
        <v>301</v>
      </c>
    </row>
    <row r="103" ht="15.75" customHeight="1"/>
    <row r="104" ht="15.75" customHeight="1"/>
    <row r="105" ht="15.75" customHeight="1"/>
    <row r="106" ht="15.75" customHeight="1"/>
    <row r="107" ht="15.75" customHeight="1"/>
    <row r="108" ht="15.75" customHeight="1"/>
    <row r="109" ht="15.75" customHeight="1"/>
    <row r="110" ht="15.75" customHeight="1">
      <c r="A110" s="109"/>
      <c r="B110" s="110"/>
      <c r="C110" s="111"/>
      <c r="D110" s="113"/>
      <c r="E110" s="110"/>
      <c r="F110" s="111"/>
      <c r="G110" s="110"/>
      <c r="H110" s="110"/>
    </row>
    <row r="111" ht="15.75" customHeight="1">
      <c r="A111" s="98"/>
      <c r="B111" s="56"/>
      <c r="C111" s="111"/>
      <c r="D111" s="113"/>
      <c r="E111" s="110"/>
      <c r="F111" s="57"/>
      <c r="G111" s="110"/>
      <c r="H111" s="110"/>
    </row>
    <row r="112" ht="15.75" customHeight="1">
      <c r="A112" s="98"/>
      <c r="B112" s="110"/>
      <c r="C112" s="111"/>
      <c r="D112" s="113"/>
      <c r="E112" s="110"/>
      <c r="F112" s="57"/>
      <c r="G112" s="110"/>
      <c r="H112" s="110"/>
    </row>
    <row r="113" ht="15.75" customHeight="1">
      <c r="A113" s="98"/>
      <c r="B113" s="119"/>
      <c r="C113" s="121"/>
      <c r="D113" s="123"/>
      <c r="E113" s="119"/>
      <c r="F113" s="57"/>
      <c r="G113" s="110"/>
      <c r="H113" s="110"/>
    </row>
    <row r="114" ht="15.75" customHeight="1">
      <c r="A114" s="98"/>
      <c r="B114" s="119"/>
      <c r="C114" s="121"/>
      <c r="D114" s="123"/>
      <c r="E114" s="119"/>
      <c r="F114" s="57"/>
      <c r="G114" s="110"/>
      <c r="H114" s="110"/>
    </row>
    <row r="115" ht="15.75" customHeight="1">
      <c r="A115" s="98"/>
      <c r="B115" s="119"/>
      <c r="C115" s="121"/>
      <c r="D115" s="123"/>
      <c r="E115" s="119"/>
      <c r="F115" s="57"/>
      <c r="G115" s="110"/>
      <c r="H115" s="110"/>
    </row>
    <row r="116" ht="15.75" customHeight="1">
      <c r="A116" s="98"/>
      <c r="B116" s="119"/>
      <c r="C116" s="121"/>
      <c r="D116" s="123"/>
      <c r="E116" s="119"/>
      <c r="F116" s="57"/>
      <c r="G116" s="110"/>
      <c r="H116" s="110"/>
    </row>
    <row r="117" ht="15.75" customHeight="1">
      <c r="A117" s="98"/>
      <c r="B117" s="56"/>
      <c r="C117" s="57"/>
      <c r="D117" s="59"/>
      <c r="E117" s="56"/>
      <c r="F117" s="57"/>
      <c r="G117" s="110"/>
      <c r="H117" s="110"/>
    </row>
    <row r="118" ht="15.75" customHeight="1">
      <c r="A118" s="98"/>
      <c r="B118" s="122"/>
      <c r="C118" s="118"/>
      <c r="D118" s="120"/>
      <c r="E118" s="122"/>
      <c r="F118" s="118"/>
      <c r="G118" s="110"/>
      <c r="H118" s="110"/>
    </row>
    <row r="119" ht="15.75" customHeight="1">
      <c r="A119" s="98"/>
      <c r="B119" s="119"/>
      <c r="C119" s="121"/>
      <c r="D119" s="123"/>
      <c r="E119" s="119"/>
      <c r="F119" s="57"/>
      <c r="G119" s="110"/>
      <c r="H119" s="110"/>
    </row>
    <row r="120" ht="15.75" customHeight="1">
      <c r="A120" s="75"/>
      <c r="B120" s="119"/>
      <c r="C120" s="121"/>
      <c r="D120" s="123"/>
      <c r="E120" s="119"/>
      <c r="F120" s="57"/>
      <c r="G120" s="110"/>
      <c r="H120" s="110"/>
    </row>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5">
    <mergeCell ref="A88:E88"/>
    <mergeCell ref="A85:A87"/>
    <mergeCell ref="A32:E32"/>
    <mergeCell ref="A110:A120"/>
    <mergeCell ref="A46:A63"/>
    <mergeCell ref="A64:A74"/>
    <mergeCell ref="A75:A84"/>
    <mergeCell ref="A24:A25"/>
    <mergeCell ref="A3:B7"/>
    <mergeCell ref="A12:A13"/>
    <mergeCell ref="B12:B13"/>
    <mergeCell ref="A16:E16"/>
    <mergeCell ref="E12:E13"/>
    <mergeCell ref="D12:D13"/>
    <mergeCell ref="C12:C13"/>
    <mergeCell ref="F12:F13"/>
    <mergeCell ref="A8:C8"/>
    <mergeCell ref="A35:A45"/>
    <mergeCell ref="A26:A31"/>
    <mergeCell ref="A33:H33"/>
    <mergeCell ref="A17:H17"/>
    <mergeCell ref="A22:E22"/>
    <mergeCell ref="A23:H23"/>
    <mergeCell ref="A1:H1"/>
    <mergeCell ref="A10:H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3" t="s">
        <v>74</v>
      </c>
      <c r="B1" s="5"/>
      <c r="C1" s="5"/>
      <c r="D1" s="5"/>
      <c r="E1" s="5"/>
      <c r="F1" s="5"/>
      <c r="G1" s="5"/>
      <c r="H1" s="7"/>
    </row>
    <row r="2">
      <c r="A2" s="10" t="s">
        <v>4</v>
      </c>
      <c r="B2" s="12" t="s">
        <v>7</v>
      </c>
      <c r="C2" s="10" t="s">
        <v>9</v>
      </c>
      <c r="D2" s="10" t="s">
        <v>10</v>
      </c>
      <c r="E2" s="10" t="s">
        <v>12</v>
      </c>
      <c r="F2" s="15" t="s">
        <v>13</v>
      </c>
      <c r="G2" s="10" t="s">
        <v>14</v>
      </c>
      <c r="H2" s="10" t="s">
        <v>15</v>
      </c>
    </row>
    <row r="3">
      <c r="A3" s="18" t="s">
        <v>16</v>
      </c>
      <c r="B3" s="20"/>
      <c r="C3" s="21"/>
      <c r="D3" s="21"/>
      <c r="E3" s="21" t="s">
        <v>26</v>
      </c>
      <c r="F3" s="22"/>
      <c r="G3" s="24"/>
      <c r="H3" s="21"/>
    </row>
    <row r="4">
      <c r="A4" s="26"/>
      <c r="B4" s="28"/>
      <c r="C4" s="21"/>
      <c r="D4" s="21"/>
      <c r="E4" s="21" t="s">
        <v>34</v>
      </c>
      <c r="F4" s="22"/>
      <c r="G4" s="24"/>
      <c r="H4" s="21"/>
    </row>
    <row r="5">
      <c r="A5" s="26"/>
      <c r="B5" s="28"/>
      <c r="C5" s="21"/>
      <c r="D5" s="21"/>
      <c r="E5" s="21" t="s">
        <v>26</v>
      </c>
      <c r="F5" s="22"/>
      <c r="G5" s="24"/>
      <c r="H5" s="21"/>
    </row>
    <row r="6">
      <c r="A6" s="26"/>
      <c r="B6" s="28"/>
      <c r="C6" s="21"/>
      <c r="D6" s="21"/>
      <c r="E6" s="21" t="s">
        <v>26</v>
      </c>
      <c r="F6" s="22"/>
      <c r="G6" s="24"/>
      <c r="H6" s="21"/>
    </row>
    <row r="7">
      <c r="A7" s="35"/>
      <c r="B7" s="36"/>
      <c r="C7" s="38"/>
      <c r="D7" s="21"/>
      <c r="E7" s="21" t="s">
        <v>26</v>
      </c>
      <c r="F7" s="40"/>
      <c r="G7" s="24"/>
      <c r="H7" s="21"/>
    </row>
    <row r="8">
      <c r="A8" s="42" t="s">
        <v>42</v>
      </c>
      <c r="B8" s="5"/>
      <c r="C8" s="7"/>
      <c r="D8" s="44"/>
      <c r="E8" s="44" t="s">
        <v>34</v>
      </c>
      <c r="F8" s="46"/>
      <c r="G8" s="47"/>
      <c r="H8" s="44"/>
    </row>
    <row r="9">
      <c r="A9" s="44"/>
      <c r="B9" s="47"/>
      <c r="C9" s="47"/>
      <c r="D9" s="44"/>
      <c r="E9" s="44" t="s">
        <v>50</v>
      </c>
      <c r="F9" s="49"/>
      <c r="G9" s="47"/>
      <c r="H9" s="44"/>
    </row>
    <row r="10">
      <c r="A10" s="52" t="s">
        <v>51</v>
      </c>
      <c r="B10" s="5"/>
      <c r="C10" s="5"/>
      <c r="D10" s="5"/>
      <c r="E10" s="5"/>
      <c r="F10" s="5"/>
      <c r="G10" s="5"/>
      <c r="H10" s="7"/>
    </row>
    <row r="11">
      <c r="A11" s="54" t="s">
        <v>56</v>
      </c>
      <c r="B11" s="56" t="s">
        <v>59</v>
      </c>
      <c r="C11" s="57">
        <v>210000.0</v>
      </c>
      <c r="D11" s="59">
        <v>42.0</v>
      </c>
      <c r="E11" s="56" t="s">
        <v>64</v>
      </c>
      <c r="F11" s="57">
        <f t="shared" ref="F11:F12" si="1">C11*D11</f>
        <v>8820000</v>
      </c>
      <c r="G11" s="56" t="s">
        <v>108</v>
      </c>
      <c r="H11" s="60"/>
    </row>
    <row r="12">
      <c r="A12" s="69" t="s">
        <v>78</v>
      </c>
      <c r="B12" s="70" t="s">
        <v>110</v>
      </c>
      <c r="C12" s="71">
        <v>219000.0</v>
      </c>
      <c r="D12" s="72">
        <v>34.0</v>
      </c>
      <c r="E12" s="70" t="s">
        <v>64</v>
      </c>
      <c r="F12" s="71">
        <f t="shared" si="1"/>
        <v>7446000</v>
      </c>
      <c r="G12" s="56"/>
      <c r="H12" s="56"/>
    </row>
    <row r="13">
      <c r="A13" s="75"/>
      <c r="B13" s="75"/>
      <c r="C13" s="75"/>
      <c r="D13" s="75"/>
      <c r="E13" s="75"/>
      <c r="F13" s="75"/>
      <c r="G13" s="56"/>
      <c r="H13" s="56"/>
    </row>
    <row r="14">
      <c r="A14" s="87"/>
      <c r="B14" s="89" t="s">
        <v>123</v>
      </c>
      <c r="C14" s="57">
        <v>224000.0</v>
      </c>
      <c r="D14" s="59">
        <v>8.0</v>
      </c>
      <c r="E14" s="89" t="s">
        <v>75</v>
      </c>
      <c r="F14" s="57">
        <f t="shared" ref="F14:F15" si="2">C14*D14</f>
        <v>1792000</v>
      </c>
      <c r="G14" s="56" t="s">
        <v>127</v>
      </c>
      <c r="H14" s="56"/>
    </row>
    <row r="15">
      <c r="A15" s="87"/>
      <c r="B15" s="89" t="s">
        <v>129</v>
      </c>
      <c r="C15" s="57">
        <v>261000.0</v>
      </c>
      <c r="D15" s="59">
        <v>2.0</v>
      </c>
      <c r="E15" s="89" t="s">
        <v>75</v>
      </c>
      <c r="F15" s="57">
        <f t="shared" si="2"/>
        <v>522000</v>
      </c>
      <c r="G15" s="56"/>
      <c r="H15" s="56"/>
    </row>
    <row r="16">
      <c r="A16" s="77" t="s">
        <v>87</v>
      </c>
      <c r="B16" s="5"/>
      <c r="C16" s="5"/>
      <c r="D16" s="5"/>
      <c r="E16" s="7"/>
      <c r="F16" s="79">
        <f>SUM(F11:F15) + 420000</f>
        <v>19000000</v>
      </c>
      <c r="G16" s="47" t="s">
        <v>133</v>
      </c>
      <c r="H16" s="47"/>
    </row>
    <row r="17">
      <c r="A17" s="52"/>
      <c r="B17" s="5"/>
      <c r="C17" s="5"/>
      <c r="D17" s="5"/>
      <c r="E17" s="5"/>
      <c r="F17" s="5"/>
      <c r="G17" s="5"/>
      <c r="H17" s="7"/>
    </row>
    <row r="18">
      <c r="A18" s="56" t="s">
        <v>95</v>
      </c>
      <c r="B18" s="56" t="s">
        <v>97</v>
      </c>
      <c r="C18" s="57">
        <v>3500000.0</v>
      </c>
      <c r="D18" s="59">
        <v>3.0</v>
      </c>
      <c r="E18" s="56" t="s">
        <v>100</v>
      </c>
      <c r="F18" s="57">
        <f t="shared" ref="F18:F19" si="3">C18 *D18 </f>
        <v>10500000</v>
      </c>
      <c r="G18" s="56"/>
      <c r="H18" s="56" t="s">
        <v>139</v>
      </c>
    </row>
    <row r="19">
      <c r="A19" s="83" t="s">
        <v>105</v>
      </c>
      <c r="B19" s="83"/>
      <c r="C19" s="83">
        <v>80000.0</v>
      </c>
      <c r="D19" s="83">
        <v>44.0</v>
      </c>
      <c r="E19" s="83"/>
      <c r="F19" s="57">
        <f t="shared" si="3"/>
        <v>3520000</v>
      </c>
      <c r="G19" s="85"/>
      <c r="H19" s="85"/>
    </row>
    <row r="20">
      <c r="A20" s="83"/>
      <c r="B20" s="83"/>
      <c r="C20" s="83"/>
      <c r="D20" s="83"/>
      <c r="E20" s="83"/>
      <c r="F20" s="57"/>
      <c r="G20" s="85"/>
      <c r="H20" s="85"/>
    </row>
    <row r="21" ht="15.75" customHeight="1">
      <c r="A21" s="83" t="s">
        <v>113</v>
      </c>
      <c r="B21" s="83"/>
      <c r="C21" s="83">
        <v>200000.0</v>
      </c>
      <c r="D21" s="83">
        <v>1.0</v>
      </c>
      <c r="E21" s="83"/>
      <c r="F21" s="57">
        <f>C21 *D21 </f>
        <v>200000</v>
      </c>
      <c r="G21" s="85"/>
      <c r="H21" s="85"/>
    </row>
    <row r="22" ht="15.75" customHeight="1">
      <c r="A22" s="77" t="s">
        <v>87</v>
      </c>
      <c r="B22" s="5"/>
      <c r="C22" s="5"/>
      <c r="D22" s="5"/>
      <c r="E22" s="7"/>
      <c r="F22" s="57">
        <f>SUM(F18)</f>
        <v>10500000</v>
      </c>
      <c r="G22" s="47"/>
      <c r="H22" s="47"/>
    </row>
    <row r="23" ht="15.75" customHeight="1">
      <c r="A23" s="52" t="s">
        <v>121</v>
      </c>
      <c r="B23" s="5"/>
      <c r="C23" s="5"/>
      <c r="D23" s="5"/>
      <c r="E23" s="5"/>
      <c r="F23" s="5"/>
      <c r="G23" s="5"/>
      <c r="H23" s="7"/>
    </row>
    <row r="24" ht="15.75" customHeight="1">
      <c r="A24" s="88" t="s">
        <v>122</v>
      </c>
      <c r="B24" s="56" t="s">
        <v>124</v>
      </c>
      <c r="C24" s="56"/>
      <c r="D24" s="56"/>
      <c r="E24" s="56"/>
      <c r="F24" s="57">
        <v>145000.0</v>
      </c>
      <c r="G24" s="56"/>
      <c r="H24" s="56"/>
    </row>
    <row r="25" ht="15.75" customHeight="1">
      <c r="A25" s="75"/>
      <c r="B25" s="56" t="s">
        <v>125</v>
      </c>
      <c r="C25" s="56"/>
      <c r="D25" s="56"/>
      <c r="E25" s="56"/>
      <c r="F25" s="57">
        <v>15000.0</v>
      </c>
      <c r="G25" s="56"/>
      <c r="H25" s="56"/>
    </row>
    <row r="26" ht="15.75" customHeight="1">
      <c r="A26" s="93" t="s">
        <v>128</v>
      </c>
      <c r="B26" s="95"/>
      <c r="C26" s="95"/>
      <c r="D26" s="95"/>
      <c r="E26" s="95"/>
      <c r="F26" s="97"/>
      <c r="G26" s="95"/>
      <c r="H26" s="95"/>
    </row>
    <row r="27" ht="15.75" customHeight="1">
      <c r="A27" s="98"/>
      <c r="B27" s="95"/>
      <c r="C27" s="95"/>
      <c r="D27" s="95"/>
      <c r="E27" s="95"/>
      <c r="F27" s="97"/>
      <c r="G27" s="95"/>
      <c r="H27" s="95"/>
    </row>
    <row r="28" ht="15.75" customHeight="1">
      <c r="A28" s="98"/>
      <c r="B28" s="95"/>
      <c r="C28" s="95"/>
      <c r="D28" s="95"/>
      <c r="E28" s="95"/>
      <c r="F28" s="97"/>
      <c r="G28" s="95"/>
      <c r="H28" s="95"/>
    </row>
    <row r="29" ht="15.75" customHeight="1">
      <c r="A29" s="98"/>
      <c r="B29" s="95"/>
      <c r="C29" s="95"/>
      <c r="D29" s="95"/>
      <c r="E29" s="95"/>
      <c r="F29" s="97"/>
      <c r="G29" s="95"/>
      <c r="H29" s="95"/>
    </row>
    <row r="30" ht="15.75" customHeight="1">
      <c r="A30" s="98"/>
      <c r="B30" s="95"/>
      <c r="C30" s="95"/>
      <c r="D30" s="95"/>
      <c r="E30" s="95"/>
      <c r="F30" s="97"/>
      <c r="G30" s="95"/>
      <c r="H30" s="95"/>
    </row>
    <row r="31" ht="15.75" customHeight="1">
      <c r="A31" s="75"/>
      <c r="B31" s="95"/>
      <c r="C31" s="95"/>
      <c r="D31" s="95"/>
      <c r="E31" s="95"/>
      <c r="F31" s="97"/>
      <c r="G31" s="95"/>
      <c r="H31" s="95"/>
    </row>
    <row r="32" ht="15.75" customHeight="1">
      <c r="A32" s="77" t="s">
        <v>87</v>
      </c>
      <c r="B32" s="5"/>
      <c r="C32" s="5"/>
      <c r="D32" s="5"/>
      <c r="E32" s="7"/>
      <c r="F32" s="100"/>
      <c r="G32" s="47"/>
      <c r="H32" s="47"/>
    </row>
    <row r="33" ht="15.75" customHeight="1">
      <c r="A33" s="52" t="s">
        <v>146</v>
      </c>
      <c r="B33" s="5"/>
      <c r="C33" s="5"/>
      <c r="D33" s="5"/>
      <c r="E33" s="5"/>
      <c r="F33" s="5"/>
      <c r="G33" s="5"/>
      <c r="H33" s="7"/>
    </row>
    <row r="34" ht="15.75" customHeight="1">
      <c r="A34" s="102"/>
      <c r="B34" s="56" t="s">
        <v>166</v>
      </c>
      <c r="C34" s="57">
        <v>60000.0</v>
      </c>
      <c r="D34" s="59">
        <v>1.0</v>
      </c>
      <c r="E34" s="56" t="s">
        <v>149</v>
      </c>
      <c r="F34" s="57">
        <f t="shared" ref="F34:F52" si="4">C34*D34</f>
        <v>60000</v>
      </c>
      <c r="G34" s="56"/>
      <c r="H34" s="56"/>
    </row>
    <row r="35" ht="15.75" customHeight="1">
      <c r="A35" s="104" t="s">
        <v>167</v>
      </c>
      <c r="B35" s="56" t="s">
        <v>151</v>
      </c>
      <c r="C35" s="57">
        <v>90000.0</v>
      </c>
      <c r="D35" s="59">
        <v>2.0</v>
      </c>
      <c r="E35" s="56" t="s">
        <v>152</v>
      </c>
      <c r="F35" s="57">
        <f t="shared" si="4"/>
        <v>180000</v>
      </c>
      <c r="G35" s="56"/>
      <c r="H35" s="56" t="s">
        <v>153</v>
      </c>
    </row>
    <row r="36" ht="15.75" customHeight="1">
      <c r="A36" s="98"/>
      <c r="B36" s="56" t="s">
        <v>168</v>
      </c>
      <c r="C36" s="57">
        <v>24000.0</v>
      </c>
      <c r="D36" s="59">
        <v>8.0</v>
      </c>
      <c r="E36" s="56" t="s">
        <v>155</v>
      </c>
      <c r="F36" s="57">
        <f t="shared" si="4"/>
        <v>192000</v>
      </c>
      <c r="G36" s="56"/>
      <c r="H36" s="56" t="s">
        <v>169</v>
      </c>
    </row>
    <row r="37" ht="15.75" customHeight="1">
      <c r="A37" s="98"/>
      <c r="B37" s="56" t="s">
        <v>170</v>
      </c>
      <c r="C37" s="57">
        <v>15000.0</v>
      </c>
      <c r="D37" s="59">
        <v>44.0</v>
      </c>
      <c r="E37" s="56" t="s">
        <v>158</v>
      </c>
      <c r="F37" s="57">
        <f t="shared" si="4"/>
        <v>660000</v>
      </c>
      <c r="G37" s="56"/>
      <c r="H37" s="56"/>
    </row>
    <row r="38" ht="15.75" customHeight="1">
      <c r="A38" s="98"/>
      <c r="B38" s="56" t="s">
        <v>171</v>
      </c>
      <c r="C38" s="57">
        <v>7000.0</v>
      </c>
      <c r="D38" s="59">
        <v>15.0</v>
      </c>
      <c r="E38" s="56" t="s">
        <v>160</v>
      </c>
      <c r="F38" s="57">
        <f t="shared" si="4"/>
        <v>105000</v>
      </c>
      <c r="G38" s="56"/>
      <c r="H38" s="56" t="s">
        <v>161</v>
      </c>
    </row>
    <row r="39" ht="15.75" customHeight="1">
      <c r="A39" s="98"/>
      <c r="B39" s="56" t="s">
        <v>173</v>
      </c>
      <c r="C39" s="57">
        <v>30000.0</v>
      </c>
      <c r="D39" s="59">
        <v>44.0</v>
      </c>
      <c r="E39" s="56" t="s">
        <v>34</v>
      </c>
      <c r="F39" s="57">
        <f t="shared" si="4"/>
        <v>1320000</v>
      </c>
      <c r="G39" s="56"/>
      <c r="H39" s="56" t="s">
        <v>174</v>
      </c>
    </row>
    <row r="40" ht="15.75" customHeight="1">
      <c r="A40" s="98"/>
      <c r="B40" s="56" t="s">
        <v>164</v>
      </c>
      <c r="C40" s="57">
        <v>150000.0</v>
      </c>
      <c r="D40" s="59">
        <v>44.0</v>
      </c>
      <c r="E40" s="56" t="s">
        <v>158</v>
      </c>
      <c r="F40" s="57">
        <f t="shared" si="4"/>
        <v>6600000</v>
      </c>
      <c r="G40" s="56"/>
      <c r="H40" s="56"/>
      <c r="J40" s="105"/>
    </row>
    <row r="41" ht="15.75" customHeight="1">
      <c r="A41" s="98"/>
      <c r="B41" s="56" t="s">
        <v>165</v>
      </c>
      <c r="C41" s="57">
        <v>5000.0</v>
      </c>
      <c r="D41" s="59">
        <v>44.0</v>
      </c>
      <c r="E41" s="56" t="s">
        <v>158</v>
      </c>
      <c r="F41" s="57">
        <f t="shared" si="4"/>
        <v>220000</v>
      </c>
      <c r="G41" s="56"/>
      <c r="H41" s="56"/>
      <c r="J41" s="105"/>
    </row>
    <row r="42" ht="15.75" customHeight="1">
      <c r="A42" s="98"/>
      <c r="B42" s="106" t="s">
        <v>175</v>
      </c>
      <c r="C42" s="107">
        <v>35000.0</v>
      </c>
      <c r="D42" s="108">
        <v>44.0</v>
      </c>
      <c r="E42" s="106" t="s">
        <v>26</v>
      </c>
      <c r="F42" s="57">
        <f t="shared" si="4"/>
        <v>1540000</v>
      </c>
      <c r="G42" s="56"/>
      <c r="H42" s="56" t="s">
        <v>179</v>
      </c>
      <c r="J42" s="105"/>
    </row>
    <row r="43" ht="15.75" customHeight="1">
      <c r="A43" s="98"/>
      <c r="B43" s="56" t="s">
        <v>177</v>
      </c>
      <c r="C43" s="57">
        <v>60000.0</v>
      </c>
      <c r="D43" s="59">
        <v>22.0</v>
      </c>
      <c r="E43" s="56" t="s">
        <v>178</v>
      </c>
      <c r="F43" s="57">
        <f t="shared" si="4"/>
        <v>1320000</v>
      </c>
      <c r="G43" s="56"/>
      <c r="H43" s="56"/>
      <c r="J43" s="105"/>
    </row>
    <row r="44" ht="15.75" customHeight="1">
      <c r="A44" s="98"/>
      <c r="B44" s="56" t="s">
        <v>183</v>
      </c>
      <c r="C44" s="57">
        <v>10000.0</v>
      </c>
      <c r="D44" s="59">
        <v>44.0</v>
      </c>
      <c r="E44" s="56" t="s">
        <v>181</v>
      </c>
      <c r="F44" s="57">
        <f t="shared" si="4"/>
        <v>440000</v>
      </c>
      <c r="G44" s="56"/>
      <c r="H44" s="56"/>
      <c r="J44" s="105"/>
    </row>
    <row r="45" ht="15.75" customHeight="1">
      <c r="A45" s="75"/>
      <c r="B45" s="56" t="s">
        <v>182</v>
      </c>
      <c r="C45" s="57">
        <v>20000.0</v>
      </c>
      <c r="D45" s="59">
        <v>22.0</v>
      </c>
      <c r="E45" s="56" t="s">
        <v>178</v>
      </c>
      <c r="F45" s="57">
        <f t="shared" si="4"/>
        <v>440000</v>
      </c>
      <c r="G45" s="56"/>
      <c r="H45" s="56" t="s">
        <v>184</v>
      </c>
      <c r="J45" s="105"/>
    </row>
    <row r="46" ht="15.75" customHeight="1">
      <c r="A46" s="109" t="s">
        <v>257</v>
      </c>
      <c r="B46" s="110" t="s">
        <v>259</v>
      </c>
      <c r="C46" s="111">
        <v>35000.0</v>
      </c>
      <c r="D46" s="113">
        <v>44.0</v>
      </c>
      <c r="E46" s="110" t="s">
        <v>189</v>
      </c>
      <c r="F46" s="111">
        <f t="shared" si="4"/>
        <v>1540000</v>
      </c>
      <c r="G46" s="110"/>
      <c r="H46" s="110"/>
      <c r="J46" s="105"/>
    </row>
    <row r="47" ht="15.75" customHeight="1">
      <c r="A47" s="98"/>
      <c r="B47" s="56" t="s">
        <v>262</v>
      </c>
      <c r="C47" s="111">
        <v>25000.0</v>
      </c>
      <c r="D47" s="113">
        <v>44.0</v>
      </c>
      <c r="E47" s="110" t="s">
        <v>196</v>
      </c>
      <c r="F47" s="57">
        <f t="shared" si="4"/>
        <v>1100000</v>
      </c>
      <c r="G47" s="110"/>
      <c r="H47" s="110" t="s">
        <v>197</v>
      </c>
    </row>
    <row r="48" ht="15.75" customHeight="1">
      <c r="A48" s="98"/>
      <c r="B48" s="110" t="s">
        <v>199</v>
      </c>
      <c r="C48" s="111">
        <v>10000.0</v>
      </c>
      <c r="D48" s="113">
        <v>22.0</v>
      </c>
      <c r="E48" s="110" t="s">
        <v>178</v>
      </c>
      <c r="F48" s="57">
        <f t="shared" si="4"/>
        <v>220000</v>
      </c>
      <c r="G48" s="110"/>
      <c r="H48" s="110"/>
    </row>
    <row r="49" ht="15.75" customHeight="1">
      <c r="A49" s="98"/>
      <c r="B49" s="119" t="s">
        <v>204</v>
      </c>
      <c r="C49" s="121">
        <v>100000.0</v>
      </c>
      <c r="D49" s="123">
        <v>22.0</v>
      </c>
      <c r="E49" s="119" t="s">
        <v>178</v>
      </c>
      <c r="F49" s="57">
        <f t="shared" si="4"/>
        <v>2200000</v>
      </c>
      <c r="G49" s="110"/>
      <c r="H49" s="110"/>
    </row>
    <row r="50" ht="15.75" customHeight="1">
      <c r="A50" s="98"/>
      <c r="B50" s="119" t="s">
        <v>207</v>
      </c>
      <c r="C50" s="121">
        <v>30000.0</v>
      </c>
      <c r="D50" s="123">
        <v>22.0</v>
      </c>
      <c r="E50" s="119" t="s">
        <v>178</v>
      </c>
      <c r="F50" s="57">
        <f t="shared" si="4"/>
        <v>660000</v>
      </c>
      <c r="G50" s="110"/>
      <c r="H50" s="110"/>
    </row>
    <row r="51" ht="15.75" customHeight="1">
      <c r="A51" s="98"/>
      <c r="B51" s="119" t="s">
        <v>212</v>
      </c>
      <c r="C51" s="121">
        <v>25000.0</v>
      </c>
      <c r="D51" s="123">
        <v>44.0</v>
      </c>
      <c r="E51" s="119" t="s">
        <v>192</v>
      </c>
      <c r="F51" s="57">
        <f t="shared" si="4"/>
        <v>1100000</v>
      </c>
      <c r="G51" s="110"/>
      <c r="H51" s="110"/>
    </row>
    <row r="52" ht="15.75" customHeight="1">
      <c r="A52" s="98"/>
      <c r="B52" s="56" t="s">
        <v>151</v>
      </c>
      <c r="C52" s="57">
        <v>90000.0</v>
      </c>
      <c r="D52" s="59">
        <v>2.0</v>
      </c>
      <c r="E52" s="56" t="s">
        <v>152</v>
      </c>
      <c r="F52" s="57">
        <f t="shared" si="4"/>
        <v>180000</v>
      </c>
      <c r="G52" s="110"/>
      <c r="H52" s="110"/>
    </row>
    <row r="53" ht="15.75" customHeight="1">
      <c r="A53" s="98"/>
      <c r="B53" s="122" t="s">
        <v>271</v>
      </c>
      <c r="C53" s="118">
        <v>19000.0</v>
      </c>
      <c r="D53" s="120">
        <v>4.0</v>
      </c>
      <c r="E53" s="122" t="s">
        <v>149</v>
      </c>
      <c r="F53" s="118">
        <f>D53*C53</f>
        <v>76000</v>
      </c>
      <c r="G53" s="110"/>
      <c r="H53" s="110"/>
    </row>
    <row r="54" ht="15.75" customHeight="1">
      <c r="A54" s="98"/>
      <c r="B54" s="119" t="s">
        <v>214</v>
      </c>
      <c r="C54" s="121">
        <v>200000.0</v>
      </c>
      <c r="D54" s="123">
        <v>1.0</v>
      </c>
      <c r="E54" s="119" t="s">
        <v>217</v>
      </c>
      <c r="F54" s="57">
        <f t="shared" ref="F54:F56" si="5">C54*D54</f>
        <v>200000</v>
      </c>
      <c r="G54" s="110"/>
      <c r="H54" s="110" t="s">
        <v>273</v>
      </c>
    </row>
    <row r="55" ht="15.75" customHeight="1">
      <c r="A55" s="75"/>
      <c r="B55" s="119" t="s">
        <v>274</v>
      </c>
      <c r="C55" s="121">
        <v>10000.0</v>
      </c>
      <c r="D55" s="123">
        <v>44.0</v>
      </c>
      <c r="E55" s="119" t="s">
        <v>192</v>
      </c>
      <c r="F55" s="57">
        <f t="shared" si="5"/>
        <v>440000</v>
      </c>
      <c r="G55" s="110"/>
      <c r="H55" s="110"/>
    </row>
    <row r="56" ht="15.75" customHeight="1">
      <c r="A56" s="88" t="s">
        <v>276</v>
      </c>
      <c r="B56" s="56" t="s">
        <v>277</v>
      </c>
      <c r="C56" s="57">
        <v>15000.0</v>
      </c>
      <c r="D56" s="59">
        <v>44.0</v>
      </c>
      <c r="E56" s="56" t="s">
        <v>189</v>
      </c>
      <c r="F56" s="57">
        <f t="shared" si="5"/>
        <v>660000</v>
      </c>
      <c r="G56" s="56"/>
      <c r="H56" s="56"/>
    </row>
    <row r="57" ht="15.75" customHeight="1">
      <c r="A57" s="98"/>
      <c r="B57" s="56" t="s">
        <v>191</v>
      </c>
      <c r="C57" s="57">
        <v>25000.0</v>
      </c>
      <c r="D57" s="59">
        <v>44.0</v>
      </c>
      <c r="E57" s="56" t="s">
        <v>192</v>
      </c>
      <c r="F57" s="57">
        <f>C57*D57 + 50000</f>
        <v>1150000</v>
      </c>
      <c r="G57" s="56"/>
      <c r="H57" s="56" t="s">
        <v>194</v>
      </c>
    </row>
    <row r="58" ht="15.75" customHeight="1">
      <c r="A58" s="98"/>
      <c r="B58" s="56" t="s">
        <v>195</v>
      </c>
      <c r="C58" s="115">
        <v>150000.0</v>
      </c>
      <c r="D58" s="116">
        <v>1.0</v>
      </c>
      <c r="E58" s="117" t="s">
        <v>178</v>
      </c>
      <c r="F58" s="57">
        <f t="shared" ref="F58:F59" si="6">C58*D58</f>
        <v>150000</v>
      </c>
      <c r="G58" s="56"/>
      <c r="H58" s="56" t="s">
        <v>198</v>
      </c>
    </row>
    <row r="59" ht="15.75" customHeight="1">
      <c r="A59" s="98"/>
      <c r="B59" s="56" t="s">
        <v>200</v>
      </c>
      <c r="C59" s="115">
        <v>3000000.0</v>
      </c>
      <c r="D59" s="116">
        <v>1.0</v>
      </c>
      <c r="E59" s="117" t="s">
        <v>201</v>
      </c>
      <c r="F59" s="57">
        <f t="shared" si="6"/>
        <v>3000000</v>
      </c>
      <c r="G59" s="56"/>
      <c r="H59" s="56" t="s">
        <v>202</v>
      </c>
    </row>
    <row r="60" ht="15.75" customHeight="1">
      <c r="A60" s="98"/>
      <c r="B60" s="56" t="s">
        <v>203</v>
      </c>
      <c r="C60" s="118">
        <v>100000.0</v>
      </c>
      <c r="D60" s="120">
        <v>14.0</v>
      </c>
      <c r="E60" s="122" t="s">
        <v>205</v>
      </c>
      <c r="F60" s="118">
        <f t="shared" ref="F60:F61" si="7">(C60*D60)</f>
        <v>1400000</v>
      </c>
      <c r="G60" s="56"/>
      <c r="H60" s="56"/>
    </row>
    <row r="61" ht="15.75" customHeight="1">
      <c r="A61" s="98"/>
      <c r="B61" s="56" t="s">
        <v>206</v>
      </c>
      <c r="C61" s="118">
        <v>20000.0</v>
      </c>
      <c r="D61" s="120">
        <v>44.0</v>
      </c>
      <c r="E61" s="122" t="s">
        <v>158</v>
      </c>
      <c r="F61" s="118">
        <f t="shared" si="7"/>
        <v>880000</v>
      </c>
      <c r="G61" s="56"/>
      <c r="H61" s="56">
        <v>905.0</v>
      </c>
    </row>
    <row r="62" ht="15.75" customHeight="1">
      <c r="A62" s="98"/>
      <c r="B62" s="56" t="s">
        <v>208</v>
      </c>
      <c r="C62" s="118"/>
      <c r="D62" s="120"/>
      <c r="E62" s="122"/>
      <c r="F62" s="118">
        <v>100000.0</v>
      </c>
      <c r="G62" s="56"/>
      <c r="H62" s="56" t="s">
        <v>209</v>
      </c>
    </row>
    <row r="63" ht="15.75" customHeight="1">
      <c r="A63" s="98"/>
      <c r="B63" s="56" t="s">
        <v>210</v>
      </c>
      <c r="C63" s="118">
        <v>200000.0</v>
      </c>
      <c r="D63" s="120">
        <v>4.0</v>
      </c>
      <c r="E63" s="124" t="s">
        <v>211</v>
      </c>
      <c r="F63" s="118">
        <f t="shared" ref="F63:F65" si="8">(C63*D63)</f>
        <v>800000</v>
      </c>
      <c r="G63" s="56"/>
      <c r="H63" s="56" t="s">
        <v>213</v>
      </c>
    </row>
    <row r="64" ht="15.75" customHeight="1">
      <c r="A64" s="98"/>
      <c r="B64" s="56" t="s">
        <v>215</v>
      </c>
      <c r="C64" s="118">
        <v>100000.0</v>
      </c>
      <c r="D64" s="120">
        <v>1.0</v>
      </c>
      <c r="E64" s="124" t="s">
        <v>216</v>
      </c>
      <c r="F64" s="118">
        <f t="shared" si="8"/>
        <v>100000</v>
      </c>
      <c r="G64" s="56"/>
      <c r="H64" s="56"/>
    </row>
    <row r="65" ht="15.75" customHeight="1">
      <c r="A65" s="98"/>
      <c r="B65" s="122" t="s">
        <v>218</v>
      </c>
      <c r="C65" s="118">
        <v>250000.0</v>
      </c>
      <c r="D65" s="120">
        <v>1.0</v>
      </c>
      <c r="E65" s="122" t="s">
        <v>219</v>
      </c>
      <c r="F65" s="118">
        <f t="shared" si="8"/>
        <v>250000</v>
      </c>
      <c r="G65" s="56"/>
      <c r="H65" s="56"/>
    </row>
    <row r="66" ht="15.75" customHeight="1">
      <c r="A66" s="98"/>
      <c r="B66" s="122" t="s">
        <v>222</v>
      </c>
      <c r="C66" s="118">
        <v>20000.0</v>
      </c>
      <c r="D66" s="120">
        <v>12.0</v>
      </c>
      <c r="E66" s="122" t="s">
        <v>223</v>
      </c>
      <c r="F66" s="118">
        <f>D66*C66</f>
        <v>240000</v>
      </c>
      <c r="G66" s="56"/>
      <c r="H66" s="56"/>
    </row>
    <row r="67" ht="15.75" customHeight="1">
      <c r="A67" s="98"/>
      <c r="B67" s="56" t="s">
        <v>171</v>
      </c>
      <c r="C67" s="57">
        <v>7000.0</v>
      </c>
      <c r="D67" s="59">
        <v>15.0</v>
      </c>
      <c r="E67" s="56" t="s">
        <v>160</v>
      </c>
      <c r="F67" s="57">
        <f>C67*D67</f>
        <v>105000</v>
      </c>
      <c r="G67" s="56"/>
      <c r="H67" s="56" t="s">
        <v>161</v>
      </c>
    </row>
    <row r="68" ht="15.75" customHeight="1">
      <c r="A68" s="98"/>
      <c r="B68" s="122" t="s">
        <v>225</v>
      </c>
      <c r="C68" s="118">
        <v>20000.0</v>
      </c>
      <c r="D68" s="120">
        <v>15.0</v>
      </c>
      <c r="E68" s="122" t="s">
        <v>226</v>
      </c>
      <c r="F68" s="118">
        <f t="shared" ref="F68:F71" si="9">D68*C68</f>
        <v>300000</v>
      </c>
      <c r="G68" s="56"/>
      <c r="H68" s="56" t="s">
        <v>227</v>
      </c>
    </row>
    <row r="69" ht="15.75" customHeight="1">
      <c r="A69" s="98"/>
      <c r="B69" s="122" t="s">
        <v>228</v>
      </c>
      <c r="C69" s="118">
        <v>20000.0</v>
      </c>
      <c r="D69" s="120">
        <v>4.0</v>
      </c>
      <c r="E69" s="122" t="s">
        <v>229</v>
      </c>
      <c r="F69" s="118">
        <f t="shared" si="9"/>
        <v>80000</v>
      </c>
      <c r="G69" s="56"/>
      <c r="H69" s="56" t="s">
        <v>230</v>
      </c>
    </row>
    <row r="70" ht="15.75" customHeight="1">
      <c r="A70" s="98"/>
      <c r="B70" s="122" t="s">
        <v>231</v>
      </c>
      <c r="C70" s="118">
        <v>3000.0</v>
      </c>
      <c r="D70" s="120">
        <v>2.0</v>
      </c>
      <c r="E70" s="122" t="s">
        <v>232</v>
      </c>
      <c r="F70" s="118">
        <f t="shared" si="9"/>
        <v>6000</v>
      </c>
      <c r="G70" s="56"/>
      <c r="H70" s="56" t="s">
        <v>233</v>
      </c>
    </row>
    <row r="71" ht="15.75" customHeight="1">
      <c r="A71" s="98"/>
      <c r="B71" s="122" t="s">
        <v>234</v>
      </c>
      <c r="C71" s="118">
        <v>50000.0</v>
      </c>
      <c r="D71" s="120">
        <v>1.0</v>
      </c>
      <c r="E71" s="122" t="s">
        <v>235</v>
      </c>
      <c r="F71" s="118">
        <f t="shared" si="9"/>
        <v>50000</v>
      </c>
      <c r="G71" s="56"/>
      <c r="H71" s="56"/>
    </row>
    <row r="72" ht="15.75" customHeight="1">
      <c r="A72" s="98"/>
      <c r="B72" s="122" t="s">
        <v>236</v>
      </c>
      <c r="C72" s="118">
        <v>17000.0</v>
      </c>
      <c r="D72" s="120">
        <v>1.0</v>
      </c>
      <c r="E72" s="122" t="s">
        <v>149</v>
      </c>
      <c r="F72" s="118">
        <f>C72*D72</f>
        <v>17000</v>
      </c>
      <c r="G72" s="56"/>
      <c r="H72" s="56"/>
    </row>
    <row r="73" ht="15.75" customHeight="1">
      <c r="A73" s="98"/>
      <c r="B73" s="122" t="s">
        <v>238</v>
      </c>
      <c r="C73" s="118">
        <v>5000.0</v>
      </c>
      <c r="D73" s="120">
        <v>1.0</v>
      </c>
      <c r="E73" s="122"/>
      <c r="F73" s="118">
        <f>D73*C73</f>
        <v>5000</v>
      </c>
      <c r="G73" s="56"/>
      <c r="H73" s="56"/>
    </row>
    <row r="74" ht="15.75" customHeight="1">
      <c r="A74" s="127" t="s">
        <v>293</v>
      </c>
      <c r="B74" s="110" t="s">
        <v>242</v>
      </c>
      <c r="C74" s="111">
        <v>10000.0</v>
      </c>
      <c r="D74" s="113">
        <v>44.0</v>
      </c>
      <c r="E74" s="110" t="s">
        <v>26</v>
      </c>
      <c r="F74" s="57">
        <f t="shared" ref="F74:F75" si="10">C74*D74</f>
        <v>440000</v>
      </c>
      <c r="G74" s="110"/>
      <c r="H74" s="110"/>
    </row>
    <row r="75" ht="15.75" customHeight="1">
      <c r="A75" s="98"/>
      <c r="B75" s="110" t="s">
        <v>245</v>
      </c>
      <c r="C75" s="111">
        <v>40000.0</v>
      </c>
      <c r="D75" s="113">
        <v>44.0</v>
      </c>
      <c r="E75" s="110" t="s">
        <v>246</v>
      </c>
      <c r="F75" s="57">
        <f t="shared" si="10"/>
        <v>1760000</v>
      </c>
      <c r="G75" s="110"/>
      <c r="H75" s="110" t="s">
        <v>247</v>
      </c>
    </row>
    <row r="76" ht="15.75" customHeight="1">
      <c r="A76" s="98"/>
      <c r="B76" s="110" t="s">
        <v>248</v>
      </c>
      <c r="C76" s="111">
        <v>150000.0</v>
      </c>
      <c r="D76" s="113">
        <v>1.0</v>
      </c>
      <c r="E76" s="110" t="s">
        <v>250</v>
      </c>
      <c r="F76" s="57">
        <v>150000.0</v>
      </c>
      <c r="G76" s="110"/>
      <c r="H76" s="110"/>
    </row>
    <row r="77" ht="15.75" customHeight="1">
      <c r="A77" s="98"/>
      <c r="B77" s="110" t="s">
        <v>251</v>
      </c>
      <c r="C77" s="111">
        <v>200000.0</v>
      </c>
      <c r="D77" s="113">
        <v>1.0</v>
      </c>
      <c r="E77" s="110" t="s">
        <v>252</v>
      </c>
      <c r="F77" s="57">
        <f t="shared" ref="F77:F81" si="11">C77*D77</f>
        <v>200000</v>
      </c>
      <c r="G77" s="110"/>
      <c r="H77" s="110"/>
    </row>
    <row r="78" ht="15.75" customHeight="1">
      <c r="A78" s="98"/>
      <c r="B78" s="110" t="s">
        <v>254</v>
      </c>
      <c r="C78" s="113">
        <v>30000.0</v>
      </c>
      <c r="D78" s="113">
        <v>44.0</v>
      </c>
      <c r="E78" s="110" t="s">
        <v>256</v>
      </c>
      <c r="F78" s="57">
        <f t="shared" si="11"/>
        <v>1320000</v>
      </c>
      <c r="G78" s="110"/>
      <c r="H78" s="110"/>
    </row>
    <row r="79" ht="15.75" customHeight="1">
      <c r="A79" s="98"/>
      <c r="B79" s="110" t="s">
        <v>260</v>
      </c>
      <c r="C79" s="111">
        <v>10000.0</v>
      </c>
      <c r="D79" s="113">
        <v>44.0</v>
      </c>
      <c r="E79" s="110" t="s">
        <v>75</v>
      </c>
      <c r="F79" s="57">
        <f t="shared" si="11"/>
        <v>440000</v>
      </c>
      <c r="G79" s="110"/>
      <c r="H79" s="110" t="s">
        <v>266</v>
      </c>
    </row>
    <row r="80" ht="15.75" customHeight="1">
      <c r="A80" s="98"/>
      <c r="B80" s="110" t="s">
        <v>200</v>
      </c>
      <c r="C80" s="111">
        <v>3500000.0</v>
      </c>
      <c r="D80" s="113">
        <v>1.0</v>
      </c>
      <c r="E80" s="110" t="s">
        <v>178</v>
      </c>
      <c r="F80" s="57">
        <f t="shared" si="11"/>
        <v>3500000</v>
      </c>
      <c r="G80" s="110"/>
      <c r="H80" s="110"/>
    </row>
    <row r="81" ht="15.75" customHeight="1">
      <c r="A81" s="98"/>
      <c r="B81" s="110" t="s">
        <v>268</v>
      </c>
      <c r="C81" s="111">
        <v>10000.0</v>
      </c>
      <c r="D81" s="113">
        <v>44.0</v>
      </c>
      <c r="E81" s="110" t="s">
        <v>232</v>
      </c>
      <c r="F81" s="57">
        <f t="shared" si="11"/>
        <v>440000</v>
      </c>
      <c r="G81" s="110"/>
      <c r="H81" s="110"/>
    </row>
    <row r="82" ht="15.75" customHeight="1">
      <c r="A82" s="98"/>
      <c r="B82" s="122" t="s">
        <v>249</v>
      </c>
      <c r="C82" s="118">
        <v>20000.0</v>
      </c>
      <c r="D82" s="120">
        <v>12.0</v>
      </c>
      <c r="E82" s="122" t="s">
        <v>226</v>
      </c>
      <c r="F82" s="118">
        <f>D82*C82</f>
        <v>240000</v>
      </c>
      <c r="G82" s="110"/>
      <c r="H82" s="110"/>
    </row>
    <row r="83" ht="15.75" customHeight="1">
      <c r="A83" s="98"/>
      <c r="B83" s="110" t="s">
        <v>270</v>
      </c>
      <c r="C83" s="111">
        <v>200000.0</v>
      </c>
      <c r="D83" s="113">
        <v>3.0</v>
      </c>
      <c r="E83" s="110" t="s">
        <v>232</v>
      </c>
      <c r="F83" s="57">
        <f t="shared" ref="F83:F84" si="12">C83*D83</f>
        <v>600000</v>
      </c>
      <c r="G83" s="110"/>
      <c r="H83" s="110"/>
    </row>
    <row r="84" ht="15.75" customHeight="1">
      <c r="A84" s="75"/>
      <c r="B84" s="56" t="s">
        <v>195</v>
      </c>
      <c r="C84" s="115">
        <v>100000.0</v>
      </c>
      <c r="D84" s="116">
        <v>1.0</v>
      </c>
      <c r="E84" s="117" t="s">
        <v>178</v>
      </c>
      <c r="F84" s="57">
        <f t="shared" si="12"/>
        <v>100000</v>
      </c>
      <c r="G84" s="110"/>
      <c r="H84" s="110"/>
    </row>
    <row r="85" ht="15.75" customHeight="1">
      <c r="A85" s="88" t="s">
        <v>280</v>
      </c>
      <c r="B85" s="122" t="s">
        <v>281</v>
      </c>
      <c r="C85" s="118">
        <v>6800.0</v>
      </c>
      <c r="D85" s="118">
        <v>44.0</v>
      </c>
      <c r="E85" s="131" t="s">
        <v>282</v>
      </c>
      <c r="F85" s="118">
        <f>(C85*D85)</f>
        <v>299200</v>
      </c>
      <c r="G85" s="56"/>
      <c r="H85" s="56"/>
    </row>
    <row r="86" ht="15.75" customHeight="1">
      <c r="A86" s="98"/>
      <c r="B86" s="122" t="s">
        <v>284</v>
      </c>
      <c r="C86" s="118">
        <v>24000.0</v>
      </c>
      <c r="D86" s="118">
        <v>8.0</v>
      </c>
      <c r="E86" s="131" t="s">
        <v>285</v>
      </c>
      <c r="F86" s="118">
        <f t="shared" ref="F86:F87" si="13">D86*C86</f>
        <v>192000</v>
      </c>
      <c r="G86" s="56"/>
      <c r="H86" s="56"/>
    </row>
    <row r="87" ht="15.75" customHeight="1">
      <c r="A87" s="98"/>
      <c r="B87" s="122" t="s">
        <v>151</v>
      </c>
      <c r="C87" s="118">
        <v>4700.0</v>
      </c>
      <c r="D87" s="118">
        <v>44.0</v>
      </c>
      <c r="E87" s="131" t="s">
        <v>223</v>
      </c>
      <c r="F87" s="118">
        <f t="shared" si="13"/>
        <v>206800</v>
      </c>
      <c r="G87" s="56"/>
      <c r="H87" s="56"/>
    </row>
    <row r="88" ht="15.75" customHeight="1">
      <c r="A88" s="77" t="s">
        <v>87</v>
      </c>
      <c r="B88" s="5"/>
      <c r="C88" s="5"/>
      <c r="D88" s="5"/>
      <c r="E88" s="7"/>
      <c r="F88" s="100">
        <f>SUM(F34:F87)</f>
        <v>39974000</v>
      </c>
      <c r="G88" s="47"/>
      <c r="H88" s="47"/>
    </row>
    <row r="89" ht="15.75" customHeight="1"/>
    <row r="90" ht="15.75" customHeight="1"/>
    <row r="91" ht="15.75" customHeight="1"/>
    <row r="92" ht="15.75" customHeight="1">
      <c r="A92" s="105"/>
      <c r="D92" s="105"/>
      <c r="H92" s="133" t="s">
        <v>288</v>
      </c>
      <c r="I92" s="134">
        <f>SUM(F16,F22,F88,F19,F21) /44</f>
        <v>1663500</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35:A45"/>
    <mergeCell ref="A88:E88"/>
    <mergeCell ref="A85:A87"/>
    <mergeCell ref="A74:A84"/>
    <mergeCell ref="A46:A55"/>
    <mergeCell ref="A56:A73"/>
    <mergeCell ref="A17:H17"/>
    <mergeCell ref="A16:E16"/>
    <mergeCell ref="E12:E13"/>
    <mergeCell ref="A26:A31"/>
    <mergeCell ref="A24:A25"/>
    <mergeCell ref="A33:H33"/>
    <mergeCell ref="A22:E22"/>
    <mergeCell ref="A23:H23"/>
    <mergeCell ref="A32:E32"/>
    <mergeCell ref="D12:D13"/>
    <mergeCell ref="F12:F13"/>
    <mergeCell ref="C12:C13"/>
    <mergeCell ref="A3:B7"/>
    <mergeCell ref="A1:H1"/>
    <mergeCell ref="A8:C8"/>
    <mergeCell ref="A10:H10"/>
    <mergeCell ref="A12:A13"/>
    <mergeCell ref="B12:B1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9"/>
    <col customWidth="1" min="2" max="2" width="51.0"/>
    <col customWidth="1" min="3" max="3" width="24.71"/>
    <col customWidth="1" min="4" max="4" width="30.0"/>
    <col customWidth="1" min="5" max="5" width="24.71"/>
    <col customWidth="1" min="6" max="6" width="33.29"/>
  </cols>
  <sheetData>
    <row r="1">
      <c r="A1" s="136" t="s">
        <v>302</v>
      </c>
      <c r="B1" s="136" t="s">
        <v>303</v>
      </c>
      <c r="C1" s="136" t="s">
        <v>304</v>
      </c>
      <c r="D1" s="136" t="s">
        <v>305</v>
      </c>
      <c r="E1" s="136" t="s">
        <v>306</v>
      </c>
      <c r="F1" s="136" t="s">
        <v>307</v>
      </c>
      <c r="G1" s="137"/>
      <c r="H1" s="137"/>
      <c r="I1" s="137"/>
      <c r="J1" s="137"/>
      <c r="K1" s="137"/>
      <c r="L1" s="137"/>
      <c r="M1" s="137"/>
      <c r="N1" s="137"/>
      <c r="O1" s="137"/>
      <c r="P1" s="137"/>
      <c r="Q1" s="137"/>
      <c r="R1" s="137"/>
      <c r="S1" s="137"/>
      <c r="T1" s="137"/>
      <c r="U1" s="137"/>
      <c r="V1" s="137"/>
      <c r="W1" s="137"/>
      <c r="X1" s="137"/>
      <c r="Y1" s="137"/>
      <c r="Z1" s="137"/>
    </row>
    <row r="2">
      <c r="A2" s="138">
        <v>1.0</v>
      </c>
      <c r="B2" s="139" t="s">
        <v>308</v>
      </c>
      <c r="C2" s="140">
        <v>43651.0</v>
      </c>
      <c r="D2" s="139" t="s">
        <v>309</v>
      </c>
      <c r="E2" s="139"/>
      <c r="F2" s="139" t="s">
        <v>310</v>
      </c>
    </row>
    <row r="3">
      <c r="A3" s="138">
        <v>2.0</v>
      </c>
      <c r="B3" s="139" t="s">
        <v>311</v>
      </c>
      <c r="C3" s="140">
        <v>43654.0</v>
      </c>
      <c r="D3" s="139" t="s">
        <v>312</v>
      </c>
      <c r="E3" s="139"/>
      <c r="F3" s="139" t="s">
        <v>313</v>
      </c>
    </row>
    <row r="4">
      <c r="A4" s="138">
        <v>3.0</v>
      </c>
      <c r="B4" s="139" t="s">
        <v>314</v>
      </c>
      <c r="C4" s="141">
        <v>43656.0</v>
      </c>
      <c r="D4" s="139" t="s">
        <v>309</v>
      </c>
      <c r="E4" s="139"/>
      <c r="F4" s="139" t="s">
        <v>315</v>
      </c>
    </row>
    <row r="5">
      <c r="A5" s="138">
        <v>4.0</v>
      </c>
      <c r="B5" s="139" t="s">
        <v>316</v>
      </c>
      <c r="C5" s="139" t="s">
        <v>317</v>
      </c>
      <c r="D5" s="139" t="s">
        <v>318</v>
      </c>
      <c r="E5" s="139"/>
      <c r="F5" s="139"/>
    </row>
    <row r="6">
      <c r="A6" s="138">
        <v>5.0</v>
      </c>
      <c r="B6" s="139" t="s">
        <v>319</v>
      </c>
      <c r="C6" s="139"/>
      <c r="D6" s="139" t="s">
        <v>309</v>
      </c>
      <c r="E6" s="139" t="s">
        <v>320</v>
      </c>
      <c r="F6" s="139"/>
    </row>
    <row r="7">
      <c r="A7" s="138">
        <v>6.0</v>
      </c>
      <c r="B7" s="139" t="s">
        <v>321</v>
      </c>
      <c r="C7" s="139"/>
      <c r="D7" s="139" t="s">
        <v>309</v>
      </c>
      <c r="E7" s="139"/>
      <c r="F7" s="139"/>
    </row>
    <row r="8">
      <c r="A8" s="138">
        <v>7.0</v>
      </c>
      <c r="B8" s="139" t="s">
        <v>322</v>
      </c>
      <c r="C8" s="139" t="s">
        <v>323</v>
      </c>
      <c r="D8" s="139"/>
      <c r="E8" s="139"/>
      <c r="F8" s="139"/>
    </row>
    <row r="9">
      <c r="A9" s="138">
        <v>8.0</v>
      </c>
      <c r="B9" s="139" t="s">
        <v>324</v>
      </c>
      <c r="C9" s="139" t="s">
        <v>323</v>
      </c>
      <c r="D9" s="139"/>
      <c r="E9" s="139"/>
      <c r="F9" s="139"/>
    </row>
    <row r="10">
      <c r="A10" s="138">
        <v>9.0</v>
      </c>
      <c r="B10" s="139" t="s">
        <v>325</v>
      </c>
      <c r="C10" s="139"/>
      <c r="D10" s="139" t="s">
        <v>309</v>
      </c>
      <c r="E10" s="139"/>
      <c r="F10" s="139"/>
    </row>
    <row r="11">
      <c r="A11" s="138">
        <v>10.0</v>
      </c>
      <c r="B11" s="139" t="s">
        <v>326</v>
      </c>
      <c r="C11" s="139"/>
      <c r="D11" s="139" t="s">
        <v>309</v>
      </c>
      <c r="E11" s="139"/>
      <c r="F11" s="139"/>
    </row>
    <row r="12">
      <c r="A12" s="138">
        <v>11.0</v>
      </c>
      <c r="B12" s="139"/>
      <c r="C12" s="139"/>
      <c r="D12" s="139"/>
      <c r="E12" s="139"/>
      <c r="F12" s="139"/>
    </row>
    <row r="13">
      <c r="A13" s="138">
        <v>12.0</v>
      </c>
      <c r="B13" s="139"/>
      <c r="C13" s="139"/>
      <c r="D13" s="139"/>
      <c r="E13" s="139"/>
      <c r="F13" s="139"/>
    </row>
    <row r="14">
      <c r="A14" s="138">
        <v>13.0</v>
      </c>
      <c r="B14" s="139"/>
      <c r="C14" s="139"/>
      <c r="D14" s="139"/>
      <c r="E14" s="139"/>
      <c r="F14" s="139"/>
    </row>
    <row r="15">
      <c r="A15" s="138">
        <v>14.0</v>
      </c>
      <c r="B15" s="139"/>
      <c r="C15" s="139"/>
      <c r="D15" s="139"/>
      <c r="E15" s="139"/>
      <c r="F15" s="139"/>
    </row>
    <row r="16">
      <c r="A16" s="138">
        <v>15.0</v>
      </c>
      <c r="B16" s="139"/>
      <c r="C16" s="139"/>
      <c r="D16" s="139"/>
      <c r="E16" s="139"/>
      <c r="F16" s="139"/>
    </row>
    <row r="17">
      <c r="A17" s="142"/>
      <c r="B17" s="139"/>
      <c r="C17" s="139"/>
      <c r="D17" s="139"/>
      <c r="E17" s="139"/>
      <c r="F17" s="139"/>
    </row>
    <row r="18">
      <c r="A18" s="143" t="s">
        <v>327</v>
      </c>
      <c r="C18" s="139"/>
      <c r="D18" s="139"/>
      <c r="E18" s="139"/>
      <c r="F18" s="139"/>
    </row>
    <row r="19">
      <c r="A19" s="138"/>
      <c r="B19" s="139"/>
      <c r="C19" s="139"/>
      <c r="D19" s="139"/>
      <c r="E19" s="139"/>
      <c r="F19" s="139"/>
    </row>
    <row r="20">
      <c r="A20" s="138">
        <v>1.0</v>
      </c>
      <c r="B20" s="139"/>
      <c r="C20" s="139"/>
      <c r="D20" s="139"/>
      <c r="E20" s="139"/>
      <c r="F20" s="139"/>
    </row>
    <row r="21" ht="15.75" customHeight="1">
      <c r="A21" s="138">
        <v>2.0</v>
      </c>
      <c r="B21" s="139"/>
      <c r="C21" s="139"/>
      <c r="D21" s="139"/>
      <c r="E21" s="139"/>
      <c r="F21" s="139"/>
    </row>
    <row r="22" ht="15.75" customHeight="1">
      <c r="A22" s="138">
        <v>3.0</v>
      </c>
      <c r="B22" s="139"/>
      <c r="C22" s="139"/>
      <c r="D22" s="139"/>
      <c r="E22" s="139"/>
      <c r="F22" s="139"/>
    </row>
    <row r="23" ht="15.75" customHeight="1">
      <c r="A23" s="138">
        <v>4.0</v>
      </c>
      <c r="B23" s="142"/>
      <c r="C23" s="142"/>
      <c r="D23" s="142"/>
      <c r="E23" s="142"/>
      <c r="F23" s="142"/>
    </row>
    <row r="24" ht="15.75" customHeight="1">
      <c r="A24" s="138">
        <v>5.0</v>
      </c>
      <c r="B24" s="142"/>
      <c r="C24" s="142"/>
      <c r="D24" s="142"/>
      <c r="E24" s="142"/>
      <c r="F24" s="142"/>
    </row>
    <row r="25" ht="15.75" customHeight="1">
      <c r="A25" s="138"/>
      <c r="B25" s="142"/>
      <c r="C25" s="142"/>
      <c r="D25" s="142"/>
      <c r="E25" s="142"/>
      <c r="F25" s="142"/>
    </row>
    <row r="26" ht="15.75" customHeight="1">
      <c r="A26" s="138"/>
      <c r="B26" s="142"/>
      <c r="C26" s="142"/>
      <c r="D26" s="142"/>
      <c r="E26" s="142"/>
      <c r="F26" s="142"/>
    </row>
    <row r="27" ht="15.75" customHeight="1">
      <c r="A27" s="138"/>
      <c r="B27" s="142"/>
      <c r="C27" s="142"/>
      <c r="D27" s="142"/>
      <c r="E27" s="142"/>
      <c r="F27" s="142"/>
    </row>
    <row r="28" ht="15.75" customHeight="1">
      <c r="A28" s="138"/>
      <c r="B28" s="142"/>
      <c r="C28" s="142"/>
      <c r="D28" s="142"/>
      <c r="E28" s="142"/>
      <c r="F28" s="142"/>
    </row>
    <row r="29" ht="15.75" customHeight="1">
      <c r="A29" s="138"/>
      <c r="B29" s="142"/>
      <c r="C29" s="142"/>
      <c r="D29" s="142"/>
      <c r="E29" s="142"/>
      <c r="F29" s="142"/>
    </row>
    <row r="30" ht="15.75" customHeight="1">
      <c r="A30" s="138"/>
      <c r="B30" s="142"/>
      <c r="C30" s="142"/>
      <c r="D30" s="142"/>
      <c r="E30" s="142"/>
      <c r="F30" s="142"/>
    </row>
    <row r="31" ht="15.75" customHeight="1">
      <c r="A31" s="138"/>
      <c r="B31" s="142"/>
      <c r="C31" s="142"/>
      <c r="D31" s="142"/>
      <c r="E31" s="142"/>
      <c r="F31" s="142"/>
    </row>
    <row r="32" ht="15.75" customHeight="1">
      <c r="A32" s="138"/>
      <c r="B32" s="142"/>
      <c r="C32" s="142"/>
      <c r="D32" s="142"/>
      <c r="E32" s="142"/>
      <c r="F32" s="142"/>
    </row>
    <row r="33" ht="15.75" customHeight="1">
      <c r="A33" s="138"/>
      <c r="B33" s="142"/>
      <c r="C33" s="142"/>
      <c r="D33" s="142"/>
      <c r="E33" s="142"/>
      <c r="F33" s="142"/>
    </row>
    <row r="34" ht="15.75" customHeight="1">
      <c r="A34" s="138"/>
      <c r="B34" s="142"/>
      <c r="C34" s="142"/>
      <c r="D34" s="142"/>
      <c r="E34" s="142"/>
      <c r="F34" s="142"/>
    </row>
    <row r="35" ht="15.75" customHeight="1">
      <c r="A35" s="138"/>
      <c r="B35" s="142"/>
      <c r="C35" s="142"/>
      <c r="D35" s="142"/>
      <c r="E35" s="142"/>
      <c r="F35" s="142"/>
    </row>
    <row r="36" ht="15.75" customHeight="1">
      <c r="A36" s="142"/>
      <c r="B36" s="142"/>
      <c r="C36" s="142"/>
      <c r="D36" s="142"/>
      <c r="E36" s="142"/>
      <c r="F36" s="142"/>
    </row>
    <row r="37" ht="15.75" customHeight="1">
      <c r="A37" s="142"/>
      <c r="B37" s="142"/>
      <c r="C37" s="142"/>
      <c r="D37" s="142"/>
      <c r="E37" s="142"/>
      <c r="F37" s="142"/>
    </row>
    <row r="38" ht="15.75" customHeight="1">
      <c r="A38" s="142"/>
      <c r="B38" s="142"/>
      <c r="C38" s="142"/>
      <c r="D38" s="142"/>
      <c r="E38" s="142"/>
      <c r="F38" s="142"/>
    </row>
    <row r="39" ht="15.75" customHeight="1">
      <c r="A39" s="142"/>
      <c r="B39" s="142"/>
      <c r="C39" s="142"/>
      <c r="D39" s="142"/>
      <c r="E39" s="142"/>
      <c r="F39" s="142"/>
    </row>
    <row r="40" ht="15.75" customHeight="1">
      <c r="A40" s="142"/>
      <c r="B40" s="142"/>
      <c r="C40" s="142"/>
      <c r="D40" s="142"/>
      <c r="E40" s="142"/>
      <c r="F40" s="142"/>
    </row>
    <row r="41" ht="15.75" customHeight="1">
      <c r="A41" s="142"/>
      <c r="B41" s="142"/>
      <c r="C41" s="142"/>
      <c r="D41" s="142"/>
      <c r="E41" s="142"/>
      <c r="F41" s="142"/>
    </row>
    <row r="42" ht="15.75" customHeight="1">
      <c r="A42" s="142"/>
      <c r="B42" s="142"/>
      <c r="C42" s="142"/>
      <c r="D42" s="142"/>
      <c r="E42" s="142"/>
      <c r="F42" s="142"/>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8:B1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2019-05-31T18:19:33Z</dcterms:created>
  <dc:creator>THIEN</dc:creator>
</cp:coreProperties>
</file>