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8010"/>
  </bookViews>
  <sheets>
    <sheet name="Portada" sheetId="1" r:id="rId1"/>
    <sheet name="PERT" sheetId="2" r:id="rId2"/>
  </sheets>
  <definedNames>
    <definedName name="_xlnm._FilterDatabase" localSheetId="1" hidden="1">PERT!$K$3:$L$3</definedName>
  </definedNames>
  <calcPr calcId="145621"/>
</workbook>
</file>

<file path=xl/calcChain.xml><?xml version="1.0" encoding="utf-8"?>
<calcChain xmlns="http://schemas.openxmlformats.org/spreadsheetml/2006/main">
  <c r="P20" i="2" l="1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L4" i="2" l="1"/>
  <c r="P22" i="2"/>
  <c r="C4" i="2" l="1"/>
  <c r="H4" i="2" s="1"/>
  <c r="O26" i="2" l="1"/>
  <c r="C6" i="2"/>
  <c r="H6" i="2" s="1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5" i="2"/>
  <c r="H5" i="2" s="1"/>
  <c r="O31" i="2" l="1"/>
  <c r="L8" i="2"/>
  <c r="L10" i="2"/>
  <c r="L5" i="2"/>
  <c r="L7" i="2"/>
  <c r="L6" i="2"/>
  <c r="L9" i="2"/>
</calcChain>
</file>

<file path=xl/comments1.xml><?xml version="1.0" encoding="utf-8"?>
<comments xmlns="http://schemas.openxmlformats.org/spreadsheetml/2006/main">
  <authors>
    <author>Fernando Pedraza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Fornula a aplicar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Formula a aplicar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Formula a aplicar
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Formula para calcular la probabilidad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tiempo que debe durar el proyecto en semanas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dato de la ruta critica
</t>
        </r>
      </text>
    </comment>
    <comment ref="O34" authorId="0">
      <text>
        <r>
          <rPr>
            <b/>
            <sz val="9"/>
            <color indexed="81"/>
            <rFont val="Tahoma"/>
            <charset val="1"/>
          </rPr>
          <t>Fernando Pedraza:</t>
        </r>
        <r>
          <rPr>
            <sz val="9"/>
            <color indexed="81"/>
            <rFont val="Tahoma"/>
            <charset val="1"/>
          </rPr>
          <t xml:space="preserve">
Dato tomado de la tabla de dsitribución normal en base al resultado de Z</t>
        </r>
      </text>
    </comment>
  </commentList>
</comments>
</file>

<file path=xl/sharedStrings.xml><?xml version="1.0" encoding="utf-8"?>
<sst xmlns="http://schemas.openxmlformats.org/spreadsheetml/2006/main" count="120" uniqueCount="73">
  <si>
    <t>PERT</t>
  </si>
  <si>
    <t>Actividad</t>
  </si>
  <si>
    <t>Estimación de tiempo (Semanas)</t>
  </si>
  <si>
    <t>Actividad Predecesora inmediata</t>
  </si>
  <si>
    <t>Optimista (To)</t>
  </si>
  <si>
    <t>Pesimista (Tp)</t>
  </si>
  <si>
    <t>Más probable (Tm)</t>
  </si>
  <si>
    <t>A-Generación de la BD para censos y encuestas</t>
  </si>
  <si>
    <t>B-Crear modulo de fase de prueba</t>
  </si>
  <si>
    <t>C-Crear tabla de información de clientes</t>
  </si>
  <si>
    <t>D-Crear tabla de información de productos</t>
  </si>
  <si>
    <t>E-Crear tabla de productos consultados por clientes</t>
  </si>
  <si>
    <t>G-Crear interface (Pantalla) para registro de clientes</t>
  </si>
  <si>
    <t>H-Crear interface (Pantalla) para modificación de clientes</t>
  </si>
  <si>
    <t>I-Crear interface (Pantalla) para eliminación de clientes</t>
  </si>
  <si>
    <t>J-Crear reporte para consulta de clientes</t>
  </si>
  <si>
    <t>K-Crear interface (Pantalla) de productos</t>
  </si>
  <si>
    <t>L-Crear interface (Pantalla) para consulta de productos comprados</t>
  </si>
  <si>
    <t>M-Crear reporte de analisis y evaluación de satisfacción por edad de cliente</t>
  </si>
  <si>
    <t>N-Crear reporte de analisis y evaluación de satisfacción por genero de cliente</t>
  </si>
  <si>
    <t>Ñ-Crear tabla estadistica para mejora</t>
  </si>
  <si>
    <t>O-Capacitación a usuarios finales</t>
  </si>
  <si>
    <t>P-Instalación de los 6 modulos</t>
  </si>
  <si>
    <t>F-Crear prueba de interfaces</t>
  </si>
  <si>
    <t>D</t>
  </si>
  <si>
    <t>C</t>
  </si>
  <si>
    <t>A</t>
  </si>
  <si>
    <t>-</t>
  </si>
  <si>
    <t>A) Graficar RED PERT</t>
  </si>
  <si>
    <t>B) Determinar ruta critica</t>
  </si>
  <si>
    <t>C) Determinar duración RC</t>
  </si>
  <si>
    <t>D) Calcular Varianza</t>
  </si>
  <si>
    <t>E) Validar si es posible terminar el proyecto en 8 semanas</t>
  </si>
  <si>
    <t>TE = To+4Tm+Tp / 6</t>
  </si>
  <si>
    <t>B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</si>
  <si>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</si>
  <si>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</si>
  <si>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</si>
  <si>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</si>
  <si>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</si>
  <si>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</si>
  <si>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</si>
  <si>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</si>
  <si>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</si>
  <si>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</si>
  <si>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</si>
  <si>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</si>
  <si>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</si>
  <si>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CD</t>
  </si>
  <si>
    <t>Varianza</t>
  </si>
  <si>
    <t>Tiempo de espera</t>
  </si>
  <si>
    <t xml:space="preserve">Rutas </t>
  </si>
  <si>
    <t>TE</t>
  </si>
  <si>
    <t>Ruta Critica</t>
  </si>
  <si>
    <t>Va</t>
  </si>
  <si>
    <t>Desviación estandar</t>
  </si>
  <si>
    <t>DE=Raiz(Va)</t>
  </si>
  <si>
    <t>Z=(X-M)/DE</t>
  </si>
  <si>
    <t>CI</t>
  </si>
  <si>
    <t>EJ</t>
  </si>
  <si>
    <t>NL</t>
  </si>
  <si>
    <t>GKÑ</t>
  </si>
  <si>
    <t>ACJMNÑFBPO</t>
  </si>
  <si>
    <t>ACEMNÑFBPO</t>
  </si>
  <si>
    <t>ADEMNÑFBPO</t>
  </si>
  <si>
    <t>ADELÑFBPO</t>
  </si>
  <si>
    <t>ADKFBPO</t>
  </si>
  <si>
    <t>ACGFBPO</t>
  </si>
  <si>
    <t>Probabilidad</t>
  </si>
  <si>
    <r>
      <t xml:space="preserve">Media = </t>
    </r>
    <r>
      <rPr>
        <b/>
        <sz val="11"/>
        <color theme="1"/>
        <rFont val="Calibri"/>
        <family val="2"/>
        <scheme val="minor"/>
      </rPr>
      <t>7.72</t>
    </r>
  </si>
  <si>
    <r>
      <t xml:space="preserve">X = </t>
    </r>
    <r>
      <rPr>
        <b/>
        <sz val="11"/>
        <color theme="1"/>
        <rFont val="Calibri"/>
        <family val="2"/>
        <scheme val="minor"/>
      </rPr>
      <t>8 Semanas</t>
    </r>
  </si>
  <si>
    <t>ACGHIFBPO</t>
  </si>
  <si>
    <t>Va=(((Tp-To)/6)^2)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</si>
</sst>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2" fillId="0" borderId="1" xfId="0" applyNumberFormat="1" applyFont="1" applyBorder="1" applyAlignment="1">
      <alignment vertical="top"/>
    </xf>
    <xf numFmtId="0" fontId="0" fillId="0" borderId="0" xfId="0" applyBorder="1"/>
    <xf numFmtId="2" fontId="0" fillId="0" borderId="0" xfId="0" applyNumberFormat="1" applyBorder="1"/>
    <xf numFmtId="2" fontId="9" fillId="0" borderId="1" xfId="0" applyNumberFormat="1" applyFont="1" applyFill="1" applyBorder="1"/>
    <xf numFmtId="2" fontId="1" fillId="3" borderId="1" xfId="0" applyNumberFormat="1" applyFont="1" applyFill="1" applyBorder="1"/>
    <xf numFmtId="0" fontId="8" fillId="3" borderId="1" xfId="0" applyFont="1" applyFill="1" applyBorder="1"/>
    <xf numFmtId="0" fontId="5" fillId="0" borderId="1" xfId="0" applyFont="1" applyBorder="1" applyAlignment="1">
      <alignment horizontal="center" vertical="distributed"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9523</xdr:rowOff>
    </xdr:from>
    <xdr:to>
      <xdr:col>7</xdr:col>
      <xdr:colOff>742040</xdr:colOff>
      <xdr:row>47</xdr:row>
      <xdr:rowOff>180975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43" t="4297" r="50286" b="5717"/>
        <a:stretch/>
      </xdr:blipFill>
      <xdr:spPr>
        <a:xfrm>
          <a:off x="0" y="9523"/>
          <a:ext cx="6076040" cy="9124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288396</xdr:colOff>
      <xdr:row>44</xdr:row>
      <xdr:rowOff>17955</xdr:rowOff>
    </xdr:from>
    <xdr:to>
      <xdr:col>0</xdr:col>
      <xdr:colOff>1752525</xdr:colOff>
      <xdr:row>50</xdr:row>
      <xdr:rowOff>110485</xdr:rowOff>
    </xdr:to>
    <xdr:sp macro="" textlink="">
      <xdr:nvSpPr>
        <xdr:cNvPr id="2" name="1 Elipse"/>
        <xdr:cNvSpPr/>
      </xdr:nvSpPr>
      <xdr:spPr>
        <a:xfrm>
          <a:off x="288396" y="9066705"/>
          <a:ext cx="1464129" cy="123553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s-MX" sz="2800">
              <a:latin typeface="Times New Roman" panose="02020603050405020304" pitchFamily="18" charset="0"/>
              <a:cs typeface="Times New Roman" panose="02020603050405020304" pitchFamily="18" charset="0"/>
            </a:rPr>
            <a:t>Inicio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275166</xdr:colOff>
      <xdr:row>36</xdr:row>
      <xdr:rowOff>43656</xdr:rowOff>
    </xdr:from>
    <xdr:to>
      <xdr:col>13</xdr:col>
      <xdr:colOff>169334</xdr:colOff>
      <xdr:row>41</xdr:row>
      <xdr:rowOff>63501</xdr:rowOff>
    </xdr:to>
    <xdr:sp macro="" textlink="">
      <xdr:nvSpPr>
        <xdr:cNvPr id="3" name="2 Elipse"/>
        <xdr:cNvSpPr/>
      </xdr:nvSpPr>
      <xdr:spPr>
        <a:xfrm>
          <a:off x="16584083" y="7388489"/>
          <a:ext cx="1026584" cy="98292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latin typeface="Times New Roman" panose="02020603050405020304" pitchFamily="18" charset="0"/>
              <a:cs typeface="Times New Roman" panose="02020603050405020304" pitchFamily="18" charset="0"/>
            </a:rPr>
            <a:t>Final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4445001</xdr:colOff>
      <xdr:row>41</xdr:row>
      <xdr:rowOff>160452</xdr:rowOff>
    </xdr:from>
    <xdr:to>
      <xdr:col>0</xdr:col>
      <xdr:colOff>4777581</xdr:colOff>
      <xdr:row>43</xdr:row>
      <xdr:rowOff>179916</xdr:rowOff>
    </xdr:to>
    <xdr:sp macro="" textlink="">
      <xdr:nvSpPr>
        <xdr:cNvPr id="4" name="3 Elipse"/>
        <xdr:cNvSpPr/>
      </xdr:nvSpPr>
      <xdr:spPr>
        <a:xfrm>
          <a:off x="4445001" y="8468369"/>
          <a:ext cx="332580" cy="400464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  <a:endParaRPr lang="es-MX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2663372</xdr:colOff>
      <xdr:row>46</xdr:row>
      <xdr:rowOff>95819</xdr:rowOff>
    </xdr:from>
    <xdr:to>
      <xdr:col>0</xdr:col>
      <xdr:colOff>3091996</xdr:colOff>
      <xdr:row>48</xdr:row>
      <xdr:rowOff>86293</xdr:rowOff>
    </xdr:to>
    <xdr:sp macro="" textlink="">
      <xdr:nvSpPr>
        <xdr:cNvPr id="6" name="5 Elipse"/>
        <xdr:cNvSpPr/>
      </xdr:nvSpPr>
      <xdr:spPr>
        <a:xfrm>
          <a:off x="2663372" y="9525569"/>
          <a:ext cx="428624" cy="371474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  <a:p>
          <a:pPr algn="l"/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762830</xdr:colOff>
      <xdr:row>37</xdr:row>
      <xdr:rowOff>146695</xdr:rowOff>
    </xdr:from>
    <xdr:to>
      <xdr:col>8</xdr:col>
      <xdr:colOff>1191454</xdr:colOff>
      <xdr:row>39</xdr:row>
      <xdr:rowOff>137169</xdr:rowOff>
    </xdr:to>
    <xdr:sp macro="" textlink="">
      <xdr:nvSpPr>
        <xdr:cNvPr id="7" name="6 Elipse"/>
        <xdr:cNvSpPr/>
      </xdr:nvSpPr>
      <xdr:spPr>
        <a:xfrm>
          <a:off x="14716955" y="7861945"/>
          <a:ext cx="428624" cy="371474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1</xdr:col>
      <xdr:colOff>787930</xdr:colOff>
      <xdr:row>48</xdr:row>
      <xdr:rowOff>140419</xdr:rowOff>
    </xdr:from>
    <xdr:to>
      <xdr:col>2</xdr:col>
      <xdr:colOff>243417</xdr:colOff>
      <xdr:row>50</xdr:row>
      <xdr:rowOff>179916</xdr:rowOff>
    </xdr:to>
    <xdr:sp macro="" textlink="">
      <xdr:nvSpPr>
        <xdr:cNvPr id="8" name="7 Elipse"/>
        <xdr:cNvSpPr/>
      </xdr:nvSpPr>
      <xdr:spPr>
        <a:xfrm>
          <a:off x="5571597" y="9781836"/>
          <a:ext cx="418570" cy="420497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E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696500</xdr:colOff>
      <xdr:row>37</xdr:row>
      <xdr:rowOff>160417</xdr:rowOff>
    </xdr:from>
    <xdr:to>
      <xdr:col>7</xdr:col>
      <xdr:colOff>1117866</xdr:colOff>
      <xdr:row>39</xdr:row>
      <xdr:rowOff>158828</xdr:rowOff>
    </xdr:to>
    <xdr:sp macro="" textlink="">
      <xdr:nvSpPr>
        <xdr:cNvPr id="9" name="8 Elipse"/>
        <xdr:cNvSpPr/>
      </xdr:nvSpPr>
      <xdr:spPr>
        <a:xfrm>
          <a:off x="13380625" y="7875667"/>
          <a:ext cx="421366" cy="379411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4554275</xdr:colOff>
      <xdr:row>51</xdr:row>
      <xdr:rowOff>11000</xdr:rowOff>
    </xdr:from>
    <xdr:to>
      <xdr:col>1</xdr:col>
      <xdr:colOff>190500</xdr:colOff>
      <xdr:row>53</xdr:row>
      <xdr:rowOff>52916</xdr:rowOff>
    </xdr:to>
    <xdr:sp macro="" textlink="">
      <xdr:nvSpPr>
        <xdr:cNvPr id="10" name="9 Elipse"/>
        <xdr:cNvSpPr/>
      </xdr:nvSpPr>
      <xdr:spPr>
        <a:xfrm>
          <a:off x="4554275" y="10223917"/>
          <a:ext cx="419892" cy="422916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952353</xdr:colOff>
      <xdr:row>28</xdr:row>
      <xdr:rowOff>190499</xdr:rowOff>
    </xdr:from>
    <xdr:to>
      <xdr:col>4</xdr:col>
      <xdr:colOff>465667</xdr:colOff>
      <xdr:row>30</xdr:row>
      <xdr:rowOff>169334</xdr:rowOff>
    </xdr:to>
    <xdr:sp macro="" textlink="">
      <xdr:nvSpPr>
        <xdr:cNvPr id="11" name="10 Elipse"/>
        <xdr:cNvSpPr/>
      </xdr:nvSpPr>
      <xdr:spPr>
        <a:xfrm>
          <a:off x="7947936" y="5926666"/>
          <a:ext cx="465814" cy="381001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H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128891</xdr:colOff>
      <xdr:row>40</xdr:row>
      <xdr:rowOff>148166</xdr:rowOff>
    </xdr:from>
    <xdr:to>
      <xdr:col>2</xdr:col>
      <xdr:colOff>476250</xdr:colOff>
      <xdr:row>42</xdr:row>
      <xdr:rowOff>148207</xdr:rowOff>
    </xdr:to>
    <xdr:sp macro="" textlink="">
      <xdr:nvSpPr>
        <xdr:cNvPr id="12" name="11 Elipse"/>
        <xdr:cNvSpPr/>
      </xdr:nvSpPr>
      <xdr:spPr>
        <a:xfrm>
          <a:off x="5875641" y="8265583"/>
          <a:ext cx="347359" cy="38104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J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360174</xdr:colOff>
      <xdr:row>48</xdr:row>
      <xdr:rowOff>27252</xdr:rowOff>
    </xdr:from>
    <xdr:to>
      <xdr:col>4</xdr:col>
      <xdr:colOff>790007</xdr:colOff>
      <xdr:row>50</xdr:row>
      <xdr:rowOff>25663</xdr:rowOff>
    </xdr:to>
    <xdr:sp macro="" textlink="">
      <xdr:nvSpPr>
        <xdr:cNvPr id="13" name="12 Elipse"/>
        <xdr:cNvSpPr/>
      </xdr:nvSpPr>
      <xdr:spPr>
        <a:xfrm>
          <a:off x="9361299" y="9838002"/>
          <a:ext cx="429833" cy="37941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233704</xdr:colOff>
      <xdr:row>43</xdr:row>
      <xdr:rowOff>115321</xdr:rowOff>
    </xdr:from>
    <xdr:to>
      <xdr:col>4</xdr:col>
      <xdr:colOff>666297</xdr:colOff>
      <xdr:row>45</xdr:row>
      <xdr:rowOff>104095</xdr:rowOff>
    </xdr:to>
    <xdr:sp macro="" textlink="">
      <xdr:nvSpPr>
        <xdr:cNvPr id="14" name="13 Elipse"/>
        <xdr:cNvSpPr/>
      </xdr:nvSpPr>
      <xdr:spPr>
        <a:xfrm>
          <a:off x="9234829" y="8973571"/>
          <a:ext cx="432593" cy="36977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441063</xdr:colOff>
      <xdr:row>37</xdr:row>
      <xdr:rowOff>146352</xdr:rowOff>
    </xdr:from>
    <xdr:to>
      <xdr:col>10</xdr:col>
      <xdr:colOff>864282</xdr:colOff>
      <xdr:row>39</xdr:row>
      <xdr:rowOff>144764</xdr:rowOff>
    </xdr:to>
    <xdr:sp macro="" textlink="">
      <xdr:nvSpPr>
        <xdr:cNvPr id="15" name="14 Elipse"/>
        <xdr:cNvSpPr/>
      </xdr:nvSpPr>
      <xdr:spPr>
        <a:xfrm>
          <a:off x="17363813" y="7861602"/>
          <a:ext cx="423219" cy="379412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314780</xdr:colOff>
      <xdr:row>35</xdr:row>
      <xdr:rowOff>79375</xdr:rowOff>
    </xdr:from>
    <xdr:to>
      <xdr:col>3</xdr:col>
      <xdr:colOff>762000</xdr:colOff>
      <xdr:row>37</xdr:row>
      <xdr:rowOff>50804</xdr:rowOff>
    </xdr:to>
    <xdr:sp macro="" textlink="">
      <xdr:nvSpPr>
        <xdr:cNvPr id="16" name="15 Elipse"/>
        <xdr:cNvSpPr/>
      </xdr:nvSpPr>
      <xdr:spPr>
        <a:xfrm>
          <a:off x="8331655" y="7381875"/>
          <a:ext cx="447220" cy="384179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G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2034987</xdr:colOff>
      <xdr:row>50</xdr:row>
      <xdr:rowOff>154973</xdr:rowOff>
    </xdr:from>
    <xdr:to>
      <xdr:col>5</xdr:col>
      <xdr:colOff>455082</xdr:colOff>
      <xdr:row>53</xdr:row>
      <xdr:rowOff>42332</xdr:rowOff>
    </xdr:to>
    <xdr:sp macro="" textlink="">
      <xdr:nvSpPr>
        <xdr:cNvPr id="18" name="17 Elipse"/>
        <xdr:cNvSpPr/>
      </xdr:nvSpPr>
      <xdr:spPr>
        <a:xfrm>
          <a:off x="9983070" y="10177390"/>
          <a:ext cx="462679" cy="45885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920750</xdr:colOff>
      <xdr:row>44</xdr:row>
      <xdr:rowOff>23134</xdr:rowOff>
    </xdr:from>
    <xdr:to>
      <xdr:col>3</xdr:col>
      <xdr:colOff>148167</xdr:colOff>
      <xdr:row>46</xdr:row>
      <xdr:rowOff>52916</xdr:rowOff>
    </xdr:to>
    <xdr:sp macro="" textlink="">
      <xdr:nvSpPr>
        <xdr:cNvPr id="19" name="18 Elipse"/>
        <xdr:cNvSpPr/>
      </xdr:nvSpPr>
      <xdr:spPr>
        <a:xfrm>
          <a:off x="6667500" y="8902551"/>
          <a:ext cx="476250" cy="410782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1905115</xdr:colOff>
      <xdr:row>42</xdr:row>
      <xdr:rowOff>136072</xdr:rowOff>
    </xdr:from>
    <xdr:to>
      <xdr:col>5</xdr:col>
      <xdr:colOff>296333</xdr:colOff>
      <xdr:row>44</xdr:row>
      <xdr:rowOff>116416</xdr:rowOff>
    </xdr:to>
    <xdr:sp macro="" textlink="">
      <xdr:nvSpPr>
        <xdr:cNvPr id="20" name="19 Elipse"/>
        <xdr:cNvSpPr/>
      </xdr:nvSpPr>
      <xdr:spPr>
        <a:xfrm>
          <a:off x="9853198" y="8634489"/>
          <a:ext cx="433802" cy="36134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Ñ</a:t>
          </a:r>
        </a:p>
        <a:p>
          <a:pPr algn="l"/>
          <a:endParaRPr lang="es-MX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1752525</xdr:colOff>
      <xdr:row>47</xdr:row>
      <xdr:rowOff>64220</xdr:rowOff>
    </xdr:from>
    <xdr:to>
      <xdr:col>0</xdr:col>
      <xdr:colOff>2663372</xdr:colOff>
      <xdr:row>47</xdr:row>
      <xdr:rowOff>91056</xdr:rowOff>
    </xdr:to>
    <xdr:cxnSp macro="">
      <xdr:nvCxnSpPr>
        <xdr:cNvPr id="881" name="880 Conector recto"/>
        <xdr:cNvCxnSpPr>
          <a:stCxn id="2" idx="6"/>
          <a:endCxn id="6" idx="2"/>
        </xdr:cNvCxnSpPr>
      </xdr:nvCxnSpPr>
      <xdr:spPr>
        <a:xfrm>
          <a:off x="1752525" y="9684470"/>
          <a:ext cx="910847" cy="26836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3029225</xdr:colOff>
      <xdr:row>42</xdr:row>
      <xdr:rowOff>170184</xdr:rowOff>
    </xdr:from>
    <xdr:to>
      <xdr:col>0</xdr:col>
      <xdr:colOff>4445001</xdr:colOff>
      <xdr:row>46</xdr:row>
      <xdr:rowOff>150220</xdr:rowOff>
    </xdr:to>
    <xdr:cxnSp macro="">
      <xdr:nvCxnSpPr>
        <xdr:cNvPr id="882" name="881 Conector recto"/>
        <xdr:cNvCxnSpPr>
          <a:stCxn id="6" idx="7"/>
          <a:endCxn id="4" idx="2"/>
        </xdr:cNvCxnSpPr>
      </xdr:nvCxnSpPr>
      <xdr:spPr>
        <a:xfrm flipV="1">
          <a:off x="3029225" y="8668601"/>
          <a:ext cx="1415776" cy="742036"/>
        </a:xfrm>
        <a:prstGeom prst="line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3029225</xdr:colOff>
      <xdr:row>48</xdr:row>
      <xdr:rowOff>31892</xdr:rowOff>
    </xdr:from>
    <xdr:to>
      <xdr:col>0</xdr:col>
      <xdr:colOff>4554275</xdr:colOff>
      <xdr:row>52</xdr:row>
      <xdr:rowOff>31958</xdr:rowOff>
    </xdr:to>
    <xdr:cxnSp macro="">
      <xdr:nvCxnSpPr>
        <xdr:cNvPr id="886" name="885 Conector recto"/>
        <xdr:cNvCxnSpPr>
          <a:stCxn id="6" idx="5"/>
          <a:endCxn id="10" idx="2"/>
        </xdr:cNvCxnSpPr>
      </xdr:nvCxnSpPr>
      <xdr:spPr>
        <a:xfrm>
          <a:off x="3029225" y="9673309"/>
          <a:ext cx="1525050" cy="762066"/>
        </a:xfrm>
        <a:prstGeom prst="line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2038350</xdr:colOff>
      <xdr:row>37</xdr:row>
      <xdr:rowOff>126999</xdr:rowOff>
    </xdr:from>
    <xdr:to>
      <xdr:col>9</xdr:col>
      <xdr:colOff>381000</xdr:colOff>
      <xdr:row>39</xdr:row>
      <xdr:rowOff>131800</xdr:rowOff>
    </xdr:to>
    <xdr:sp macro="" textlink="">
      <xdr:nvSpPr>
        <xdr:cNvPr id="1266" name="1265 Elipse"/>
        <xdr:cNvSpPr/>
      </xdr:nvSpPr>
      <xdr:spPr>
        <a:xfrm flipH="1">
          <a:off x="14621933" y="7672916"/>
          <a:ext cx="385234" cy="385801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</a:p>
      </xdr:txBody>
    </xdr:sp>
    <xdr:clientData/>
  </xdr:twoCellAnchor>
  <xdr:twoCellAnchor>
    <xdr:from>
      <xdr:col>0</xdr:col>
      <xdr:colOff>4777581</xdr:colOff>
      <xdr:row>42</xdr:row>
      <xdr:rowOff>170184</xdr:rowOff>
    </xdr:from>
    <xdr:to>
      <xdr:col>1</xdr:col>
      <xdr:colOff>787930</xdr:colOff>
      <xdr:row>49</xdr:row>
      <xdr:rowOff>160168</xdr:rowOff>
    </xdr:to>
    <xdr:cxnSp macro="">
      <xdr:nvCxnSpPr>
        <xdr:cNvPr id="160" name="159 Conector recto"/>
        <xdr:cNvCxnSpPr>
          <a:stCxn id="4" idx="6"/>
          <a:endCxn id="8" idx="2"/>
        </xdr:cNvCxnSpPr>
      </xdr:nvCxnSpPr>
      <xdr:spPr>
        <a:xfrm>
          <a:off x="4777581" y="8668601"/>
          <a:ext cx="794016" cy="1323484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49</xdr:row>
      <xdr:rowOff>160168</xdr:rowOff>
    </xdr:from>
    <xdr:to>
      <xdr:col>1</xdr:col>
      <xdr:colOff>787930</xdr:colOff>
      <xdr:row>52</xdr:row>
      <xdr:rowOff>31958</xdr:rowOff>
    </xdr:to>
    <xdr:cxnSp macro="">
      <xdr:nvCxnSpPr>
        <xdr:cNvPr id="163" name="162 Conector recto"/>
        <xdr:cNvCxnSpPr>
          <a:stCxn id="10" idx="6"/>
          <a:endCxn id="8" idx="2"/>
        </xdr:cNvCxnSpPr>
      </xdr:nvCxnSpPr>
      <xdr:spPr>
        <a:xfrm flipV="1">
          <a:off x="4974167" y="9992085"/>
          <a:ext cx="597430" cy="443290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243417</xdr:colOff>
      <xdr:row>49</xdr:row>
      <xdr:rowOff>26458</xdr:rowOff>
    </xdr:from>
    <xdr:to>
      <xdr:col>4</xdr:col>
      <xdr:colOff>360174</xdr:colOff>
      <xdr:row>49</xdr:row>
      <xdr:rowOff>160168</xdr:rowOff>
    </xdr:to>
    <xdr:cxnSp macro="">
      <xdr:nvCxnSpPr>
        <xdr:cNvPr id="198" name="197 Conector recto"/>
        <xdr:cNvCxnSpPr>
          <a:stCxn id="8" idx="6"/>
          <a:endCxn id="13" idx="2"/>
        </xdr:cNvCxnSpPr>
      </xdr:nvCxnSpPr>
      <xdr:spPr>
        <a:xfrm flipV="1">
          <a:off x="5990167" y="9858375"/>
          <a:ext cx="2318090" cy="133710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4611291</xdr:colOff>
      <xdr:row>36</xdr:row>
      <xdr:rowOff>65090</xdr:rowOff>
    </xdr:from>
    <xdr:to>
      <xdr:col>3</xdr:col>
      <xdr:colOff>314780</xdr:colOff>
      <xdr:row>41</xdr:row>
      <xdr:rowOff>160452</xdr:rowOff>
    </xdr:to>
    <xdr:cxnSp macro="">
      <xdr:nvCxnSpPr>
        <xdr:cNvPr id="225" name="224 Conector recto"/>
        <xdr:cNvCxnSpPr>
          <a:stCxn id="4" idx="0"/>
          <a:endCxn id="16" idx="2"/>
        </xdr:cNvCxnSpPr>
      </xdr:nvCxnSpPr>
      <xdr:spPr>
        <a:xfrm flipV="1">
          <a:off x="4611291" y="7409923"/>
          <a:ext cx="2699072" cy="1058446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397450</xdr:colOff>
      <xdr:row>30</xdr:row>
      <xdr:rowOff>113538</xdr:rowOff>
    </xdr:from>
    <xdr:to>
      <xdr:col>4</xdr:col>
      <xdr:colOff>1104174</xdr:colOff>
      <xdr:row>33</xdr:row>
      <xdr:rowOff>111862</xdr:rowOff>
    </xdr:to>
    <xdr:cxnSp macro="">
      <xdr:nvCxnSpPr>
        <xdr:cNvPr id="226" name="225 Conector recto"/>
        <xdr:cNvCxnSpPr>
          <a:stCxn id="11" idx="5"/>
          <a:endCxn id="199" idx="1"/>
        </xdr:cNvCxnSpPr>
      </xdr:nvCxnSpPr>
      <xdr:spPr>
        <a:xfrm>
          <a:off x="8345533" y="6251871"/>
          <a:ext cx="706724" cy="601574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696506</xdr:colOff>
      <xdr:row>30</xdr:row>
      <xdr:rowOff>169334</xdr:rowOff>
    </xdr:from>
    <xdr:to>
      <xdr:col>4</xdr:col>
      <xdr:colOff>232760</xdr:colOff>
      <xdr:row>35</xdr:row>
      <xdr:rowOff>134087</xdr:rowOff>
    </xdr:to>
    <xdr:cxnSp macro="">
      <xdr:nvCxnSpPr>
        <xdr:cNvPr id="227" name="226 Conector recto"/>
        <xdr:cNvCxnSpPr>
          <a:stCxn id="16" idx="7"/>
          <a:endCxn id="11" idx="4"/>
        </xdr:cNvCxnSpPr>
      </xdr:nvCxnSpPr>
      <xdr:spPr>
        <a:xfrm flipV="1">
          <a:off x="7692089" y="6307667"/>
          <a:ext cx="488754" cy="970170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52</xdr:row>
      <xdr:rowOff>3403</xdr:rowOff>
    </xdr:from>
    <xdr:to>
      <xdr:col>4</xdr:col>
      <xdr:colOff>2034987</xdr:colOff>
      <xdr:row>52</xdr:row>
      <xdr:rowOff>31958</xdr:rowOff>
    </xdr:to>
    <xdr:cxnSp macro="">
      <xdr:nvCxnSpPr>
        <xdr:cNvPr id="271" name="270 Conector recto"/>
        <xdr:cNvCxnSpPr>
          <a:stCxn id="10" idx="6"/>
          <a:endCxn id="18" idx="2"/>
        </xdr:cNvCxnSpPr>
      </xdr:nvCxnSpPr>
      <xdr:spPr>
        <a:xfrm flipV="1">
          <a:off x="4974167" y="10406820"/>
          <a:ext cx="5008903" cy="28555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387324</xdr:colOff>
      <xdr:row>39</xdr:row>
      <xdr:rowOff>103265</xdr:rowOff>
    </xdr:from>
    <xdr:to>
      <xdr:col>7</xdr:col>
      <xdr:colOff>758208</xdr:colOff>
      <xdr:row>51</xdr:row>
      <xdr:rowOff>31671</xdr:rowOff>
    </xdr:to>
    <xdr:cxnSp macro="">
      <xdr:nvCxnSpPr>
        <xdr:cNvPr id="306" name="305 Conector recto"/>
        <xdr:cNvCxnSpPr>
          <a:stCxn id="18" idx="7"/>
          <a:endCxn id="9" idx="3"/>
        </xdr:cNvCxnSpPr>
      </xdr:nvCxnSpPr>
      <xdr:spPr>
        <a:xfrm flipV="1">
          <a:off x="10377991" y="8030182"/>
          <a:ext cx="1767884" cy="2214406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696506</xdr:colOff>
      <xdr:row>36</xdr:row>
      <xdr:rowOff>200917</xdr:rowOff>
    </xdr:from>
    <xdr:to>
      <xdr:col>7</xdr:col>
      <xdr:colOff>758208</xdr:colOff>
      <xdr:row>38</xdr:row>
      <xdr:rowOff>25480</xdr:rowOff>
    </xdr:to>
    <xdr:cxnSp macro="">
      <xdr:nvCxnSpPr>
        <xdr:cNvPr id="401" name="400 Conector recto"/>
        <xdr:cNvCxnSpPr>
          <a:stCxn id="16" idx="5"/>
          <a:endCxn id="9" idx="1"/>
        </xdr:cNvCxnSpPr>
      </xdr:nvCxnSpPr>
      <xdr:spPr>
        <a:xfrm>
          <a:off x="8713381" y="7709792"/>
          <a:ext cx="4728952" cy="221438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38</xdr:row>
      <xdr:rowOff>129400</xdr:rowOff>
    </xdr:from>
    <xdr:to>
      <xdr:col>10</xdr:col>
      <xdr:colOff>441063</xdr:colOff>
      <xdr:row>38</xdr:row>
      <xdr:rowOff>145558</xdr:rowOff>
    </xdr:to>
    <xdr:cxnSp macro="">
      <xdr:nvCxnSpPr>
        <xdr:cNvPr id="483" name="482 Conector recto"/>
        <xdr:cNvCxnSpPr>
          <a:stCxn id="1266" idx="2"/>
          <a:endCxn id="15" idx="2"/>
        </xdr:cNvCxnSpPr>
      </xdr:nvCxnSpPr>
      <xdr:spPr>
        <a:xfrm>
          <a:off x="15007167" y="7865817"/>
          <a:ext cx="822063" cy="16158"/>
        </a:xfrm>
        <a:prstGeom prst="line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864282</xdr:colOff>
      <xdr:row>38</xdr:row>
      <xdr:rowOff>143537</xdr:rowOff>
    </xdr:from>
    <xdr:to>
      <xdr:col>11</xdr:col>
      <xdr:colOff>275166</xdr:colOff>
      <xdr:row>38</xdr:row>
      <xdr:rowOff>145558</xdr:rowOff>
    </xdr:to>
    <xdr:cxnSp macro="">
      <xdr:nvCxnSpPr>
        <xdr:cNvPr id="491" name="490 Conector recto"/>
        <xdr:cNvCxnSpPr>
          <a:stCxn id="15" idx="6"/>
          <a:endCxn id="3" idx="2"/>
        </xdr:cNvCxnSpPr>
      </xdr:nvCxnSpPr>
      <xdr:spPr>
        <a:xfrm flipV="1">
          <a:off x="16252449" y="7879954"/>
          <a:ext cx="331634" cy="2021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1117866</xdr:colOff>
      <xdr:row>38</xdr:row>
      <xdr:rowOff>141932</xdr:rowOff>
    </xdr:from>
    <xdr:to>
      <xdr:col>8</xdr:col>
      <xdr:colOff>762830</xdr:colOff>
      <xdr:row>38</xdr:row>
      <xdr:rowOff>159623</xdr:rowOff>
    </xdr:to>
    <xdr:cxnSp macro="">
      <xdr:nvCxnSpPr>
        <xdr:cNvPr id="480" name="479 Conector recto"/>
        <xdr:cNvCxnSpPr>
          <a:stCxn id="9" idx="6"/>
          <a:endCxn id="7" idx="2"/>
        </xdr:cNvCxnSpPr>
      </xdr:nvCxnSpPr>
      <xdr:spPr>
        <a:xfrm flipV="1">
          <a:off x="13801991" y="8047682"/>
          <a:ext cx="914964" cy="17691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666297</xdr:colOff>
      <xdr:row>43</xdr:row>
      <xdr:rowOff>126244</xdr:rowOff>
    </xdr:from>
    <xdr:to>
      <xdr:col>4</xdr:col>
      <xdr:colOff>1905115</xdr:colOff>
      <xdr:row>44</xdr:row>
      <xdr:rowOff>109708</xdr:rowOff>
    </xdr:to>
    <xdr:cxnSp macro="">
      <xdr:nvCxnSpPr>
        <xdr:cNvPr id="512" name="511 Conector recto"/>
        <xdr:cNvCxnSpPr>
          <a:stCxn id="14" idx="6"/>
          <a:endCxn id="20" idx="2"/>
        </xdr:cNvCxnSpPr>
      </xdr:nvCxnSpPr>
      <xdr:spPr>
        <a:xfrm flipV="1">
          <a:off x="8614380" y="8815161"/>
          <a:ext cx="1238818" cy="173964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4777581</xdr:colOff>
      <xdr:row>41</xdr:row>
      <xdr:rowOff>148187</xdr:rowOff>
    </xdr:from>
    <xdr:to>
      <xdr:col>2</xdr:col>
      <xdr:colOff>128891</xdr:colOff>
      <xdr:row>42</xdr:row>
      <xdr:rowOff>170184</xdr:rowOff>
    </xdr:to>
    <xdr:cxnSp macro="">
      <xdr:nvCxnSpPr>
        <xdr:cNvPr id="591" name="590 Conector recto"/>
        <xdr:cNvCxnSpPr>
          <a:stCxn id="4" idx="6"/>
          <a:endCxn id="12" idx="2"/>
        </xdr:cNvCxnSpPr>
      </xdr:nvCxnSpPr>
      <xdr:spPr>
        <a:xfrm flipV="1">
          <a:off x="4777581" y="8456104"/>
          <a:ext cx="1098060" cy="212497"/>
        </a:xfrm>
        <a:prstGeom prst="line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762000</xdr:colOff>
      <xdr:row>34</xdr:row>
      <xdr:rowOff>42865</xdr:rowOff>
    </xdr:from>
    <xdr:to>
      <xdr:col>4</xdr:col>
      <xdr:colOff>1038680</xdr:colOff>
      <xdr:row>36</xdr:row>
      <xdr:rowOff>65090</xdr:rowOff>
    </xdr:to>
    <xdr:cxnSp macro="">
      <xdr:nvCxnSpPr>
        <xdr:cNvPr id="643" name="642 Conector recto"/>
        <xdr:cNvCxnSpPr>
          <a:stCxn id="199" idx="2"/>
          <a:endCxn id="16" idx="6"/>
        </xdr:cNvCxnSpPr>
      </xdr:nvCxnSpPr>
      <xdr:spPr>
        <a:xfrm flipH="1">
          <a:off x="8778875" y="7138990"/>
          <a:ext cx="1260930" cy="434975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1038680</xdr:colOff>
      <xdr:row>33</xdr:row>
      <xdr:rowOff>57150</xdr:rowOff>
    </xdr:from>
    <xdr:to>
      <xdr:col>4</xdr:col>
      <xdr:colOff>1485900</xdr:colOff>
      <xdr:row>35</xdr:row>
      <xdr:rowOff>28579</xdr:rowOff>
    </xdr:to>
    <xdr:sp macro="" textlink="">
      <xdr:nvSpPr>
        <xdr:cNvPr id="199" name="198 Elipse"/>
        <xdr:cNvSpPr/>
      </xdr:nvSpPr>
      <xdr:spPr>
        <a:xfrm>
          <a:off x="10039805" y="6946900"/>
          <a:ext cx="447220" cy="384179"/>
        </a:xfrm>
        <a:prstGeom prst="ellipse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latin typeface="Times New Roman" panose="02020603050405020304" pitchFamily="18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oneCellAnchor>
    <xdr:from>
      <xdr:col>0</xdr:col>
      <xdr:colOff>2693988</xdr:colOff>
      <xdr:row>44</xdr:row>
      <xdr:rowOff>178593</xdr:rowOff>
    </xdr:from>
    <xdr:ext cx="434734" cy="264560"/>
    <xdr:sp macro="" textlink="">
      <xdr:nvSpPr>
        <xdr:cNvPr id="204" name="203 CuadroTexto"/>
        <xdr:cNvSpPr txBox="1"/>
      </xdr:nvSpPr>
      <xdr:spPr>
        <a:xfrm>
          <a:off x="2693988" y="905801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1.26</a:t>
          </a:r>
        </a:p>
      </xdr:txBody>
    </xdr:sp>
    <xdr:clientData/>
  </xdr:oneCellAnchor>
  <xdr:oneCellAnchor>
    <xdr:from>
      <xdr:col>2</xdr:col>
      <xdr:colOff>976313</xdr:colOff>
      <xdr:row>42</xdr:row>
      <xdr:rowOff>32543</xdr:rowOff>
    </xdr:from>
    <xdr:ext cx="434734" cy="264560"/>
    <xdr:sp macro="" textlink="">
      <xdr:nvSpPr>
        <xdr:cNvPr id="207" name="206 CuadroTexto"/>
        <xdr:cNvSpPr txBox="1"/>
      </xdr:nvSpPr>
      <xdr:spPr>
        <a:xfrm>
          <a:off x="6723063" y="853096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0.16</a:t>
          </a:r>
        </a:p>
      </xdr:txBody>
    </xdr:sp>
    <xdr:clientData/>
  </xdr:oneCellAnchor>
  <xdr:oneCellAnchor>
    <xdr:from>
      <xdr:col>4</xdr:col>
      <xdr:colOff>350838</xdr:colOff>
      <xdr:row>46</xdr:row>
      <xdr:rowOff>105568</xdr:rowOff>
    </xdr:from>
    <xdr:ext cx="434734" cy="264560"/>
    <xdr:sp macro="" textlink="">
      <xdr:nvSpPr>
        <xdr:cNvPr id="208" name="207 CuadroTexto"/>
        <xdr:cNvSpPr txBox="1"/>
      </xdr:nvSpPr>
      <xdr:spPr>
        <a:xfrm>
          <a:off x="8298921" y="936598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0.63</a:t>
          </a:r>
        </a:p>
      </xdr:txBody>
    </xdr:sp>
    <xdr:clientData/>
  </xdr:oneCellAnchor>
  <xdr:oneCellAnchor>
    <xdr:from>
      <xdr:col>2</xdr:col>
      <xdr:colOff>122238</xdr:colOff>
      <xdr:row>39</xdr:row>
      <xdr:rowOff>51593</xdr:rowOff>
    </xdr:from>
    <xdr:ext cx="434734" cy="264560"/>
    <xdr:sp macro="" textlink="">
      <xdr:nvSpPr>
        <xdr:cNvPr id="209" name="208 CuadroTexto"/>
        <xdr:cNvSpPr txBox="1"/>
      </xdr:nvSpPr>
      <xdr:spPr>
        <a:xfrm>
          <a:off x="5868988" y="797851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0.16</a:t>
          </a:r>
        </a:p>
      </xdr:txBody>
    </xdr:sp>
    <xdr:clientData/>
  </xdr:oneCellAnchor>
  <xdr:oneCellAnchor>
    <xdr:from>
      <xdr:col>3</xdr:col>
      <xdr:colOff>242888</xdr:colOff>
      <xdr:row>33</xdr:row>
      <xdr:rowOff>124618</xdr:rowOff>
    </xdr:from>
    <xdr:ext cx="434734" cy="264560"/>
    <xdr:sp macro="" textlink="">
      <xdr:nvSpPr>
        <xdr:cNvPr id="210" name="209 CuadroTexto"/>
        <xdr:cNvSpPr txBox="1"/>
      </xdr:nvSpPr>
      <xdr:spPr>
        <a:xfrm>
          <a:off x="7238471" y="6866201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0.63</a:t>
          </a:r>
        </a:p>
      </xdr:txBody>
    </xdr:sp>
    <xdr:clientData/>
  </xdr:oneCellAnchor>
  <xdr:oneCellAnchor>
    <xdr:from>
      <xdr:col>8</xdr:col>
      <xdr:colOff>2036763</xdr:colOff>
      <xdr:row>36</xdr:row>
      <xdr:rowOff>23018</xdr:rowOff>
    </xdr:from>
    <xdr:ext cx="434734" cy="264560"/>
    <xdr:sp macro="" textlink="">
      <xdr:nvSpPr>
        <xdr:cNvPr id="211" name="210 CuadroTexto"/>
        <xdr:cNvSpPr txBox="1"/>
      </xdr:nvSpPr>
      <xdr:spPr>
        <a:xfrm>
          <a:off x="14620346" y="7367851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0.95</a:t>
          </a:r>
        </a:p>
      </xdr:txBody>
    </xdr:sp>
    <xdr:clientData/>
  </xdr:oneCellAnchor>
  <xdr:oneCellAnchor>
    <xdr:from>
      <xdr:col>4</xdr:col>
      <xdr:colOff>2036763</xdr:colOff>
      <xdr:row>49</xdr:row>
      <xdr:rowOff>793</xdr:rowOff>
    </xdr:from>
    <xdr:ext cx="434734" cy="264560"/>
    <xdr:sp macro="" textlink="">
      <xdr:nvSpPr>
        <xdr:cNvPr id="212" name="211 CuadroTexto"/>
        <xdr:cNvSpPr txBox="1"/>
      </xdr:nvSpPr>
      <xdr:spPr>
        <a:xfrm>
          <a:off x="9984846" y="983271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0.63</a:t>
          </a:r>
        </a:p>
      </xdr:txBody>
    </xdr:sp>
    <xdr:clientData/>
  </xdr:oneCellAnchor>
  <xdr:oneCellAnchor>
    <xdr:from>
      <xdr:col>4</xdr:col>
      <xdr:colOff>1065213</xdr:colOff>
      <xdr:row>31</xdr:row>
      <xdr:rowOff>121443</xdr:rowOff>
    </xdr:from>
    <xdr:ext cx="434734" cy="264560"/>
    <xdr:sp macro="" textlink="">
      <xdr:nvSpPr>
        <xdr:cNvPr id="213" name="212 CuadroTexto"/>
        <xdr:cNvSpPr txBox="1"/>
      </xdr:nvSpPr>
      <xdr:spPr>
        <a:xfrm>
          <a:off x="9013296" y="646086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0.63</a:t>
          </a:r>
        </a:p>
      </xdr:txBody>
    </xdr:sp>
    <xdr:clientData/>
  </xdr:oneCellAnchor>
  <xdr:oneCellAnchor>
    <xdr:from>
      <xdr:col>7</xdr:col>
      <xdr:colOff>677863</xdr:colOff>
      <xdr:row>36</xdr:row>
      <xdr:rowOff>3968</xdr:rowOff>
    </xdr:from>
    <xdr:ext cx="434734" cy="264560"/>
    <xdr:sp macro="" textlink="">
      <xdr:nvSpPr>
        <xdr:cNvPr id="214" name="213 CuadroTexto"/>
        <xdr:cNvSpPr txBox="1"/>
      </xdr:nvSpPr>
      <xdr:spPr>
        <a:xfrm>
          <a:off x="12065530" y="7348801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0.95</a:t>
          </a:r>
        </a:p>
      </xdr:txBody>
    </xdr:sp>
    <xdr:clientData/>
  </xdr:oneCellAnchor>
  <xdr:oneCellAnchor>
    <xdr:from>
      <xdr:col>8</xdr:col>
      <xdr:colOff>766763</xdr:colOff>
      <xdr:row>35</xdr:row>
      <xdr:rowOff>172243</xdr:rowOff>
    </xdr:from>
    <xdr:ext cx="434734" cy="264560"/>
    <xdr:sp macro="" textlink="">
      <xdr:nvSpPr>
        <xdr:cNvPr id="215" name="214 CuadroTexto"/>
        <xdr:cNvSpPr txBox="1"/>
      </xdr:nvSpPr>
      <xdr:spPr>
        <a:xfrm>
          <a:off x="13350346" y="7315993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1.58</a:t>
          </a:r>
        </a:p>
      </xdr:txBody>
    </xdr:sp>
    <xdr:clientData/>
  </xdr:oneCellAnchor>
  <xdr:oneCellAnchor>
    <xdr:from>
      <xdr:col>0</xdr:col>
      <xdr:colOff>4305830</xdr:colOff>
      <xdr:row>40</xdr:row>
      <xdr:rowOff>38893</xdr:rowOff>
    </xdr:from>
    <xdr:ext cx="470322" cy="264560"/>
    <xdr:sp macro="" textlink="">
      <xdr:nvSpPr>
        <xdr:cNvPr id="216" name="215 CuadroTexto"/>
        <xdr:cNvSpPr txBox="1"/>
      </xdr:nvSpPr>
      <xdr:spPr>
        <a:xfrm>
          <a:off x="4305830" y="8156310"/>
          <a:ext cx="4703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.0.16</a:t>
          </a:r>
        </a:p>
      </xdr:txBody>
    </xdr:sp>
    <xdr:clientData/>
  </xdr:oneCellAnchor>
  <xdr:oneCellAnchor>
    <xdr:from>
      <xdr:col>3</xdr:col>
      <xdr:colOff>944563</xdr:colOff>
      <xdr:row>26</xdr:row>
      <xdr:rowOff>191293</xdr:rowOff>
    </xdr:from>
    <xdr:ext cx="434734" cy="264560"/>
    <xdr:sp macro="" textlink="">
      <xdr:nvSpPr>
        <xdr:cNvPr id="217" name="216 CuadroTexto"/>
        <xdr:cNvSpPr txBox="1"/>
      </xdr:nvSpPr>
      <xdr:spPr>
        <a:xfrm>
          <a:off x="7940146" y="5525293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0.63</a:t>
          </a:r>
        </a:p>
      </xdr:txBody>
    </xdr:sp>
    <xdr:clientData/>
  </xdr:oneCellAnchor>
  <xdr:oneCellAnchor>
    <xdr:from>
      <xdr:col>10</xdr:col>
      <xdr:colOff>430213</xdr:colOff>
      <xdr:row>36</xdr:row>
      <xdr:rowOff>10318</xdr:rowOff>
    </xdr:from>
    <xdr:ext cx="434734" cy="264560"/>
    <xdr:sp macro="" textlink="">
      <xdr:nvSpPr>
        <xdr:cNvPr id="218" name="217 CuadroTexto"/>
        <xdr:cNvSpPr txBox="1"/>
      </xdr:nvSpPr>
      <xdr:spPr>
        <a:xfrm>
          <a:off x="15818380" y="7355151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0.95</a:t>
          </a:r>
        </a:p>
      </xdr:txBody>
    </xdr:sp>
    <xdr:clientData/>
  </xdr:oneCellAnchor>
  <xdr:oneCellAnchor>
    <xdr:from>
      <xdr:col>4</xdr:col>
      <xdr:colOff>1931988</xdr:colOff>
      <xdr:row>41</xdr:row>
      <xdr:rowOff>3968</xdr:rowOff>
    </xdr:from>
    <xdr:ext cx="434734" cy="264560"/>
    <xdr:sp macro="" textlink="">
      <xdr:nvSpPr>
        <xdr:cNvPr id="219" name="218 CuadroTexto"/>
        <xdr:cNvSpPr txBox="1"/>
      </xdr:nvSpPr>
      <xdr:spPr>
        <a:xfrm>
          <a:off x="9880071" y="831188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0.32</a:t>
          </a:r>
        </a:p>
      </xdr:txBody>
    </xdr:sp>
    <xdr:clientData/>
  </xdr:oneCellAnchor>
  <xdr:oneCellAnchor>
    <xdr:from>
      <xdr:col>4</xdr:col>
      <xdr:colOff>195263</xdr:colOff>
      <xdr:row>41</xdr:row>
      <xdr:rowOff>156368</xdr:rowOff>
    </xdr:from>
    <xdr:ext cx="434734" cy="264560"/>
    <xdr:sp macro="" textlink="">
      <xdr:nvSpPr>
        <xdr:cNvPr id="220" name="219 CuadroTexto"/>
        <xdr:cNvSpPr txBox="1"/>
      </xdr:nvSpPr>
      <xdr:spPr>
        <a:xfrm>
          <a:off x="8143346" y="846428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0.16</a:t>
          </a:r>
        </a:p>
      </xdr:txBody>
    </xdr:sp>
    <xdr:clientData/>
  </xdr:oneCellAnchor>
  <xdr:oneCellAnchor>
    <xdr:from>
      <xdr:col>0</xdr:col>
      <xdr:colOff>4529138</xdr:colOff>
      <xdr:row>49</xdr:row>
      <xdr:rowOff>92868</xdr:rowOff>
    </xdr:from>
    <xdr:ext cx="434734" cy="264560"/>
    <xdr:sp macro="" textlink="">
      <xdr:nvSpPr>
        <xdr:cNvPr id="221" name="220 CuadroTexto"/>
        <xdr:cNvSpPr txBox="1"/>
      </xdr:nvSpPr>
      <xdr:spPr>
        <a:xfrm>
          <a:off x="4529138" y="992478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0.16</a:t>
          </a:r>
        </a:p>
      </xdr:txBody>
    </xdr:sp>
    <xdr:clientData/>
  </xdr:oneCellAnchor>
  <xdr:oneCellAnchor>
    <xdr:from>
      <xdr:col>1</xdr:col>
      <xdr:colOff>773113</xdr:colOff>
      <xdr:row>46</xdr:row>
      <xdr:rowOff>178593</xdr:rowOff>
    </xdr:from>
    <xdr:ext cx="434734" cy="264560"/>
    <xdr:sp macro="" textlink="">
      <xdr:nvSpPr>
        <xdr:cNvPr id="222" name="221 CuadroTexto"/>
        <xdr:cNvSpPr txBox="1"/>
      </xdr:nvSpPr>
      <xdr:spPr>
        <a:xfrm>
          <a:off x="5556780" y="943901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0.16</a:t>
          </a:r>
        </a:p>
      </xdr:txBody>
    </xdr:sp>
    <xdr:clientData/>
  </xdr:oneCellAnchor>
  <xdr:twoCellAnchor>
    <xdr:from>
      <xdr:col>8</xdr:col>
      <xdr:colOff>1191454</xdr:colOff>
      <xdr:row>38</xdr:row>
      <xdr:rowOff>129400</xdr:rowOff>
    </xdr:from>
    <xdr:to>
      <xdr:col>8</xdr:col>
      <xdr:colOff>2038350</xdr:colOff>
      <xdr:row>38</xdr:row>
      <xdr:rowOff>141932</xdr:rowOff>
    </xdr:to>
    <xdr:cxnSp macro="">
      <xdr:nvCxnSpPr>
        <xdr:cNvPr id="766" name="765 Conector recto"/>
        <xdr:cNvCxnSpPr>
          <a:stCxn id="7" idx="6"/>
          <a:endCxn id="1266" idx="6"/>
        </xdr:cNvCxnSpPr>
      </xdr:nvCxnSpPr>
      <xdr:spPr>
        <a:xfrm flipV="1">
          <a:off x="13775037" y="7865817"/>
          <a:ext cx="846896" cy="12532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790007</xdr:colOff>
      <xdr:row>43</xdr:row>
      <xdr:rowOff>126244</xdr:rowOff>
    </xdr:from>
    <xdr:to>
      <xdr:col>4</xdr:col>
      <xdr:colOff>1905115</xdr:colOff>
      <xdr:row>49</xdr:row>
      <xdr:rowOff>26458</xdr:rowOff>
    </xdr:to>
    <xdr:cxnSp macro="">
      <xdr:nvCxnSpPr>
        <xdr:cNvPr id="790" name="789 Conector recto"/>
        <xdr:cNvCxnSpPr>
          <a:stCxn id="13" idx="6"/>
          <a:endCxn id="20" idx="2"/>
        </xdr:cNvCxnSpPr>
      </xdr:nvCxnSpPr>
      <xdr:spPr>
        <a:xfrm flipV="1">
          <a:off x="8738090" y="8815161"/>
          <a:ext cx="1115108" cy="1043214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182119</xdr:colOff>
      <xdr:row>46</xdr:row>
      <xdr:rowOff>52916</xdr:rowOff>
    </xdr:from>
    <xdr:to>
      <xdr:col>2</xdr:col>
      <xdr:colOff>1158875</xdr:colOff>
      <xdr:row>49</xdr:row>
      <xdr:rowOff>11499</xdr:rowOff>
    </xdr:to>
    <xdr:cxnSp macro="">
      <xdr:nvCxnSpPr>
        <xdr:cNvPr id="803" name="802 Conector recto"/>
        <xdr:cNvCxnSpPr>
          <a:stCxn id="8" idx="7"/>
          <a:endCxn id="19" idx="4"/>
        </xdr:cNvCxnSpPr>
      </xdr:nvCxnSpPr>
      <xdr:spPr>
        <a:xfrm flipV="1">
          <a:off x="5928869" y="9313333"/>
          <a:ext cx="976756" cy="530083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425380</xdr:colOff>
      <xdr:row>42</xdr:row>
      <xdr:rowOff>92405</xdr:rowOff>
    </xdr:from>
    <xdr:to>
      <xdr:col>2</xdr:col>
      <xdr:colOff>990495</xdr:colOff>
      <xdr:row>44</xdr:row>
      <xdr:rowOff>83292</xdr:rowOff>
    </xdr:to>
    <xdr:cxnSp macro="">
      <xdr:nvCxnSpPr>
        <xdr:cNvPr id="809" name="808 Conector recto"/>
        <xdr:cNvCxnSpPr>
          <a:stCxn id="12" idx="5"/>
          <a:endCxn id="19" idx="1"/>
        </xdr:cNvCxnSpPr>
      </xdr:nvCxnSpPr>
      <xdr:spPr>
        <a:xfrm>
          <a:off x="6172130" y="8590822"/>
          <a:ext cx="565115" cy="371887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148167</xdr:colOff>
      <xdr:row>44</xdr:row>
      <xdr:rowOff>109708</xdr:rowOff>
    </xdr:from>
    <xdr:to>
      <xdr:col>4</xdr:col>
      <xdr:colOff>233704</xdr:colOff>
      <xdr:row>45</xdr:row>
      <xdr:rowOff>38025</xdr:rowOff>
    </xdr:to>
    <xdr:cxnSp macro="">
      <xdr:nvCxnSpPr>
        <xdr:cNvPr id="840" name="839 Conector recto"/>
        <xdr:cNvCxnSpPr>
          <a:stCxn id="19" idx="6"/>
          <a:endCxn id="14" idx="2"/>
        </xdr:cNvCxnSpPr>
      </xdr:nvCxnSpPr>
      <xdr:spPr>
        <a:xfrm flipV="1">
          <a:off x="7143750" y="8989125"/>
          <a:ext cx="1038037" cy="118817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296333</xdr:colOff>
      <xdr:row>38</xdr:row>
      <xdr:rowOff>159623</xdr:rowOff>
    </xdr:from>
    <xdr:to>
      <xdr:col>7</xdr:col>
      <xdr:colOff>696500</xdr:colOff>
      <xdr:row>43</xdr:row>
      <xdr:rowOff>126244</xdr:rowOff>
    </xdr:to>
    <xdr:cxnSp macro="">
      <xdr:nvCxnSpPr>
        <xdr:cNvPr id="855" name="854 Conector recto"/>
        <xdr:cNvCxnSpPr>
          <a:stCxn id="20" idx="6"/>
          <a:endCxn id="9" idx="2"/>
        </xdr:cNvCxnSpPr>
      </xdr:nvCxnSpPr>
      <xdr:spPr>
        <a:xfrm flipV="1">
          <a:off x="10287000" y="7896040"/>
          <a:ext cx="1797167" cy="919121"/>
        </a:xfrm>
        <a:prstGeom prst="line">
          <a:avLst/>
        </a:prstGeom>
        <a:ln w="19050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3048001</xdr:colOff>
      <xdr:row>56</xdr:row>
      <xdr:rowOff>31749</xdr:rowOff>
    </xdr:from>
    <xdr:ext cx="7683500" cy="7101417"/>
    <xdr:sp macro="" textlink="">
      <xdr:nvSpPr>
        <xdr:cNvPr id="1467" name="1466 CuadroTexto"/>
        <xdr:cNvSpPr txBox="1"/>
      </xdr:nvSpPr>
      <xdr:spPr>
        <a:xfrm>
          <a:off x="3048001" y="11197166"/>
          <a:ext cx="7683500" cy="710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s-MX" sz="2400" b="1">
              <a:latin typeface="Times New Roman" panose="02020603050405020304" pitchFamily="18" charset="0"/>
              <a:cs typeface="Times New Roman" panose="02020603050405020304" pitchFamily="18" charset="0"/>
            </a:rPr>
            <a:t>Conclusión </a:t>
          </a: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¿Cuál fue la ruta critica?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ACGHIFBPO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¿Qué tan probable es que se pueda concluir el proyecto en tiempo?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Tiene una probabilidad del 76% de que se concluya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¿Cuál es la importancia del Diagrama PERT en la gestión de proyectos?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Considero que es de suma importancia, ya que nos permite fragmentar el proyecto, 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de modo integral, contemplando cada paso y requerimiento del mismo, 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hasta llegar a concretarlo,permitiendo predecir su posibilidad en porcentaje.</a:t>
          </a:r>
        </a:p>
        <a:p>
          <a:pPr algn="l"/>
          <a:endParaRPr lang="es-MX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¿Qué se debería ajustar para mejorar el bajo porcentaje de probabilidad de concluir el proyecto en 2 meses?</a:t>
          </a:r>
          <a:endParaRPr lang="es-MX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Se podría fusionar la creación de los reportes, creando uno solo, que contenga toda la información solicitada, </a:t>
          </a:r>
          <a:b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así como la parte de las interfaces relacionadas con los clientes, y en una misma interface poder crear,</a:t>
          </a:r>
          <a:b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modificar y/o eliminar la información de los clientes, permitiendo optimizar tiempo y costo.</a:t>
          </a:r>
          <a:b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endParaRPr lang="es-MX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Pero principalmente interpretar bien la tabla de distribución normal ya que se cometió un error al leerlo,</a:t>
          </a:r>
          <a:b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poniendo el resultado de 0.2454, dato que se encuentra en la hoja 2 apéndice C,  en vez de 0.7580, </a:t>
          </a:r>
          <a:b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como esta en la tabla de la hoja 1 Apéndice 2 distribución normal, lo cual nos da un resultado del 76%</a:t>
          </a:r>
          <a:b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s-MX" sz="12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 probabilidad.</a:t>
          </a:r>
          <a:endParaRPr lang="es-MX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2400" b="1">
              <a:latin typeface="Times New Roman" panose="02020603050405020304" pitchFamily="18" charset="0"/>
              <a:cs typeface="Times New Roman" panose="02020603050405020304" pitchFamily="18" charset="0"/>
            </a:rPr>
            <a:t>Referencias</a:t>
          </a:r>
          <a:br>
            <a:rPr lang="es-MX" sz="24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Video 2. PERT y  CPM Métodos de gestión</a:t>
          </a:r>
          <a:r>
            <a:rPr lang="es-MX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de proyectos, (2023)</a:t>
          </a:r>
          <a:br>
            <a:rPr lang="es-MX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27 de Enero 2023, (Lucia Andrade) de vimeo, sitio web:</a:t>
          </a: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https://vimeo.com/793548049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Tutoria 2, Ingenieria de software II (2023)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31 de Enero 2023 </a:t>
          </a:r>
          <a:r>
            <a:rPr lang="es-MX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M.C. Eduardo Israel Castillo García, sitio web:</a:t>
          </a: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https://academiaglobal-mx.zoom.us/rec/play/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4fjFIPQTZcF9NQQLs3VeqWkNgm6rDlMmkRG6Vn5QQr1dYM6MBrX6ugnBGN9hYKKt7cgqUc5wEx55Uam_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.ZhTMZRI1dolHFfSo?continueMode=true&amp;_x_zm_rtaid=40XuoaWaRY-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  <a:t>_FVAtNwI_Bg.1676093372680.8f3a7bb8dd391eb44dc0a6cc1a3ef20f&amp;_x_zm_rhtaid=661</a:t>
          </a:r>
          <a:br>
            <a:rPr lang="es-MX" sz="12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s-MX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/>
  </sheetViews>
  <sheetFormatPr baseColWidth="10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8740157480314965" right="0" top="0.59055118110236227" bottom="0" header="0" footer="0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7"/>
  <sheetViews>
    <sheetView zoomScale="90" zoomScaleNormal="90" workbookViewId="0">
      <selection sqref="A1:E1"/>
    </sheetView>
  </sheetViews>
  <sheetFormatPr baseColWidth="10" defaultRowHeight="15" x14ac:dyDescent="0.25"/>
  <cols>
    <col min="1" max="1" width="71.7109375" bestFit="1" customWidth="1"/>
    <col min="2" max="2" width="14.42578125" bestFit="1" customWidth="1"/>
    <col min="3" max="3" width="18.7109375" bestFit="1" customWidth="1"/>
    <col min="4" max="4" width="14.28515625" bestFit="1" customWidth="1"/>
    <col min="5" max="5" width="30.5703125" bestFit="1" customWidth="1"/>
    <col min="7" max="7" width="9.5703125" bestFit="1" customWidth="1"/>
    <col min="8" max="8" width="17.85546875" bestFit="1" customWidth="1"/>
    <col min="9" max="9" width="30.5703125" bestFit="1" customWidth="1"/>
    <col min="11" max="11" width="13.85546875" bestFit="1" customWidth="1"/>
    <col min="12" max="12" width="6" bestFit="1" customWidth="1"/>
    <col min="13" max="13" width="11" bestFit="1" customWidth="1"/>
    <col min="14" max="14" width="17.140625" customWidth="1"/>
    <col min="15" max="15" width="12.85546875" bestFit="1" customWidth="1"/>
    <col min="16" max="16" width="13" bestFit="1" customWidth="1"/>
  </cols>
  <sheetData>
    <row r="1" spans="1:18" ht="25.5" x14ac:dyDescent="0.35">
      <c r="A1" s="27" t="s">
        <v>0</v>
      </c>
      <c r="B1" s="27"/>
      <c r="C1" s="27"/>
      <c r="D1" s="27"/>
      <c r="E1" s="27"/>
    </row>
    <row r="2" spans="1:18" ht="15.75" x14ac:dyDescent="0.25">
      <c r="A2" s="26" t="s">
        <v>1</v>
      </c>
      <c r="B2" s="25" t="s">
        <v>2</v>
      </c>
      <c r="C2" s="25"/>
      <c r="D2" s="25"/>
      <c r="E2" s="25" t="s">
        <v>3</v>
      </c>
      <c r="G2" s="26" t="s">
        <v>1</v>
      </c>
      <c r="H2" s="10" t="s">
        <v>50</v>
      </c>
      <c r="I2" s="25" t="s">
        <v>3</v>
      </c>
      <c r="O2" s="28" t="s">
        <v>49</v>
      </c>
      <c r="P2" s="28"/>
    </row>
    <row r="3" spans="1:18" ht="15.75" x14ac:dyDescent="0.25">
      <c r="A3" s="26"/>
      <c r="B3" s="1" t="s">
        <v>4</v>
      </c>
      <c r="C3" s="1" t="s">
        <v>6</v>
      </c>
      <c r="D3" s="1" t="s">
        <v>5</v>
      </c>
      <c r="E3" s="25"/>
      <c r="G3" s="26"/>
      <c r="H3" s="9" t="s">
        <v>33</v>
      </c>
      <c r="I3" s="25"/>
      <c r="K3" s="11" t="s">
        <v>51</v>
      </c>
      <c r="L3" s="11" t="s">
        <v>52</v>
      </c>
      <c r="O3" s="26" t="s">
        <v>72</v>
      </c>
      <c r="P3" s="26"/>
    </row>
    <row r="4" spans="1:18" ht="15.75" x14ac:dyDescent="0.25">
      <c r="A4" s="2" t="s">
        <v>7</v>
      </c>
      <c r="B4" s="2">
        <v>0.72</v>
      </c>
      <c r="C4" s="13">
        <f>AVERAGE(D4,B4)</f>
        <v>1.26</v>
      </c>
      <c r="D4" s="2">
        <v>1.8</v>
      </c>
      <c r="E4" s="19" t="s">
        <v>27</v>
      </c>
      <c r="G4" s="20" t="s">
        <v>26</v>
      </c>
      <c r="H4" s="8">
        <f>(B4+4*C4+D4)/6</f>
        <v>1.26</v>
      </c>
      <c r="I4" s="19" t="s">
        <v>27</v>
      </c>
      <c r="K4" s="5" t="s">
        <v>71</v>
      </c>
      <c r="L4" s="17">
        <f>+H4+H6+H10+H12+H11+H9+H5+H20+H19</f>
        <v>7.7175000000000002</v>
      </c>
      <c r="M4" s="18" t="s">
        <v>53</v>
      </c>
      <c r="O4" s="7" t="s">
        <v>26</v>
      </c>
      <c r="P4" s="21">
        <f>(((D4-B4)/6)^2)</f>
        <v>3.2400000000000005E-2</v>
      </c>
    </row>
    <row r="5" spans="1:18" ht="15.75" x14ac:dyDescent="0.25">
      <c r="A5" s="2" t="s">
        <v>8</v>
      </c>
      <c r="B5" s="2">
        <v>0.9</v>
      </c>
      <c r="C5" s="13">
        <f>AVERAGE(D5,B5)</f>
        <v>1.575</v>
      </c>
      <c r="D5" s="2">
        <v>2.25</v>
      </c>
      <c r="E5" s="20" t="s">
        <v>36</v>
      </c>
      <c r="G5" s="20" t="s">
        <v>34</v>
      </c>
      <c r="H5" s="8">
        <f t="shared" ref="H5:H20" si="0">(B5+4*C5+D5)/6</f>
        <v>1.575</v>
      </c>
      <c r="I5" s="20" t="s">
        <v>36</v>
      </c>
      <c r="K5" s="6" t="s">
        <v>67</v>
      </c>
      <c r="L5" s="8">
        <f>+H4+H6+H10+H9+H5+H20+H19</f>
        <v>6.4575000000000005</v>
      </c>
      <c r="O5" s="7" t="s">
        <v>34</v>
      </c>
      <c r="P5" s="21">
        <f t="shared" ref="P5:P20" si="1">(((D5-B5)/6)^2)</f>
        <v>5.0625000000000003E-2</v>
      </c>
    </row>
    <row r="6" spans="1:18" ht="15.75" x14ac:dyDescent="0.25">
      <c r="A6" s="2" t="s">
        <v>9</v>
      </c>
      <c r="B6" s="2">
        <v>0.09</v>
      </c>
      <c r="C6" s="13">
        <f t="shared" ref="C6:C20" si="2">AVERAGE(D6,B6)</f>
        <v>0.1575</v>
      </c>
      <c r="D6" s="2">
        <v>0.22500000000000001</v>
      </c>
      <c r="E6" s="19" t="s">
        <v>26</v>
      </c>
      <c r="G6" s="20" t="s">
        <v>25</v>
      </c>
      <c r="H6" s="8">
        <f t="shared" si="0"/>
        <v>0.1575</v>
      </c>
      <c r="I6" s="19" t="s">
        <v>26</v>
      </c>
      <c r="K6" s="6" t="s">
        <v>62</v>
      </c>
      <c r="L6" s="16">
        <f>+H4+H6+H13+H16+H17+H18+H9+H5+H20+H19</f>
        <v>6.6150000000000002</v>
      </c>
      <c r="O6" s="7" t="s">
        <v>25</v>
      </c>
      <c r="P6" s="21">
        <f t="shared" si="1"/>
        <v>5.0625000000000008E-4</v>
      </c>
    </row>
    <row r="7" spans="1:18" ht="15.75" x14ac:dyDescent="0.25">
      <c r="A7" s="2" t="s">
        <v>10</v>
      </c>
      <c r="B7" s="2">
        <v>0.09</v>
      </c>
      <c r="C7" s="13">
        <f t="shared" si="2"/>
        <v>0.1575</v>
      </c>
      <c r="D7" s="2">
        <v>0.22500000000000001</v>
      </c>
      <c r="E7" s="19" t="s">
        <v>26</v>
      </c>
      <c r="G7" s="20" t="s">
        <v>24</v>
      </c>
      <c r="H7" s="8">
        <f t="shared" si="0"/>
        <v>0.1575</v>
      </c>
      <c r="I7" s="19" t="s">
        <v>26</v>
      </c>
      <c r="K7" s="6" t="s">
        <v>63</v>
      </c>
      <c r="L7" s="8">
        <f>+H4+H6+H8+H16+H17+H18+H9+H5+H20+H19</f>
        <v>6.6150000000000002</v>
      </c>
      <c r="O7" s="7" t="s">
        <v>24</v>
      </c>
      <c r="P7" s="21">
        <f t="shared" si="1"/>
        <v>5.0625000000000008E-4</v>
      </c>
    </row>
    <row r="8" spans="1:18" ht="15.75" x14ac:dyDescent="0.25">
      <c r="A8" s="2" t="s">
        <v>11</v>
      </c>
      <c r="B8" s="2">
        <v>0.09</v>
      </c>
      <c r="C8" s="13">
        <f t="shared" si="2"/>
        <v>0.1575</v>
      </c>
      <c r="D8" s="2">
        <v>0.22500000000000001</v>
      </c>
      <c r="E8" s="20" t="s">
        <v>48</v>
      </c>
      <c r="G8" s="20" t="s">
        <v>35</v>
      </c>
      <c r="H8" s="8">
        <f t="shared" si="0"/>
        <v>0.1575</v>
      </c>
      <c r="I8" s="20" t="s">
        <v>48</v>
      </c>
      <c r="K8" s="6" t="s">
        <v>64</v>
      </c>
      <c r="L8" s="8">
        <f>+H4+H7+H8+H16+H17+H18+H9+H5+H20+H19</f>
        <v>6.6150000000000002</v>
      </c>
      <c r="O8" s="7" t="s">
        <v>35</v>
      </c>
      <c r="P8" s="21">
        <f t="shared" si="1"/>
        <v>5.0625000000000008E-4</v>
      </c>
    </row>
    <row r="9" spans="1:18" ht="15.75" x14ac:dyDescent="0.25">
      <c r="A9" s="2" t="s">
        <v>23</v>
      </c>
      <c r="B9" s="2">
        <v>0.54</v>
      </c>
      <c r="C9" s="13">
        <f t="shared" si="2"/>
        <v>0.94500000000000006</v>
      </c>
      <c r="D9" s="2">
        <v>1.35</v>
      </c>
      <c r="E9" s="20" t="s">
        <v>61</v>
      </c>
      <c r="G9" s="20" t="s">
        <v>36</v>
      </c>
      <c r="H9" s="8">
        <f t="shared" si="0"/>
        <v>0.94499999999999995</v>
      </c>
      <c r="I9" s="20" t="s">
        <v>61</v>
      </c>
      <c r="K9" s="6" t="s">
        <v>65</v>
      </c>
      <c r="L9" s="8">
        <f>+H4+H7+H8+H15+H18+H9+H5+H20+H19</f>
        <v>6.9300000000000006</v>
      </c>
      <c r="O9" s="7" t="s">
        <v>36</v>
      </c>
      <c r="P9" s="21">
        <f t="shared" si="1"/>
        <v>1.8225000000000002E-2</v>
      </c>
    </row>
    <row r="10" spans="1:18" ht="15.75" x14ac:dyDescent="0.25">
      <c r="A10" s="2" t="s">
        <v>12</v>
      </c>
      <c r="B10" s="2">
        <v>0.36</v>
      </c>
      <c r="C10" s="13">
        <f t="shared" si="2"/>
        <v>0.63</v>
      </c>
      <c r="D10" s="2">
        <v>0.9</v>
      </c>
      <c r="E10" s="20" t="s">
        <v>58</v>
      </c>
      <c r="G10" s="20" t="s">
        <v>37</v>
      </c>
      <c r="H10" s="8">
        <f t="shared" si="0"/>
        <v>0.63</v>
      </c>
      <c r="I10" s="20" t="s">
        <v>58</v>
      </c>
      <c r="K10" s="6" t="s">
        <v>66</v>
      </c>
      <c r="L10" s="8">
        <f>+H4+H7+H14+H9+H5+H20+H19</f>
        <v>6.4575000000000005</v>
      </c>
      <c r="O10" s="7" t="s">
        <v>37</v>
      </c>
      <c r="P10" s="21">
        <f t="shared" si="1"/>
        <v>8.1000000000000013E-3</v>
      </c>
    </row>
    <row r="11" spans="1:18" ht="15.75" x14ac:dyDescent="0.25">
      <c r="A11" s="2" t="s">
        <v>13</v>
      </c>
      <c r="B11" s="2">
        <v>0.36</v>
      </c>
      <c r="C11" s="13">
        <f t="shared" si="2"/>
        <v>0.63</v>
      </c>
      <c r="D11" s="2">
        <v>0.9</v>
      </c>
      <c r="E11" s="20" t="s">
        <v>37</v>
      </c>
      <c r="G11" s="20" t="s">
        <v>38</v>
      </c>
      <c r="H11" s="8">
        <f t="shared" si="0"/>
        <v>0.63</v>
      </c>
      <c r="I11" s="20" t="s">
        <v>37</v>
      </c>
      <c r="K11" s="14"/>
      <c r="L11" s="15"/>
      <c r="O11" s="7" t="s">
        <v>38</v>
      </c>
      <c r="P11" s="21">
        <f t="shared" si="1"/>
        <v>8.1000000000000013E-3</v>
      </c>
      <c r="R11" s="22"/>
    </row>
    <row r="12" spans="1:18" ht="15.75" x14ac:dyDescent="0.25">
      <c r="A12" s="2" t="s">
        <v>14</v>
      </c>
      <c r="B12" s="2">
        <v>0.36</v>
      </c>
      <c r="C12" s="13">
        <f t="shared" si="2"/>
        <v>0.63</v>
      </c>
      <c r="D12" s="2">
        <v>0.9</v>
      </c>
      <c r="E12" s="20" t="s">
        <v>38</v>
      </c>
      <c r="G12" s="20" t="s">
        <v>39</v>
      </c>
      <c r="H12" s="8">
        <f t="shared" si="0"/>
        <v>0.63</v>
      </c>
      <c r="I12" s="20" t="s">
        <v>38</v>
      </c>
      <c r="K12" s="14"/>
      <c r="L12" s="15"/>
      <c r="O12" s="7" t="s">
        <v>39</v>
      </c>
      <c r="P12" s="21">
        <f t="shared" si="1"/>
        <v>8.1000000000000013E-3</v>
      </c>
    </row>
    <row r="13" spans="1:18" ht="15.75" x14ac:dyDescent="0.25">
      <c r="A13" s="2" t="s">
        <v>15</v>
      </c>
      <c r="B13" s="2">
        <v>0.09</v>
      </c>
      <c r="C13" s="13">
        <f t="shared" si="2"/>
        <v>0.1575</v>
      </c>
      <c r="D13" s="2">
        <v>0.22500000000000001</v>
      </c>
      <c r="E13" s="20" t="s">
        <v>25</v>
      </c>
      <c r="G13" s="20" t="s">
        <v>40</v>
      </c>
      <c r="H13" s="8">
        <f t="shared" si="0"/>
        <v>0.1575</v>
      </c>
      <c r="I13" s="20" t="s">
        <v>25</v>
      </c>
      <c r="K13" s="14"/>
      <c r="L13" s="15"/>
      <c r="O13" s="7" t="s">
        <v>40</v>
      </c>
      <c r="P13" s="21">
        <f t="shared" si="1"/>
        <v>5.0625000000000008E-4</v>
      </c>
    </row>
    <row r="14" spans="1:18" ht="15.75" x14ac:dyDescent="0.25">
      <c r="A14" s="2" t="s">
        <v>16</v>
      </c>
      <c r="B14" s="2">
        <v>0.36</v>
      </c>
      <c r="C14" s="13">
        <f t="shared" si="2"/>
        <v>0.63</v>
      </c>
      <c r="D14" s="2">
        <v>0.9</v>
      </c>
      <c r="E14" s="20" t="s">
        <v>24</v>
      </c>
      <c r="G14" s="20" t="s">
        <v>41</v>
      </c>
      <c r="H14" s="8">
        <f t="shared" si="0"/>
        <v>0.63</v>
      </c>
      <c r="I14" s="20" t="s">
        <v>24</v>
      </c>
      <c r="K14" s="14"/>
      <c r="L14" s="15"/>
      <c r="O14" s="7" t="s">
        <v>41</v>
      </c>
      <c r="P14" s="21">
        <f t="shared" si="1"/>
        <v>8.1000000000000013E-3</v>
      </c>
    </row>
    <row r="15" spans="1:18" ht="15.75" x14ac:dyDescent="0.25">
      <c r="A15" s="2" t="s">
        <v>17</v>
      </c>
      <c r="B15" s="2">
        <v>0.36</v>
      </c>
      <c r="C15" s="13">
        <f t="shared" si="2"/>
        <v>0.63</v>
      </c>
      <c r="D15" s="2">
        <v>0.9</v>
      </c>
      <c r="E15" s="20" t="s">
        <v>35</v>
      </c>
      <c r="G15" s="20" t="s">
        <v>42</v>
      </c>
      <c r="H15" s="8">
        <f t="shared" si="0"/>
        <v>0.63</v>
      </c>
      <c r="I15" s="20" t="s">
        <v>35</v>
      </c>
      <c r="K15" s="14"/>
      <c r="L15" s="15"/>
      <c r="O15" s="7" t="s">
        <v>42</v>
      </c>
      <c r="P15" s="21">
        <f t="shared" si="1"/>
        <v>8.1000000000000013E-3</v>
      </c>
    </row>
    <row r="16" spans="1:18" ht="15.75" x14ac:dyDescent="0.25">
      <c r="A16" s="2" t="s">
        <v>18</v>
      </c>
      <c r="B16" s="2">
        <v>0.09</v>
      </c>
      <c r="C16" s="13">
        <f t="shared" si="2"/>
        <v>0.1575</v>
      </c>
      <c r="D16" s="2">
        <v>0.22500000000000001</v>
      </c>
      <c r="E16" s="20" t="s">
        <v>44</v>
      </c>
      <c r="G16" s="20" t="s">
        <v>43</v>
      </c>
      <c r="H16" s="8">
        <f t="shared" si="0"/>
        <v>0.1575</v>
      </c>
      <c r="I16" s="20" t="s">
        <v>44</v>
      </c>
      <c r="K16" s="14"/>
      <c r="L16" s="15"/>
      <c r="O16" s="7" t="s">
        <v>43</v>
      </c>
      <c r="P16" s="21">
        <f t="shared" si="1"/>
        <v>5.0625000000000008E-4</v>
      </c>
    </row>
    <row r="17" spans="1:16" ht="15.75" x14ac:dyDescent="0.25">
      <c r="A17" s="2" t="s">
        <v>19</v>
      </c>
      <c r="B17" s="2">
        <v>0.09</v>
      </c>
      <c r="C17" s="13">
        <f t="shared" si="2"/>
        <v>0.1575</v>
      </c>
      <c r="D17" s="2">
        <v>0.22500000000000001</v>
      </c>
      <c r="E17" s="20" t="s">
        <v>59</v>
      </c>
      <c r="G17" s="20" t="s">
        <v>44</v>
      </c>
      <c r="H17" s="8">
        <f t="shared" si="0"/>
        <v>0.1575</v>
      </c>
      <c r="I17" s="20" t="s">
        <v>59</v>
      </c>
      <c r="K17" s="14"/>
      <c r="L17" s="15"/>
      <c r="O17" s="7" t="s">
        <v>44</v>
      </c>
      <c r="P17" s="21">
        <f t="shared" si="1"/>
        <v>5.0625000000000008E-4</v>
      </c>
    </row>
    <row r="18" spans="1:16" ht="15.75" x14ac:dyDescent="0.25">
      <c r="A18" s="2" t="s">
        <v>20</v>
      </c>
      <c r="B18" s="2">
        <v>0.18</v>
      </c>
      <c r="C18" s="13">
        <f t="shared" si="2"/>
        <v>0.315</v>
      </c>
      <c r="D18" s="2">
        <v>0.45</v>
      </c>
      <c r="E18" s="20" t="s">
        <v>60</v>
      </c>
      <c r="G18" s="20" t="s">
        <v>45</v>
      </c>
      <c r="H18" s="8">
        <f t="shared" si="0"/>
        <v>0.315</v>
      </c>
      <c r="I18" s="20" t="s">
        <v>60</v>
      </c>
      <c r="K18" s="14"/>
      <c r="L18" s="15"/>
      <c r="O18" s="7" t="s">
        <v>45</v>
      </c>
      <c r="P18" s="21">
        <f t="shared" si="1"/>
        <v>2.0250000000000003E-3</v>
      </c>
    </row>
    <row r="19" spans="1:16" ht="15.75" x14ac:dyDescent="0.25">
      <c r="A19" s="2" t="s">
        <v>21</v>
      </c>
      <c r="B19" s="2">
        <v>0.54</v>
      </c>
      <c r="C19" s="13">
        <f t="shared" si="2"/>
        <v>0.94500000000000006</v>
      </c>
      <c r="D19" s="2">
        <v>1.35</v>
      </c>
      <c r="E19" s="20" t="s">
        <v>47</v>
      </c>
      <c r="G19" s="20" t="s">
        <v>46</v>
      </c>
      <c r="H19" s="8">
        <f t="shared" si="0"/>
        <v>0.94499999999999995</v>
      </c>
      <c r="I19" s="20" t="s">
        <v>47</v>
      </c>
      <c r="K19" s="14"/>
      <c r="L19" s="15"/>
      <c r="O19" s="7" t="s">
        <v>46</v>
      </c>
      <c r="P19" s="21">
        <f t="shared" si="1"/>
        <v>1.8225000000000002E-2</v>
      </c>
    </row>
    <row r="20" spans="1:16" ht="15.75" x14ac:dyDescent="0.25">
      <c r="A20" s="2" t="s">
        <v>22</v>
      </c>
      <c r="B20" s="2">
        <v>0.54</v>
      </c>
      <c r="C20" s="13">
        <f t="shared" si="2"/>
        <v>0.94500000000000006</v>
      </c>
      <c r="D20" s="2">
        <v>1.35</v>
      </c>
      <c r="E20" s="20" t="s">
        <v>34</v>
      </c>
      <c r="G20" s="20" t="s">
        <v>47</v>
      </c>
      <c r="H20" s="8">
        <f t="shared" si="0"/>
        <v>0.94499999999999995</v>
      </c>
      <c r="I20" s="20" t="s">
        <v>34</v>
      </c>
      <c r="K20" s="14"/>
      <c r="L20" s="15"/>
      <c r="O20" s="7" t="s">
        <v>47</v>
      </c>
      <c r="P20" s="21">
        <f t="shared" si="1"/>
        <v>1.8225000000000002E-2</v>
      </c>
    </row>
    <row r="22" spans="1:16" x14ac:dyDescent="0.25">
      <c r="O22" s="12" t="s">
        <v>54</v>
      </c>
      <c r="P22" s="8">
        <f>+P4+P6+P10+P12+P11+P9+P5+P20+P19</f>
        <v>0.16250625000000002</v>
      </c>
    </row>
    <row r="23" spans="1:16" ht="15.75" x14ac:dyDescent="0.25">
      <c r="A23" s="3" t="s">
        <v>28</v>
      </c>
    </row>
    <row r="24" spans="1:16" ht="15.75" x14ac:dyDescent="0.25">
      <c r="A24" s="3" t="s">
        <v>29</v>
      </c>
      <c r="O24" s="29" t="s">
        <v>55</v>
      </c>
      <c r="P24" s="29"/>
    </row>
    <row r="25" spans="1:16" ht="15.75" x14ac:dyDescent="0.25">
      <c r="A25" s="3" t="s">
        <v>30</v>
      </c>
      <c r="O25" s="30" t="s">
        <v>56</v>
      </c>
      <c r="P25" s="30"/>
    </row>
    <row r="26" spans="1:16" ht="15.75" x14ac:dyDescent="0.25">
      <c r="A26" s="3" t="s">
        <v>31</v>
      </c>
      <c r="O26" s="31">
        <f>SQRT(P22)</f>
        <v>0.40312063951130067</v>
      </c>
      <c r="P26" s="31"/>
    </row>
    <row r="27" spans="1:16" ht="15.75" x14ac:dyDescent="0.25">
      <c r="A27" s="3" t="s">
        <v>32</v>
      </c>
    </row>
    <row r="28" spans="1:16" ht="15.75" x14ac:dyDescent="0.25">
      <c r="A28" s="3"/>
      <c r="O28" s="29" t="s">
        <v>57</v>
      </c>
      <c r="P28" s="29"/>
    </row>
    <row r="29" spans="1:16" ht="15.75" x14ac:dyDescent="0.25">
      <c r="A29" s="3"/>
      <c r="O29" s="30" t="s">
        <v>70</v>
      </c>
      <c r="P29" s="30"/>
    </row>
    <row r="30" spans="1:16" ht="15.75" x14ac:dyDescent="0.25">
      <c r="A30" s="3"/>
      <c r="O30" s="31" t="s">
        <v>69</v>
      </c>
      <c r="P30" s="31"/>
    </row>
    <row r="31" spans="1:16" ht="15.75" x14ac:dyDescent="0.25">
      <c r="A31" s="3"/>
      <c r="O31" s="31">
        <f>+(8-L4)/O26</f>
        <v>0.70078277396680022</v>
      </c>
      <c r="P31" s="31"/>
    </row>
    <row r="32" spans="1:16" ht="15.75" x14ac:dyDescent="0.25">
      <c r="A32" s="3"/>
    </row>
    <row r="33" spans="1:16" ht="15.75" x14ac:dyDescent="0.25">
      <c r="A33" s="3"/>
      <c r="O33" s="29" t="s">
        <v>68</v>
      </c>
      <c r="P33" s="29"/>
    </row>
    <row r="34" spans="1:16" ht="15.75" x14ac:dyDescent="0.25">
      <c r="A34" s="3"/>
      <c r="O34" s="32">
        <v>0.75800000000000001</v>
      </c>
      <c r="P34" s="32"/>
    </row>
    <row r="35" spans="1:16" ht="15.75" x14ac:dyDescent="0.25">
      <c r="A35" s="3"/>
    </row>
    <row r="36" spans="1:16" ht="15.75" x14ac:dyDescent="0.25">
      <c r="A36" s="3"/>
    </row>
    <row r="37" spans="1:16" ht="15.75" x14ac:dyDescent="0.25">
      <c r="A37" s="3"/>
    </row>
    <row r="38" spans="1:16" x14ac:dyDescent="0.25">
      <c r="F38" s="4"/>
    </row>
    <row r="59" spans="1:1" ht="15.75" x14ac:dyDescent="0.25">
      <c r="A59" s="23"/>
    </row>
    <row r="60" spans="1:1" ht="15.75" x14ac:dyDescent="0.25">
      <c r="A60" s="24"/>
    </row>
    <row r="61" spans="1:1" ht="15.75" x14ac:dyDescent="0.25">
      <c r="A61" s="23"/>
    </row>
    <row r="62" spans="1:1" ht="15.75" x14ac:dyDescent="0.25">
      <c r="A62" s="23"/>
    </row>
    <row r="63" spans="1:1" ht="15.75" x14ac:dyDescent="0.25">
      <c r="A63" s="24"/>
    </row>
    <row r="64" spans="1:1" ht="15.75" x14ac:dyDescent="0.25">
      <c r="A64" s="23"/>
    </row>
    <row r="65" spans="1:1" ht="15.75" x14ac:dyDescent="0.25">
      <c r="A65" s="23"/>
    </row>
    <row r="66" spans="1:1" ht="15.75" x14ac:dyDescent="0.25">
      <c r="A66" s="24"/>
    </row>
    <row r="67" spans="1:1" ht="15.75" x14ac:dyDescent="0.25">
      <c r="A67" s="24"/>
    </row>
  </sheetData>
  <sheetProtection formatCells="0" formatColumns="0" formatRows="0" insertColumns="0" insertRows="0" insertHyperlinks="0" deleteColumns="0" deleteRows="0" sort="0" autoFilter="0" pivotTables="0"/>
  <mergeCells count="17">
    <mergeCell ref="O28:P28"/>
    <mergeCell ref="O29:P29"/>
    <mergeCell ref="O30:P30"/>
    <mergeCell ref="O33:P33"/>
    <mergeCell ref="O34:P34"/>
    <mergeCell ref="O31:P31"/>
    <mergeCell ref="O3:P3"/>
    <mergeCell ref="O2:P2"/>
    <mergeCell ref="O24:P24"/>
    <mergeCell ref="O25:P25"/>
    <mergeCell ref="O26:P26"/>
    <mergeCell ref="I2:I3"/>
    <mergeCell ref="B2:D2"/>
    <mergeCell ref="A2:A3"/>
    <mergeCell ref="E2:E3"/>
    <mergeCell ref="A1:E1"/>
    <mergeCell ref="G2:G3"/>
  </mergeCells>
  <pageMargins left="0.70866141732283472" right="0.70866141732283472" top="0.74803149606299213" bottom="0.74803149606299213" header="0.31496062992125984" footer="0.31496062992125984"/>
  <pageSetup scale="3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PERT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Pedraza</dc:creator>
  <cp:lastModifiedBy>Fernando Pedraza</cp:lastModifiedBy>
  <cp:lastPrinted>2023-02-12T18:24:54Z</cp:lastPrinted>
  <dcterms:created xsi:type="dcterms:W3CDTF">2023-02-06T15:35:13Z</dcterms:created>
  <dcterms:modified xsi:type="dcterms:W3CDTF">2023-02-13T02:00:33Z</dcterms:modified>
</cp:coreProperties>
</file>