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AFC\Project 10_STM\2_method\STM-and-1D-model\1D-model\input\Ottawa\"/>
    </mc:Choice>
  </mc:AlternateContent>
  <xr:revisionPtr revIDLastSave="0" documentId="13_ncr:1_{1EA61A7F-A665-4417-95C8-AFD0FCE01DE8}" xr6:coauthVersionLast="47" xr6:coauthVersionMax="47" xr10:uidLastSave="{00000000-0000-0000-0000-000000000000}"/>
  <bookViews>
    <workbookView xWindow="-90" yWindow="0" windowWidth="11380" windowHeight="13370" xr2:uid="{00000000-000D-0000-FFFF-FFFF00000000}"/>
  </bookViews>
  <sheets>
    <sheet name="H_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8" i="1"/>
  <c r="F7" i="1"/>
  <c r="F6" i="1"/>
  <c r="F5" i="1"/>
  <c r="F4" i="1"/>
  <c r="F3" i="1"/>
  <c r="D6" i="1" l="1"/>
  <c r="D9" i="1"/>
  <c r="J3" i="1" s="1"/>
  <c r="I7" i="1"/>
  <c r="I6" i="1"/>
  <c r="I5" i="1"/>
  <c r="I4" i="1"/>
  <c r="D7" i="1"/>
  <c r="D5" i="1"/>
  <c r="D4" i="1"/>
  <c r="D3" i="1"/>
  <c r="J7" i="1" l="1"/>
  <c r="D8" i="1"/>
  <c r="D10" i="1" s="1"/>
  <c r="J4" i="1"/>
  <c r="J5" i="1"/>
  <c r="J6" i="1"/>
  <c r="D11" i="1" l="1"/>
  <c r="J9" i="1"/>
</calcChain>
</file>

<file path=xl/sharedStrings.xml><?xml version="1.0" encoding="utf-8"?>
<sst xmlns="http://schemas.openxmlformats.org/spreadsheetml/2006/main" count="24" uniqueCount="24">
  <si>
    <t>doy     level</t>
  </si>
  <si>
    <t>ESTIMATE DAILY INCREAE (m)</t>
  </si>
  <si>
    <t>ESTIMATED REMOVAL (m)</t>
  </si>
  <si>
    <t>DOY</t>
  </si>
  <si>
    <t>level</t>
  </si>
  <si>
    <t>23-25</t>
  </si>
  <si>
    <t>90-91</t>
  </si>
  <si>
    <t>113-117</t>
  </si>
  <si>
    <t>205-241</t>
  </si>
  <si>
    <t>289-294</t>
  </si>
  <si>
    <t>tank area</t>
  </si>
  <si>
    <t>Avg. (m)</t>
  </si>
  <si>
    <t>annual manure input (m3)</t>
  </si>
  <si>
    <t>removal amount (m3)</t>
  </si>
  <si>
    <t>daily manure input (m3)</t>
  </si>
  <si>
    <t>DATE</t>
  </si>
  <si>
    <t>Apr 23 - Apr 27</t>
  </si>
  <si>
    <t>Mar 31 - Apr 1</t>
  </si>
  <si>
    <t>Jan 23 - Jan 25</t>
  </si>
  <si>
    <t>Jul 24 - Aug 29</t>
  </si>
  <si>
    <t>Oct 16 - Oct 21</t>
  </si>
  <si>
    <t>Days</t>
  </si>
  <si>
    <t>total removal</t>
  </si>
  <si>
    <t>Estimated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</si>
</sst>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H_level!$A$2:$A$128</c:f>
              <c:numCache>
                <c:formatCode>General</c:formatCode>
                <c:ptCount val="127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35</c:v>
                </c:pt>
                <c:pt idx="11">
                  <c:v>36</c:v>
                </c:pt>
                <c:pt idx="12">
                  <c:v>55</c:v>
                </c:pt>
                <c:pt idx="13">
                  <c:v>69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144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154</c:v>
                </c:pt>
                <c:pt idx="91">
                  <c:v>157</c:v>
                </c:pt>
                <c:pt idx="92">
                  <c:v>162</c:v>
                </c:pt>
                <c:pt idx="93">
                  <c:v>164</c:v>
                </c:pt>
                <c:pt idx="94">
                  <c:v>165</c:v>
                </c:pt>
                <c:pt idx="95">
                  <c:v>166</c:v>
                </c:pt>
                <c:pt idx="96">
                  <c:v>167</c:v>
                </c:pt>
                <c:pt idx="97">
                  <c:v>168</c:v>
                </c:pt>
                <c:pt idx="98">
                  <c:v>169</c:v>
                </c:pt>
                <c:pt idx="99">
                  <c:v>170</c:v>
                </c:pt>
                <c:pt idx="100">
                  <c:v>181</c:v>
                </c:pt>
                <c:pt idx="101">
                  <c:v>182</c:v>
                </c:pt>
                <c:pt idx="102">
                  <c:v>205</c:v>
                </c:pt>
                <c:pt idx="103">
                  <c:v>241</c:v>
                </c:pt>
                <c:pt idx="104">
                  <c:v>248</c:v>
                </c:pt>
                <c:pt idx="105">
                  <c:v>249</c:v>
                </c:pt>
                <c:pt idx="106">
                  <c:v>289</c:v>
                </c:pt>
                <c:pt idx="107">
                  <c:v>291</c:v>
                </c:pt>
                <c:pt idx="108">
                  <c:v>292</c:v>
                </c:pt>
                <c:pt idx="109">
                  <c:v>294</c:v>
                </c:pt>
                <c:pt idx="110">
                  <c:v>299</c:v>
                </c:pt>
                <c:pt idx="111">
                  <c:v>301</c:v>
                </c:pt>
                <c:pt idx="112">
                  <c:v>304</c:v>
                </c:pt>
                <c:pt idx="113">
                  <c:v>305</c:v>
                </c:pt>
                <c:pt idx="114">
                  <c:v>308</c:v>
                </c:pt>
                <c:pt idx="115">
                  <c:v>309</c:v>
                </c:pt>
                <c:pt idx="116">
                  <c:v>314</c:v>
                </c:pt>
                <c:pt idx="117">
                  <c:v>316</c:v>
                </c:pt>
                <c:pt idx="118">
                  <c:v>317</c:v>
                </c:pt>
                <c:pt idx="119">
                  <c:v>325</c:v>
                </c:pt>
                <c:pt idx="120">
                  <c:v>326</c:v>
                </c:pt>
                <c:pt idx="121">
                  <c:v>329</c:v>
                </c:pt>
                <c:pt idx="122">
                  <c:v>334</c:v>
                </c:pt>
                <c:pt idx="123">
                  <c:v>341</c:v>
                </c:pt>
                <c:pt idx="124">
                  <c:v>342</c:v>
                </c:pt>
                <c:pt idx="125">
                  <c:v>352</c:v>
                </c:pt>
                <c:pt idx="126">
                  <c:v>353</c:v>
                </c:pt>
              </c:numCache>
            </c:numRef>
          </c:xVal>
          <c:yVal>
            <c:numRef>
              <c:f>H_level!$B$2:$B$128</c:f>
              <c:numCache>
                <c:formatCode>General</c:formatCode>
                <c:ptCount val="127"/>
                <c:pt idx="0">
                  <c:v>1.89</c:v>
                </c:pt>
                <c:pt idx="1">
                  <c:v>1.89</c:v>
                </c:pt>
                <c:pt idx="2">
                  <c:v>1.88</c:v>
                </c:pt>
                <c:pt idx="3">
                  <c:v>1.63</c:v>
                </c:pt>
                <c:pt idx="4">
                  <c:v>1.24</c:v>
                </c:pt>
                <c:pt idx="5">
                  <c:v>1.22</c:v>
                </c:pt>
                <c:pt idx="6">
                  <c:v>1.37</c:v>
                </c:pt>
                <c:pt idx="7">
                  <c:v>1.37</c:v>
                </c:pt>
                <c:pt idx="8">
                  <c:v>1.38</c:v>
                </c:pt>
                <c:pt idx="9">
                  <c:v>1.38</c:v>
                </c:pt>
                <c:pt idx="10">
                  <c:v>1.39</c:v>
                </c:pt>
                <c:pt idx="11">
                  <c:v>1.46</c:v>
                </c:pt>
                <c:pt idx="12">
                  <c:v>1.8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2.19</c:v>
                </c:pt>
                <c:pt idx="16">
                  <c:v>2.23</c:v>
                </c:pt>
                <c:pt idx="17">
                  <c:v>2.2400000000000002</c:v>
                </c:pt>
                <c:pt idx="18">
                  <c:v>2.27</c:v>
                </c:pt>
                <c:pt idx="19">
                  <c:v>2.29</c:v>
                </c:pt>
                <c:pt idx="20">
                  <c:v>2.2999999999999998</c:v>
                </c:pt>
                <c:pt idx="21">
                  <c:v>2.3199999999999998</c:v>
                </c:pt>
                <c:pt idx="22">
                  <c:v>2.3199999999999998</c:v>
                </c:pt>
                <c:pt idx="23">
                  <c:v>2.36</c:v>
                </c:pt>
                <c:pt idx="24">
                  <c:v>2.38</c:v>
                </c:pt>
                <c:pt idx="25">
                  <c:v>2.38</c:v>
                </c:pt>
                <c:pt idx="26">
                  <c:v>2.4</c:v>
                </c:pt>
                <c:pt idx="27">
                  <c:v>2.4</c:v>
                </c:pt>
                <c:pt idx="28">
                  <c:v>2.42</c:v>
                </c:pt>
                <c:pt idx="29">
                  <c:v>2.44</c:v>
                </c:pt>
                <c:pt idx="30">
                  <c:v>2.4700000000000002</c:v>
                </c:pt>
                <c:pt idx="31">
                  <c:v>2.48</c:v>
                </c:pt>
                <c:pt idx="32">
                  <c:v>2.5</c:v>
                </c:pt>
                <c:pt idx="33">
                  <c:v>2.5299999999999998</c:v>
                </c:pt>
                <c:pt idx="34">
                  <c:v>1.88</c:v>
                </c:pt>
                <c:pt idx="35">
                  <c:v>1.92</c:v>
                </c:pt>
                <c:pt idx="36">
                  <c:v>1.92</c:v>
                </c:pt>
                <c:pt idx="37">
                  <c:v>1.94</c:v>
                </c:pt>
                <c:pt idx="38">
                  <c:v>1.97</c:v>
                </c:pt>
                <c:pt idx="39">
                  <c:v>2</c:v>
                </c:pt>
                <c:pt idx="40">
                  <c:v>2.02</c:v>
                </c:pt>
                <c:pt idx="41">
                  <c:v>2.04</c:v>
                </c:pt>
                <c:pt idx="42">
                  <c:v>2.0499999999999998</c:v>
                </c:pt>
                <c:pt idx="43">
                  <c:v>2.09</c:v>
                </c:pt>
                <c:pt idx="44">
                  <c:v>2.11</c:v>
                </c:pt>
                <c:pt idx="45">
                  <c:v>2.11</c:v>
                </c:pt>
                <c:pt idx="46">
                  <c:v>2.13</c:v>
                </c:pt>
                <c:pt idx="47">
                  <c:v>2.15</c:v>
                </c:pt>
                <c:pt idx="48">
                  <c:v>2.1800000000000002</c:v>
                </c:pt>
                <c:pt idx="49">
                  <c:v>2.21</c:v>
                </c:pt>
                <c:pt idx="50">
                  <c:v>2.25</c:v>
                </c:pt>
                <c:pt idx="51">
                  <c:v>2.25</c:v>
                </c:pt>
                <c:pt idx="52">
                  <c:v>2.27</c:v>
                </c:pt>
                <c:pt idx="53">
                  <c:v>2.2999999999999998</c:v>
                </c:pt>
                <c:pt idx="54">
                  <c:v>2.33</c:v>
                </c:pt>
                <c:pt idx="55">
                  <c:v>2.34</c:v>
                </c:pt>
                <c:pt idx="56">
                  <c:v>2.37</c:v>
                </c:pt>
                <c:pt idx="57">
                  <c:v>2.38</c:v>
                </c:pt>
                <c:pt idx="58">
                  <c:v>1.58</c:v>
                </c:pt>
                <c:pt idx="59">
                  <c:v>0.34</c:v>
                </c:pt>
                <c:pt idx="60">
                  <c:v>0.22</c:v>
                </c:pt>
                <c:pt idx="61">
                  <c:v>0.26</c:v>
                </c:pt>
                <c:pt idx="62">
                  <c:v>0.27</c:v>
                </c:pt>
                <c:pt idx="63">
                  <c:v>0.3</c:v>
                </c:pt>
                <c:pt idx="64">
                  <c:v>0.31</c:v>
                </c:pt>
                <c:pt idx="65">
                  <c:v>0.4</c:v>
                </c:pt>
                <c:pt idx="66">
                  <c:v>0.38</c:v>
                </c:pt>
                <c:pt idx="67">
                  <c:v>0.42</c:v>
                </c:pt>
                <c:pt idx="68">
                  <c:v>0.45</c:v>
                </c:pt>
                <c:pt idx="69">
                  <c:v>0.53</c:v>
                </c:pt>
                <c:pt idx="70">
                  <c:v>0.49</c:v>
                </c:pt>
                <c:pt idx="71">
                  <c:v>0.54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0.56999999999999995</c:v>
                </c:pt>
                <c:pt idx="75">
                  <c:v>0.6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0.66</c:v>
                </c:pt>
                <c:pt idx="81">
                  <c:v>0.68</c:v>
                </c:pt>
                <c:pt idx="82">
                  <c:v>0.71</c:v>
                </c:pt>
                <c:pt idx="83">
                  <c:v>0.75</c:v>
                </c:pt>
                <c:pt idx="84">
                  <c:v>0.78</c:v>
                </c:pt>
                <c:pt idx="85">
                  <c:v>0.78</c:v>
                </c:pt>
                <c:pt idx="86">
                  <c:v>0.77</c:v>
                </c:pt>
                <c:pt idx="87">
                  <c:v>0.82</c:v>
                </c:pt>
                <c:pt idx="88">
                  <c:v>0.84</c:v>
                </c:pt>
                <c:pt idx="89">
                  <c:v>0.85</c:v>
                </c:pt>
                <c:pt idx="90">
                  <c:v>0.99</c:v>
                </c:pt>
                <c:pt idx="91">
                  <c:v>0.99</c:v>
                </c:pt>
                <c:pt idx="92">
                  <c:v>1.0900000000000001</c:v>
                </c:pt>
                <c:pt idx="93">
                  <c:v>1.1599999999999999</c:v>
                </c:pt>
                <c:pt idx="94">
                  <c:v>1.18</c:v>
                </c:pt>
                <c:pt idx="95">
                  <c:v>1.18</c:v>
                </c:pt>
                <c:pt idx="96">
                  <c:v>1.17</c:v>
                </c:pt>
                <c:pt idx="97">
                  <c:v>1.19</c:v>
                </c:pt>
                <c:pt idx="98">
                  <c:v>1.17</c:v>
                </c:pt>
                <c:pt idx="99">
                  <c:v>1.23</c:v>
                </c:pt>
                <c:pt idx="100">
                  <c:v>1.42</c:v>
                </c:pt>
                <c:pt idx="101">
                  <c:v>1.44</c:v>
                </c:pt>
                <c:pt idx="102">
                  <c:v>1.98</c:v>
                </c:pt>
                <c:pt idx="103">
                  <c:v>1.54</c:v>
                </c:pt>
                <c:pt idx="104">
                  <c:v>1.71</c:v>
                </c:pt>
                <c:pt idx="105">
                  <c:v>1.71</c:v>
                </c:pt>
                <c:pt idx="106">
                  <c:v>2.5499999999999998</c:v>
                </c:pt>
                <c:pt idx="107">
                  <c:v>1.55</c:v>
                </c:pt>
                <c:pt idx="108">
                  <c:v>0.36</c:v>
                </c:pt>
                <c:pt idx="109">
                  <c:v>0.33</c:v>
                </c:pt>
                <c:pt idx="110">
                  <c:v>0.47</c:v>
                </c:pt>
                <c:pt idx="111">
                  <c:v>0.52</c:v>
                </c:pt>
                <c:pt idx="112">
                  <c:v>0.6</c:v>
                </c:pt>
                <c:pt idx="113">
                  <c:v>0.59</c:v>
                </c:pt>
                <c:pt idx="114">
                  <c:v>0.7</c:v>
                </c:pt>
                <c:pt idx="115">
                  <c:v>0.66</c:v>
                </c:pt>
                <c:pt idx="116">
                  <c:v>0.73</c:v>
                </c:pt>
                <c:pt idx="117">
                  <c:v>0.82</c:v>
                </c:pt>
                <c:pt idx="118">
                  <c:v>0.82</c:v>
                </c:pt>
                <c:pt idx="119">
                  <c:v>0.95</c:v>
                </c:pt>
                <c:pt idx="120">
                  <c:v>1.04</c:v>
                </c:pt>
                <c:pt idx="121">
                  <c:v>1.1200000000000001</c:v>
                </c:pt>
                <c:pt idx="122">
                  <c:v>1.2</c:v>
                </c:pt>
                <c:pt idx="123">
                  <c:v>1.39</c:v>
                </c:pt>
                <c:pt idx="124">
                  <c:v>1.42</c:v>
                </c:pt>
                <c:pt idx="125">
                  <c:v>1.69</c:v>
                </c:pt>
                <c:pt idx="126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F05-898B-CD29C5C8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339725</xdr:colOff>
      <xdr:row>0</xdr:row>
      <xdr:rowOff>155575</xdr:rowOff>
    </xdr:from>
    <xdr:to>
      <xdr:col>19</xdr:col>
      <xdr:colOff>34925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6B89-1569-19C7-8A8A-3BD9AC0F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workbookViewId="0">
      <selection activeCell="K18" sqref="K18"/>
    </sheetView>
  </sheetViews>
  <sheetFormatPr defaultRowHeight="14.5" x14ac:dyDescent="0.35"/>
  <cols>
    <col min="4" max="4" width="9.36328125" bestFit="1" customWidth="1"/>
    <col min="5" max="6" width="9.36328125" customWidth="1"/>
    <col min="7" max="7" width="14.6328125" customWidth="1"/>
  </cols>
  <sheetData>
    <row r="1" spans="1:10" x14ac:dyDescent="0.35">
      <c r="A1" t="s">
        <v>0</v>
      </c>
      <c r="C1" t="s">
        <v>1</v>
      </c>
      <c r="E1" t="s">
        <v>21</v>
      </c>
      <c r="F1" t="s">
        <v>23</v>
      </c>
      <c r="H1" t="s">
        <v>2</v>
      </c>
    </row>
    <row r="2" spans="1:10" x14ac:dyDescent="0.35">
      <c r="A2">
        <v>1</v>
      </c>
      <c r="B2">
        <v>1.89</v>
      </c>
      <c r="C2">
        <v>1</v>
      </c>
      <c r="D2">
        <v>0</v>
      </c>
      <c r="E2">
        <v>23</v>
      </c>
      <c r="F2">
        <v>23</v>
      </c>
      <c r="G2" t="s">
        <v>15</v>
      </c>
      <c r="H2" t="s">
        <v>3</v>
      </c>
      <c r="I2" t="s">
        <v>4</v>
      </c>
      <c r="J2" t="s">
        <v>13</v>
      </c>
    </row>
    <row r="3" spans="1:10" x14ac:dyDescent="0.35">
      <c r="A3">
        <v>9</v>
      </c>
      <c r="B3">
        <v>1.89</v>
      </c>
      <c r="C3">
        <v>2</v>
      </c>
      <c r="D3">
        <f>SLOPE(B7:B35,A7:A35)</f>
        <v>1.9914061863232541E-2</v>
      </c>
      <c r="E3">
        <v>66</v>
      </c>
      <c r="F3">
        <f>A35-F2</f>
        <v>67</v>
      </c>
      <c r="G3" t="s">
        <v>18</v>
      </c>
      <c r="H3" s="3" t="s">
        <v>5</v>
      </c>
      <c r="I3">
        <f>B5-B7</f>
        <v>0.40999999999999992</v>
      </c>
      <c r="J3">
        <f>I3*D$9</f>
        <v>515.22119518872603</v>
      </c>
    </row>
    <row r="4" spans="1:10" x14ac:dyDescent="0.35">
      <c r="A4">
        <v>10</v>
      </c>
      <c r="B4">
        <v>1.88</v>
      </c>
      <c r="C4">
        <v>3</v>
      </c>
      <c r="D4">
        <f>SLOPE(B36:B59,A36:A59)</f>
        <v>2.1804347826086957E-2</v>
      </c>
      <c r="E4">
        <v>24</v>
      </c>
      <c r="F4">
        <f>A59-F2-F3</f>
        <v>24</v>
      </c>
      <c r="G4" t="s">
        <v>17</v>
      </c>
      <c r="H4" t="s">
        <v>6</v>
      </c>
      <c r="I4">
        <f>B35-B36</f>
        <v>0.64999999999999991</v>
      </c>
      <c r="J4">
        <f>I4*D$9+D4*D$9*1</f>
        <v>844.21424151204667</v>
      </c>
    </row>
    <row r="5" spans="1:10" x14ac:dyDescent="0.35">
      <c r="A5">
        <v>23</v>
      </c>
      <c r="B5">
        <v>1.63</v>
      </c>
      <c r="C5">
        <v>4</v>
      </c>
      <c r="D5">
        <f>SLOPE(B62:B104,A62:A104)</f>
        <v>1.8180452638914633E-2</v>
      </c>
      <c r="E5">
        <v>89</v>
      </c>
      <c r="F5">
        <f>A104-SUM(F2:F4)</f>
        <v>91</v>
      </c>
      <c r="G5" t="s">
        <v>16</v>
      </c>
      <c r="H5" t="s">
        <v>7</v>
      </c>
      <c r="I5">
        <f>B59-B62</f>
        <v>2.1599999999999997</v>
      </c>
      <c r="J5">
        <f>I5*D$9+D5*D$9*4</f>
        <v>2805.7209750205434</v>
      </c>
    </row>
    <row r="6" spans="1:10" x14ac:dyDescent="0.35">
      <c r="A6">
        <v>24</v>
      </c>
      <c r="B6">
        <v>1.24</v>
      </c>
      <c r="C6">
        <v>5</v>
      </c>
      <c r="D6">
        <f>SLOPE(B105:B108,A105:A108)</f>
        <v>2.0893139147218808E-2</v>
      </c>
      <c r="E6">
        <v>50</v>
      </c>
      <c r="F6">
        <f>A108-SUM(F2:F5)</f>
        <v>84</v>
      </c>
      <c r="G6" t="s">
        <v>19</v>
      </c>
      <c r="H6" t="s">
        <v>8</v>
      </c>
      <c r="I6">
        <f>B104-B105</f>
        <v>0.43999999999999995</v>
      </c>
      <c r="J6">
        <f>I6*D$9+D6*D$9*36</f>
        <v>1498.1036543885832</v>
      </c>
    </row>
    <row r="7" spans="1:10" x14ac:dyDescent="0.35">
      <c r="A7">
        <v>25</v>
      </c>
      <c r="B7">
        <v>1.22</v>
      </c>
      <c r="C7">
        <v>6</v>
      </c>
      <c r="D7">
        <f>SLOPE(B111:B128,A111:A128)</f>
        <v>2.2490939626977811E-2</v>
      </c>
      <c r="E7">
        <v>60</v>
      </c>
      <c r="F7">
        <f>A128-SUM(F2:F6)+ (366-A128)</f>
        <v>77</v>
      </c>
      <c r="G7" t="s">
        <v>20</v>
      </c>
      <c r="H7" t="s">
        <v>9</v>
      </c>
      <c r="I7">
        <f>B108-B111</f>
        <v>2.2199999999999998</v>
      </c>
      <c r="J7">
        <f>I7*D$9+D7*D$9*5</f>
        <v>2931.0490177966262</v>
      </c>
    </row>
    <row r="8" spans="1:10" x14ac:dyDescent="0.35">
      <c r="A8">
        <v>29</v>
      </c>
      <c r="B8">
        <v>1.37</v>
      </c>
      <c r="C8" t="s">
        <v>11</v>
      </c>
      <c r="D8">
        <f>SUMPRODUCT(D3:D7,E3:E7)/SUM(E3:E7)</f>
        <v>2.0241543427828534E-2</v>
      </c>
      <c r="F8">
        <f>SUM(F2:F7)</f>
        <v>366</v>
      </c>
    </row>
    <row r="9" spans="1:10" x14ac:dyDescent="0.35">
      <c r="A9">
        <v>30</v>
      </c>
      <c r="B9">
        <v>1.37</v>
      </c>
      <c r="C9" t="s">
        <v>10</v>
      </c>
      <c r="D9">
        <f>20^2*PI()</f>
        <v>1256.6370614359173</v>
      </c>
      <c r="F9" s="1"/>
      <c r="H9" t="s">
        <v>22</v>
      </c>
      <c r="J9">
        <f>SUM(J3:J7)</f>
        <v>8594.3090839065262</v>
      </c>
    </row>
    <row r="10" spans="1:10" x14ac:dyDescent="0.35">
      <c r="A10">
        <v>31</v>
      </c>
      <c r="B10">
        <v>1.38</v>
      </c>
      <c r="C10" t="s">
        <v>14</v>
      </c>
      <c r="D10" s="1">
        <f>D8*D9</f>
        <v>25.436273652073954</v>
      </c>
      <c r="E10" s="1"/>
      <c r="F10" s="2"/>
    </row>
    <row r="11" spans="1:10" x14ac:dyDescent="0.35">
      <c r="A11">
        <v>32</v>
      </c>
      <c r="B11">
        <v>1.38</v>
      </c>
      <c r="C11" t="s">
        <v>12</v>
      </c>
      <c r="D11" s="2">
        <f>D8*D9*366</f>
        <v>9309.6761566590667</v>
      </c>
      <c r="E11" s="2"/>
    </row>
    <row r="12" spans="1:10" x14ac:dyDescent="0.35">
      <c r="A12">
        <v>35</v>
      </c>
      <c r="B12">
        <v>1.39</v>
      </c>
    </row>
    <row r="13" spans="1:10" x14ac:dyDescent="0.35">
      <c r="A13">
        <v>36</v>
      </c>
      <c r="B13">
        <v>1.46</v>
      </c>
    </row>
    <row r="14" spans="1:10" x14ac:dyDescent="0.35">
      <c r="A14">
        <v>55</v>
      </c>
      <c r="B14">
        <v>1.8</v>
      </c>
    </row>
    <row r="15" spans="1:10" x14ac:dyDescent="0.35">
      <c r="A15">
        <v>69</v>
      </c>
      <c r="B15">
        <v>2.15</v>
      </c>
    </row>
    <row r="16" spans="1:10" x14ac:dyDescent="0.35">
      <c r="A16">
        <v>71</v>
      </c>
      <c r="B16">
        <v>2.2000000000000002</v>
      </c>
    </row>
    <row r="17" spans="1:2" x14ac:dyDescent="0.35">
      <c r="A17">
        <v>72</v>
      </c>
      <c r="B17">
        <v>2.19</v>
      </c>
    </row>
    <row r="18" spans="1:2" x14ac:dyDescent="0.35">
      <c r="A18">
        <v>73</v>
      </c>
      <c r="B18">
        <v>2.23</v>
      </c>
    </row>
    <row r="19" spans="1:2" x14ac:dyDescent="0.35">
      <c r="A19">
        <v>74</v>
      </c>
      <c r="B19">
        <v>2.2400000000000002</v>
      </c>
    </row>
    <row r="20" spans="1:2" x14ac:dyDescent="0.35">
      <c r="A20">
        <v>75</v>
      </c>
      <c r="B20">
        <v>2.27</v>
      </c>
    </row>
    <row r="21" spans="1:2" x14ac:dyDescent="0.35">
      <c r="A21">
        <v>76</v>
      </c>
      <c r="B21">
        <v>2.29</v>
      </c>
    </row>
    <row r="22" spans="1:2" x14ac:dyDescent="0.35">
      <c r="A22">
        <v>77</v>
      </c>
      <c r="B22">
        <v>2.2999999999999998</v>
      </c>
    </row>
    <row r="23" spans="1:2" x14ac:dyDescent="0.35">
      <c r="A23">
        <v>78</v>
      </c>
      <c r="B23">
        <v>2.3199999999999998</v>
      </c>
    </row>
    <row r="24" spans="1:2" x14ac:dyDescent="0.35">
      <c r="A24">
        <v>79</v>
      </c>
      <c r="B24">
        <v>2.3199999999999998</v>
      </c>
    </row>
    <row r="25" spans="1:2" x14ac:dyDescent="0.35">
      <c r="A25">
        <v>80</v>
      </c>
      <c r="B25">
        <v>2.36</v>
      </c>
    </row>
    <row r="26" spans="1:2" x14ac:dyDescent="0.35">
      <c r="A26">
        <v>81</v>
      </c>
      <c r="B26">
        <v>2.38</v>
      </c>
    </row>
    <row r="27" spans="1:2" x14ac:dyDescent="0.35">
      <c r="A27">
        <v>82</v>
      </c>
      <c r="B27">
        <v>2.38</v>
      </c>
    </row>
    <row r="28" spans="1:2" x14ac:dyDescent="0.35">
      <c r="A28">
        <v>83</v>
      </c>
      <c r="B28">
        <v>2.4</v>
      </c>
    </row>
    <row r="29" spans="1:2" x14ac:dyDescent="0.35">
      <c r="A29">
        <v>84</v>
      </c>
      <c r="B29">
        <v>2.4</v>
      </c>
    </row>
    <row r="30" spans="1:2" x14ac:dyDescent="0.35">
      <c r="A30">
        <v>85</v>
      </c>
      <c r="B30">
        <v>2.42</v>
      </c>
    </row>
    <row r="31" spans="1:2" x14ac:dyDescent="0.35">
      <c r="A31">
        <v>86</v>
      </c>
      <c r="B31">
        <v>2.44</v>
      </c>
    </row>
    <row r="32" spans="1:2" x14ac:dyDescent="0.35">
      <c r="A32">
        <v>87</v>
      </c>
      <c r="B32">
        <v>2.4700000000000002</v>
      </c>
    </row>
    <row r="33" spans="1:2" x14ac:dyDescent="0.35">
      <c r="A33">
        <v>88</v>
      </c>
      <c r="B33">
        <v>2.48</v>
      </c>
    </row>
    <row r="34" spans="1:2" x14ac:dyDescent="0.35">
      <c r="A34">
        <v>89</v>
      </c>
      <c r="B34">
        <v>2.5</v>
      </c>
    </row>
    <row r="35" spans="1:2" x14ac:dyDescent="0.35">
      <c r="A35">
        <v>90</v>
      </c>
      <c r="B35">
        <v>2.5299999999999998</v>
      </c>
    </row>
    <row r="36" spans="1:2" x14ac:dyDescent="0.35">
      <c r="A36">
        <v>91</v>
      </c>
      <c r="B36">
        <v>1.88</v>
      </c>
    </row>
    <row r="37" spans="1:2" x14ac:dyDescent="0.35">
      <c r="A37">
        <v>92</v>
      </c>
      <c r="B37">
        <v>1.92</v>
      </c>
    </row>
    <row r="38" spans="1:2" x14ac:dyDescent="0.35">
      <c r="A38">
        <v>93</v>
      </c>
      <c r="B38">
        <v>1.92</v>
      </c>
    </row>
    <row r="39" spans="1:2" x14ac:dyDescent="0.35">
      <c r="A39">
        <v>94</v>
      </c>
      <c r="B39">
        <v>1.94</v>
      </c>
    </row>
    <row r="40" spans="1:2" x14ac:dyDescent="0.35">
      <c r="A40">
        <v>95</v>
      </c>
      <c r="B40">
        <v>1.97</v>
      </c>
    </row>
    <row r="41" spans="1:2" x14ac:dyDescent="0.35">
      <c r="A41">
        <v>96</v>
      </c>
      <c r="B41">
        <v>2</v>
      </c>
    </row>
    <row r="42" spans="1:2" x14ac:dyDescent="0.35">
      <c r="A42">
        <v>97</v>
      </c>
      <c r="B42">
        <v>2.02</v>
      </c>
    </row>
    <row r="43" spans="1:2" x14ac:dyDescent="0.35">
      <c r="A43">
        <v>98</v>
      </c>
      <c r="B43">
        <v>2.04</v>
      </c>
    </row>
    <row r="44" spans="1:2" x14ac:dyDescent="0.35">
      <c r="A44">
        <v>99</v>
      </c>
      <c r="B44">
        <v>2.0499999999999998</v>
      </c>
    </row>
    <row r="45" spans="1:2" x14ac:dyDescent="0.35">
      <c r="A45">
        <v>100</v>
      </c>
      <c r="B45">
        <v>2.09</v>
      </c>
    </row>
    <row r="46" spans="1:2" x14ac:dyDescent="0.35">
      <c r="A46">
        <v>101</v>
      </c>
      <c r="B46">
        <v>2.11</v>
      </c>
    </row>
    <row r="47" spans="1:2" x14ac:dyDescent="0.35">
      <c r="A47">
        <v>102</v>
      </c>
      <c r="B47">
        <v>2.11</v>
      </c>
    </row>
    <row r="48" spans="1:2" x14ac:dyDescent="0.35">
      <c r="A48">
        <v>103</v>
      </c>
      <c r="B48">
        <v>2.13</v>
      </c>
    </row>
    <row r="49" spans="1:2" x14ac:dyDescent="0.35">
      <c r="A49">
        <v>104</v>
      </c>
      <c r="B49">
        <v>2.15</v>
      </c>
    </row>
    <row r="50" spans="1:2" x14ac:dyDescent="0.35">
      <c r="A50">
        <v>105</v>
      </c>
      <c r="B50">
        <v>2.1800000000000002</v>
      </c>
    </row>
    <row r="51" spans="1:2" x14ac:dyDescent="0.35">
      <c r="A51">
        <v>106</v>
      </c>
      <c r="B51">
        <v>2.21</v>
      </c>
    </row>
    <row r="52" spans="1:2" x14ac:dyDescent="0.35">
      <c r="A52">
        <v>107</v>
      </c>
      <c r="B52">
        <v>2.25</v>
      </c>
    </row>
    <row r="53" spans="1:2" x14ac:dyDescent="0.35">
      <c r="A53">
        <v>108</v>
      </c>
      <c r="B53">
        <v>2.25</v>
      </c>
    </row>
    <row r="54" spans="1:2" x14ac:dyDescent="0.35">
      <c r="A54">
        <v>109</v>
      </c>
      <c r="B54">
        <v>2.27</v>
      </c>
    </row>
    <row r="55" spans="1:2" x14ac:dyDescent="0.35">
      <c r="A55">
        <v>110</v>
      </c>
      <c r="B55">
        <v>2.2999999999999998</v>
      </c>
    </row>
    <row r="56" spans="1:2" x14ac:dyDescent="0.35">
      <c r="A56">
        <v>111</v>
      </c>
      <c r="B56">
        <v>2.33</v>
      </c>
    </row>
    <row r="57" spans="1:2" x14ac:dyDescent="0.35">
      <c r="A57">
        <v>112</v>
      </c>
      <c r="B57">
        <v>2.34</v>
      </c>
    </row>
    <row r="58" spans="1:2" x14ac:dyDescent="0.35">
      <c r="A58">
        <v>113</v>
      </c>
      <c r="B58">
        <v>2.37</v>
      </c>
    </row>
    <row r="59" spans="1:2" x14ac:dyDescent="0.35">
      <c r="A59">
        <v>114</v>
      </c>
      <c r="B59">
        <v>2.38</v>
      </c>
    </row>
    <row r="60" spans="1:2" x14ac:dyDescent="0.35">
      <c r="A60">
        <v>115</v>
      </c>
      <c r="B60">
        <v>1.58</v>
      </c>
    </row>
    <row r="61" spans="1:2" x14ac:dyDescent="0.35">
      <c r="A61">
        <v>116</v>
      </c>
      <c r="B61">
        <v>0.34</v>
      </c>
    </row>
    <row r="62" spans="1:2" x14ac:dyDescent="0.35">
      <c r="A62">
        <v>117</v>
      </c>
      <c r="B62">
        <v>0.22</v>
      </c>
    </row>
    <row r="63" spans="1:2" x14ac:dyDescent="0.35">
      <c r="A63">
        <v>118</v>
      </c>
      <c r="B63">
        <v>0.26</v>
      </c>
    </row>
    <row r="64" spans="1:2" x14ac:dyDescent="0.35">
      <c r="A64">
        <v>119</v>
      </c>
      <c r="B64">
        <v>0.27</v>
      </c>
    </row>
    <row r="65" spans="1:2" x14ac:dyDescent="0.35">
      <c r="A65">
        <v>120</v>
      </c>
      <c r="B65">
        <v>0.3</v>
      </c>
    </row>
    <row r="66" spans="1:2" x14ac:dyDescent="0.35">
      <c r="A66">
        <v>121</v>
      </c>
      <c r="B66">
        <v>0.31</v>
      </c>
    </row>
    <row r="67" spans="1:2" x14ac:dyDescent="0.35">
      <c r="A67">
        <v>122</v>
      </c>
      <c r="B67">
        <v>0.4</v>
      </c>
    </row>
    <row r="68" spans="1:2" x14ac:dyDescent="0.35">
      <c r="A68">
        <v>123</v>
      </c>
      <c r="B68">
        <v>0.38</v>
      </c>
    </row>
    <row r="69" spans="1:2" x14ac:dyDescent="0.35">
      <c r="A69">
        <v>124</v>
      </c>
      <c r="B69">
        <v>0.42</v>
      </c>
    </row>
    <row r="70" spans="1:2" x14ac:dyDescent="0.35">
      <c r="A70">
        <v>125</v>
      </c>
      <c r="B70">
        <v>0.45</v>
      </c>
    </row>
    <row r="71" spans="1:2" x14ac:dyDescent="0.35">
      <c r="A71">
        <v>126</v>
      </c>
      <c r="B71">
        <v>0.53</v>
      </c>
    </row>
    <row r="72" spans="1:2" x14ac:dyDescent="0.35">
      <c r="A72">
        <v>127</v>
      </c>
      <c r="B72">
        <v>0.49</v>
      </c>
    </row>
    <row r="73" spans="1:2" x14ac:dyDescent="0.35">
      <c r="A73">
        <v>128</v>
      </c>
      <c r="B73">
        <v>0.54</v>
      </c>
    </row>
    <row r="74" spans="1:2" x14ac:dyDescent="0.35">
      <c r="A74">
        <v>129</v>
      </c>
      <c r="B74">
        <v>0.56999999999999995</v>
      </c>
    </row>
    <row r="75" spans="1:2" x14ac:dyDescent="0.35">
      <c r="A75">
        <v>130</v>
      </c>
      <c r="B75">
        <v>0.57999999999999996</v>
      </c>
    </row>
    <row r="76" spans="1:2" x14ac:dyDescent="0.35">
      <c r="A76">
        <v>131</v>
      </c>
      <c r="B76">
        <v>0.56999999999999995</v>
      </c>
    </row>
    <row r="77" spans="1:2" x14ac:dyDescent="0.35">
      <c r="A77">
        <v>132</v>
      </c>
      <c r="B77">
        <v>0.6</v>
      </c>
    </row>
    <row r="78" spans="1:2" x14ac:dyDescent="0.35">
      <c r="A78">
        <v>133</v>
      </c>
      <c r="B78">
        <v>0.62</v>
      </c>
    </row>
    <row r="79" spans="1:2" x14ac:dyDescent="0.35">
      <c r="A79">
        <v>134</v>
      </c>
      <c r="B79">
        <v>0.62</v>
      </c>
    </row>
    <row r="80" spans="1:2" x14ac:dyDescent="0.35">
      <c r="A80">
        <v>135</v>
      </c>
      <c r="B80">
        <v>0.62</v>
      </c>
    </row>
    <row r="81" spans="1:2" x14ac:dyDescent="0.35">
      <c r="A81">
        <v>136</v>
      </c>
      <c r="B81">
        <v>0.62</v>
      </c>
    </row>
    <row r="82" spans="1:2" x14ac:dyDescent="0.35">
      <c r="A82">
        <v>137</v>
      </c>
      <c r="B82">
        <v>0.66</v>
      </c>
    </row>
    <row r="83" spans="1:2" x14ac:dyDescent="0.35">
      <c r="A83">
        <v>138</v>
      </c>
      <c r="B83">
        <v>0.68</v>
      </c>
    </row>
    <row r="84" spans="1:2" x14ac:dyDescent="0.35">
      <c r="A84">
        <v>139</v>
      </c>
      <c r="B84">
        <v>0.71</v>
      </c>
    </row>
    <row r="85" spans="1:2" x14ac:dyDescent="0.35">
      <c r="A85">
        <v>140</v>
      </c>
      <c r="B85">
        <v>0.75</v>
      </c>
    </row>
    <row r="86" spans="1:2" x14ac:dyDescent="0.35">
      <c r="A86">
        <v>141</v>
      </c>
      <c r="B86">
        <v>0.78</v>
      </c>
    </row>
    <row r="87" spans="1:2" x14ac:dyDescent="0.35">
      <c r="A87">
        <v>142</v>
      </c>
      <c r="B87">
        <v>0.78</v>
      </c>
    </row>
    <row r="88" spans="1:2" x14ac:dyDescent="0.35">
      <c r="A88">
        <v>144</v>
      </c>
      <c r="B88">
        <v>0.77</v>
      </c>
    </row>
    <row r="89" spans="1:2" x14ac:dyDescent="0.35">
      <c r="A89">
        <v>147</v>
      </c>
      <c r="B89">
        <v>0.82</v>
      </c>
    </row>
    <row r="90" spans="1:2" x14ac:dyDescent="0.35">
      <c r="A90">
        <v>148</v>
      </c>
      <c r="B90">
        <v>0.84</v>
      </c>
    </row>
    <row r="91" spans="1:2" x14ac:dyDescent="0.35">
      <c r="A91">
        <v>149</v>
      </c>
      <c r="B91">
        <v>0.85</v>
      </c>
    </row>
    <row r="92" spans="1:2" x14ac:dyDescent="0.35">
      <c r="A92">
        <v>154</v>
      </c>
      <c r="B92">
        <v>0.99</v>
      </c>
    </row>
    <row r="93" spans="1:2" x14ac:dyDescent="0.35">
      <c r="A93">
        <v>157</v>
      </c>
      <c r="B93">
        <v>0.99</v>
      </c>
    </row>
    <row r="94" spans="1:2" x14ac:dyDescent="0.35">
      <c r="A94">
        <v>162</v>
      </c>
      <c r="B94">
        <v>1.0900000000000001</v>
      </c>
    </row>
    <row r="95" spans="1:2" x14ac:dyDescent="0.35">
      <c r="A95">
        <v>164</v>
      </c>
      <c r="B95">
        <v>1.1599999999999999</v>
      </c>
    </row>
    <row r="96" spans="1:2" x14ac:dyDescent="0.35">
      <c r="A96">
        <v>165</v>
      </c>
      <c r="B96">
        <v>1.18</v>
      </c>
    </row>
    <row r="97" spans="1:2" x14ac:dyDescent="0.35">
      <c r="A97">
        <v>166</v>
      </c>
      <c r="B97">
        <v>1.18</v>
      </c>
    </row>
    <row r="98" spans="1:2" x14ac:dyDescent="0.35">
      <c r="A98">
        <v>167</v>
      </c>
      <c r="B98">
        <v>1.17</v>
      </c>
    </row>
    <row r="99" spans="1:2" x14ac:dyDescent="0.35">
      <c r="A99">
        <v>168</v>
      </c>
      <c r="B99">
        <v>1.19</v>
      </c>
    </row>
    <row r="100" spans="1:2" x14ac:dyDescent="0.35">
      <c r="A100">
        <v>169</v>
      </c>
      <c r="B100">
        <v>1.17</v>
      </c>
    </row>
    <row r="101" spans="1:2" x14ac:dyDescent="0.35">
      <c r="A101">
        <v>170</v>
      </c>
      <c r="B101">
        <v>1.23</v>
      </c>
    </row>
    <row r="102" spans="1:2" x14ac:dyDescent="0.35">
      <c r="A102">
        <v>181</v>
      </c>
      <c r="B102">
        <v>1.42</v>
      </c>
    </row>
    <row r="103" spans="1:2" x14ac:dyDescent="0.35">
      <c r="A103">
        <v>182</v>
      </c>
      <c r="B103">
        <v>1.44</v>
      </c>
    </row>
    <row r="104" spans="1:2" x14ac:dyDescent="0.35">
      <c r="A104">
        <v>205</v>
      </c>
      <c r="B104">
        <v>1.98</v>
      </c>
    </row>
    <row r="105" spans="1:2" x14ac:dyDescent="0.35">
      <c r="A105">
        <v>241</v>
      </c>
      <c r="B105">
        <v>1.54</v>
      </c>
    </row>
    <row r="106" spans="1:2" x14ac:dyDescent="0.35">
      <c r="A106">
        <v>248</v>
      </c>
      <c r="B106">
        <v>1.71</v>
      </c>
    </row>
    <row r="107" spans="1:2" x14ac:dyDescent="0.35">
      <c r="A107">
        <v>249</v>
      </c>
      <c r="B107">
        <v>1.71</v>
      </c>
    </row>
    <row r="108" spans="1:2" x14ac:dyDescent="0.35">
      <c r="A108">
        <v>289</v>
      </c>
      <c r="B108">
        <v>2.5499999999999998</v>
      </c>
    </row>
    <row r="109" spans="1:2" x14ac:dyDescent="0.35">
      <c r="A109">
        <v>291</v>
      </c>
      <c r="B109">
        <v>1.55</v>
      </c>
    </row>
    <row r="110" spans="1:2" x14ac:dyDescent="0.35">
      <c r="A110">
        <v>292</v>
      </c>
      <c r="B110">
        <v>0.36</v>
      </c>
    </row>
    <row r="111" spans="1:2" x14ac:dyDescent="0.35">
      <c r="A111">
        <v>294</v>
      </c>
      <c r="B111">
        <v>0.33</v>
      </c>
    </row>
    <row r="112" spans="1:2" x14ac:dyDescent="0.35">
      <c r="A112">
        <v>299</v>
      </c>
      <c r="B112">
        <v>0.47</v>
      </c>
    </row>
    <row r="113" spans="1:2" x14ac:dyDescent="0.35">
      <c r="A113">
        <v>301</v>
      </c>
      <c r="B113">
        <v>0.52</v>
      </c>
    </row>
    <row r="114" spans="1:2" x14ac:dyDescent="0.35">
      <c r="A114">
        <v>304</v>
      </c>
      <c r="B114">
        <v>0.6</v>
      </c>
    </row>
    <row r="115" spans="1:2" x14ac:dyDescent="0.35">
      <c r="A115">
        <v>305</v>
      </c>
      <c r="B115">
        <v>0.59</v>
      </c>
    </row>
    <row r="116" spans="1:2" x14ac:dyDescent="0.35">
      <c r="A116">
        <v>308</v>
      </c>
      <c r="B116">
        <v>0.7</v>
      </c>
    </row>
    <row r="117" spans="1:2" x14ac:dyDescent="0.35">
      <c r="A117">
        <v>309</v>
      </c>
      <c r="B117">
        <v>0.66</v>
      </c>
    </row>
    <row r="118" spans="1:2" x14ac:dyDescent="0.35">
      <c r="A118">
        <v>314</v>
      </c>
      <c r="B118">
        <v>0.73</v>
      </c>
    </row>
    <row r="119" spans="1:2" x14ac:dyDescent="0.35">
      <c r="A119">
        <v>316</v>
      </c>
      <c r="B119">
        <v>0.82</v>
      </c>
    </row>
    <row r="120" spans="1:2" x14ac:dyDescent="0.35">
      <c r="A120">
        <v>317</v>
      </c>
      <c r="B120">
        <v>0.82</v>
      </c>
    </row>
    <row r="121" spans="1:2" x14ac:dyDescent="0.35">
      <c r="A121">
        <v>325</v>
      </c>
      <c r="B121">
        <v>0.95</v>
      </c>
    </row>
    <row r="122" spans="1:2" x14ac:dyDescent="0.35">
      <c r="A122">
        <v>326</v>
      </c>
      <c r="B122">
        <v>1.04</v>
      </c>
    </row>
    <row r="123" spans="1:2" x14ac:dyDescent="0.35">
      <c r="A123">
        <v>329</v>
      </c>
      <c r="B123">
        <v>1.1200000000000001</v>
      </c>
    </row>
    <row r="124" spans="1:2" x14ac:dyDescent="0.35">
      <c r="A124">
        <v>334</v>
      </c>
      <c r="B124">
        <v>1.2</v>
      </c>
    </row>
    <row r="125" spans="1:2" x14ac:dyDescent="0.35">
      <c r="A125">
        <v>341</v>
      </c>
      <c r="B125">
        <v>1.39</v>
      </c>
    </row>
    <row r="126" spans="1:2" x14ac:dyDescent="0.35">
      <c r="A126">
        <v>342</v>
      </c>
      <c r="B126">
        <v>1.42</v>
      </c>
    </row>
    <row r="127" spans="1:2" x14ac:dyDescent="0.35">
      <c r="A127">
        <v>352</v>
      </c>
      <c r="B127">
        <v>1.69</v>
      </c>
    </row>
    <row r="128" spans="1:2" x14ac:dyDescent="0.35">
      <c r="A128">
        <v>353</v>
      </c>
      <c r="B128">
        <v>1.69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 Hung</cp:lastModifiedBy>
  <dcterms:created xsi:type="dcterms:W3CDTF">2023-08-17T20:05:00Z</dcterms:created>
  <dcterms:modified xsi:type="dcterms:W3CDTF">2023-08-18T22:45:59Z</dcterms:modified>
</cp:coreProperties>
</file>