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AFC\Project 10_STM\2_method\STM-and-1D-model\1D-model\input\Backa\"/>
    </mc:Choice>
  </mc:AlternateContent>
  <xr:revisionPtr revIDLastSave="0" documentId="13_ncr:1_{DE850DD7-C451-4286-8E9B-59601830B017}" xr6:coauthVersionLast="47" xr6:coauthVersionMax="47" xr10:uidLastSave="{00000000-0000-0000-0000-000000000000}"/>
  <bookViews>
    <workbookView xWindow="11110" yWindow="0" windowWidth="11380" windowHeight="13370" xr2:uid="{00000000-000D-0000-FFFF-FFFF00000000}"/>
  </bookViews>
  <sheets>
    <sheet name="H_lev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3" i="1"/>
  <c r="D7" i="1"/>
  <c r="H4" i="1"/>
  <c r="H3" i="1"/>
  <c r="D4" i="1"/>
  <c r="D3" i="1"/>
  <c r="D2" i="1"/>
  <c r="D10" i="1" l="1"/>
  <c r="D9" i="1"/>
  <c r="I4" i="1" l="1"/>
</calcChain>
</file>

<file path=xl/sharedStrings.xml><?xml version="1.0" encoding="utf-8"?>
<sst xmlns="http://schemas.openxmlformats.org/spreadsheetml/2006/main" count="17" uniqueCount="17">
  <si>
    <t>doy     level</t>
  </si>
  <si>
    <t>ESTIMATE DAILY INCREAE (m)</t>
  </si>
  <si>
    <t>ESTIMATED REMOVAL (m)</t>
  </si>
  <si>
    <t>DOY</t>
  </si>
  <si>
    <t>level</t>
  </si>
  <si>
    <t>tank area</t>
  </si>
  <si>
    <t>Avg. (m)</t>
  </si>
  <si>
    <t>annual manure input (m3)</t>
  </si>
  <si>
    <t>removal amount (m3)</t>
  </si>
  <si>
    <t>daily manure input (m3)</t>
  </si>
  <si>
    <t>DATE</t>
  </si>
  <si>
    <t>Mar 31 - Apr 1</t>
  </si>
  <si>
    <t>Jan 23 - Jan 25</t>
  </si>
  <si>
    <t>100-101</t>
  </si>
  <si>
    <t>230-238</t>
  </si>
  <si>
    <t>Days</t>
  </si>
  <si>
    <t>Total removal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</si>
</sst>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H_level!$A$2:$A$128</c:f>
              <c:numCache>
                <c:formatCode>General</c:formatCode>
                <c:ptCount val="127"/>
                <c:pt idx="0">
                  <c:v>1</c:v>
                </c:pt>
                <c:pt idx="1">
                  <c:v>61</c:v>
                </c:pt>
                <c:pt idx="2">
                  <c:v>100</c:v>
                </c:pt>
                <c:pt idx="3">
                  <c:v>101</c:v>
                </c:pt>
                <c:pt idx="4">
                  <c:v>128</c:v>
                </c:pt>
                <c:pt idx="5">
                  <c:v>230</c:v>
                </c:pt>
                <c:pt idx="6">
                  <c:v>238</c:v>
                </c:pt>
                <c:pt idx="7">
                  <c:v>302</c:v>
                </c:pt>
              </c:numCache>
            </c:numRef>
          </c:xVal>
          <c:yVal>
            <c:numRef>
              <c:f>H_level!$B$2:$B$128</c:f>
              <c:numCache>
                <c:formatCode>General</c:formatCode>
                <c:ptCount val="127"/>
                <c:pt idx="0">
                  <c:v>3</c:v>
                </c:pt>
                <c:pt idx="1">
                  <c:v>3.67</c:v>
                </c:pt>
                <c:pt idx="2">
                  <c:v>4</c:v>
                </c:pt>
                <c:pt idx="3">
                  <c:v>1.5</c:v>
                </c:pt>
                <c:pt idx="4">
                  <c:v>1.77</c:v>
                </c:pt>
                <c:pt idx="5">
                  <c:v>2.8</c:v>
                </c:pt>
                <c:pt idx="6">
                  <c:v>1.1299999999999999</c:v>
                </c:pt>
                <c:pt idx="7">
                  <c:v>2.09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F8-4F05-898B-CD29C5C8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36815"/>
        <c:axId val="233689871"/>
      </c:scatterChart>
      <c:valAx>
        <c:axId val="16843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89871"/>
        <c:crosses val="autoZero"/>
        <c:crossBetween val="midCat"/>
      </c:valAx>
      <c:valAx>
        <c:axId val="23368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339725</xdr:colOff>
      <xdr:row>0</xdr:row>
      <xdr:rowOff>155575</xdr:rowOff>
    </xdr:from>
    <xdr:to>
      <xdr:col>18</xdr:col>
      <xdr:colOff>34925</xdr:colOff>
      <xdr:row>15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596B89-1569-19C7-8A8A-3BD9AC0F1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D10" sqref="D10"/>
    </sheetView>
  </sheetViews>
  <sheetFormatPr defaultRowHeight="14.5" x14ac:dyDescent="0.35"/>
  <cols>
    <col min="4" max="4" width="9.36328125" bestFit="1" customWidth="1"/>
    <col min="5" max="5" width="9.36328125" customWidth="1"/>
    <col min="6" max="6" width="14.6328125" customWidth="1"/>
  </cols>
  <sheetData>
    <row r="1" spans="1:9" x14ac:dyDescent="0.35">
      <c r="A1" t="s">
        <v>0</v>
      </c>
      <c r="C1" t="s">
        <v>1</v>
      </c>
      <c r="E1" t="s">
        <v>15</v>
      </c>
      <c r="G1" t="s">
        <v>2</v>
      </c>
    </row>
    <row r="2" spans="1:9" x14ac:dyDescent="0.35">
      <c r="A2">
        <v>1</v>
      </c>
      <c r="B2">
        <v>3</v>
      </c>
      <c r="C2">
        <v>1</v>
      </c>
      <c r="D2">
        <f>SLOPE(B2:B4,A2:A4)</f>
        <v>1.0190993164455167E-2</v>
      </c>
      <c r="E2">
        <v>100</v>
      </c>
      <c r="F2" t="s">
        <v>10</v>
      </c>
      <c r="G2" t="s">
        <v>3</v>
      </c>
      <c r="H2" t="s">
        <v>4</v>
      </c>
      <c r="I2" t="s">
        <v>8</v>
      </c>
    </row>
    <row r="3" spans="1:9" x14ac:dyDescent="0.35">
      <c r="A3">
        <v>61</v>
      </c>
      <c r="B3">
        <v>3.67</v>
      </c>
      <c r="C3">
        <v>2</v>
      </c>
      <c r="D3">
        <f>SLOPE(B5:B7,A5:A7)</f>
        <v>1.0083171311298336E-2</v>
      </c>
      <c r="E3">
        <v>130</v>
      </c>
      <c r="F3" t="s">
        <v>12</v>
      </c>
      <c r="G3" t="s">
        <v>13</v>
      </c>
      <c r="H3">
        <f>B4-B5</f>
        <v>2.5</v>
      </c>
      <c r="I3">
        <f>H3*D$8+D$9*2</f>
        <v>2522.4061802502665</v>
      </c>
    </row>
    <row r="4" spans="1:9" x14ac:dyDescent="0.35">
      <c r="A4">
        <v>100</v>
      </c>
      <c r="B4">
        <v>4</v>
      </c>
      <c r="C4">
        <v>3</v>
      </c>
      <c r="D4">
        <f>SLOPE(B8:B9,A8:A9)</f>
        <v>1.4999999999999999E-2</v>
      </c>
      <c r="E4">
        <v>65</v>
      </c>
      <c r="F4" t="s">
        <v>11</v>
      </c>
      <c r="G4" t="s">
        <v>14</v>
      </c>
      <c r="H4">
        <f>B7-B8</f>
        <v>1.67</v>
      </c>
      <c r="I4">
        <f>H4*D$8+D$9*1</f>
        <v>1681.2030901251333</v>
      </c>
    </row>
    <row r="5" spans="1:9" x14ac:dyDescent="0.35">
      <c r="A5">
        <v>101</v>
      </c>
      <c r="B5">
        <v>1.5</v>
      </c>
    </row>
    <row r="6" spans="1:9" x14ac:dyDescent="0.35">
      <c r="A6">
        <v>128</v>
      </c>
      <c r="B6">
        <v>1.77</v>
      </c>
      <c r="G6" t="s">
        <v>16</v>
      </c>
      <c r="I6">
        <f>SUM(I3:I4)</f>
        <v>4203.6092703754002</v>
      </c>
    </row>
    <row r="7" spans="1:9" x14ac:dyDescent="0.35">
      <c r="A7">
        <v>230</v>
      </c>
      <c r="B7">
        <v>2.8</v>
      </c>
      <c r="C7" t="s">
        <v>6</v>
      </c>
      <c r="D7">
        <f>SUMPRODUCT(D2:D4,E2:E4)/SUM(E2:E4)</f>
        <v>1.1203090125133222E-2</v>
      </c>
    </row>
    <row r="8" spans="1:9" x14ac:dyDescent="0.35">
      <c r="A8">
        <v>238</v>
      </c>
      <c r="B8">
        <v>1.1299999999999999</v>
      </c>
      <c r="C8" t="s">
        <v>5</v>
      </c>
      <c r="D8">
        <v>1000</v>
      </c>
    </row>
    <row r="9" spans="1:9" x14ac:dyDescent="0.35">
      <c r="A9">
        <v>302</v>
      </c>
      <c r="B9">
        <v>2.09</v>
      </c>
      <c r="C9" t="s">
        <v>9</v>
      </c>
      <c r="D9" s="1">
        <f>D7*D8</f>
        <v>11.203090125133222</v>
      </c>
      <c r="E9" s="1"/>
    </row>
    <row r="10" spans="1:9" x14ac:dyDescent="0.35">
      <c r="C10" t="s">
        <v>7</v>
      </c>
      <c r="D10" s="2">
        <f>D7*D8*366</f>
        <v>4100.3309857987597</v>
      </c>
      <c r="E1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H_level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 Hung</cp:lastModifiedBy>
  <dcterms:created xsi:type="dcterms:W3CDTF">2023-08-17T20:05:00Z</dcterms:created>
  <dcterms:modified xsi:type="dcterms:W3CDTF">2023-08-18T16:04:29Z</dcterms:modified>
</cp:coreProperties>
</file>