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D:\Users\63427\Desktop\Code\鋼床鈑\Steeldeckgirder\"/>
    </mc:Choice>
  </mc:AlternateContent>
  <xr:revisionPtr revIDLastSave="0" documentId="13_ncr:1_{2C1D2D24-BA32-49B5-8623-D5B94D3553E5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鋼床鈑" sheetId="1" r:id="rId1"/>
    <sheet name="加勁鈑" sheetId="2" r:id="rId2"/>
    <sheet name="斷面性質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" i="3" l="1"/>
  <c r="V3" i="3"/>
  <c r="W3" i="3"/>
  <c r="V4" i="3"/>
  <c r="AF3" i="3" l="1"/>
  <c r="AI4" i="3"/>
  <c r="AK4" i="3" s="1"/>
  <c r="AH4" i="3"/>
  <c r="AJ4" i="3" s="1"/>
  <c r="AD4" i="3"/>
  <c r="AC4" i="3"/>
  <c r="AB4" i="3"/>
  <c r="U4" i="3"/>
  <c r="AE4" i="3" s="1"/>
  <c r="T4" i="3"/>
  <c r="AF4" i="3" s="1"/>
  <c r="S4" i="3"/>
  <c r="AG4" i="3" s="1"/>
  <c r="A4" i="3"/>
  <c r="AJ3" i="3"/>
  <c r="AI3" i="3"/>
  <c r="AK3" i="3" s="1"/>
  <c r="AH3" i="3"/>
  <c r="AD3" i="3"/>
  <c r="AC3" i="3"/>
  <c r="AB3" i="3"/>
  <c r="Z3" i="3"/>
  <c r="U3" i="3"/>
  <c r="AE3" i="3" s="1"/>
  <c r="T3" i="3"/>
  <c r="S3" i="3"/>
  <c r="AG3" i="3" s="1"/>
  <c r="A3" i="3"/>
  <c r="X3" i="3" l="1"/>
  <c r="X4" i="3"/>
  <c r="Y3" i="3"/>
  <c r="Y4" i="3"/>
  <c r="Z4" i="3"/>
  <c r="AA4" i="3"/>
  <c r="AA3" i="3"/>
</calcChain>
</file>

<file path=xl/sharedStrings.xml><?xml version="1.0" encoding="utf-8"?>
<sst xmlns="http://schemas.openxmlformats.org/spreadsheetml/2006/main" count="185" uniqueCount="97">
  <si>
    <t>ID</t>
  </si>
  <si>
    <t>Type</t>
  </si>
  <si>
    <t>Shape</t>
  </si>
  <si>
    <t>Name</t>
  </si>
  <si>
    <t>Area</t>
  </si>
  <si>
    <t>Asy</t>
  </si>
  <si>
    <t>Asz</t>
  </si>
  <si>
    <t>Ixx</t>
  </si>
  <si>
    <t>Iyy</t>
  </si>
  <si>
    <t>Izz</t>
  </si>
  <si>
    <t>Cyp</t>
  </si>
  <si>
    <t>Cym</t>
  </si>
  <si>
    <t>Czp</t>
  </si>
  <si>
    <t>Czm</t>
  </si>
  <si>
    <t>Qyb</t>
  </si>
  <si>
    <t>Qzb</t>
  </si>
  <si>
    <t>Peri</t>
  </si>
  <si>
    <t>Per</t>
  </si>
  <si>
    <r>
      <t>S</t>
    </r>
    <r>
      <rPr>
        <b/>
        <sz val="12"/>
        <color rgb="FF000000"/>
        <rFont val="Times New Roman"/>
        <family val="2"/>
      </rPr>
      <t>2L</t>
    </r>
  </si>
  <si>
    <r>
      <t>S</t>
    </r>
    <r>
      <rPr>
        <b/>
        <sz val="12"/>
        <color rgb="FF000000"/>
        <rFont val="Times New Roman"/>
        <family val="2"/>
      </rPr>
      <t>2R</t>
    </r>
  </si>
  <si>
    <r>
      <t>S</t>
    </r>
    <r>
      <rPr>
        <b/>
        <sz val="12"/>
        <color rgb="FF000000"/>
        <rFont val="Times New Roman"/>
        <family val="2"/>
      </rPr>
      <t>3T</t>
    </r>
  </si>
  <si>
    <r>
      <t>S</t>
    </r>
    <r>
      <rPr>
        <b/>
        <sz val="12"/>
        <color rgb="FF000000"/>
        <rFont val="Times New Roman"/>
        <family val="2"/>
      </rPr>
      <t>3B</t>
    </r>
  </si>
  <si>
    <r>
      <t>R</t>
    </r>
    <r>
      <rPr>
        <b/>
        <sz val="12"/>
        <color rgb="FF000000"/>
        <rFont val="Times New Roman"/>
        <family val="2"/>
      </rPr>
      <t>22</t>
    </r>
  </si>
  <si>
    <r>
      <t>R</t>
    </r>
    <r>
      <rPr>
        <b/>
        <sz val="12"/>
        <color rgb="FF000000"/>
        <rFont val="Times New Roman"/>
        <family val="2"/>
      </rPr>
      <t>33</t>
    </r>
  </si>
  <si>
    <r>
      <t>t</t>
    </r>
    <r>
      <rPr>
        <b/>
        <sz val="12"/>
        <color rgb="FF000000"/>
        <rFont val="Times New Roman"/>
        <family val="2"/>
      </rPr>
      <t>3</t>
    </r>
  </si>
  <si>
    <r>
      <t>t</t>
    </r>
    <r>
      <rPr>
        <b/>
        <sz val="12"/>
        <color rgb="FF000000"/>
        <rFont val="Times New Roman"/>
        <family val="2"/>
      </rPr>
      <t>2</t>
    </r>
  </si>
  <si>
    <t>TorsConst</t>
  </si>
  <si>
    <r>
      <t>AS</t>
    </r>
    <r>
      <rPr>
        <b/>
        <sz val="12"/>
        <color rgb="FF000000"/>
        <rFont val="Times New Roman"/>
        <family val="2"/>
      </rPr>
      <t>2</t>
    </r>
  </si>
  <si>
    <r>
      <t>AS</t>
    </r>
    <r>
      <rPr>
        <b/>
        <sz val="12"/>
        <color rgb="FF000000"/>
        <rFont val="Times New Roman"/>
        <family val="2"/>
      </rPr>
      <t>3</t>
    </r>
  </si>
  <si>
    <r>
      <t>I</t>
    </r>
    <r>
      <rPr>
        <b/>
        <sz val="12"/>
        <color rgb="FF000000"/>
        <rFont val="Times New Roman"/>
        <family val="2"/>
      </rPr>
      <t>22</t>
    </r>
  </si>
  <si>
    <r>
      <t>I</t>
    </r>
    <r>
      <rPr>
        <b/>
        <sz val="12"/>
        <color rgb="FF000000"/>
        <rFont val="Times New Roman"/>
        <family val="2"/>
      </rPr>
      <t>33</t>
    </r>
  </si>
  <si>
    <r>
      <t>Z</t>
    </r>
    <r>
      <rPr>
        <b/>
        <sz val="12"/>
        <color rgb="FF000000"/>
        <rFont val="Times New Roman"/>
        <family val="2"/>
      </rPr>
      <t>22</t>
    </r>
  </si>
  <si>
    <r>
      <t>Z</t>
    </r>
    <r>
      <rPr>
        <b/>
        <sz val="12"/>
        <color rgb="FF000000"/>
        <rFont val="Times New Roman"/>
        <family val="2"/>
      </rPr>
      <t>33</t>
    </r>
  </si>
  <si>
    <t>[-]</t>
  </si>
  <si>
    <t>[mm2]</t>
  </si>
  <si>
    <t>[mm4]</t>
  </si>
  <si>
    <t>[mm]</t>
  </si>
  <si>
    <r>
      <t>m</t>
    </r>
    <r>
      <rPr>
        <b/>
        <sz val="12"/>
        <color rgb="FF000000"/>
        <rFont val="Times New Roman"/>
        <family val="2"/>
      </rPr>
      <t>3</t>
    </r>
  </si>
  <si>
    <t>m</t>
  </si>
  <si>
    <r>
      <t>m</t>
    </r>
    <r>
      <rPr>
        <b/>
        <sz val="12"/>
        <color rgb="FF000000"/>
        <rFont val="Times New Roman"/>
        <family val="2"/>
      </rPr>
      <t>2</t>
    </r>
  </si>
  <si>
    <r>
      <t>m</t>
    </r>
    <r>
      <rPr>
        <b/>
        <sz val="12"/>
        <color rgb="FF000000"/>
        <rFont val="Times New Roman"/>
        <family val="2"/>
      </rPr>
      <t>4</t>
    </r>
  </si>
  <si>
    <t>Steel Girder B</t>
  </si>
  <si>
    <t>STLB</t>
  </si>
  <si>
    <t>Test</t>
  </si>
  <si>
    <t>Test2</t>
  </si>
  <si>
    <t>H/H/H</t>
  </si>
  <si>
    <t>B/B/B1</t>
  </si>
  <si>
    <t>/tw/B2</t>
  </si>
  <si>
    <t>/tf/t</t>
  </si>
  <si>
    <t>//R</t>
  </si>
  <si>
    <t>Tee</t>
  </si>
  <si>
    <t>R_top</t>
  </si>
  <si>
    <t>R_bot</t>
  </si>
  <si>
    <t>Trib</t>
  </si>
  <si>
    <t>Flat</t>
  </si>
  <si>
    <t>Srib</t>
  </si>
  <si>
    <r>
      <rPr>
        <b/>
        <sz val="12"/>
        <color rgb="FF000000"/>
        <rFont val="Microsoft JhengHei"/>
        <family val="2"/>
      </rPr>
      <t>編號</t>
    </r>
  </si>
  <si>
    <t>Ref_top</t>
  </si>
  <si>
    <t>Ref_bot</t>
  </si>
  <si>
    <t>B1</t>
  </si>
  <si>
    <t>B2</t>
  </si>
  <si>
    <t>B3</t>
  </si>
  <si>
    <t>B4</t>
  </si>
  <si>
    <t>B5</t>
  </si>
  <si>
    <t>B6</t>
  </si>
  <si>
    <t>H</t>
  </si>
  <si>
    <t>t1</t>
  </si>
  <si>
    <t>t2</t>
  </si>
  <si>
    <t>tw1</t>
  </si>
  <si>
    <t>tw2</t>
  </si>
  <si>
    <t>Top-Flange (Left-type)</t>
  </si>
  <si>
    <t>Top-Flange (Left-spacing)</t>
  </si>
  <si>
    <t>Top-Flange (Center-type)</t>
  </si>
  <si>
    <t>Top-Flange (Center-spacing)</t>
  </si>
  <si>
    <t>Top-Flange (Right-type)</t>
  </si>
  <si>
    <t>Top-Flange (Right-spacing)</t>
  </si>
  <si>
    <t>Bottom-Flange (Left-type)</t>
  </si>
  <si>
    <t>Bottom-Flange (Left-spacing)</t>
  </si>
  <si>
    <t>Bottom-Flange (Center-type)</t>
  </si>
  <si>
    <t>Bottom-Flange (Center-spacing)</t>
  </si>
  <si>
    <t>Bottom-Flange (Right-type)</t>
  </si>
  <si>
    <t>Bottom-Flange (Right-spacing)</t>
  </si>
  <si>
    <t>165,317.5,317.5,317.5,317.5,317.5,317.5</t>
  </si>
  <si>
    <t>320,320,320,320,320,320,320,320,320</t>
  </si>
  <si>
    <t>330,324.2,324.2,324.2,324.2,324.2,324.2</t>
  </si>
  <si>
    <t>457.1,457.1,457.1,457.1,457.1,457.1</t>
  </si>
  <si>
    <t>370,280,300,300,300</t>
  </si>
  <si>
    <t>200,315,315,315,310,315,315,315</t>
  </si>
  <si>
    <t>200,300,300</t>
  </si>
  <si>
    <t>520,520,520,520</t>
  </si>
  <si>
    <t>Test_r</t>
    <phoneticPr fontId="11" type="noConversion"/>
  </si>
  <si>
    <t>330,317.5,317.5,317.5,317.5,317.5,317.5</t>
    <phoneticPr fontId="11" type="noConversion"/>
  </si>
  <si>
    <t>126,324.2,324.2,324.2,324.2,324.2,324.2</t>
    <phoneticPr fontId="11" type="noConversion"/>
  </si>
  <si>
    <t>457.4,457.1,457.1,457.1,457.1,457.1</t>
    <phoneticPr fontId="11" type="noConversion"/>
  </si>
  <si>
    <t>Test2_r</t>
    <phoneticPr fontId="11" type="noConversion"/>
  </si>
  <si>
    <t>150,300,300</t>
    <phoneticPr fontId="11" type="noConversion"/>
  </si>
  <si>
    <t>200,300,300,300,280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</si>
</sst>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000"/>
  </numFmts>
  <fonts count="12">
    <font>
      <sz val="11"/>
      <color theme="1"/>
      <name val="新細明體"/>
      <family val="2"/>
      <scheme val="minor"/>
    </font>
    <font>
      <sz val="12"/>
      <color rgb="FF000000"/>
      <name val="Consolas"/>
      <family val="2"/>
    </font>
    <font>
      <b/>
      <sz val="12"/>
      <color rgb="FF000000"/>
      <name val="Times New Roman"/>
      <family val="2"/>
    </font>
    <font>
      <b/>
      <sz val="8"/>
      <color rgb="FF000000"/>
      <name val="Times New Roman"/>
      <family val="2"/>
    </font>
    <font>
      <sz val="12"/>
      <color rgb="FF0000FF"/>
      <name val="Consolas"/>
      <family val="2"/>
    </font>
    <font>
      <sz val="12"/>
      <color rgb="FFFF0000"/>
      <name val="Consolas"/>
      <family val="2"/>
    </font>
    <font>
      <sz val="12"/>
      <color rgb="FFFF0000"/>
      <name val="Times New Roman"/>
      <family val="2"/>
    </font>
    <font>
      <b/>
      <sz val="12"/>
      <color rgb="FF000000"/>
      <name val="Consolas"/>
      <family val="2"/>
    </font>
    <font>
      <sz val="11"/>
      <color rgb="FF000000"/>
      <name val="Calibri"/>
      <family val="2"/>
    </font>
    <font>
      <sz val="11"/>
      <color rgb="FFFF0000"/>
      <name val="JetBrains Mono"/>
      <family val="2"/>
    </font>
    <font>
      <b/>
      <sz val="12"/>
      <color rgb="FF000000"/>
      <name val="Microsoft JhengHei"/>
      <family val="2"/>
    </font>
    <font>
      <sz val="9"/>
      <name val="新細明體"/>
      <family val="3"/>
      <charset val="136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F2D0"/>
      </patternFill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FFFF00"/>
      </patternFill>
    </fill>
    <fill>
      <patternFill patternType="solid">
        <fgColor rgb="FFF2CFEE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3" fontId="4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3" fontId="1" fillId="0" borderId="2" xfId="0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4" fillId="0" borderId="2" xfId="0" applyNumberFormat="1" applyFont="1" applyBorder="1" applyAlignment="1">
      <alignment horizontal="center"/>
    </xf>
    <xf numFmtId="176" fontId="1" fillId="0" borderId="2" xfId="0" applyNumberFormat="1" applyFont="1" applyBorder="1" applyAlignment="1">
      <alignment horizontal="center"/>
    </xf>
    <xf numFmtId="4" fontId="5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2" fillId="6" borderId="1" xfId="0" applyFont="1" applyFill="1" applyBorder="1" applyAlignment="1">
      <alignment horizontal="center"/>
    </xf>
    <xf numFmtId="3" fontId="2" fillId="6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3" fontId="5" fillId="0" borderId="2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3" fontId="8" fillId="0" borderId="2" xfId="0" applyNumberFormat="1" applyFont="1" applyBorder="1" applyAlignment="1">
      <alignment horizontal="right"/>
    </xf>
    <xf numFmtId="0" fontId="8" fillId="0" borderId="2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3" fontId="0" fillId="0" borderId="0" xfId="0" applyNumberFormat="1" applyAlignment="1">
      <alignment horizontal="right"/>
    </xf>
    <xf numFmtId="49" fontId="5" fillId="0" borderId="2" xfId="0" applyNumberFormat="1" applyFont="1" applyBorder="1" applyAlignment="1">
      <alignment horizontal="center"/>
    </xf>
    <xf numFmtId="49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B15"/>
  <sheetViews>
    <sheetView workbookViewId="0">
      <selection activeCell="O12" sqref="O12"/>
    </sheetView>
  </sheetViews>
  <sheetFormatPr defaultRowHeight="15.75"/>
  <cols>
    <col min="1" max="1" width="8.85546875" style="29" bestFit="1" customWidth="1"/>
    <col min="2" max="2" width="8.85546875" bestFit="1" customWidth="1"/>
    <col min="3" max="3" width="17.140625" style="29" bestFit="1" customWidth="1"/>
    <col min="4" max="4" width="15.140625" style="29" bestFit="1" customWidth="1"/>
    <col min="5" max="15" width="8.85546875" style="29" bestFit="1" customWidth="1"/>
    <col min="16" max="16" width="26.140625" style="31" bestFit="1" customWidth="1"/>
    <col min="17" max="17" width="57.28515625" style="31" bestFit="1" customWidth="1"/>
    <col min="18" max="18" width="28.42578125" style="31" bestFit="1" customWidth="1"/>
    <col min="19" max="19" width="51.5703125" style="31" bestFit="1" customWidth="1"/>
    <col min="20" max="20" width="27.28515625" style="31" bestFit="1" customWidth="1"/>
    <col min="21" max="21" width="57.28515625" style="31" bestFit="1" customWidth="1"/>
    <col min="22" max="22" width="29.5703125" bestFit="1" customWidth="1"/>
    <col min="23" max="23" width="33" bestFit="1" customWidth="1"/>
    <col min="24" max="24" width="31.85546875" style="15" bestFit="1" customWidth="1"/>
    <col min="25" max="25" width="51.5703125" bestFit="1" customWidth="1"/>
    <col min="26" max="26" width="30.7109375" bestFit="1" customWidth="1"/>
    <col min="27" max="27" width="34.28515625" bestFit="1" customWidth="1"/>
    <col min="28" max="28" width="12.42578125" bestFit="1" customWidth="1"/>
  </cols>
  <sheetData>
    <row r="1" spans="1:28" ht="21.75" customHeight="1">
      <c r="A1" s="22" t="s">
        <v>56</v>
      </c>
      <c r="B1" s="23" t="s">
        <v>3</v>
      </c>
      <c r="C1" s="22" t="s">
        <v>57</v>
      </c>
      <c r="D1" s="22" t="s">
        <v>58</v>
      </c>
      <c r="E1" s="22" t="s">
        <v>59</v>
      </c>
      <c r="F1" s="22" t="s">
        <v>60</v>
      </c>
      <c r="G1" s="22" t="s">
        <v>61</v>
      </c>
      <c r="H1" s="22" t="s">
        <v>62</v>
      </c>
      <c r="I1" s="22" t="s">
        <v>63</v>
      </c>
      <c r="J1" s="22" t="s">
        <v>64</v>
      </c>
      <c r="K1" s="22" t="s">
        <v>65</v>
      </c>
      <c r="L1" s="22" t="s">
        <v>66</v>
      </c>
      <c r="M1" s="22" t="s">
        <v>67</v>
      </c>
      <c r="N1" s="22" t="s">
        <v>68</v>
      </c>
      <c r="O1" s="22" t="s">
        <v>69</v>
      </c>
      <c r="P1" s="23" t="s">
        <v>70</v>
      </c>
      <c r="Q1" s="23" t="s">
        <v>71</v>
      </c>
      <c r="R1" s="23" t="s">
        <v>72</v>
      </c>
      <c r="S1" s="23" t="s">
        <v>73</v>
      </c>
      <c r="T1" s="23" t="s">
        <v>74</v>
      </c>
      <c r="U1" s="23" t="s">
        <v>75</v>
      </c>
      <c r="V1" s="23" t="s">
        <v>76</v>
      </c>
      <c r="W1" s="23" t="s">
        <v>77</v>
      </c>
      <c r="X1" s="23" t="s">
        <v>78</v>
      </c>
      <c r="Y1" s="23" t="s">
        <v>79</v>
      </c>
      <c r="Z1" s="23" t="s">
        <v>80</v>
      </c>
      <c r="AA1" s="23" t="s">
        <v>81</v>
      </c>
      <c r="AB1" s="23"/>
    </row>
    <row r="2" spans="1:28" ht="20.25" customHeight="1">
      <c r="A2" s="22" t="s">
        <v>33</v>
      </c>
      <c r="B2" s="23" t="s">
        <v>33</v>
      </c>
      <c r="C2" s="22" t="s">
        <v>36</v>
      </c>
      <c r="D2" s="22" t="s">
        <v>36</v>
      </c>
      <c r="E2" s="22" t="s">
        <v>36</v>
      </c>
      <c r="F2" s="22" t="s">
        <v>36</v>
      </c>
      <c r="G2" s="22" t="s">
        <v>36</v>
      </c>
      <c r="H2" s="22" t="s">
        <v>36</v>
      </c>
      <c r="I2" s="22" t="s">
        <v>36</v>
      </c>
      <c r="J2" s="22" t="s">
        <v>36</v>
      </c>
      <c r="K2" s="22" t="s">
        <v>36</v>
      </c>
      <c r="L2" s="22" t="s">
        <v>36</v>
      </c>
      <c r="M2" s="22" t="s">
        <v>36</v>
      </c>
      <c r="N2" s="22" t="s">
        <v>36</v>
      </c>
      <c r="O2" s="22" t="s">
        <v>36</v>
      </c>
      <c r="P2" s="23" t="s">
        <v>33</v>
      </c>
      <c r="Q2" s="23" t="s">
        <v>36</v>
      </c>
      <c r="R2" s="23" t="s">
        <v>33</v>
      </c>
      <c r="S2" s="23" t="s">
        <v>36</v>
      </c>
      <c r="T2" s="23" t="s">
        <v>33</v>
      </c>
      <c r="U2" s="23" t="s">
        <v>36</v>
      </c>
      <c r="V2" s="23" t="s">
        <v>33</v>
      </c>
      <c r="W2" s="23" t="s">
        <v>36</v>
      </c>
      <c r="X2" s="23" t="s">
        <v>33</v>
      </c>
      <c r="Y2" s="23" t="s">
        <v>36</v>
      </c>
      <c r="Z2" s="23" t="s">
        <v>33</v>
      </c>
      <c r="AA2" s="23" t="s">
        <v>36</v>
      </c>
      <c r="AB2" s="23"/>
    </row>
    <row r="3" spans="1:28" ht="20.25" customHeight="1">
      <c r="A3" s="24">
        <v>1</v>
      </c>
      <c r="B3" s="25" t="s">
        <v>43</v>
      </c>
      <c r="C3" s="24">
        <v>0</v>
      </c>
      <c r="D3" s="24">
        <v>2280</v>
      </c>
      <c r="E3" s="24">
        <v>2400</v>
      </c>
      <c r="F3" s="24">
        <v>3200</v>
      </c>
      <c r="G3" s="24">
        <v>2400</v>
      </c>
      <c r="H3" s="24">
        <v>120</v>
      </c>
      <c r="I3" s="24">
        <v>3200</v>
      </c>
      <c r="J3" s="24">
        <v>120</v>
      </c>
      <c r="K3" s="24">
        <v>2500</v>
      </c>
      <c r="L3" s="24">
        <v>14</v>
      </c>
      <c r="M3" s="24">
        <v>13</v>
      </c>
      <c r="N3" s="24">
        <v>10</v>
      </c>
      <c r="O3" s="24">
        <v>10</v>
      </c>
      <c r="P3" s="30" t="s">
        <v>51</v>
      </c>
      <c r="Q3" s="30" t="s">
        <v>82</v>
      </c>
      <c r="R3" s="30" t="s">
        <v>51</v>
      </c>
      <c r="S3" s="30" t="s">
        <v>83</v>
      </c>
      <c r="T3" s="30" t="s">
        <v>51</v>
      </c>
      <c r="U3" s="30" t="s">
        <v>84</v>
      </c>
      <c r="V3" s="25"/>
      <c r="W3" s="24"/>
      <c r="X3" s="25" t="s">
        <v>52</v>
      </c>
      <c r="Y3" s="25" t="s">
        <v>85</v>
      </c>
      <c r="Z3" s="25"/>
      <c r="AA3" s="24"/>
    </row>
    <row r="4" spans="1:28" ht="20.25" customHeight="1">
      <c r="A4" s="24">
        <v>2</v>
      </c>
      <c r="B4" s="25" t="s">
        <v>44</v>
      </c>
      <c r="C4" s="24">
        <v>0</v>
      </c>
      <c r="D4" s="24">
        <v>1730</v>
      </c>
      <c r="E4" s="24">
        <v>1750</v>
      </c>
      <c r="F4" s="24">
        <v>2600</v>
      </c>
      <c r="G4" s="24">
        <v>950</v>
      </c>
      <c r="H4" s="24">
        <v>20</v>
      </c>
      <c r="I4" s="24">
        <v>2600</v>
      </c>
      <c r="J4" s="24">
        <v>120</v>
      </c>
      <c r="K4" s="24">
        <v>2800</v>
      </c>
      <c r="L4" s="24">
        <v>16</v>
      </c>
      <c r="M4" s="24">
        <v>20</v>
      </c>
      <c r="N4" s="24">
        <v>20</v>
      </c>
      <c r="O4" s="24">
        <v>20</v>
      </c>
      <c r="P4" s="30" t="s">
        <v>53</v>
      </c>
      <c r="Q4" s="30" t="s">
        <v>86</v>
      </c>
      <c r="R4" s="30" t="s">
        <v>53</v>
      </c>
      <c r="S4" s="30" t="s">
        <v>87</v>
      </c>
      <c r="T4" s="30" t="s">
        <v>53</v>
      </c>
      <c r="U4" s="30" t="s">
        <v>88</v>
      </c>
      <c r="X4" s="25" t="s">
        <v>55</v>
      </c>
      <c r="Y4" s="25" t="s">
        <v>89</v>
      </c>
    </row>
    <row r="5" spans="1:28" ht="20.25" customHeight="1">
      <c r="A5" s="24">
        <v>3</v>
      </c>
      <c r="B5" s="25" t="s">
        <v>90</v>
      </c>
      <c r="C5" s="24">
        <v>0</v>
      </c>
      <c r="D5" s="24">
        <v>2280</v>
      </c>
      <c r="E5" s="24">
        <v>2400</v>
      </c>
      <c r="F5" s="24">
        <v>3200</v>
      </c>
      <c r="G5" s="24">
        <v>2400</v>
      </c>
      <c r="H5" s="24">
        <v>120</v>
      </c>
      <c r="I5" s="24">
        <v>3200</v>
      </c>
      <c r="J5" s="24">
        <v>120</v>
      </c>
      <c r="K5" s="24">
        <v>2500</v>
      </c>
      <c r="L5" s="24">
        <v>14</v>
      </c>
      <c r="M5" s="24">
        <v>13</v>
      </c>
      <c r="N5" s="24">
        <v>10</v>
      </c>
      <c r="O5" s="24">
        <v>10</v>
      </c>
      <c r="P5" s="30" t="s">
        <v>51</v>
      </c>
      <c r="Q5" s="30" t="s">
        <v>92</v>
      </c>
      <c r="R5" s="30" t="s">
        <v>51</v>
      </c>
      <c r="S5" s="30" t="s">
        <v>83</v>
      </c>
      <c r="T5" s="30" t="s">
        <v>51</v>
      </c>
      <c r="U5" s="30" t="s">
        <v>91</v>
      </c>
      <c r="X5" s="25" t="s">
        <v>52</v>
      </c>
      <c r="Y5" s="25" t="s">
        <v>93</v>
      </c>
    </row>
    <row r="6" spans="1:28" ht="20.25" customHeight="1">
      <c r="A6" s="24">
        <v>4</v>
      </c>
      <c r="B6" s="25" t="s">
        <v>94</v>
      </c>
      <c r="C6" s="24">
        <v>0</v>
      </c>
      <c r="D6" s="24">
        <v>830</v>
      </c>
      <c r="E6" s="24">
        <v>950</v>
      </c>
      <c r="F6" s="24">
        <v>2600</v>
      </c>
      <c r="G6" s="24">
        <v>1750</v>
      </c>
      <c r="H6" s="24">
        <v>120</v>
      </c>
      <c r="I6" s="24">
        <v>2600</v>
      </c>
      <c r="J6" s="24">
        <v>20</v>
      </c>
      <c r="K6" s="24">
        <v>2800</v>
      </c>
      <c r="L6" s="24">
        <v>16</v>
      </c>
      <c r="M6" s="24">
        <v>20</v>
      </c>
      <c r="N6" s="24">
        <v>20</v>
      </c>
      <c r="O6" s="24">
        <v>20</v>
      </c>
      <c r="P6" s="30" t="s">
        <v>53</v>
      </c>
      <c r="Q6" s="30" t="s">
        <v>95</v>
      </c>
      <c r="R6" s="30" t="s">
        <v>53</v>
      </c>
      <c r="S6" s="30" t="s">
        <v>87</v>
      </c>
      <c r="T6" s="30" t="s">
        <v>53</v>
      </c>
      <c r="U6" s="30" t="s">
        <v>96</v>
      </c>
      <c r="X6" s="25" t="s">
        <v>55</v>
      </c>
      <c r="Y6" s="25" t="s">
        <v>89</v>
      </c>
    </row>
    <row r="7" spans="1:28" ht="19.5" customHeight="1">
      <c r="A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X7" s="27"/>
    </row>
    <row r="8" spans="1:28" ht="19.5" customHeight="1">
      <c r="A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X8" s="27"/>
    </row>
    <row r="9" spans="1:28" ht="19.5" customHeight="1">
      <c r="A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X9" s="27"/>
    </row>
    <row r="10" spans="1:28" ht="19.5" customHeight="1">
      <c r="A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X10" s="27"/>
    </row>
    <row r="11" spans="1:28" ht="19.5" customHeight="1">
      <c r="A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X11" s="27"/>
    </row>
    <row r="12" spans="1:28" ht="19.5" customHeight="1">
      <c r="A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X12" s="27"/>
    </row>
    <row r="13" spans="1:28" ht="19.5" customHeight="1">
      <c r="A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X13" s="27"/>
    </row>
    <row r="14" spans="1:28" ht="19.5" customHeight="1">
      <c r="A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X14" s="27"/>
    </row>
    <row r="15" spans="1:28" ht="21" customHeight="1">
      <c r="A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X15" s="28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5"/>
  <sheetViews>
    <sheetView workbookViewId="0"/>
  </sheetViews>
  <sheetFormatPr defaultRowHeight="15.75"/>
  <cols>
    <col min="1" max="2" width="12.42578125" style="15" bestFit="1" customWidth="1"/>
    <col min="3" max="7" width="12.42578125" style="16" bestFit="1" customWidth="1"/>
  </cols>
  <sheetData>
    <row r="1" spans="1:7" ht="17.25" customHeight="1">
      <c r="A1" s="18" t="s">
        <v>1</v>
      </c>
      <c r="B1" s="18" t="s">
        <v>3</v>
      </c>
      <c r="C1" s="19" t="s">
        <v>45</v>
      </c>
      <c r="D1" s="19" t="s">
        <v>46</v>
      </c>
      <c r="E1" s="19" t="s">
        <v>47</v>
      </c>
      <c r="F1" s="19" t="s">
        <v>48</v>
      </c>
      <c r="G1" s="19" t="s">
        <v>49</v>
      </c>
    </row>
    <row r="2" spans="1:7" ht="17.25" customHeight="1">
      <c r="A2" s="20" t="s">
        <v>50</v>
      </c>
      <c r="B2" s="20" t="s">
        <v>51</v>
      </c>
      <c r="C2" s="21">
        <v>216</v>
      </c>
      <c r="D2" s="21">
        <v>60</v>
      </c>
      <c r="E2" s="21">
        <v>12</v>
      </c>
      <c r="F2" s="21">
        <v>16</v>
      </c>
      <c r="G2" s="21">
        <v>0</v>
      </c>
    </row>
    <row r="3" spans="1:7" ht="17.25" customHeight="1">
      <c r="A3" s="20" t="s">
        <v>50</v>
      </c>
      <c r="B3" s="20" t="s">
        <v>52</v>
      </c>
      <c r="C3" s="21">
        <v>239</v>
      </c>
      <c r="D3" s="21">
        <v>150</v>
      </c>
      <c r="E3" s="21">
        <v>10</v>
      </c>
      <c r="F3" s="21">
        <v>19</v>
      </c>
      <c r="G3" s="21">
        <v>0</v>
      </c>
    </row>
    <row r="4" spans="1:7" ht="17.25" customHeight="1">
      <c r="A4" s="20" t="s">
        <v>50</v>
      </c>
      <c r="B4" s="20" t="s">
        <v>53</v>
      </c>
      <c r="C4" s="21">
        <v>213</v>
      </c>
      <c r="D4" s="21">
        <v>200</v>
      </c>
      <c r="E4" s="21">
        <v>16</v>
      </c>
      <c r="F4" s="21">
        <v>20</v>
      </c>
      <c r="G4" s="21">
        <v>0</v>
      </c>
    </row>
    <row r="5" spans="1:7" ht="17.25" customHeight="1">
      <c r="A5" s="20" t="s">
        <v>54</v>
      </c>
      <c r="B5" s="20" t="s">
        <v>55</v>
      </c>
      <c r="C5" s="21">
        <v>250</v>
      </c>
      <c r="D5" s="21">
        <v>20</v>
      </c>
      <c r="E5" s="21">
        <v>0</v>
      </c>
      <c r="F5" s="21">
        <v>0</v>
      </c>
      <c r="G5" s="21">
        <v>0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AK4"/>
  <sheetViews>
    <sheetView tabSelected="1" topLeftCell="J1" zoomScale="85" zoomScaleNormal="85" workbookViewId="0">
      <selection activeCell="Z3" sqref="Z3"/>
    </sheetView>
  </sheetViews>
  <sheetFormatPr defaultRowHeight="15.75"/>
  <cols>
    <col min="1" max="1" width="6" style="15" bestFit="1" customWidth="1"/>
    <col min="2" max="2" width="22.28515625" style="15" bestFit="1" customWidth="1"/>
    <col min="3" max="4" width="8.7109375" style="15" bestFit="1" customWidth="1"/>
    <col min="5" max="5" width="11.5703125" style="16" bestFit="1" customWidth="1"/>
    <col min="6" max="6" width="16.140625" style="17" bestFit="1" customWidth="1"/>
    <col min="7" max="7" width="14.5703125" style="17" bestFit="1" customWidth="1"/>
    <col min="8" max="9" width="28.5703125" style="17" bestFit="1" customWidth="1"/>
    <col min="10" max="10" width="31.5703125" style="17" bestFit="1" customWidth="1"/>
    <col min="11" max="14" width="13.140625" style="17" bestFit="1" customWidth="1"/>
    <col min="15" max="16" width="8.7109375" style="16" bestFit="1" customWidth="1"/>
    <col min="17" max="18" width="10" style="16" bestFit="1" customWidth="1"/>
    <col min="19" max="19" width="25.28515625" style="15" bestFit="1" customWidth="1"/>
    <col min="20" max="20" width="26.85546875" style="15" bestFit="1" customWidth="1"/>
    <col min="21" max="21" width="39.28515625" style="15" bestFit="1" customWidth="1"/>
    <col min="22" max="27" width="17.5703125" style="15" bestFit="1" customWidth="1"/>
    <col min="28" max="30" width="7.42578125" style="15" bestFit="1" customWidth="1"/>
    <col min="31" max="33" width="17.5703125" style="15" bestFit="1" customWidth="1"/>
    <col min="34" max="37" width="7.42578125" style="15" bestFit="1" customWidth="1"/>
  </cols>
  <sheetData>
    <row r="1" spans="1:37" ht="23.2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5" t="s">
        <v>5</v>
      </c>
      <c r="T1" s="5" t="s">
        <v>6</v>
      </c>
      <c r="U1" s="5" t="s">
        <v>7</v>
      </c>
      <c r="V1" s="6" t="s">
        <v>18</v>
      </c>
      <c r="W1" s="6" t="s">
        <v>19</v>
      </c>
      <c r="X1" s="6" t="s">
        <v>20</v>
      </c>
      <c r="Y1" s="6" t="s">
        <v>21</v>
      </c>
      <c r="Z1" s="6" t="s">
        <v>22</v>
      </c>
      <c r="AA1" s="6" t="s">
        <v>23</v>
      </c>
      <c r="AB1" s="6" t="s">
        <v>24</v>
      </c>
      <c r="AC1" s="6" t="s">
        <v>25</v>
      </c>
      <c r="AD1" s="6" t="s">
        <v>4</v>
      </c>
      <c r="AE1" s="7" t="s">
        <v>26</v>
      </c>
      <c r="AF1" s="6" t="s">
        <v>27</v>
      </c>
      <c r="AG1" s="6" t="s">
        <v>28</v>
      </c>
      <c r="AH1" s="6" t="s">
        <v>29</v>
      </c>
      <c r="AI1" s="6" t="s">
        <v>30</v>
      </c>
      <c r="AJ1" s="6" t="s">
        <v>31</v>
      </c>
      <c r="AK1" s="6" t="s">
        <v>32</v>
      </c>
    </row>
    <row r="2" spans="1:37" ht="24" customHeight="1">
      <c r="A2" s="1" t="s">
        <v>33</v>
      </c>
      <c r="B2" s="2" t="s">
        <v>33</v>
      </c>
      <c r="C2" s="2" t="s">
        <v>33</v>
      </c>
      <c r="D2" s="2" t="s">
        <v>33</v>
      </c>
      <c r="E2" s="3" t="s">
        <v>34</v>
      </c>
      <c r="F2" s="4" t="s">
        <v>34</v>
      </c>
      <c r="G2" s="4" t="s">
        <v>34</v>
      </c>
      <c r="H2" s="4" t="s">
        <v>35</v>
      </c>
      <c r="I2" s="4" t="s">
        <v>35</v>
      </c>
      <c r="J2" s="4" t="s">
        <v>35</v>
      </c>
      <c r="K2" s="4" t="s">
        <v>36</v>
      </c>
      <c r="L2" s="4" t="s">
        <v>36</v>
      </c>
      <c r="M2" s="4" t="s">
        <v>36</v>
      </c>
      <c r="N2" s="4" t="s">
        <v>36</v>
      </c>
      <c r="O2" s="3" t="s">
        <v>34</v>
      </c>
      <c r="P2" s="3" t="s">
        <v>34</v>
      </c>
      <c r="Q2" s="3" t="s">
        <v>36</v>
      </c>
      <c r="R2" s="3" t="s">
        <v>36</v>
      </c>
      <c r="S2" s="5" t="s">
        <v>34</v>
      </c>
      <c r="T2" s="5" t="s">
        <v>34</v>
      </c>
      <c r="U2" s="5" t="s">
        <v>35</v>
      </c>
      <c r="V2" s="6" t="s">
        <v>37</v>
      </c>
      <c r="W2" s="6" t="s">
        <v>37</v>
      </c>
      <c r="X2" s="6" t="s">
        <v>37</v>
      </c>
      <c r="Y2" s="6" t="s">
        <v>37</v>
      </c>
      <c r="Z2" s="6" t="s">
        <v>38</v>
      </c>
      <c r="AA2" s="6" t="s">
        <v>38</v>
      </c>
      <c r="AB2" s="6" t="s">
        <v>38</v>
      </c>
      <c r="AC2" s="6" t="s">
        <v>38</v>
      </c>
      <c r="AD2" s="6" t="s">
        <v>39</v>
      </c>
      <c r="AE2" s="6" t="s">
        <v>40</v>
      </c>
      <c r="AF2" s="6" t="s">
        <v>39</v>
      </c>
      <c r="AG2" s="6" t="s">
        <v>39</v>
      </c>
      <c r="AH2" s="6" t="s">
        <v>40</v>
      </c>
      <c r="AI2" s="6" t="s">
        <v>40</v>
      </c>
      <c r="AJ2" s="6" t="s">
        <v>37</v>
      </c>
      <c r="AK2" s="6" t="s">
        <v>37</v>
      </c>
    </row>
    <row r="3" spans="1:37" ht="23.25" customHeight="1">
      <c r="A3" s="8">
        <f>鋼床鈑!A3</f>
        <v>1</v>
      </c>
      <c r="B3" s="9" t="s">
        <v>41</v>
      </c>
      <c r="C3" s="9" t="s">
        <v>42</v>
      </c>
      <c r="D3" s="9" t="s">
        <v>43</v>
      </c>
      <c r="E3" s="10">
        <v>314300</v>
      </c>
      <c r="F3" s="11">
        <v>126904.841</v>
      </c>
      <c r="G3" s="11">
        <v>37916.5124</v>
      </c>
      <c r="H3" s="11">
        <v>272446027428.66699</v>
      </c>
      <c r="I3" s="11">
        <v>344686041867.96802</v>
      </c>
      <c r="J3" s="11">
        <v>1222335947709.1101</v>
      </c>
      <c r="K3" s="11">
        <v>3998.5102999999999</v>
      </c>
      <c r="L3" s="11">
        <v>4001.4897000000001</v>
      </c>
      <c r="M3" s="11">
        <v>823.07690000000002</v>
      </c>
      <c r="N3" s="11">
        <v>1703.9231</v>
      </c>
      <c r="O3" s="10">
        <v>0</v>
      </c>
      <c r="P3" s="10">
        <v>0</v>
      </c>
      <c r="Q3" s="10">
        <v>28886</v>
      </c>
      <c r="R3" s="10">
        <v>20700</v>
      </c>
      <c r="S3" s="12">
        <f>(鋼床鈑!F3+鋼床鈑!N3+鋼床鈑!O3)*鋼床鈑!L3+(鋼床鈑!I3+鋼床鈑!N3+鋼床鈑!O3)*鋼床鈑!M3</f>
        <v>86940</v>
      </c>
      <c r="T3" s="12">
        <f>(鋼床鈑!K3)*鋼床鈑!N3+(鋼床鈑!K3)*鋼床鈑!O3</f>
        <v>50000</v>
      </c>
      <c r="U3" s="12">
        <f>4*((鋼床鈑!I3+鋼床鈑!N3/2+鋼床鈑!O3/2)*(鋼床鈑!K3+鋼床鈑!L3/2+鋼床鈑!M3/2))^2/((鋼床鈑!F3+鋼床鈑!N3/2+鋼床鈑!O3/2)/鋼床鈑!L3+(鋼床鈑!I3+鋼床鈑!N3/2+鋼床鈑!O3/2)/鋼床鈑!M3+(鋼床鈑!K3+鋼床鈑!L3/2+鋼床鈑!M3/2)/鋼床鈑!N3+(鋼床鈑!K3+鋼床鈑!L3/2+鋼床鈑!M3/2)/鋼床鈑!O3)</f>
        <v>266002431510.86484</v>
      </c>
      <c r="V3" s="13">
        <f>AH3/(L3/1000)</f>
        <v>0.30547022217978215</v>
      </c>
      <c r="W3" s="13">
        <f>AH3/(K3/1000)</f>
        <v>0.30569783644401516</v>
      </c>
      <c r="X3" s="13">
        <f>AI3/(M3/1000)</f>
        <v>0.41877744578661852</v>
      </c>
      <c r="Y3" s="13">
        <f>AI3/(N3/1000)</f>
        <v>0.20228967015469657</v>
      </c>
      <c r="Z3" s="13">
        <f>AH3/AD3</f>
        <v>3.8890739666214125</v>
      </c>
      <c r="AA3" s="13">
        <f>AI3/AD3</f>
        <v>1.0966784660132611</v>
      </c>
      <c r="AB3" s="11">
        <f>(M3+N3)/1000</f>
        <v>2.5270000000000001</v>
      </c>
      <c r="AC3" s="10">
        <f>(K3+L3)/1000</f>
        <v>8</v>
      </c>
      <c r="AD3" s="11">
        <f>E3/1000^2</f>
        <v>0.31430000000000002</v>
      </c>
      <c r="AE3" s="13">
        <f>U3/(1000^4)</f>
        <v>0.26600243151086483</v>
      </c>
      <c r="AF3" s="13">
        <f>T3/1000^2</f>
        <v>0.05</v>
      </c>
      <c r="AG3" s="13">
        <f>S3/1000^2</f>
        <v>8.6940000000000003E-2</v>
      </c>
      <c r="AH3" s="11">
        <f>J3/(1000^4)</f>
        <v>1.22233594770911</v>
      </c>
      <c r="AI3" s="11">
        <f>I3/(1000^4)</f>
        <v>0.34468604186796803</v>
      </c>
      <c r="AJ3" s="14">
        <f>AH3</f>
        <v>1.22233594770911</v>
      </c>
      <c r="AK3" s="14">
        <f>AI3</f>
        <v>0.34468604186796803</v>
      </c>
    </row>
    <row r="4" spans="1:37" ht="23.25" customHeight="1">
      <c r="A4" s="8">
        <f>鋼床鈑!A4</f>
        <v>2</v>
      </c>
      <c r="B4" s="9" t="s">
        <v>41</v>
      </c>
      <c r="C4" s="9" t="s">
        <v>42</v>
      </c>
      <c r="D4" s="9" t="s">
        <v>44</v>
      </c>
      <c r="E4" s="10">
        <v>385008</v>
      </c>
      <c r="F4" s="11">
        <v>107767.37820000001</v>
      </c>
      <c r="G4" s="11">
        <v>88159.129300000001</v>
      </c>
      <c r="H4" s="11">
        <v>385578006657.36902</v>
      </c>
      <c r="I4" s="11">
        <v>494112988461.61401</v>
      </c>
      <c r="J4" s="11">
        <v>695388427170.32605</v>
      </c>
      <c r="K4" s="11">
        <v>2424.5082000000002</v>
      </c>
      <c r="L4" s="11">
        <v>2875.4917999999998</v>
      </c>
      <c r="M4" s="11">
        <v>1006.5495</v>
      </c>
      <c r="N4" s="11">
        <v>1829.4504999999999</v>
      </c>
      <c r="O4" s="10">
        <v>0</v>
      </c>
      <c r="P4" s="10">
        <v>0</v>
      </c>
      <c r="Q4" s="10">
        <v>22824</v>
      </c>
      <c r="R4" s="10">
        <v>19152</v>
      </c>
      <c r="S4" s="12">
        <f>(鋼床鈑!F4+鋼床鈑!N4+鋼床鈑!O4)*鋼床鈑!L4+(鋼床鈑!I4+鋼床鈑!N4+鋼床鈑!O4)*鋼床鈑!M4</f>
        <v>95040</v>
      </c>
      <c r="T4" s="12">
        <f>(鋼床鈑!K4)*鋼床鈑!N4+(鋼床鈑!K4)*鋼床鈑!O4</f>
        <v>112000</v>
      </c>
      <c r="U4" s="12">
        <f>4*((鋼床鈑!I4+鋼床鈑!N4/2+鋼床鈑!O4/2)*(鋼床鈑!K4+鋼床鈑!L4/2+鋼床鈑!M4/2))^2/((鋼床鈑!F4+鋼床鈑!N4/2+鋼床鈑!O4/2)/鋼床鈑!L4+(鋼床鈑!I4+鋼床鈑!N4/2+鋼床鈑!O4/2)/鋼床鈑!M4+(鋼床鈑!K4+鋼床鈑!L4/2+鋼床鈑!M4/2)/鋼床鈑!N4+(鋼床鈑!K4+鋼床鈑!L4/2+鋼床鈑!M4/2)/鋼床鈑!O4)</f>
        <v>378187852471.42487</v>
      </c>
      <c r="V4" s="13">
        <f>AH4/(L4/1000)</f>
        <v>0.24183286739691834</v>
      </c>
      <c r="W4" s="13">
        <f>AH4/(K4/1000)</f>
        <v>0.28681628182174268</v>
      </c>
      <c r="X4" s="13">
        <f>AI4/(M4/1000)</f>
        <v>0.49089785297356364</v>
      </c>
      <c r="Y4" s="13">
        <f>AI4/(N4/1000)</f>
        <v>0.27008819777392939</v>
      </c>
      <c r="Z4" s="13">
        <f>AH4/AD4</f>
        <v>1.8061661762101722</v>
      </c>
      <c r="AA4" s="13">
        <f>AI4/AD4</f>
        <v>1.2833836919274768</v>
      </c>
      <c r="AB4" s="11">
        <f>(M4+N4)/1000</f>
        <v>2.8359999999999999</v>
      </c>
      <c r="AC4" s="11">
        <f>(K4+L4)/1000</f>
        <v>5.3</v>
      </c>
      <c r="AD4" s="11">
        <f>E4/1000^2</f>
        <v>0.38500800000000002</v>
      </c>
      <c r="AE4" s="13">
        <f>U4/(1000^4)</f>
        <v>0.37818785247142489</v>
      </c>
      <c r="AF4" s="13">
        <f>T4/1000^2</f>
        <v>0.112</v>
      </c>
      <c r="AG4" s="13">
        <f>S4/1000^2</f>
        <v>9.5039999999999999E-2</v>
      </c>
      <c r="AH4" s="11">
        <f>J4/(1000^4)</f>
        <v>0.69538842717032601</v>
      </c>
      <c r="AI4" s="11">
        <f>I4/(1000^4)</f>
        <v>0.494112988461614</v>
      </c>
      <c r="AJ4" s="14">
        <f>AH4</f>
        <v>0.69538842717032601</v>
      </c>
      <c r="AK4" s="14">
        <f>AI4</f>
        <v>0.494112988461614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鋼床鈑</vt:lpstr>
      <vt:lpstr>加勁鈑</vt:lpstr>
      <vt:lpstr>斷面性質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 第一結構部 魏星池(華光借調)</cp:lastModifiedBy>
  <dcterms:created xsi:type="dcterms:W3CDTF">2025-02-17T09:04:16Z</dcterms:created>
  <dcterms:modified xsi:type="dcterms:W3CDTF">2025-02-18T09:15:12Z</dcterms:modified>
</cp:coreProperties>
</file>