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鋼床鈑"/>
    <sheet r:id="rId2" sheetId="2" name="加勁鈑"/>
    <sheet r:id="rId3" sheetId="3" name="斷面性質"/>
  </sheets>
  <calcPr fullCalcOnLoad="1"/>
</workbook>
</file>

<file path=xl/sharedStrings.xml><?xml version="1.0" encoding="utf-8"?>
<sst xmlns="http://schemas.openxmlformats.org/spreadsheetml/2006/main" count="167" uniqueCount="90">
  <si>
    <t>ID</t>
  </si>
  <si>
    <t>Type</t>
  </si>
  <si>
    <t>Shape</t>
  </si>
  <si>
    <t>Name</t>
  </si>
  <si>
    <t>Area</t>
  </si>
  <si>
    <t>Asy</t>
  </si>
  <si>
    <t>Asz</t>
  </si>
  <si>
    <t>Ixx</t>
  </si>
  <si>
    <t>Iyy</t>
  </si>
  <si>
    <t>Izz</t>
  </si>
  <si>
    <t>Cyp</t>
  </si>
  <si>
    <t>Cym</t>
  </si>
  <si>
    <t>Czp</t>
  </si>
  <si>
    <t>Czm</t>
  </si>
  <si>
    <t>Qyb</t>
  </si>
  <si>
    <t>Qzb</t>
  </si>
  <si>
    <t>Peri</t>
  </si>
  <si>
    <t>Per</t>
  </si>
  <si>
    <r>
      <t>S</t>
    </r>
    <r>
      <rPr>
        <b/>
        <sz val="12"/>
        <color theme="1"/>
        <rFont val="Times New Roman"/>
        <family val="2"/>
      </rPr>
      <t>2L</t>
    </r>
  </si>
  <si>
    <r>
      <t>S</t>
    </r>
    <r>
      <rPr>
        <b/>
        <sz val="12"/>
        <color theme="1"/>
        <rFont val="Times New Roman"/>
        <family val="2"/>
      </rPr>
      <t>2R</t>
    </r>
  </si>
  <si>
    <r>
      <t>S</t>
    </r>
    <r>
      <rPr>
        <b/>
        <sz val="12"/>
        <color theme="1"/>
        <rFont val="Times New Roman"/>
        <family val="2"/>
      </rPr>
      <t>3T</t>
    </r>
  </si>
  <si>
    <r>
      <t>S</t>
    </r>
    <r>
      <rPr>
        <b/>
        <sz val="12"/>
        <color theme="1"/>
        <rFont val="Times New Roman"/>
        <family val="2"/>
      </rPr>
      <t>3B</t>
    </r>
  </si>
  <si>
    <r>
      <t>R</t>
    </r>
    <r>
      <rPr>
        <b/>
        <sz val="12"/>
        <color theme="1"/>
        <rFont val="Times New Roman"/>
        <family val="2"/>
      </rPr>
      <t>22</t>
    </r>
  </si>
  <si>
    <r>
      <t>R</t>
    </r>
    <r>
      <rPr>
        <b/>
        <sz val="12"/>
        <color theme="1"/>
        <rFont val="Times New Roman"/>
        <family val="2"/>
      </rPr>
      <t>33</t>
    </r>
  </si>
  <si>
    <r>
      <t>t</t>
    </r>
    <r>
      <rPr>
        <b/>
        <sz val="12"/>
        <color theme="1"/>
        <rFont val="Times New Roman"/>
        <family val="2"/>
      </rPr>
      <t>3</t>
    </r>
  </si>
  <si>
    <r>
      <t>t</t>
    </r>
    <r>
      <rPr>
        <b/>
        <sz val="12"/>
        <color theme="1"/>
        <rFont val="Times New Roman"/>
        <family val="2"/>
      </rPr>
      <t>2</t>
    </r>
  </si>
  <si>
    <t>TorsConst</t>
  </si>
  <si>
    <r>
      <t>AS</t>
    </r>
    <r>
      <rPr>
        <b/>
        <sz val="12"/>
        <color theme="1"/>
        <rFont val="Times New Roman"/>
        <family val="2"/>
      </rPr>
      <t>2</t>
    </r>
  </si>
  <si>
    <r>
      <t>AS</t>
    </r>
    <r>
      <rPr>
        <b/>
        <sz val="12"/>
        <color theme="1"/>
        <rFont val="Times New Roman"/>
        <family val="2"/>
      </rPr>
      <t>3</t>
    </r>
  </si>
  <si>
    <r>
      <t>I</t>
    </r>
    <r>
      <rPr>
        <b/>
        <sz val="12"/>
        <color theme="1"/>
        <rFont val="Times New Roman"/>
        <family val="2"/>
      </rPr>
      <t>22</t>
    </r>
  </si>
  <si>
    <r>
      <t>I</t>
    </r>
    <r>
      <rPr>
        <b/>
        <sz val="12"/>
        <color theme="1"/>
        <rFont val="Times New Roman"/>
        <family val="2"/>
      </rPr>
      <t>33</t>
    </r>
  </si>
  <si>
    <r>
      <t>Z</t>
    </r>
    <r>
      <rPr>
        <b/>
        <sz val="12"/>
        <color theme="1"/>
        <rFont val="Times New Roman"/>
        <family val="2"/>
      </rPr>
      <t>22</t>
    </r>
  </si>
  <si>
    <r>
      <t>Z</t>
    </r>
    <r>
      <rPr>
        <b/>
        <sz val="12"/>
        <color theme="1"/>
        <rFont val="Times New Roman"/>
        <family val="2"/>
      </rPr>
      <t>33</t>
    </r>
  </si>
  <si>
    <t>[-]</t>
  </si>
  <si>
    <t>[mm2]</t>
  </si>
  <si>
    <t>[mm4]</t>
  </si>
  <si>
    <t>[mm]</t>
  </si>
  <si>
    <r>
      <t>m</t>
    </r>
    <r>
      <rPr>
        <b/>
        <sz val="12"/>
        <color theme="1"/>
        <rFont val="Times New Roman"/>
        <family val="2"/>
      </rPr>
      <t>3</t>
    </r>
  </si>
  <si>
    <t>m</t>
  </si>
  <si>
    <r>
      <t>m</t>
    </r>
    <r>
      <rPr>
        <b/>
        <sz val="12"/>
        <color theme="1"/>
        <rFont val="Times New Roman"/>
        <family val="2"/>
      </rPr>
      <t>2</t>
    </r>
  </si>
  <si>
    <r>
      <t>m</t>
    </r>
    <r>
      <rPr>
        <b/>
        <sz val="12"/>
        <color theme="1"/>
        <rFont val="Times New Roman"/>
        <family val="2"/>
      </rPr>
      <t>4</t>
    </r>
  </si>
  <si>
    <t>Steel Girder B</t>
  </si>
  <si>
    <t>STLB</t>
  </si>
  <si>
    <t>Test</t>
  </si>
  <si>
    <t>Test2</t>
  </si>
  <si>
    <t>H/H/H</t>
  </si>
  <si>
    <t>B/B/B1</t>
  </si>
  <si>
    <t>/tw/B2</t>
  </si>
  <si>
    <t>/tf/t</t>
  </si>
  <si>
    <t>//R</t>
  </si>
  <si>
    <t>Tee</t>
  </si>
  <si>
    <t>R_top</t>
  </si>
  <si>
    <t>R_bot</t>
  </si>
  <si>
    <t>Trib</t>
  </si>
  <si>
    <t>Flat</t>
  </si>
  <si>
    <t>Srib</t>
  </si>
  <si>
    <r>
      <t/>
    </r>
    <r>
      <rPr>
        <b/>
        <sz val="12"/>
        <color theme="1"/>
        <rFont val="Microsoft JhengHei"/>
        <family val="2"/>
      </rPr>
      <t>編號</t>
    </r>
  </si>
  <si>
    <t>Ref_top</t>
  </si>
  <si>
    <t>Ref_bot</t>
  </si>
  <si>
    <t>B1</t>
  </si>
  <si>
    <t>B2</t>
  </si>
  <si>
    <t>B3</t>
  </si>
  <si>
    <t>B4</t>
  </si>
  <si>
    <t>B5</t>
  </si>
  <si>
    <t>B6</t>
  </si>
  <si>
    <t>H</t>
  </si>
  <si>
    <t>t1</t>
  </si>
  <si>
    <t>t2</t>
  </si>
  <si>
    <t>tw1</t>
  </si>
  <si>
    <t>tw2</t>
  </si>
  <si>
    <t>Top-Flange (Left-type)</t>
  </si>
  <si>
    <t>Top-Flange (Left-spacing)</t>
  </si>
  <si>
    <t>Top-Flange (Center-type)</t>
  </si>
  <si>
    <t>Top-Flange (Center-spacing)</t>
  </si>
  <si>
    <t>Top-Flange (Right-type)</t>
  </si>
  <si>
    <t>Top-Flange (Right-spacing)</t>
  </si>
  <si>
    <t>Bottom-Flange (Left-type)</t>
  </si>
  <si>
    <t>Bottom-Flange (Left-spacing)</t>
  </si>
  <si>
    <t>Bottom-Flange (Center-type)</t>
  </si>
  <si>
    <t>Bottom-Flange (Center-spacing)</t>
  </si>
  <si>
    <t>Bottom-Flange (Right-type)</t>
  </si>
  <si>
    <t>Bottom-Flange (Right-spacing)</t>
  </si>
  <si>
    <t>165,317.5,317.5,317.5,317.5,317.5,317.5</t>
  </si>
  <si>
    <t>320,320,320,320,320,320,320,320,320</t>
  </si>
  <si>
    <t>330,324.2,324.2,324.2,324.2,324.2,324.2</t>
  </si>
  <si>
    <t>457.1,457.1,457.1,457.1,457.1,457.1</t>
  </si>
  <si>
    <t>370,280,300,300,300</t>
  </si>
  <si>
    <t>200,315,315,315,310,315,315,315</t>
  </si>
  <si>
    <t>200,300,300</t>
  </si>
  <si>
    <t>520,520,520,520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</si>
</sst>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000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onsolas"/>
      <family val="2"/>
    </font>
    <font>
      <sz val="12"/>
      <color theme="1"/>
      <name val="Consolas"/>
      <family val="2"/>
    </font>
    <font>
      <b/>
      <sz val="12"/>
      <color theme="1"/>
      <name val="Times New Roman"/>
      <family val="2"/>
    </font>
    <font>
      <b/>
      <sz val="8"/>
      <color theme="1"/>
      <name val="Times New Roman"/>
      <family val="2"/>
    </font>
    <font>
      <sz val="12"/>
      <color rgb="FF0000ff"/>
      <name val="Consolas"/>
      <family val="2"/>
    </font>
    <font>
      <sz val="12"/>
      <color rgb="FFff0000"/>
      <name val="Consolas"/>
      <family val="2"/>
    </font>
    <font>
      <b/>
      <sz val="12"/>
      <color rgb="FF000000"/>
      <name val="Times New Roman"/>
      <family val="2"/>
    </font>
    <font>
      <sz val="12"/>
      <color rgb="FFff0000"/>
      <name val="Times New Roman"/>
      <family val="2"/>
    </font>
    <font>
      <b/>
      <sz val="12"/>
      <color theme="1"/>
      <name val="Consolas"/>
      <family val="2"/>
    </font>
    <font>
      <sz val="11"/>
      <color rgb="FFff0000"/>
      <name val="JetBrains Mono"/>
      <family val="2"/>
    </font>
  </fonts>
  <fills count="7">
    <fill>
      <patternFill patternType="none"/>
    </fill>
    <fill>
      <patternFill patternType="gray125"/>
    </fill>
    <fill>
      <patternFill patternType="solid">
        <fgColor rgb="FFd9f2d0"/>
      </patternFill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ffff00"/>
      </patternFill>
    </fill>
    <fill>
      <patternFill patternType="solid">
        <fgColor rgb="FFf2cf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0" borderId="1" applyBorder="1" fontId="1" applyFont="1" fillId="3" applyFill="1" applyAlignment="1">
      <alignment horizontal="center"/>
    </xf>
    <xf xfId="0" numFmtId="3" applyNumberFormat="1" borderId="1" applyBorder="1" fontId="1" applyFont="1" fillId="3" applyFill="1" applyAlignment="1">
      <alignment horizontal="center"/>
    </xf>
    <xf xfId="0" numFmtId="4" applyNumberFormat="1" borderId="1" applyBorder="1" fontId="1" applyFont="1" fillId="3" applyFill="1" applyAlignment="1">
      <alignment horizontal="center"/>
    </xf>
    <xf xfId="0" numFmtId="164" applyNumberFormat="1" borderId="1" applyBorder="1" fontId="2" applyFont="1" fillId="4" applyFill="1" applyAlignment="1">
      <alignment horizontal="center"/>
    </xf>
    <xf xfId="0" numFmtId="164" applyNumberFormat="1" borderId="1" applyBorder="1" fontId="3" applyFont="1" fillId="5" applyFill="1" applyAlignment="1">
      <alignment horizontal="center"/>
    </xf>
    <xf xfId="0" numFmtId="4" applyNumberFormat="1" borderId="1" applyBorder="1" fontId="3" applyFont="1" fillId="5" applyFill="1" applyAlignment="1">
      <alignment horizontal="center"/>
    </xf>
    <xf xfId="0" numFmtId="164" applyNumberFormat="1" borderId="1" applyBorder="1" fontId="4" applyFont="1" fillId="5" applyFill="1" applyAlignment="1">
      <alignment horizontal="center"/>
    </xf>
    <xf xfId="0" numFmtId="3" applyNumberFormat="1" borderId="2" applyBorder="1" fontId="5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164" applyNumberFormat="1" borderId="2" applyBorder="1" fontId="5" applyFont="1" fillId="0" applyAlignment="1">
      <alignment horizontal="center"/>
    </xf>
    <xf xfId="0" numFmtId="164" applyNumberFormat="1" borderId="2" applyBorder="1" fontId="1" applyFont="1" fillId="0" applyAlignment="1">
      <alignment horizontal="center"/>
    </xf>
    <xf xfId="0" numFmtId="4" applyNumberFormat="1" borderId="2" applyBorder="1" fontId="6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0" borderId="1" applyBorder="1" fontId="7" applyFont="1" fillId="6" applyFill="1" applyAlignment="1">
      <alignment horizontal="center"/>
    </xf>
    <xf xfId="0" numFmtId="3" applyNumberFormat="1" borderId="1" applyBorder="1" fontId="7" applyFont="1" fillId="6" applyFill="1" applyAlignment="1">
      <alignment horizontal="center"/>
    </xf>
    <xf xfId="0" numFmtId="0" borderId="1" applyBorder="1" fontId="8" applyFont="1" fillId="0" applyAlignment="1">
      <alignment horizontal="center"/>
    </xf>
    <xf xfId="0" numFmtId="3" applyNumberFormat="1" borderId="1" applyBorder="1" fontId="8" applyFont="1" fillId="0" applyAlignment="1">
      <alignment horizontal="center"/>
    </xf>
    <xf xfId="0" numFmtId="3" applyNumberFormat="1" borderId="2" applyBorder="1" fontId="9" applyFont="1" fillId="0" applyAlignment="1">
      <alignment horizontal="center"/>
    </xf>
    <xf xfId="0" numFmtId="0" borderId="2" applyBorder="1" fontId="9" applyFont="1" fillId="0" applyAlignment="1">
      <alignment horizontal="center"/>
    </xf>
    <xf xfId="0" numFmtId="3" applyNumberFormat="1" borderId="2" applyBorder="1" fontId="6" applyFont="1" fillId="0" applyAlignment="1">
      <alignment horizontal="center"/>
    </xf>
    <xf xfId="0" numFmtId="0" borderId="2" applyBorder="1" fontId="6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2" applyBorder="1" fontId="10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5"/>
  <sheetViews>
    <sheetView workbookViewId="0"/>
  </sheetViews>
  <sheetFormatPr defaultRowHeight="15" x14ac:dyDescent="0.25"/>
  <cols>
    <col min="1" max="1" style="32" width="8.862142857142858" customWidth="1" bestFit="1"/>
    <col min="2" max="2" style="33" width="8.862142857142858" customWidth="1" bestFit="1"/>
    <col min="3" max="3" style="32" width="17.14785714285714" customWidth="1" bestFit="1"/>
    <col min="4" max="4" style="32" width="15.147857142857141" customWidth="1" bestFit="1"/>
    <col min="5" max="5" style="32" width="8.862142857142858" customWidth="1" bestFit="1"/>
    <col min="6" max="6" style="32" width="8.862142857142858" customWidth="1" bestFit="1"/>
    <col min="7" max="7" style="32" width="8.862142857142858" customWidth="1" bestFit="1"/>
    <col min="8" max="8" style="32" width="8.862142857142858" customWidth="1" bestFit="1"/>
    <col min="9" max="9" style="32" width="8.862142857142858" customWidth="1" bestFit="1"/>
    <col min="10" max="10" style="32" width="8.862142857142858" customWidth="1" bestFit="1"/>
    <col min="11" max="11" style="32" width="8.862142857142858" customWidth="1" bestFit="1"/>
    <col min="12" max="12" style="32" width="8.862142857142858" customWidth="1" bestFit="1"/>
    <col min="13" max="13" style="32" width="8.862142857142858" customWidth="1" bestFit="1"/>
    <col min="14" max="14" style="32" width="8.862142857142858" customWidth="1" bestFit="1"/>
    <col min="15" max="15" style="32" width="8.862142857142858" customWidth="1" bestFit="1"/>
    <col min="16" max="16" style="33" width="26.14785714285714" customWidth="1" bestFit="1"/>
    <col min="17" max="17" style="33" width="47.005" customWidth="1" bestFit="1"/>
    <col min="18" max="18" style="33" width="28.433571428571426" customWidth="1" bestFit="1"/>
    <col min="19" max="19" style="33" width="41.14785714285715" customWidth="1" bestFit="1"/>
    <col min="20" max="20" style="33" width="27.290714285714284" customWidth="1" bestFit="1"/>
    <col min="21" max="21" style="33" width="44.71928571428572" customWidth="1" bestFit="1"/>
    <col min="22" max="22" style="33" width="29.576428571428572" customWidth="1" bestFit="1"/>
    <col min="23" max="23" style="33" width="33.005" customWidth="1" bestFit="1"/>
    <col min="24" max="24" style="17" width="31.862142857142857" customWidth="1" bestFit="1"/>
    <col min="25" max="25" style="33" width="41.14785714285715" customWidth="1" bestFit="1"/>
    <col min="26" max="26" style="33" width="30.719285714285714" customWidth="1" bestFit="1"/>
    <col min="27" max="27" style="33" width="34.29071428571429" customWidth="1" bestFit="1"/>
    <col min="28" max="28" style="33" width="12.43357142857143" customWidth="1" bestFit="1"/>
  </cols>
  <sheetData>
    <row x14ac:dyDescent="0.25" r="1" customHeight="1" ht="17.25">
      <c r="A1" s="24" t="s">
        <v>56</v>
      </c>
      <c r="B1" s="25" t="s">
        <v>3</v>
      </c>
      <c r="C1" s="24" t="s">
        <v>57</v>
      </c>
      <c r="D1" s="24" t="s">
        <v>58</v>
      </c>
      <c r="E1" s="24" t="s">
        <v>59</v>
      </c>
      <c r="F1" s="24" t="s">
        <v>60</v>
      </c>
      <c r="G1" s="24" t="s">
        <v>61</v>
      </c>
      <c r="H1" s="24" t="s">
        <v>62</v>
      </c>
      <c r="I1" s="24" t="s">
        <v>63</v>
      </c>
      <c r="J1" s="24" t="s">
        <v>64</v>
      </c>
      <c r="K1" s="24" t="s">
        <v>65</v>
      </c>
      <c r="L1" s="24" t="s">
        <v>66</v>
      </c>
      <c r="M1" s="24" t="s">
        <v>67</v>
      </c>
      <c r="N1" s="24" t="s">
        <v>68</v>
      </c>
      <c r="O1" s="24" t="s">
        <v>69</v>
      </c>
      <c r="P1" s="25" t="s">
        <v>70</v>
      </c>
      <c r="Q1" s="25" t="s">
        <v>71</v>
      </c>
      <c r="R1" s="25" t="s">
        <v>72</v>
      </c>
      <c r="S1" s="25" t="s">
        <v>73</v>
      </c>
      <c r="T1" s="25" t="s">
        <v>74</v>
      </c>
      <c r="U1" s="25" t="s">
        <v>75</v>
      </c>
      <c r="V1" s="25" t="s">
        <v>76</v>
      </c>
      <c r="W1" s="25" t="s">
        <v>77</v>
      </c>
      <c r="X1" s="25" t="s">
        <v>78</v>
      </c>
      <c r="Y1" s="25" t="s">
        <v>79</v>
      </c>
      <c r="Z1" s="25" t="s">
        <v>80</v>
      </c>
      <c r="AA1" s="25" t="s">
        <v>81</v>
      </c>
      <c r="AB1" s="25"/>
    </row>
    <row x14ac:dyDescent="0.25" r="2" customHeight="1" ht="17.25">
      <c r="A2" s="24" t="s">
        <v>33</v>
      </c>
      <c r="B2" s="25" t="s">
        <v>33</v>
      </c>
      <c r="C2" s="24" t="s">
        <v>36</v>
      </c>
      <c r="D2" s="24" t="s">
        <v>36</v>
      </c>
      <c r="E2" s="24" t="s">
        <v>36</v>
      </c>
      <c r="F2" s="24" t="s">
        <v>36</v>
      </c>
      <c r="G2" s="24" t="s">
        <v>36</v>
      </c>
      <c r="H2" s="24" t="s">
        <v>36</v>
      </c>
      <c r="I2" s="24" t="s">
        <v>36</v>
      </c>
      <c r="J2" s="24" t="s">
        <v>36</v>
      </c>
      <c r="K2" s="24" t="s">
        <v>36</v>
      </c>
      <c r="L2" s="24" t="s">
        <v>36</v>
      </c>
      <c r="M2" s="24" t="s">
        <v>36</v>
      </c>
      <c r="N2" s="24" t="s">
        <v>36</v>
      </c>
      <c r="O2" s="24" t="s">
        <v>36</v>
      </c>
      <c r="P2" s="25" t="s">
        <v>33</v>
      </c>
      <c r="Q2" s="25" t="s">
        <v>36</v>
      </c>
      <c r="R2" s="25" t="s">
        <v>33</v>
      </c>
      <c r="S2" s="25" t="s">
        <v>36</v>
      </c>
      <c r="T2" s="25" t="s">
        <v>33</v>
      </c>
      <c r="U2" s="25" t="s">
        <v>36</v>
      </c>
      <c r="V2" s="25" t="s">
        <v>33</v>
      </c>
      <c r="W2" s="25" t="s">
        <v>36</v>
      </c>
      <c r="X2" s="25" t="s">
        <v>33</v>
      </c>
      <c r="Y2" s="25" t="s">
        <v>36</v>
      </c>
      <c r="Z2" s="25" t="s">
        <v>33</v>
      </c>
      <c r="AA2" s="25" t="s">
        <v>36</v>
      </c>
      <c r="AB2" s="25"/>
    </row>
    <row x14ac:dyDescent="0.25" r="3" customHeight="1" ht="17.25">
      <c r="A3" s="26">
        <v>1</v>
      </c>
      <c r="B3" s="27" t="s">
        <v>43</v>
      </c>
      <c r="C3" s="26">
        <v>0</v>
      </c>
      <c r="D3" s="26">
        <v>2280</v>
      </c>
      <c r="E3" s="26">
        <v>2400</v>
      </c>
      <c r="F3" s="26">
        <v>3200</v>
      </c>
      <c r="G3" s="26">
        <v>2400</v>
      </c>
      <c r="H3" s="26">
        <v>120</v>
      </c>
      <c r="I3" s="26">
        <v>3200</v>
      </c>
      <c r="J3" s="26">
        <v>120</v>
      </c>
      <c r="K3" s="26">
        <v>2500</v>
      </c>
      <c r="L3" s="26">
        <v>14</v>
      </c>
      <c r="M3" s="26">
        <v>13</v>
      </c>
      <c r="N3" s="26">
        <v>10</v>
      </c>
      <c r="O3" s="26">
        <v>10</v>
      </c>
      <c r="P3" s="27" t="s">
        <v>51</v>
      </c>
      <c r="Q3" s="27" t="s">
        <v>82</v>
      </c>
      <c r="R3" s="27" t="s">
        <v>51</v>
      </c>
      <c r="S3" s="27" t="s">
        <v>83</v>
      </c>
      <c r="T3" s="27" t="s">
        <v>51</v>
      </c>
      <c r="U3" s="27" t="s">
        <v>84</v>
      </c>
      <c r="V3" s="27"/>
      <c r="W3" s="26"/>
      <c r="X3" s="27" t="s">
        <v>52</v>
      </c>
      <c r="Y3" s="27" t="s">
        <v>85</v>
      </c>
      <c r="Z3" s="27"/>
      <c r="AA3" s="26"/>
      <c r="AB3" s="28"/>
    </row>
    <row x14ac:dyDescent="0.25" r="4" customHeight="1" ht="17.25">
      <c r="A4" s="26">
        <v>2</v>
      </c>
      <c r="B4" s="27" t="s">
        <v>44</v>
      </c>
      <c r="C4" s="26">
        <v>0</v>
      </c>
      <c r="D4" s="26">
        <v>1730</v>
      </c>
      <c r="E4" s="26">
        <v>1750</v>
      </c>
      <c r="F4" s="26">
        <v>2600</v>
      </c>
      <c r="G4" s="26">
        <v>950</v>
      </c>
      <c r="H4" s="26">
        <v>20</v>
      </c>
      <c r="I4" s="26">
        <v>2600</v>
      </c>
      <c r="J4" s="26">
        <v>120</v>
      </c>
      <c r="K4" s="26">
        <v>2800</v>
      </c>
      <c r="L4" s="26">
        <v>16</v>
      </c>
      <c r="M4" s="26">
        <v>20</v>
      </c>
      <c r="N4" s="26">
        <v>20</v>
      </c>
      <c r="O4" s="26">
        <v>20</v>
      </c>
      <c r="P4" s="27" t="s">
        <v>53</v>
      </c>
      <c r="Q4" s="27" t="s">
        <v>86</v>
      </c>
      <c r="R4" s="27" t="s">
        <v>53</v>
      </c>
      <c r="S4" s="27" t="s">
        <v>87</v>
      </c>
      <c r="T4" s="27" t="s">
        <v>53</v>
      </c>
      <c r="U4" s="27" t="s">
        <v>88</v>
      </c>
      <c r="V4" s="28"/>
      <c r="W4" s="28"/>
      <c r="X4" s="27" t="s">
        <v>55</v>
      </c>
      <c r="Y4" s="27" t="s">
        <v>89</v>
      </c>
      <c r="Z4" s="28"/>
      <c r="AA4" s="28"/>
      <c r="AB4" s="28"/>
    </row>
    <row x14ac:dyDescent="0.25" r="5" customHeight="1" ht="17.25">
      <c r="A5" s="29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8"/>
      <c r="Q5" s="28"/>
      <c r="R5" s="28"/>
      <c r="S5" s="28"/>
      <c r="T5" s="28"/>
      <c r="U5" s="28"/>
      <c r="V5" s="28"/>
      <c r="W5" s="28"/>
      <c r="X5" s="30"/>
      <c r="Y5" s="28"/>
      <c r="Z5" s="28"/>
      <c r="AA5" s="28"/>
      <c r="AB5" s="28"/>
    </row>
    <row x14ac:dyDescent="0.25" r="6" customHeight="1" ht="17.25">
      <c r="A6" s="29"/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8"/>
      <c r="Q6" s="28"/>
      <c r="R6" s="28"/>
      <c r="S6" s="28"/>
      <c r="T6" s="28"/>
      <c r="U6" s="28"/>
      <c r="V6" s="28"/>
      <c r="W6" s="28"/>
      <c r="X6" s="30"/>
      <c r="Y6" s="28"/>
      <c r="Z6" s="28"/>
      <c r="AA6" s="28"/>
      <c r="AB6" s="28"/>
    </row>
    <row x14ac:dyDescent="0.25" r="7" customHeight="1" ht="17.25">
      <c r="A7" s="29"/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8"/>
      <c r="Q7" s="28"/>
      <c r="R7" s="28"/>
      <c r="S7" s="28"/>
      <c r="T7" s="28"/>
      <c r="U7" s="28"/>
      <c r="V7" s="28"/>
      <c r="W7" s="28"/>
      <c r="X7" s="30"/>
      <c r="Y7" s="28"/>
      <c r="Z7" s="28"/>
      <c r="AA7" s="28"/>
      <c r="AB7" s="28"/>
    </row>
    <row x14ac:dyDescent="0.25" r="8" customHeight="1" ht="17.25">
      <c r="A8" s="29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8"/>
      <c r="Q8" s="28"/>
      <c r="R8" s="28"/>
      <c r="S8" s="28"/>
      <c r="T8" s="28"/>
      <c r="U8" s="28"/>
      <c r="V8" s="28"/>
      <c r="W8" s="28"/>
      <c r="X8" s="30"/>
      <c r="Y8" s="28"/>
      <c r="Z8" s="28"/>
      <c r="AA8" s="28"/>
      <c r="AB8" s="28"/>
    </row>
    <row x14ac:dyDescent="0.25" r="9" customHeight="1" ht="17.25">
      <c r="A9" s="29"/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8"/>
      <c r="Q9" s="28"/>
      <c r="R9" s="28"/>
      <c r="S9" s="28"/>
      <c r="T9" s="28"/>
      <c r="U9" s="28"/>
      <c r="V9" s="28"/>
      <c r="W9" s="28"/>
      <c r="X9" s="30"/>
      <c r="Y9" s="28"/>
      <c r="Z9" s="28"/>
      <c r="AA9" s="28"/>
      <c r="AB9" s="28"/>
    </row>
    <row x14ac:dyDescent="0.25" r="10" customHeight="1" ht="17.25">
      <c r="A10" s="29"/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8"/>
      <c r="Q10" s="28"/>
      <c r="R10" s="28"/>
      <c r="S10" s="28"/>
      <c r="T10" s="28"/>
      <c r="U10" s="28"/>
      <c r="V10" s="28"/>
      <c r="W10" s="28"/>
      <c r="X10" s="30"/>
      <c r="Y10" s="28"/>
      <c r="Z10" s="28"/>
      <c r="AA10" s="28"/>
      <c r="AB10" s="28"/>
    </row>
    <row x14ac:dyDescent="0.25" r="11" customHeight="1" ht="17.25">
      <c r="A11" s="29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8"/>
      <c r="Q11" s="28"/>
      <c r="R11" s="28"/>
      <c r="S11" s="28"/>
      <c r="T11" s="28"/>
      <c r="U11" s="28"/>
      <c r="V11" s="28"/>
      <c r="W11" s="28"/>
      <c r="X11" s="30"/>
      <c r="Y11" s="28"/>
      <c r="Z11" s="28"/>
      <c r="AA11" s="28"/>
      <c r="AB11" s="28"/>
    </row>
    <row x14ac:dyDescent="0.25" r="12" customHeight="1" ht="17.25">
      <c r="A12" s="29"/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8"/>
      <c r="Q12" s="28"/>
      <c r="R12" s="28"/>
      <c r="S12" s="28"/>
      <c r="T12" s="28"/>
      <c r="U12" s="28"/>
      <c r="V12" s="28"/>
      <c r="W12" s="28"/>
      <c r="X12" s="30"/>
      <c r="Y12" s="28"/>
      <c r="Z12" s="28"/>
      <c r="AA12" s="28"/>
      <c r="AB12" s="28"/>
    </row>
    <row x14ac:dyDescent="0.25" r="13" customHeight="1" ht="17.25">
      <c r="A13" s="29"/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8"/>
      <c r="Q13" s="28"/>
      <c r="R13" s="28"/>
      <c r="S13" s="28"/>
      <c r="T13" s="28"/>
      <c r="U13" s="28"/>
      <c r="V13" s="28"/>
      <c r="W13" s="28"/>
      <c r="X13" s="30"/>
      <c r="Y13" s="28"/>
      <c r="Z13" s="28"/>
      <c r="AA13" s="28"/>
      <c r="AB13" s="28"/>
    </row>
    <row x14ac:dyDescent="0.25" r="14" customHeight="1" ht="17.25">
      <c r="A14" s="29"/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8"/>
      <c r="Q14" s="28"/>
      <c r="R14" s="28"/>
      <c r="S14" s="28"/>
      <c r="T14" s="28"/>
      <c r="U14" s="28"/>
      <c r="V14" s="28"/>
      <c r="W14" s="28"/>
      <c r="X14" s="30"/>
      <c r="Y14" s="28"/>
      <c r="Z14" s="28"/>
      <c r="AA14" s="28"/>
      <c r="AB14" s="28"/>
    </row>
    <row x14ac:dyDescent="0.25" r="15" customHeight="1" ht="17.25">
      <c r="A15" s="29"/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8"/>
      <c r="Q15" s="28"/>
      <c r="R15" s="28"/>
      <c r="S15" s="28"/>
      <c r="T15" s="28"/>
      <c r="U15" s="28"/>
      <c r="V15" s="28"/>
      <c r="W15" s="28"/>
      <c r="X15" s="31"/>
      <c r="Y15" s="28"/>
      <c r="Z15" s="28"/>
      <c r="AA15" s="28"/>
      <c r="AB15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"/>
  <sheetViews>
    <sheetView workbookViewId="0" tabSelected="1"/>
  </sheetViews>
  <sheetFormatPr defaultRowHeight="15" x14ac:dyDescent="0.25"/>
  <cols>
    <col min="1" max="1" style="17" width="12.43357142857143" customWidth="1" bestFit="1"/>
    <col min="2" max="2" style="17" width="12.43357142857143" customWidth="1" bestFit="1"/>
    <col min="3" max="3" style="16" width="12.43357142857143" customWidth="1" bestFit="1"/>
    <col min="4" max="4" style="16" width="12.43357142857143" customWidth="1" bestFit="1"/>
    <col min="5" max="5" style="16" width="12.43357142857143" customWidth="1" bestFit="1"/>
    <col min="6" max="6" style="16" width="12.43357142857143" customWidth="1" bestFit="1"/>
    <col min="7" max="7" style="16" width="12.43357142857143" customWidth="1" bestFit="1"/>
  </cols>
  <sheetData>
    <row x14ac:dyDescent="0.25" r="1" customHeight="1" ht="17.25">
      <c r="A1" s="20" t="s">
        <v>1</v>
      </c>
      <c r="B1" s="20" t="s">
        <v>3</v>
      </c>
      <c r="C1" s="21" t="s">
        <v>45</v>
      </c>
      <c r="D1" s="21" t="s">
        <v>46</v>
      </c>
      <c r="E1" s="21" t="s">
        <v>47</v>
      </c>
      <c r="F1" s="21" t="s">
        <v>48</v>
      </c>
      <c r="G1" s="21" t="s">
        <v>49</v>
      </c>
    </row>
    <row x14ac:dyDescent="0.25" r="2" customHeight="1" ht="17.25">
      <c r="A2" s="22" t="s">
        <v>50</v>
      </c>
      <c r="B2" s="22" t="s">
        <v>51</v>
      </c>
      <c r="C2" s="23">
        <v>216</v>
      </c>
      <c r="D2" s="23">
        <v>60</v>
      </c>
      <c r="E2" s="23">
        <v>12</v>
      </c>
      <c r="F2" s="23">
        <v>16</v>
      </c>
      <c r="G2" s="23">
        <v>0</v>
      </c>
    </row>
    <row x14ac:dyDescent="0.25" r="3" customHeight="1" ht="17.25">
      <c r="A3" s="22" t="s">
        <v>50</v>
      </c>
      <c r="B3" s="22" t="s">
        <v>52</v>
      </c>
      <c r="C3" s="23">
        <v>239</v>
      </c>
      <c r="D3" s="23">
        <v>150</v>
      </c>
      <c r="E3" s="23">
        <v>10</v>
      </c>
      <c r="F3" s="23">
        <v>19</v>
      </c>
      <c r="G3" s="23">
        <v>0</v>
      </c>
    </row>
    <row x14ac:dyDescent="0.25" r="4" customHeight="1" ht="17.25">
      <c r="A4" s="22" t="s">
        <v>50</v>
      </c>
      <c r="B4" s="22" t="s">
        <v>53</v>
      </c>
      <c r="C4" s="23">
        <v>213</v>
      </c>
      <c r="D4" s="23">
        <v>200</v>
      </c>
      <c r="E4" s="23">
        <v>16</v>
      </c>
      <c r="F4" s="23">
        <v>20</v>
      </c>
      <c r="G4" s="23">
        <v>0</v>
      </c>
    </row>
    <row x14ac:dyDescent="0.25" r="5" customHeight="1" ht="17.25">
      <c r="A5" s="22" t="s">
        <v>54</v>
      </c>
      <c r="B5" s="22" t="s">
        <v>55</v>
      </c>
      <c r="C5" s="23">
        <v>250</v>
      </c>
      <c r="D5" s="23">
        <v>20</v>
      </c>
      <c r="E5" s="23">
        <v>0</v>
      </c>
      <c r="F5" s="23">
        <v>0</v>
      </c>
      <c r="G5" s="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4"/>
  <sheetViews>
    <sheetView workbookViewId="0"/>
  </sheetViews>
  <sheetFormatPr defaultRowHeight="15" x14ac:dyDescent="0.25"/>
  <cols>
    <col min="1" max="1" style="16" width="9.005" customWidth="1" bestFit="1"/>
    <col min="2" max="2" style="17" width="8.862142857142858" customWidth="1" bestFit="1"/>
    <col min="3" max="3" style="17" width="8.862142857142858" customWidth="1" bestFit="1"/>
    <col min="4" max="4" style="17" width="8.862142857142858" customWidth="1" bestFit="1"/>
    <col min="5" max="5" style="16" width="9.005" customWidth="1" bestFit="1"/>
    <col min="6" max="6" style="18" width="9.005" customWidth="1" bestFit="1"/>
    <col min="7" max="7" style="18" width="9.005" customWidth="1" bestFit="1"/>
    <col min="8" max="8" style="18" width="12.719285714285713" customWidth="1" bestFit="1"/>
    <col min="9" max="9" style="18" width="12.719285714285713" customWidth="1" bestFit="1"/>
    <col min="10" max="10" style="18" width="12.719285714285713" customWidth="1" bestFit="1"/>
    <col min="11" max="11" style="18" width="9.005" customWidth="1" bestFit="1"/>
    <col min="12" max="12" style="18" width="9.005" customWidth="1" bestFit="1"/>
    <col min="13" max="13" style="18" width="9.005" customWidth="1" bestFit="1"/>
    <col min="14" max="14" style="18" width="9.005" customWidth="1" bestFit="1"/>
    <col min="15" max="15" style="16" width="9.005" customWidth="1" bestFit="1"/>
    <col min="16" max="16" style="16" width="9.005" customWidth="1" bestFit="1"/>
    <col min="17" max="17" style="16" width="9.005" customWidth="1" bestFit="1"/>
    <col min="18" max="18" style="16" width="9.005" customWidth="1" bestFit="1"/>
    <col min="19" max="19" style="19" width="12.719285714285713" customWidth="1" bestFit="1"/>
    <col min="20" max="20" style="19" width="12.719285714285713" customWidth="1" bestFit="1"/>
    <col min="21" max="21" style="19" width="12.719285714285713" customWidth="1" bestFit="1"/>
    <col min="22" max="22" style="19" width="13.290714285714287" customWidth="1" bestFit="1"/>
    <col min="23" max="23" style="19" width="13.290714285714287" customWidth="1" bestFit="1"/>
    <col min="24" max="24" style="19" width="13.290714285714287" customWidth="1" bestFit="1"/>
    <col min="25" max="25" style="19" width="13.290714285714287" customWidth="1" bestFit="1"/>
    <col min="26" max="26" style="19" width="13.290714285714287" customWidth="1" bestFit="1"/>
    <col min="27" max="27" style="19" width="13.290714285714287" customWidth="1" bestFit="1"/>
    <col min="28" max="28" style="18" width="8.862142857142858" customWidth="1" bestFit="1"/>
    <col min="29" max="29" style="18" width="8.862142857142858" customWidth="1" bestFit="1"/>
    <col min="30" max="30" style="18" width="8.862142857142858" customWidth="1" bestFit="1"/>
    <col min="31" max="31" style="19" width="13.290714285714287" customWidth="1" bestFit="1"/>
    <col min="32" max="32" style="19" width="13.290714285714287" customWidth="1" bestFit="1"/>
    <col min="33" max="33" style="19" width="13.290714285714287" customWidth="1" bestFit="1"/>
    <col min="34" max="34" style="18" width="13.290714285714287" customWidth="1" bestFit="1"/>
    <col min="35" max="35" style="18" width="13.290714285714287" customWidth="1" bestFit="1"/>
    <col min="36" max="36" style="18" width="13.290714285714287" customWidth="1" bestFit="1"/>
    <col min="37" max="37" style="18" width="13.290714285714287" customWidth="1" bestFit="1"/>
  </cols>
  <sheetData>
    <row x14ac:dyDescent="0.25" r="1" customHeight="1" ht="23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5</v>
      </c>
      <c r="T1" s="5" t="s">
        <v>6</v>
      </c>
      <c r="U1" s="5" t="s">
        <v>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7" t="s">
        <v>24</v>
      </c>
      <c r="AC1" s="7" t="s">
        <v>25</v>
      </c>
      <c r="AD1" s="7" t="s">
        <v>4</v>
      </c>
      <c r="AE1" s="8" t="s">
        <v>26</v>
      </c>
      <c r="AF1" s="6" t="s">
        <v>27</v>
      </c>
      <c r="AG1" s="6" t="s">
        <v>28</v>
      </c>
      <c r="AH1" s="7" t="s">
        <v>29</v>
      </c>
      <c r="AI1" s="7" t="s">
        <v>30</v>
      </c>
      <c r="AJ1" s="7" t="s">
        <v>31</v>
      </c>
      <c r="AK1" s="7" t="s">
        <v>32</v>
      </c>
    </row>
    <row x14ac:dyDescent="0.25" r="2" customHeight="1" ht="24">
      <c r="A2" s="1" t="s">
        <v>33</v>
      </c>
      <c r="B2" s="2" t="s">
        <v>33</v>
      </c>
      <c r="C2" s="2" t="s">
        <v>33</v>
      </c>
      <c r="D2" s="2" t="s">
        <v>33</v>
      </c>
      <c r="E2" s="3" t="s">
        <v>34</v>
      </c>
      <c r="F2" s="4" t="s">
        <v>34</v>
      </c>
      <c r="G2" s="4" t="s">
        <v>34</v>
      </c>
      <c r="H2" s="4" t="s">
        <v>35</v>
      </c>
      <c r="I2" s="4" t="s">
        <v>35</v>
      </c>
      <c r="J2" s="4" t="s">
        <v>35</v>
      </c>
      <c r="K2" s="4" t="s">
        <v>36</v>
      </c>
      <c r="L2" s="4" t="s">
        <v>36</v>
      </c>
      <c r="M2" s="4" t="s">
        <v>36</v>
      </c>
      <c r="N2" s="4" t="s">
        <v>36</v>
      </c>
      <c r="O2" s="3" t="s">
        <v>34</v>
      </c>
      <c r="P2" s="3" t="s">
        <v>34</v>
      </c>
      <c r="Q2" s="3" t="s">
        <v>36</v>
      </c>
      <c r="R2" s="3" t="s">
        <v>36</v>
      </c>
      <c r="S2" s="5" t="s">
        <v>34</v>
      </c>
      <c r="T2" s="5" t="s">
        <v>34</v>
      </c>
      <c r="U2" s="5" t="s">
        <v>35</v>
      </c>
      <c r="V2" s="6" t="s">
        <v>37</v>
      </c>
      <c r="W2" s="6" t="s">
        <v>37</v>
      </c>
      <c r="X2" s="6" t="s">
        <v>37</v>
      </c>
      <c r="Y2" s="6" t="s">
        <v>37</v>
      </c>
      <c r="Z2" s="6" t="s">
        <v>38</v>
      </c>
      <c r="AA2" s="6" t="s">
        <v>38</v>
      </c>
      <c r="AB2" s="7" t="s">
        <v>38</v>
      </c>
      <c r="AC2" s="7" t="s">
        <v>38</v>
      </c>
      <c r="AD2" s="7" t="s">
        <v>39</v>
      </c>
      <c r="AE2" s="6" t="s">
        <v>40</v>
      </c>
      <c r="AF2" s="6" t="s">
        <v>39</v>
      </c>
      <c r="AG2" s="6" t="s">
        <v>39</v>
      </c>
      <c r="AH2" s="7" t="s">
        <v>40</v>
      </c>
      <c r="AI2" s="7" t="s">
        <v>40</v>
      </c>
      <c r="AJ2" s="7" t="s">
        <v>37</v>
      </c>
      <c r="AK2" s="7" t="s">
        <v>37</v>
      </c>
    </row>
    <row x14ac:dyDescent="0.25" r="3" customHeight="1" ht="23.25">
      <c r="A3" s="9">
        <f>鋼床鈑!A3</f>
      </c>
      <c r="B3" s="10" t="s">
        <v>41</v>
      </c>
      <c r="C3" s="10" t="s">
        <v>42</v>
      </c>
      <c r="D3" s="10" t="s">
        <v>43</v>
      </c>
      <c r="E3" s="11">
        <v>314300</v>
      </c>
      <c r="F3" s="12">
        <v>126904.841</v>
      </c>
      <c r="G3" s="12">
        <v>37916.5124</v>
      </c>
      <c r="H3" s="12">
        <v>272446027428.667</v>
      </c>
      <c r="I3" s="12">
        <v>344686041867.968</v>
      </c>
      <c r="J3" s="12">
        <v>1222335947709.11</v>
      </c>
      <c r="K3" s="12">
        <v>3998.5103</v>
      </c>
      <c r="L3" s="12">
        <v>4001.4897</v>
      </c>
      <c r="M3" s="12">
        <v>823.0769</v>
      </c>
      <c r="N3" s="12">
        <v>1703.9231</v>
      </c>
      <c r="O3" s="11">
        <v>0</v>
      </c>
      <c r="P3" s="11">
        <v>0</v>
      </c>
      <c r="Q3" s="11">
        <v>28886</v>
      </c>
      <c r="R3" s="11">
        <v>20700</v>
      </c>
      <c r="S3" s="13">
        <f>(鋼床鈑!F3+鋼床鈑!N3+鋼床鈑!O3)*鋼床鈑!L3+(鋼床鈑!I3+鋼床鈑!N3+鋼床鈑!O3)*鋼床鈑!M3</f>
      </c>
      <c r="T3" s="13">
        <f>(鋼床鈑!K3)*鋼床鈑!N3+(鋼床鈑!K3)*鋼床鈑!O3</f>
      </c>
      <c r="U3" s="13">
        <f>4*((鋼床鈑!I3+鋼床鈑!N3/2+鋼床鈑!O3/2)*(鋼床鈑!K3+鋼床鈑!L3/2+鋼床鈑!M3/2))^2/((鋼床鈑!F3+鋼床鈑!N3/2+鋼床鈑!O3/2)/鋼床鈑!L3+(鋼床鈑!I3+鋼床鈑!N3/2+鋼床鈑!O3/2)/鋼床鈑!M3+(鋼床鈑!K3+鋼床鈑!L3/2+鋼床鈑!M3/2)/鋼床鈑!N3+(鋼床鈑!K3+鋼床鈑!L3/2+鋼床鈑!M3/2)/鋼床鈑!O3)</f>
      </c>
      <c r="V3" s="14">
        <f>AH3/(K3/1000)</f>
      </c>
      <c r="W3" s="14">
        <f>AH3/(L3/1000)</f>
      </c>
      <c r="X3" s="14">
        <f>AI3/(M3/1000)</f>
      </c>
      <c r="Y3" s="14">
        <f>AI3/(N3/1000)</f>
      </c>
      <c r="Z3" s="14">
        <f>AH3/AD3</f>
      </c>
      <c r="AA3" s="14">
        <f>AI3/AD3</f>
      </c>
      <c r="AB3" s="12">
        <f>(M3+N3)/1000</f>
      </c>
      <c r="AC3" s="11">
        <f>(K3+L3)/1000</f>
      </c>
      <c r="AD3" s="12">
        <f>E3/1000^2</f>
      </c>
      <c r="AE3" s="14">
        <f>U3/(1000^4)</f>
      </c>
      <c r="AF3" s="14">
        <f>T3/1000^2</f>
      </c>
      <c r="AG3" s="14">
        <f>S3/1000^2</f>
      </c>
      <c r="AH3" s="12">
        <f>J3/(1000^4)</f>
      </c>
      <c r="AI3" s="12">
        <f>I3/(1000^4)</f>
      </c>
      <c r="AJ3" s="15">
        <f>AH3</f>
      </c>
      <c r="AK3" s="15">
        <f>AI3</f>
      </c>
    </row>
    <row x14ac:dyDescent="0.25" r="4" customHeight="1" ht="23.25">
      <c r="A4" s="9">
        <f>鋼床鈑!A4</f>
      </c>
      <c r="B4" s="10" t="s">
        <v>41</v>
      </c>
      <c r="C4" s="10" t="s">
        <v>42</v>
      </c>
      <c r="D4" s="10" t="s">
        <v>44</v>
      </c>
      <c r="E4" s="11">
        <v>385008</v>
      </c>
      <c r="F4" s="12">
        <v>107767.3782</v>
      </c>
      <c r="G4" s="12">
        <v>88159.1293</v>
      </c>
      <c r="H4" s="12">
        <v>385578006657.369</v>
      </c>
      <c r="I4" s="12">
        <v>494112988461.614</v>
      </c>
      <c r="J4" s="12">
        <v>695388427170.326</v>
      </c>
      <c r="K4" s="12">
        <v>2424.5082</v>
      </c>
      <c r="L4" s="12">
        <v>2875.4918</v>
      </c>
      <c r="M4" s="12">
        <v>1006.5495</v>
      </c>
      <c r="N4" s="12">
        <v>1829.4505</v>
      </c>
      <c r="O4" s="11">
        <v>0</v>
      </c>
      <c r="P4" s="11">
        <v>0</v>
      </c>
      <c r="Q4" s="11">
        <v>22824</v>
      </c>
      <c r="R4" s="11">
        <v>19152</v>
      </c>
      <c r="S4" s="13">
        <f>(鋼床鈑!F4+鋼床鈑!N4+鋼床鈑!O4)*鋼床鈑!L4+(鋼床鈑!I4+鋼床鈑!N4+鋼床鈑!O4)*鋼床鈑!M4</f>
      </c>
      <c r="T4" s="13">
        <f>(鋼床鈑!K4)*鋼床鈑!N4+(鋼床鈑!K4)*鋼床鈑!O4</f>
      </c>
      <c r="U4" s="13">
        <f>4*((鋼床鈑!I4+鋼床鈑!N4/2+鋼床鈑!O4/2)*(鋼床鈑!K4+鋼床鈑!L4/2+鋼床鈑!M4/2))^2/((鋼床鈑!F4+鋼床鈑!N4/2+鋼床鈑!O4/2)/鋼床鈑!L4+(鋼床鈑!I4+鋼床鈑!N4/2+鋼床鈑!O4/2)/鋼床鈑!M4+(鋼床鈑!K4+鋼床鈑!L4/2+鋼床鈑!M4/2)/鋼床鈑!N4+(鋼床鈑!K4+鋼床鈑!L4/2+鋼床鈑!M4/2)/鋼床鈑!O4)</f>
      </c>
      <c r="V4" s="14">
        <f>AH4/(K4/1000)</f>
      </c>
      <c r="W4" s="14">
        <f>AH4/(L4/1000)</f>
      </c>
      <c r="X4" s="14">
        <f>AI4/(M4/1000)</f>
      </c>
      <c r="Y4" s="14">
        <f>AI4/(N4/1000)</f>
      </c>
      <c r="Z4" s="14">
        <f>AH4/AD4</f>
      </c>
      <c r="AA4" s="14">
        <f>AI4/AD4</f>
      </c>
      <c r="AB4" s="12">
        <f>(M4+N4)/1000</f>
      </c>
      <c r="AC4" s="12">
        <f>(K4+L4)/1000</f>
      </c>
      <c r="AD4" s="12">
        <f>E4/1000^2</f>
      </c>
      <c r="AE4" s="14">
        <f>U4/(1000^4)</f>
      </c>
      <c r="AF4" s="14">
        <f>T4/1000^2</f>
      </c>
      <c r="AG4" s="14">
        <f>S4/1000^2</f>
      </c>
      <c r="AH4" s="12">
        <f>J4/(1000^4)</f>
      </c>
      <c r="AI4" s="12">
        <f>I4/(1000^4)</f>
      </c>
      <c r="AJ4" s="15">
        <f>AH4</f>
      </c>
      <c r="AK4" s="15">
        <f>AI4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鋼床鈑</vt:lpstr>
      <vt:lpstr>加勁鈑</vt:lpstr>
      <vt:lpstr>斷面性質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2025-02-15T08:03:19.323Z</dcterms:created>
  <dcterms:modified xsi:type="dcterms:W3CDTF">2025-02-15T08:03:19.323Z</dcterms:modified>
</cp:coreProperties>
</file>