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ml.chartshapes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1.xml" ContentType="application/vnd.openxmlformats-officedocument.drawingml.chartshape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ml.chartshapes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ser\Documents\GitHub\DataVisualization\科展報告圖表處體\"/>
    </mc:Choice>
  </mc:AlternateContent>
  <bookViews>
    <workbookView xWindow="0" yWindow="0" windowWidth="23040" windowHeight="9720" activeTab="3"/>
  </bookViews>
  <sheets>
    <sheet name="真菌與螞蟻" sheetId="1" r:id="rId1"/>
    <sheet name="鎂帶與鹽酸" sheetId="2" r:id="rId2"/>
    <sheet name="油色" sheetId="3" r:id="rId3"/>
    <sheet name="容器與頻率" sheetId="4" r:id="rId4"/>
    <sheet name="皺足蛞蝓行為生態" sheetId="5" r:id="rId5"/>
    <sheet name="台灣欒樹" sheetId="6" r:id="rId6"/>
  </sheets>
  <functionGroups builtInGroupCount="18"/>
  <definedNames>
    <definedName name="_xlchart.0" hidden="1">台灣欒樹!$B$4:$B$27</definedName>
    <definedName name="_xlchart.1" hidden="1">台灣欒樹!$B$4:$B$27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6" i="6" l="1"/>
  <c r="Q7" i="6"/>
  <c r="Q8" i="6"/>
  <c r="Q9" i="6"/>
  <c r="Q10" i="6"/>
  <c r="Q5" i="6"/>
  <c r="M12" i="6"/>
  <c r="N9" i="6"/>
  <c r="G5" i="6"/>
  <c r="H5" i="6"/>
  <c r="I5" i="6"/>
  <c r="N5" i="6" s="1"/>
  <c r="G6" i="6"/>
  <c r="H6" i="6"/>
  <c r="I6" i="6"/>
  <c r="N6" i="6" s="1"/>
  <c r="G7" i="6"/>
  <c r="H7" i="6"/>
  <c r="M7" i="6" s="1"/>
  <c r="I7" i="6"/>
  <c r="N7" i="6" s="1"/>
  <c r="G8" i="6"/>
  <c r="H8" i="6"/>
  <c r="I8" i="6"/>
  <c r="N8" i="6" s="1"/>
  <c r="G9" i="6"/>
  <c r="H9" i="6"/>
  <c r="I9" i="6"/>
  <c r="G10" i="6"/>
  <c r="L10" i="6" s="1"/>
  <c r="H10" i="6"/>
  <c r="M10" i="6" s="1"/>
  <c r="I10" i="6"/>
  <c r="N10" i="6" s="1"/>
  <c r="G11" i="6"/>
  <c r="L11" i="6" s="1"/>
  <c r="H11" i="6"/>
  <c r="M11" i="6" s="1"/>
  <c r="I11" i="6"/>
  <c r="N11" i="6" s="1"/>
  <c r="G12" i="6"/>
  <c r="L12" i="6" s="1"/>
  <c r="H12" i="6"/>
  <c r="I12" i="6"/>
  <c r="N12" i="6" s="1"/>
  <c r="G13" i="6"/>
  <c r="H13" i="6"/>
  <c r="I13" i="6"/>
  <c r="G14" i="6"/>
  <c r="H14" i="6"/>
  <c r="I14" i="6"/>
  <c r="G15" i="6"/>
  <c r="H15" i="6"/>
  <c r="I15" i="6"/>
  <c r="G16" i="6"/>
  <c r="H16" i="6"/>
  <c r="I16" i="6"/>
  <c r="G17" i="6"/>
  <c r="H17" i="6"/>
  <c r="I17" i="6"/>
  <c r="G18" i="6"/>
  <c r="H18" i="6"/>
  <c r="I18" i="6"/>
  <c r="G19" i="6"/>
  <c r="H19" i="6"/>
  <c r="I19" i="6"/>
  <c r="G20" i="6"/>
  <c r="H20" i="6"/>
  <c r="I20" i="6"/>
  <c r="G21" i="6"/>
  <c r="H21" i="6"/>
  <c r="I21" i="6"/>
  <c r="G22" i="6"/>
  <c r="H22" i="6"/>
  <c r="I22" i="6"/>
  <c r="G23" i="6"/>
  <c r="H23" i="6"/>
  <c r="I23" i="6"/>
  <c r="G24" i="6"/>
  <c r="H24" i="6"/>
  <c r="I24" i="6"/>
  <c r="G25" i="6"/>
  <c r="H25" i="6"/>
  <c r="I25" i="6"/>
  <c r="G26" i="6"/>
  <c r="H26" i="6"/>
  <c r="I26" i="6"/>
  <c r="G27" i="6"/>
  <c r="H27" i="6"/>
  <c r="I27" i="6"/>
  <c r="G28" i="6"/>
  <c r="H28" i="6"/>
  <c r="I28" i="6"/>
  <c r="G29" i="6"/>
  <c r="H29" i="6"/>
  <c r="I29" i="6"/>
  <c r="I4" i="6"/>
  <c r="N4" i="6" s="1"/>
  <c r="M5" i="6"/>
  <c r="M8" i="6"/>
  <c r="M9" i="6"/>
  <c r="L5" i="6"/>
  <c r="L6" i="6"/>
  <c r="L7" i="6"/>
  <c r="L8" i="6"/>
  <c r="H4" i="6"/>
  <c r="M4" i="6" s="1"/>
  <c r="G4" i="6"/>
  <c r="L4" i="6" s="1"/>
  <c r="M14" i="6" l="1"/>
  <c r="S11" i="6" s="1"/>
  <c r="T4" i="6"/>
  <c r="N14" i="6"/>
  <c r="T5" i="6" s="1"/>
  <c r="T9" i="6"/>
  <c r="L9" i="6"/>
  <c r="M6" i="6"/>
  <c r="S7" i="6" l="1"/>
  <c r="S6" i="6"/>
  <c r="T12" i="6"/>
  <c r="S8" i="6"/>
  <c r="S5" i="6"/>
  <c r="T7" i="6"/>
  <c r="T11" i="6"/>
  <c r="S4" i="6"/>
  <c r="S14" i="6" s="1"/>
  <c r="S10" i="6"/>
  <c r="T10" i="6"/>
  <c r="S12" i="6"/>
  <c r="T6" i="6"/>
  <c r="S9" i="6"/>
  <c r="T8" i="6"/>
  <c r="L14" i="6"/>
  <c r="T14" i="6" l="1"/>
  <c r="R4" i="6"/>
  <c r="R8" i="6"/>
  <c r="R11" i="6"/>
  <c r="R7" i="6"/>
  <c r="R12" i="6"/>
  <c r="R5" i="6"/>
  <c r="R10" i="6"/>
  <c r="R6" i="6"/>
  <c r="R9" i="6"/>
  <c r="R14" i="6" l="1"/>
  <c r="N5" i="5" l="1"/>
  <c r="N6" i="5"/>
  <c r="N7" i="5"/>
  <c r="N8" i="5"/>
  <c r="N9" i="5"/>
  <c r="N10" i="5"/>
  <c r="N4" i="5"/>
  <c r="C9" i="4" l="1"/>
  <c r="C12" i="4"/>
  <c r="C13" i="4"/>
  <c r="C8" i="4"/>
  <c r="C5" i="4"/>
  <c r="C14" i="4"/>
  <c r="C19" i="4"/>
  <c r="C18" i="4"/>
  <c r="C15" i="4"/>
  <c r="C16" i="4"/>
  <c r="C10" i="4"/>
  <c r="C17" i="4"/>
  <c r="C3" i="4"/>
  <c r="C4" i="4"/>
  <c r="C2" i="4"/>
  <c r="C20" i="4"/>
  <c r="C6" i="4"/>
  <c r="C7" i="4"/>
  <c r="C11" i="4"/>
  <c r="E3" i="3"/>
  <c r="G5" i="3"/>
  <c r="F8" i="3"/>
  <c r="F3" i="3"/>
  <c r="E6" i="3"/>
  <c r="G8" i="3"/>
  <c r="F11" i="3"/>
  <c r="E14" i="3"/>
  <c r="G16" i="3"/>
  <c r="F19" i="3"/>
  <c r="E22" i="3"/>
  <c r="G24" i="3"/>
  <c r="G13" i="3"/>
  <c r="G3" i="3"/>
  <c r="F6" i="3"/>
  <c r="E9" i="3"/>
  <c r="G11" i="3"/>
  <c r="F14" i="3"/>
  <c r="E17" i="3"/>
  <c r="G19" i="3"/>
  <c r="F22" i="3"/>
  <c r="E25" i="3"/>
  <c r="E11" i="3"/>
  <c r="E4" i="3"/>
  <c r="G6" i="3"/>
  <c r="F9" i="3"/>
  <c r="E12" i="3"/>
  <c r="G14" i="3"/>
  <c r="F17" i="3"/>
  <c r="E20" i="3"/>
  <c r="G22" i="3"/>
  <c r="F25" i="3"/>
  <c r="G4" i="3"/>
  <c r="F15" i="3"/>
  <c r="G20" i="3"/>
  <c r="G10" i="3"/>
  <c r="F21" i="3"/>
  <c r="G21" i="3"/>
  <c r="F4" i="3"/>
  <c r="E7" i="3"/>
  <c r="G9" i="3"/>
  <c r="F12" i="3"/>
  <c r="E15" i="3"/>
  <c r="G17" i="3"/>
  <c r="F20" i="3"/>
  <c r="E23" i="3"/>
  <c r="G25" i="3"/>
  <c r="F7" i="3"/>
  <c r="G12" i="3"/>
  <c r="E18" i="3"/>
  <c r="F23" i="3"/>
  <c r="E16" i="3"/>
  <c r="E24" i="3"/>
  <c r="F24" i="3"/>
  <c r="E10" i="3"/>
  <c r="F16" i="3"/>
  <c r="E5" i="3"/>
  <c r="G7" i="3"/>
  <c r="F10" i="3"/>
  <c r="E13" i="3"/>
  <c r="G15" i="3"/>
  <c r="F18" i="3"/>
  <c r="E21" i="3"/>
  <c r="G23" i="3"/>
  <c r="F5" i="3"/>
  <c r="E8" i="3"/>
  <c r="F13" i="3"/>
  <c r="G18" i="3"/>
  <c r="E19" i="3"/>
  <c r="G2" i="3"/>
  <c r="F2" i="3"/>
  <c r="E2" i="3"/>
  <c r="H24" i="3"/>
  <c r="H19" i="3"/>
  <c r="H22" i="3"/>
  <c r="H20" i="3"/>
  <c r="H15" i="3"/>
  <c r="H2" i="3"/>
  <c r="H16" i="3"/>
  <c r="H11" i="3"/>
  <c r="H21" i="3"/>
  <c r="H10" i="3"/>
  <c r="H23" i="3"/>
  <c r="H12" i="3"/>
  <c r="H7" i="3"/>
  <c r="H17" i="3"/>
  <c r="H8" i="3"/>
  <c r="H3" i="3"/>
  <c r="H13" i="3"/>
  <c r="H4" i="3"/>
  <c r="H18" i="3"/>
  <c r="H9" i="3"/>
  <c r="H14" i="3"/>
  <c r="H5" i="3"/>
  <c r="H6" i="3"/>
  <c r="H25" i="3"/>
  <c r="I25" i="3" s="1"/>
  <c r="I12" i="3"/>
  <c r="I6" i="3"/>
  <c r="I22" i="3"/>
  <c r="I18" i="3"/>
  <c r="I4" i="3"/>
  <c r="I11" i="3"/>
  <c r="I23" i="3"/>
  <c r="I14" i="3"/>
  <c r="I5" i="3"/>
  <c r="I16" i="3"/>
  <c r="I15" i="3"/>
  <c r="I3" i="3"/>
  <c r="I9" i="3"/>
  <c r="I2" i="3"/>
  <c r="I10" i="3"/>
  <c r="I13" i="3"/>
  <c r="I20" i="3"/>
  <c r="I8" i="3"/>
  <c r="I19" i="3"/>
  <c r="I17" i="3"/>
  <c r="I7" i="3"/>
  <c r="I24" i="3"/>
  <c r="I21" i="3"/>
</calcChain>
</file>

<file path=xl/sharedStrings.xml><?xml version="1.0" encoding="utf-8"?>
<sst xmlns="http://schemas.openxmlformats.org/spreadsheetml/2006/main" count="108" uniqueCount="82">
  <si>
    <t>致死率</t>
    <phoneticPr fontId="1" type="noConversion"/>
  </si>
  <si>
    <t>噴灑孢子溶液加糖</t>
    <phoneticPr fontId="1" type="noConversion"/>
  </si>
  <si>
    <t>餵食孢子溶液加糖</t>
    <phoneticPr fontId="1" type="noConversion"/>
  </si>
  <si>
    <t>噴灑孢子溶液</t>
    <phoneticPr fontId="1" type="noConversion"/>
  </si>
  <si>
    <t>溶液濃度(與原液相比)</t>
    <phoneticPr fontId="1" type="noConversion"/>
  </si>
  <si>
    <t>氫氣體積</t>
    <phoneticPr fontId="1" type="noConversion"/>
  </si>
  <si>
    <t>時間</t>
    <phoneticPr fontId="1" type="noConversion"/>
  </si>
  <si>
    <t>氫氣體積(mL)</t>
    <phoneticPr fontId="1" type="noConversion"/>
  </si>
  <si>
    <t>時間(sec)</t>
    <phoneticPr fontId="1" type="noConversion"/>
  </si>
  <si>
    <t>有磨過的鎂帶</t>
    <phoneticPr fontId="1" type="noConversion"/>
  </si>
  <si>
    <t>沒磨過的鎂帶</t>
    <phoneticPr fontId="1" type="noConversion"/>
  </si>
  <si>
    <t>R</t>
    <phoneticPr fontId="1" type="noConversion"/>
  </si>
  <si>
    <t>G</t>
    <phoneticPr fontId="1" type="noConversion"/>
  </si>
  <si>
    <t>B</t>
    <phoneticPr fontId="1" type="noConversion"/>
  </si>
  <si>
    <t>H</t>
    <phoneticPr fontId="1" type="noConversion"/>
  </si>
  <si>
    <t>S</t>
    <phoneticPr fontId="1" type="noConversion"/>
  </si>
  <si>
    <t>L</t>
    <phoneticPr fontId="1" type="noConversion"/>
  </si>
  <si>
    <t>HEX</t>
    <phoneticPr fontId="1" type="noConversion"/>
  </si>
  <si>
    <t>大豆油</t>
  </si>
  <si>
    <t>烤酥油</t>
  </si>
  <si>
    <t>紅花籽油</t>
  </si>
  <si>
    <t>芥花油</t>
  </si>
  <si>
    <t>豬油</t>
  </si>
  <si>
    <t>第一次加熱</t>
    <phoneticPr fontId="1" type="noConversion"/>
  </si>
  <si>
    <t>第四次加熱</t>
    <phoneticPr fontId="1" type="noConversion"/>
  </si>
  <si>
    <t>容器種類</t>
  </si>
  <si>
    <t>深度(mm)</t>
  </si>
  <si>
    <t>內徑(mm)</t>
  </si>
  <si>
    <t>音量(dB)</t>
  </si>
  <si>
    <t>50ml</t>
  </si>
  <si>
    <t>燒杯</t>
  </si>
  <si>
    <t>塑膠量筒</t>
  </si>
  <si>
    <t>100ml</t>
  </si>
  <si>
    <t>200ml</t>
  </si>
  <si>
    <t>300ml</t>
  </si>
  <si>
    <t>塑膠杯</t>
  </si>
  <si>
    <t>紙杯</t>
  </si>
  <si>
    <t>250ml</t>
  </si>
  <si>
    <t>L100</t>
  </si>
  <si>
    <t>400ml</t>
  </si>
  <si>
    <t>125ml</t>
  </si>
  <si>
    <t>錐形瓶</t>
  </si>
  <si>
    <t>100cc</t>
  </si>
  <si>
    <t>L150</t>
  </si>
  <si>
    <t>寶特瓶</t>
  </si>
  <si>
    <t>量瓶</t>
  </si>
  <si>
    <t>500ml</t>
  </si>
  <si>
    <t>50cc</t>
    <phoneticPr fontId="1" type="noConversion"/>
  </si>
  <si>
    <t>規格</t>
    <phoneticPr fontId="1" type="noConversion"/>
  </si>
  <si>
    <t>塑膠量筒</t>
    <phoneticPr fontId="1" type="noConversion"/>
  </si>
  <si>
    <t>壓克力2管</t>
    <phoneticPr fontId="1" type="noConversion"/>
  </si>
  <si>
    <t>壓克力1管</t>
    <phoneticPr fontId="1" type="noConversion"/>
  </si>
  <si>
    <t>深度vs頻率</t>
    <phoneticPr fontId="1" type="noConversion"/>
  </si>
  <si>
    <t>內徑vs頻率</t>
    <phoneticPr fontId="1" type="noConversion"/>
  </si>
  <si>
    <t>試管</t>
    <phoneticPr fontId="1" type="noConversion"/>
  </si>
  <si>
    <t>回授音頻率(Hz)</t>
    <phoneticPr fontId="1" type="noConversion"/>
  </si>
  <si>
    <t>菜園「害」客-皺足蛞蝓行為生態及防治方法探討</t>
    <phoneticPr fontId="1" type="noConversion"/>
  </si>
  <si>
    <t>日期</t>
    <phoneticPr fontId="1" type="noConversion"/>
  </si>
  <si>
    <t>皺足蛞蝓</t>
    <phoneticPr fontId="1" type="noConversion"/>
  </si>
  <si>
    <t>花點皺足蛞蝓</t>
    <phoneticPr fontId="1" type="noConversion"/>
  </si>
  <si>
    <t>輔助</t>
    <phoneticPr fontId="1" type="noConversion"/>
  </si>
  <si>
    <t>氣溫(°C)</t>
    <phoneticPr fontId="1" type="noConversion"/>
  </si>
  <si>
    <t>蛞蝓總數(隻)</t>
    <phoneticPr fontId="1" type="noConversion"/>
  </si>
  <si>
    <t>數量(隻)</t>
    <phoneticPr fontId="1" type="noConversion"/>
  </si>
  <si>
    <t>台灣欒樹-探討蒴果與果瓣對種子成長與擴散模式的關係</t>
    <phoneticPr fontId="1" type="noConversion"/>
  </si>
  <si>
    <t>致命的危機~探討蟲生真菌對疣胸琉璃蟻的致死情形</t>
    <phoneticPr fontId="1" type="noConversion"/>
  </si>
  <si>
    <t>「油色可鑑」-簡易比色卡與發煙點之間的奧秘</t>
    <phoneticPr fontId="1" type="noConversion"/>
  </si>
  <si>
    <t>杯中乾坤大，籟中樂音揚-回授音的研究</t>
    <phoneticPr fontId="1" type="noConversion"/>
  </si>
  <si>
    <t>重量(g)</t>
    <phoneticPr fontId="1" type="noConversion"/>
  </si>
  <si>
    <t>綠色種子</t>
    <phoneticPr fontId="1" type="noConversion"/>
  </si>
  <si>
    <t>紅色種子</t>
    <phoneticPr fontId="1" type="noConversion"/>
  </si>
  <si>
    <t>黑色種子</t>
    <phoneticPr fontId="1" type="noConversion"/>
  </si>
  <si>
    <t>種子重量(mg)</t>
    <phoneticPr fontId="1" type="noConversion"/>
  </si>
  <si>
    <t>種子顆數</t>
    <phoneticPr fontId="1" type="noConversion"/>
  </si>
  <si>
    <t>機率密度</t>
    <phoneticPr fontId="1" type="noConversion"/>
  </si>
  <si>
    <t>[10, 20)</t>
    <phoneticPr fontId="1" type="noConversion"/>
  </si>
  <si>
    <t>[0, 10)</t>
    <phoneticPr fontId="1" type="noConversion"/>
  </si>
  <si>
    <t>[20, 30)</t>
    <phoneticPr fontId="1" type="noConversion"/>
  </si>
  <si>
    <t>[30, 40)</t>
    <phoneticPr fontId="1" type="noConversion"/>
  </si>
  <si>
    <t>[40, 50)</t>
    <phoneticPr fontId="1" type="noConversion"/>
  </si>
  <si>
    <t>[50, 60)</t>
    <phoneticPr fontId="1" type="noConversion"/>
  </si>
  <si>
    <t>[60, 70)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</si>
</sst>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9" formatCode="yyyy/mm/dd"/>
    <numFmt numFmtId="184" formatCode="0.000"/>
  </numFmts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FFFF32"/>
        <bgColor indexed="64"/>
      </patternFill>
    </fill>
    <fill>
      <patternFill patternType="solid">
        <fgColor rgb="FFE6A014"/>
        <bgColor indexed="64"/>
      </patternFill>
    </fill>
    <fill>
      <patternFill patternType="solid">
        <fgColor rgb="FFFFA50A"/>
        <bgColor indexed="64"/>
      </patternFill>
    </fill>
    <fill>
      <patternFill patternType="solid">
        <fgColor rgb="FFFFCD0A"/>
        <bgColor indexed="64"/>
      </patternFill>
    </fill>
    <fill>
      <patternFill patternType="solid">
        <fgColor rgb="FFDC9628"/>
        <bgColor indexed="64"/>
      </patternFill>
    </fill>
    <fill>
      <patternFill patternType="solid">
        <fgColor rgb="FFFAA50A"/>
        <bgColor indexed="64"/>
      </patternFill>
    </fill>
    <fill>
      <patternFill patternType="solid">
        <fgColor rgb="FFF5A514"/>
        <bgColor indexed="64"/>
      </patternFill>
    </fill>
    <fill>
      <patternFill patternType="solid">
        <fgColor rgb="FFFFC30A"/>
        <bgColor indexed="64"/>
      </patternFill>
    </fill>
    <fill>
      <patternFill patternType="solid">
        <fgColor rgb="FFFFB90A"/>
        <bgColor indexed="64"/>
      </patternFill>
    </fill>
    <fill>
      <patternFill patternType="solid">
        <fgColor rgb="FFD2BE05"/>
        <bgColor indexed="64"/>
      </patternFill>
    </fill>
    <fill>
      <patternFill patternType="solid">
        <fgColor rgb="FFDC963C"/>
        <bgColor indexed="64"/>
      </patternFill>
    </fill>
    <fill>
      <patternFill patternType="solid">
        <fgColor rgb="FFC8B400"/>
        <bgColor indexed="64"/>
      </patternFill>
    </fill>
    <fill>
      <patternFill patternType="solid">
        <fgColor rgb="FFF5E114"/>
        <bgColor indexed="64"/>
      </patternFill>
    </fill>
    <fill>
      <patternFill patternType="solid">
        <fgColor rgb="FFF0DC14"/>
        <bgColor indexed="64"/>
      </patternFill>
    </fill>
    <fill>
      <patternFill patternType="solid">
        <fgColor rgb="FFFFF528"/>
        <bgColor indexed="64"/>
      </patternFill>
    </fill>
    <fill>
      <patternFill patternType="solid">
        <fgColor rgb="FFEBA514"/>
        <bgColor indexed="64"/>
      </patternFill>
    </fill>
    <fill>
      <patternFill patternType="solid">
        <fgColor rgb="FFFFF023"/>
        <bgColor indexed="64"/>
      </patternFill>
    </fill>
    <fill>
      <patternFill patternType="solid">
        <fgColor rgb="FFBEAA00"/>
        <bgColor indexed="64"/>
      </patternFill>
    </fill>
    <fill>
      <patternFill patternType="solid">
        <fgColor rgb="FFFFAF0A"/>
        <bgColor indexed="64"/>
      </patternFill>
    </fill>
    <fill>
      <patternFill patternType="solid">
        <fgColor rgb="FFE6D20F"/>
        <bgColor indexed="64"/>
      </patternFill>
    </fill>
    <fill>
      <patternFill patternType="solid">
        <fgColor rgb="FFDC9614"/>
        <bgColor indexed="64"/>
      </patternFill>
    </fill>
    <fill>
      <patternFill patternType="solid">
        <fgColor rgb="FFDCC80A"/>
        <bgColor indexed="64"/>
      </patternFill>
    </fill>
    <fill>
      <patternFill patternType="solid">
        <fgColor rgb="FFFAE619"/>
        <bgColor indexed="64"/>
      </patternFill>
    </fill>
    <fill>
      <patternFill patternType="solid">
        <fgColor rgb="FFFFEB1E"/>
        <bgColor indexed="64"/>
      </patternFill>
    </fill>
  </fills>
  <borders count="2">
    <border>
      <left/>
      <right/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0" xfId="0" applyBorder="1">
      <alignment vertical="center"/>
    </xf>
    <xf numFmtId="2" fontId="0" fillId="0" borderId="0" xfId="0" applyNumberFormat="1">
      <alignment vertical="center"/>
    </xf>
    <xf numFmtId="0" fontId="0" fillId="12" borderId="1" xfId="0" applyFill="1" applyBorder="1">
      <alignment vertical="center"/>
    </xf>
    <xf numFmtId="0" fontId="0" fillId="6" borderId="1" xfId="0" applyFill="1" applyBorder="1">
      <alignment vertical="center"/>
    </xf>
    <xf numFmtId="0" fontId="0" fillId="2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17" borderId="1" xfId="0" applyFill="1" applyBorder="1">
      <alignment vertical="center"/>
    </xf>
    <xf numFmtId="0" fontId="0" fillId="8" borderId="1" xfId="0" applyFill="1" applyBorder="1">
      <alignment vertical="center"/>
    </xf>
    <xf numFmtId="0" fontId="0" fillId="7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20" borderId="1" xfId="0" applyFill="1" applyBorder="1">
      <alignment vertical="center"/>
    </xf>
    <xf numFmtId="0" fontId="0" fillId="10" borderId="1" xfId="0" applyFill="1" applyBorder="1">
      <alignment vertical="center"/>
    </xf>
    <xf numFmtId="0" fontId="0" fillId="9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19" borderId="1" xfId="0" applyFill="1" applyBorder="1">
      <alignment vertical="center"/>
    </xf>
    <xf numFmtId="0" fontId="0" fillId="13" borderId="1" xfId="0" applyFill="1" applyBorder="1">
      <alignment vertical="center"/>
    </xf>
    <xf numFmtId="0" fontId="0" fillId="11" borderId="1" xfId="0" applyFill="1" applyBorder="1">
      <alignment vertical="center"/>
    </xf>
    <xf numFmtId="0" fontId="0" fillId="23" borderId="1" xfId="0" applyFill="1" applyBorder="1">
      <alignment vertical="center"/>
    </xf>
    <xf numFmtId="0" fontId="0" fillId="21" borderId="1" xfId="0" applyFill="1" applyBorder="1">
      <alignment vertical="center"/>
    </xf>
    <xf numFmtId="0" fontId="0" fillId="15" borderId="1" xfId="0" applyFill="1" applyBorder="1">
      <alignment vertical="center"/>
    </xf>
    <xf numFmtId="0" fontId="0" fillId="14" borderId="1" xfId="0" applyFill="1" applyBorder="1">
      <alignment vertical="center"/>
    </xf>
    <xf numFmtId="0" fontId="0" fillId="24" borderId="1" xfId="0" applyFill="1" applyBorder="1">
      <alignment vertical="center"/>
    </xf>
    <xf numFmtId="0" fontId="0" fillId="25" borderId="1" xfId="0" applyFill="1" applyBorder="1">
      <alignment vertical="center"/>
    </xf>
    <xf numFmtId="0" fontId="0" fillId="18" borderId="1" xfId="0" applyFill="1" applyBorder="1">
      <alignment vertical="center"/>
    </xf>
    <xf numFmtId="0" fontId="0" fillId="16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0" xfId="0" applyAlignment="1">
      <alignment vertical="center" wrapText="1"/>
    </xf>
    <xf numFmtId="179" fontId="0" fillId="0" borderId="0" xfId="0" applyNumberFormat="1">
      <alignment vertical="center"/>
    </xf>
    <xf numFmtId="184" fontId="0" fillId="0" borderId="0" xfId="0" applyNumberFormat="1">
      <alignment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colors>
    <mruColors>
      <color rgb="FFFF3737"/>
      <color rgb="FFFFA7A7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000" b="0"/>
            </a:pPr>
            <a:r>
              <a:rPr lang="zh-TW" altLang="en-US" sz="1000" b="0"/>
              <a:t>噴灑與餵食不同的孢子溶液，疣胸琉璃蟻的死亡率。</a:t>
            </a:r>
            <a:endParaRPr lang="en-US" altLang="zh-TW" sz="1000" b="0"/>
          </a:p>
          <a:p>
            <a:pPr algn="l">
              <a:defRPr sz="1000" b="0"/>
            </a:pPr>
            <a:r>
              <a:rPr lang="zh-TW" altLang="en-US" sz="1000" b="0"/>
              <a:t>（橫軸為對數</a:t>
            </a:r>
            <a:r>
              <a:rPr lang="zh-TW" altLang="zh-TW" sz="1000" b="0" i="0" u="none" strike="noStrike" baseline="0">
                <a:effectLst/>
              </a:rPr>
              <a:t>座標</a:t>
            </a:r>
            <a:r>
              <a:rPr lang="zh-TW" altLang="en-US" sz="1000" b="0" i="0" u="none" strike="noStrike" baseline="0">
                <a:effectLst/>
              </a:rPr>
              <a:t>）</a:t>
            </a:r>
            <a:endParaRPr lang="en-US" altLang="zh-TW" sz="1000" b="0"/>
          </a:p>
        </c:rich>
      </c:tx>
      <c:layout>
        <c:manualLayout>
          <c:xMode val="edge"/>
          <c:yMode val="edge"/>
          <c:x val="0.31693488573443884"/>
          <c:y val="0.80703384481670404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52755148685999"/>
          <c:y val="0.31490643530032575"/>
          <c:w val="0.23119666270089945"/>
          <c:h val="0.34525286491917173"/>
        </c:manualLayout>
      </c:layout>
      <c:scatterChart>
        <c:scatterStyle val="lineMarker"/>
        <c:varyColors val="0"/>
        <c:ser>
          <c:idx val="3"/>
          <c:order val="0"/>
          <c:tx>
            <c:strRef>
              <c:f>真菌與螞蟻!$R$5</c:f>
              <c:strCache>
                <c:ptCount val="1"/>
                <c:pt idx="0">
                  <c:v>噴灑孢子溶液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1.1357183418512209E-2"/>
                  <c:y val="-3.12493532394472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236-4705-91BE-E3FD140A3CA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真菌與螞蟻!$S$4:$V$4</c:f>
              <c:numCache>
                <c:formatCode>General</c:formatCode>
                <c:ptCount val="4"/>
                <c:pt idx="0">
                  <c:v>1</c:v>
                </c:pt>
                <c:pt idx="1">
                  <c:v>0.1</c:v>
                </c:pt>
                <c:pt idx="2">
                  <c:v>0.01</c:v>
                </c:pt>
                <c:pt idx="3">
                  <c:v>1E-3</c:v>
                </c:pt>
              </c:numCache>
            </c:numRef>
          </c:xVal>
          <c:yVal>
            <c:numRef>
              <c:f>真菌與螞蟻!$S$5:$V$5</c:f>
              <c:numCache>
                <c:formatCode>General</c:formatCode>
                <c:ptCount val="4"/>
                <c:pt idx="0">
                  <c:v>88.3</c:v>
                </c:pt>
                <c:pt idx="1">
                  <c:v>81.2</c:v>
                </c:pt>
                <c:pt idx="2">
                  <c:v>73.099999999999994</c:v>
                </c:pt>
                <c:pt idx="3">
                  <c:v>65.7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236-4705-91BE-E3FD140A3CA5}"/>
            </c:ext>
          </c:extLst>
        </c:ser>
        <c:ser>
          <c:idx val="4"/>
          <c:order val="1"/>
          <c:tx>
            <c:strRef>
              <c:f>真菌與螞蟻!$R$6</c:f>
              <c:strCache>
                <c:ptCount val="1"/>
                <c:pt idx="0">
                  <c:v>噴灑孢子溶液加糖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  <a:prstDash val="sysDash"/>
            </a:ln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2.8392958546280523E-3"/>
                  <c:y val="3.812642192667709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 algn="l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TW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417944349801249"/>
                      <c:h val="6.40745976690283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9236-4705-91BE-E3FD140A3CA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真菌與螞蟻!$S$4:$V$4</c:f>
              <c:numCache>
                <c:formatCode>General</c:formatCode>
                <c:ptCount val="4"/>
                <c:pt idx="0">
                  <c:v>1</c:v>
                </c:pt>
                <c:pt idx="1">
                  <c:v>0.1</c:v>
                </c:pt>
                <c:pt idx="2">
                  <c:v>0.01</c:v>
                </c:pt>
                <c:pt idx="3">
                  <c:v>1E-3</c:v>
                </c:pt>
              </c:numCache>
            </c:numRef>
          </c:xVal>
          <c:yVal>
            <c:numRef>
              <c:f>真菌與螞蟻!$S$6:$V$6</c:f>
              <c:numCache>
                <c:formatCode>General</c:formatCode>
                <c:ptCount val="4"/>
                <c:pt idx="0">
                  <c:v>84.9</c:v>
                </c:pt>
                <c:pt idx="1">
                  <c:v>67.8</c:v>
                </c:pt>
                <c:pt idx="2">
                  <c:v>54.5</c:v>
                </c:pt>
                <c:pt idx="3">
                  <c:v>53.5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236-4705-91BE-E3FD140A3CA5}"/>
            </c:ext>
          </c:extLst>
        </c:ser>
        <c:ser>
          <c:idx val="5"/>
          <c:order val="2"/>
          <c:tx>
            <c:strRef>
              <c:f>真菌與螞蟻!$R$7</c:f>
              <c:strCache>
                <c:ptCount val="1"/>
                <c:pt idx="0">
                  <c:v>餵食孢子溶液加糖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  <a:prstDash val="sysDot"/>
            </a:ln>
          </c:spPr>
          <c:marker>
            <c:spPr>
              <a:solidFill>
                <a:schemeClr val="bg1">
                  <a:lumMod val="75000"/>
                </a:schemeClr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5.8554856248505972E-3"/>
                  <c:y val="1.1633936279761595E-2"/>
                </c:manualLayout>
              </c:layout>
              <c:tx>
                <c:rich>
                  <a:bodyPr wrap="square" lIns="38100" tIns="19050" rIns="38100" bIns="19050" anchor="ctr" anchorCtr="0">
                    <a:noAutofit/>
                  </a:bodyPr>
                  <a:lstStyle/>
                  <a:p>
                    <a:pPr algn="l">
                      <a:defRPr sz="900"/>
                    </a:pPr>
                    <a:fld id="{50C5FB92-B5D5-4AEF-B585-61A96182905B}" type="CELLRANGE">
                      <a:rPr lang="zh-TW" altLang="en-US"/>
                      <a:pPr algn="l">
                        <a:defRPr sz="900"/>
                      </a:pPr>
                      <a:t>[CELLRANGE]</a:t>
                    </a:fld>
                    <a:endParaRPr lang="zh-TW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5837592277115273"/>
                      <c:h val="7.6583159359777317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236-4705-91BE-E3FD140A3CA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真菌與螞蟻!$S$4:$V$4</c:f>
              <c:numCache>
                <c:formatCode>General</c:formatCode>
                <c:ptCount val="4"/>
                <c:pt idx="0">
                  <c:v>1</c:v>
                </c:pt>
                <c:pt idx="1">
                  <c:v>0.1</c:v>
                </c:pt>
                <c:pt idx="2">
                  <c:v>0.01</c:v>
                </c:pt>
                <c:pt idx="3">
                  <c:v>1E-3</c:v>
                </c:pt>
              </c:numCache>
            </c:numRef>
          </c:xVal>
          <c:yVal>
            <c:numRef>
              <c:f>真菌與螞蟻!$S$7:$V$7</c:f>
              <c:numCache>
                <c:formatCode>General</c:formatCode>
                <c:ptCount val="4"/>
                <c:pt idx="0">
                  <c:v>68.599999999999994</c:v>
                </c:pt>
                <c:pt idx="1">
                  <c:v>62.1</c:v>
                </c:pt>
                <c:pt idx="2">
                  <c:v>48.3</c:v>
                </c:pt>
                <c:pt idx="3">
                  <c:v>57.8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真菌與螞蟻!$R$7</c15:f>
                <c15:dlblRangeCache>
                  <c:ptCount val="1"/>
                  <c:pt idx="0">
                    <c:v>餵食孢子溶液加糖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9236-4705-91BE-E3FD140A3C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2292376"/>
        <c:axId val="702290408"/>
      </c:scatterChart>
      <c:valAx>
        <c:axId val="702292376"/>
        <c:scaling>
          <c:logBase val="10"/>
          <c:orientation val="minMax"/>
        </c:scaling>
        <c:delete val="0"/>
        <c:axPos val="b"/>
        <c:title>
          <c:tx>
            <c:strRef>
              <c:f>真菌與螞蟻!$W$4</c:f>
              <c:strCache>
                <c:ptCount val="1"/>
                <c:pt idx="0">
                  <c:v>溶液濃度(與原液相比)</c:v>
                </c:pt>
              </c:strCache>
            </c:strRef>
          </c:tx>
          <c:layout>
            <c:manualLayout>
              <c:xMode val="edge"/>
              <c:yMode val="edge"/>
              <c:x val="0.39371289661456677"/>
              <c:y val="0.7242376489596660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02290408"/>
        <c:crossesAt val="0"/>
        <c:crossBetween val="midCat"/>
      </c:valAx>
      <c:valAx>
        <c:axId val="702290408"/>
        <c:scaling>
          <c:orientation val="minMax"/>
          <c:max val="100"/>
          <c:min val="40"/>
        </c:scaling>
        <c:delete val="0"/>
        <c:axPos val="l"/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TW" altLang="en-US"/>
                  <a:t>死亡率</a:t>
                </a:r>
                <a:r>
                  <a:rPr lang="en-US" altLang="zh-TW"/>
                  <a:t>(%)</a:t>
                </a:r>
                <a:endParaRPr lang="zh-TW" altLang="en-US"/>
              </a:p>
            </c:rich>
          </c:tx>
          <c:layout>
            <c:manualLayout>
              <c:xMode val="edge"/>
              <c:yMode val="edge"/>
              <c:x val="0.26200038144020926"/>
              <c:y val="0.2598674835394584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02292376"/>
        <c:crossesAt val="1.0000000000000002E-3"/>
        <c:crossBetween val="midCat"/>
        <c:majorUnit val="10"/>
      </c:valAx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935870516185477"/>
          <c:y val="0.30070072589658531"/>
          <c:w val="0.41441907261592298"/>
          <c:h val="0.50393704129034123"/>
        </c:manualLayout>
      </c:layout>
      <c:scatterChart>
        <c:scatterStyle val="lineMarker"/>
        <c:varyColors val="0"/>
        <c:ser>
          <c:idx val="0"/>
          <c:order val="0"/>
          <c:tx>
            <c:strRef>
              <c:f>鎂帶與鹽酸!$J$1</c:f>
              <c:strCache>
                <c:ptCount val="1"/>
                <c:pt idx="0">
                  <c:v>有磨過的鎂帶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20000"/>
                  <a:lumOff val="8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3-8283-4354-A857-83CC2129B439}"/>
              </c:ext>
            </c:extLst>
          </c:dPt>
          <c:trendline>
            <c:spPr>
              <a:ln w="12700" cap="rnd">
                <a:solidFill>
                  <a:schemeClr val="accent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xVal>
            <c:numRef>
              <c:f>鎂帶與鹽酸!$K$3:$K$8</c:f>
              <c:numCache>
                <c:formatCode>General</c:formatCode>
                <c:ptCount val="6"/>
                <c:pt idx="0">
                  <c:v>0</c:v>
                </c:pt>
                <c:pt idx="1">
                  <c:v>10</c:v>
                </c:pt>
                <c:pt idx="2">
                  <c:v>14</c:v>
                </c:pt>
                <c:pt idx="3">
                  <c:v>20</c:v>
                </c:pt>
                <c:pt idx="4">
                  <c:v>24</c:v>
                </c:pt>
                <c:pt idx="5">
                  <c:v>34</c:v>
                </c:pt>
              </c:numCache>
            </c:numRef>
          </c:xVal>
          <c:yVal>
            <c:numRef>
              <c:f>鎂帶與鹽酸!$J$3:$J$8</c:f>
              <c:numCache>
                <c:formatCode>General</c:formatCode>
                <c:ptCount val="6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83-4354-A857-83CC2129B439}"/>
            </c:ext>
          </c:extLst>
        </c:ser>
        <c:ser>
          <c:idx val="1"/>
          <c:order val="1"/>
          <c:tx>
            <c:strRef>
              <c:f>鎂帶與鹽酸!$M$1</c:f>
              <c:strCache>
                <c:ptCount val="1"/>
                <c:pt idx="0">
                  <c:v>沒磨過的鎂帶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20000"/>
                  <a:lumOff val="80000"/>
                </a:schemeClr>
              </a:solidFill>
              <a:ln w="12700">
                <a:solidFill>
                  <a:schemeClr val="accent1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2-8283-4354-A857-83CC2129B439}"/>
              </c:ext>
            </c:extLst>
          </c:dPt>
          <c:trendline>
            <c:spPr>
              <a:ln w="12700" cap="rnd">
                <a:solidFill>
                  <a:schemeClr val="accent1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xVal>
            <c:numRef>
              <c:f>鎂帶與鹽酸!$N$3:$N$8</c:f>
              <c:numCache>
                <c:formatCode>General</c:formatCode>
                <c:ptCount val="6"/>
                <c:pt idx="0">
                  <c:v>0</c:v>
                </c:pt>
                <c:pt idx="1">
                  <c:v>14</c:v>
                </c:pt>
                <c:pt idx="2">
                  <c:v>20</c:v>
                </c:pt>
                <c:pt idx="3">
                  <c:v>22</c:v>
                </c:pt>
                <c:pt idx="4">
                  <c:v>28</c:v>
                </c:pt>
                <c:pt idx="5">
                  <c:v>36</c:v>
                </c:pt>
              </c:numCache>
            </c:numRef>
          </c:xVal>
          <c:yVal>
            <c:numRef>
              <c:f>鎂帶與鹽酸!$M$3:$M$8</c:f>
              <c:numCache>
                <c:formatCode>General</c:formatCode>
                <c:ptCount val="6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83-4354-A857-83CC2129B4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8907048"/>
        <c:axId val="708906064"/>
      </c:scatterChart>
      <c:valAx>
        <c:axId val="708907048"/>
        <c:scaling>
          <c:orientation val="minMax"/>
          <c:max val="35"/>
          <c:min val="0"/>
        </c:scaling>
        <c:delete val="0"/>
        <c:axPos val="b"/>
        <c:title>
          <c:tx>
            <c:strRef>
              <c:f>鎂帶與鹽酸!$K$2</c:f>
              <c:strCache>
                <c:ptCount val="1"/>
                <c:pt idx="0">
                  <c:v>時間(sec)</c:v>
                </c:pt>
              </c:strCache>
            </c:strRef>
          </c:tx>
          <c:layout>
            <c:manualLayout>
              <c:xMode val="edge"/>
              <c:yMode val="edge"/>
              <c:x val="0.50990157480314957"/>
              <c:y val="0.862982871444306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75000"/>
                <a:alpha val="9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08906064"/>
        <c:crosses val="autoZero"/>
        <c:crossBetween val="midCat"/>
        <c:majorUnit val="10"/>
      </c:valAx>
      <c:valAx>
        <c:axId val="708906064"/>
        <c:scaling>
          <c:orientation val="minMax"/>
          <c:max val="105"/>
          <c:min val="0"/>
        </c:scaling>
        <c:delete val="0"/>
        <c:axPos val="l"/>
        <c:title>
          <c:tx>
            <c:strRef>
              <c:f>鎂帶與鹽酸!$J$2</c:f>
              <c:strCache>
                <c:ptCount val="1"/>
                <c:pt idx="0">
                  <c:v>氫氣體積(mL)</c:v>
                </c:pt>
              </c:strCache>
            </c:strRef>
          </c:tx>
          <c:layout>
            <c:manualLayout>
              <c:xMode val="edge"/>
              <c:yMode val="edge"/>
              <c:x val="0.15677777777777777"/>
              <c:y val="0.218488664544732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08907048"/>
        <c:crosses val="autoZero"/>
        <c:crossBetween val="midCat"/>
        <c:majorUnit val="20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9601624330663578"/>
          <c:y val="8.3166814299941008E-2"/>
          <c:w val="0.32973156787727709"/>
          <c:h val="0.57422169105931731"/>
        </c:manualLayout>
      </c:layout>
      <c:lineChart>
        <c:grouping val="standard"/>
        <c:varyColors val="0"/>
        <c:ser>
          <c:idx val="0"/>
          <c:order val="0"/>
          <c:tx>
            <c:strRef>
              <c:f>油色!$K$8</c:f>
              <c:strCache>
                <c:ptCount val="1"/>
                <c:pt idx="0">
                  <c:v>大豆油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8977-436B-A7B4-1E237FE11296}"/>
                </c:ext>
              </c:extLst>
            </c:dLbl>
            <c:dLbl>
              <c:idx val="1"/>
              <c:layout>
                <c:manualLayout>
                  <c:x val="6.1648706280595551E-3"/>
                  <c:y val="1.2369178190118497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E-8977-436B-A7B4-1E237FE1129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Noto Sans CJK TC Medium" panose="020B0600000000000000" pitchFamily="34" charset="-120"/>
                    <a:ea typeface="Noto Sans CJK TC Medium" panose="020B0600000000000000" pitchFamily="34" charset="-120"/>
                    <a:cs typeface="+mn-cs"/>
                  </a:defRPr>
                </a:pPr>
                <a:endParaRPr lang="zh-TW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油色!$L$7:$M$7</c:f>
              <c:strCache>
                <c:ptCount val="2"/>
                <c:pt idx="0">
                  <c:v>第一次加熱</c:v>
                </c:pt>
                <c:pt idx="1">
                  <c:v>第四次加熱</c:v>
                </c:pt>
              </c:strCache>
            </c:strRef>
          </c:cat>
          <c:val>
            <c:numRef>
              <c:f>油色!$L$8:$M$8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77-436B-A7B4-1E237FE11296}"/>
            </c:ext>
          </c:extLst>
        </c:ser>
        <c:ser>
          <c:idx val="1"/>
          <c:order val="1"/>
          <c:tx>
            <c:strRef>
              <c:f>油色!$K$9</c:f>
              <c:strCache>
                <c:ptCount val="1"/>
                <c:pt idx="0">
                  <c:v>烤酥油</c:v>
                </c:pt>
              </c:strCache>
            </c:strRef>
          </c:tx>
          <c:spPr>
            <a:ln w="34925" cap="rnd">
              <a:solidFill>
                <a:schemeClr val="accent1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977-436B-A7B4-1E237FE11296}"/>
                </c:ext>
              </c:extLst>
            </c:dLbl>
            <c:dLbl>
              <c:idx val="1"/>
              <c:layout>
                <c:manualLayout>
                  <c:x val="3.0953933377835786E-3"/>
                  <c:y val="-2.89359125107010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C-8977-436B-A7B4-1E237FE1129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Noto Sans CJK TC Medium" panose="020B0600000000000000" pitchFamily="34" charset="-120"/>
                    <a:ea typeface="Noto Sans CJK TC Medium" panose="020B0600000000000000" pitchFamily="34" charset="-120"/>
                    <a:cs typeface="+mn-cs"/>
                  </a:defRPr>
                </a:pPr>
                <a:endParaRPr lang="zh-TW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油色!$L$7:$M$7</c:f>
              <c:strCache>
                <c:ptCount val="2"/>
                <c:pt idx="0">
                  <c:v>第一次加熱</c:v>
                </c:pt>
                <c:pt idx="1">
                  <c:v>第四次加熱</c:v>
                </c:pt>
              </c:strCache>
            </c:strRef>
          </c:cat>
          <c:val>
            <c:numRef>
              <c:f>油色!$L$9:$M$9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77-436B-A7B4-1E237FE11296}"/>
            </c:ext>
          </c:extLst>
        </c:ser>
        <c:ser>
          <c:idx val="2"/>
          <c:order val="2"/>
          <c:tx>
            <c:strRef>
              <c:f>油色!$K$10</c:f>
              <c:strCache>
                <c:ptCount val="1"/>
                <c:pt idx="0">
                  <c:v>紅花籽油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977-436B-A7B4-1E237FE11296}"/>
                </c:ext>
              </c:extLst>
            </c:dLbl>
            <c:dLbl>
              <c:idx val="1"/>
              <c:layout>
                <c:manualLayout>
                  <c:x val="1.6227805448360785E-5"/>
                  <c:y val="-3.3063157117168922E-3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A-8977-436B-A7B4-1E237FE1129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Noto Sans CJK TC Medium" panose="020B0600000000000000" pitchFamily="34" charset="-120"/>
                    <a:ea typeface="Noto Sans CJK TC Medium" panose="020B0600000000000000" pitchFamily="34" charset="-120"/>
                    <a:cs typeface="+mn-cs"/>
                  </a:defRPr>
                </a:pPr>
                <a:endParaRPr lang="zh-TW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油色!$L$7:$M$7</c:f>
              <c:strCache>
                <c:ptCount val="2"/>
                <c:pt idx="0">
                  <c:v>第一次加熱</c:v>
                </c:pt>
                <c:pt idx="1">
                  <c:v>第四次加熱</c:v>
                </c:pt>
              </c:strCache>
            </c:strRef>
          </c:cat>
          <c:val>
            <c:numRef>
              <c:f>油色!$L$10:$M$10</c:f>
              <c:numCache>
                <c:formatCode>General</c:formatCode>
                <c:ptCount val="2"/>
                <c:pt idx="0">
                  <c:v>1</c:v>
                </c:pt>
                <c:pt idx="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977-436B-A7B4-1E237FE11296}"/>
            </c:ext>
          </c:extLst>
        </c:ser>
        <c:ser>
          <c:idx val="3"/>
          <c:order val="3"/>
          <c:tx>
            <c:strRef>
              <c:f>油色!$K$11</c:f>
              <c:strCache>
                <c:ptCount val="1"/>
                <c:pt idx="0">
                  <c:v>芥花油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0.16304512104974039"/>
                  <c:y val="-0.32877416197700027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8-8977-436B-A7B4-1E237FE1129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977-436B-A7B4-1E237FE1129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Noto Sans CJK TC Medium" panose="020B0600000000000000" pitchFamily="34" charset="-120"/>
                    <a:ea typeface="Noto Sans CJK TC Medium" panose="020B0600000000000000" pitchFamily="34" charset="-120"/>
                    <a:cs typeface="+mn-cs"/>
                  </a:defRPr>
                </a:pPr>
                <a:endParaRPr lang="zh-TW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油色!$L$7:$M$7</c:f>
              <c:strCache>
                <c:ptCount val="2"/>
                <c:pt idx="0">
                  <c:v>第一次加熱</c:v>
                </c:pt>
                <c:pt idx="1">
                  <c:v>第四次加熱</c:v>
                </c:pt>
              </c:strCache>
            </c:strRef>
          </c:cat>
          <c:val>
            <c:numRef>
              <c:f>油色!$L$11:$M$11</c:f>
              <c:numCache>
                <c:formatCode>General</c:formatCode>
                <c:ptCount val="2"/>
                <c:pt idx="0">
                  <c:v>3</c:v>
                </c:pt>
                <c:pt idx="1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977-436B-A7B4-1E237FE11296}"/>
            </c:ext>
          </c:extLst>
        </c:ser>
        <c:ser>
          <c:idx val="4"/>
          <c:order val="4"/>
          <c:tx>
            <c:strRef>
              <c:f>油色!$K$12</c:f>
              <c:strCache>
                <c:ptCount val="1"/>
                <c:pt idx="0">
                  <c:v>豬油</c:v>
                </c:pt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977-436B-A7B4-1E237FE11296}"/>
                </c:ext>
              </c:extLst>
            </c:dLbl>
            <c:dLbl>
              <c:idx val="1"/>
              <c:layout>
                <c:manualLayout>
                  <c:x val="-0.11690801692342123"/>
                  <c:y val="1.4309232175139285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7-8977-436B-A7B4-1E237FE1129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Noto Sans CJK TC Medium" panose="020B0600000000000000" pitchFamily="34" charset="-120"/>
                    <a:ea typeface="Noto Sans CJK TC Medium" panose="020B0600000000000000" pitchFamily="34" charset="-120"/>
                    <a:cs typeface="+mn-cs"/>
                  </a:defRPr>
                </a:pPr>
                <a:endParaRPr lang="zh-TW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油色!$L$7:$M$7</c:f>
              <c:strCache>
                <c:ptCount val="2"/>
                <c:pt idx="0">
                  <c:v>第一次加熱</c:v>
                </c:pt>
                <c:pt idx="1">
                  <c:v>第四次加熱</c:v>
                </c:pt>
              </c:strCache>
            </c:strRef>
          </c:cat>
          <c:val>
            <c:numRef>
              <c:f>油色!$L$12:$M$12</c:f>
              <c:numCache>
                <c:formatCode>General</c:formatCode>
                <c:ptCount val="2"/>
                <c:pt idx="0">
                  <c:v>4</c:v>
                </c:pt>
                <c:pt idx="1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977-436B-A7B4-1E237FE11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4144096"/>
        <c:axId val="654144752"/>
      </c:lineChart>
      <c:catAx>
        <c:axId val="65414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0" spcFirstLastPara="1" vertOverflow="ellipsis" vert="eaVert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54144752"/>
        <c:crosses val="autoZero"/>
        <c:auto val="1"/>
        <c:lblAlgn val="ctr"/>
        <c:lblOffset val="100"/>
        <c:noMultiLvlLbl val="0"/>
      </c:catAx>
      <c:valAx>
        <c:axId val="654144752"/>
        <c:scaling>
          <c:orientation val="minMax"/>
          <c:max val="6"/>
          <c:min val="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54144096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59183453803291"/>
          <c:y val="0.11483253588516747"/>
          <c:w val="0.63215264495723522"/>
          <c:h val="0.67400871541774965"/>
        </c:manualLayout>
      </c:layout>
      <c:scatterChart>
        <c:scatterStyle val="lineMarker"/>
        <c:varyColors val="0"/>
        <c:ser>
          <c:idx val="0"/>
          <c:order val="0"/>
          <c:tx>
            <c:strRef>
              <c:f>容器與頻率!$I$2</c:f>
              <c:strCache>
                <c:ptCount val="1"/>
                <c:pt idx="0">
                  <c:v>深度vs頻率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/>
              <c:tx>
                <c:rich>
                  <a:bodyPr/>
                  <a:lstStyle/>
                  <a:p>
                    <a:fld id="{EFCC22FE-D356-4777-A85C-A314D01C9EEE}" type="CELLRANGE">
                      <a:rPr lang="en-US" altLang="zh-TW"/>
                      <a:pPr/>
                      <a:t>[CELLRANGE]</a:t>
                    </a:fld>
                    <a:endParaRPr lang="zh-TW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4BC6-4227-BC22-7A4C34663449}"/>
                </c:ext>
              </c:extLst>
            </c:dLbl>
            <c:dLbl>
              <c:idx val="1"/>
              <c:layout>
                <c:manualLayout>
                  <c:x val="5.2576235541535229E-3"/>
                  <c:y val="4.7846889952153054E-2"/>
                </c:manualLayout>
              </c:layout>
              <c:tx>
                <c:rich>
                  <a:bodyPr/>
                  <a:lstStyle/>
                  <a:p>
                    <a:fld id="{79B9019B-880D-4F61-BE62-86ED592C3A14}" type="CELLRANGE">
                      <a:rPr lang="en-US" altLang="zh-TW"/>
                      <a:pPr/>
                      <a:t>[CELLRANGE]</a:t>
                    </a:fld>
                    <a:endParaRPr lang="zh-TW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4BC6-4227-BC22-7A4C34663449}"/>
                </c:ext>
              </c:extLst>
            </c:dLbl>
            <c:dLbl>
              <c:idx val="2"/>
              <c:layout>
                <c:manualLayout>
                  <c:x val="2.6288117770767614E-3"/>
                  <c:y val="-6.3795853269537475E-2"/>
                </c:manualLayout>
              </c:layout>
              <c:tx>
                <c:rich>
                  <a:bodyPr/>
                  <a:lstStyle/>
                  <a:p>
                    <a:fld id="{CCD550DD-7E9C-414B-A3E8-C9F4320BF614}" type="CELLRANGE">
                      <a:rPr lang="en-US" altLang="zh-TW"/>
                      <a:pPr/>
                      <a:t>[CELLRANGE]</a:t>
                    </a:fld>
                    <a:endParaRPr lang="zh-TW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3-4BC6-4227-BC22-7A4C34663449}"/>
                </c:ext>
              </c:extLst>
            </c:dLbl>
            <c:dLbl>
              <c:idx val="3"/>
              <c:layout>
                <c:manualLayout>
                  <c:x val="0.11041009463722397"/>
                  <c:y val="-0.10526315789473684"/>
                </c:manualLayout>
              </c:layout>
              <c:tx>
                <c:rich>
                  <a:bodyPr/>
                  <a:lstStyle/>
                  <a:p>
                    <a:fld id="{BC6A16AF-B2BB-4085-95AD-DF349B57C496}" type="CELLRANGE">
                      <a:rPr lang="en-US" altLang="zh-TW"/>
                      <a:pPr/>
                      <a:t>[CELLRANGE]</a:t>
                    </a:fld>
                    <a:endParaRPr lang="zh-TW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4BC6-4227-BC22-7A4C34663449}"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fld id="{C0E7A40D-CF58-4012-A51C-48272E23CEAA}" type="CELLRANGE">
                      <a:rPr lang="en-US" altLang="zh-TW"/>
                      <a:pPr/>
                      <a:t>[CELLRANGE]</a:t>
                    </a:fld>
                    <a:endParaRPr lang="zh-TW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4-4BC6-4227-BC22-7A4C34663449}"/>
                </c:ext>
              </c:extLst>
            </c:dLbl>
            <c:dLbl>
              <c:idx val="5"/>
              <c:layout>
                <c:manualLayout>
                  <c:x val="-7.3606729758149414E-2"/>
                  <c:y val="-5.1036682615630102E-2"/>
                </c:manualLayout>
              </c:layout>
              <c:tx>
                <c:rich>
                  <a:bodyPr/>
                  <a:lstStyle/>
                  <a:p>
                    <a:fld id="{A77F7EDA-A23E-40BA-96E8-9593A11C33D2}" type="CELLRANGE">
                      <a:rPr lang="en-US" altLang="zh-TW"/>
                      <a:pPr/>
                      <a:t>[CELLRANGE]</a:t>
                    </a:fld>
                    <a:endParaRPr lang="zh-TW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4BC6-4227-BC22-7A4C34663449}"/>
                </c:ext>
              </c:extLst>
            </c:dLbl>
            <c:dLbl>
              <c:idx val="6"/>
              <c:layout>
                <c:manualLayout>
                  <c:x val="-4.7318611987381749E-2"/>
                  <c:y val="-0.10526315789473691"/>
                </c:manualLayout>
              </c:layout>
              <c:tx>
                <c:rich>
                  <a:bodyPr/>
                  <a:lstStyle/>
                  <a:p>
                    <a:fld id="{8EA96E77-96E5-4A8B-A6F7-5C2B42588970}" type="CELLRANGE">
                      <a:rPr lang="en-US" altLang="zh-TW"/>
                      <a:pPr/>
                      <a:t>[CELLRANGE]</a:t>
                    </a:fld>
                    <a:endParaRPr lang="zh-TW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4BC6-4227-BC22-7A4C34663449}"/>
                </c:ext>
              </c:extLst>
            </c:dLbl>
            <c:dLbl>
              <c:idx val="7"/>
              <c:layout>
                <c:manualLayout>
                  <c:x val="1.8401682439537281E-2"/>
                  <c:y val="-8.6124401913875603E-2"/>
                </c:manualLayout>
              </c:layout>
              <c:tx>
                <c:rich>
                  <a:bodyPr/>
                  <a:lstStyle/>
                  <a:p>
                    <a:fld id="{93046315-981C-4A4C-AD00-28EFC8A4789B}" type="CELLRANGE">
                      <a:rPr lang="en-US" altLang="zh-TW"/>
                      <a:pPr/>
                      <a:t>[CELLRANGE]</a:t>
                    </a:fld>
                    <a:endParaRPr lang="zh-TW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4BC6-4227-BC22-7A4C34663449}"/>
                </c:ext>
              </c:extLst>
            </c:dLbl>
            <c:dLbl>
              <c:idx val="8"/>
              <c:layout>
                <c:manualLayout>
                  <c:x val="9.2008412197686643E-2"/>
                  <c:y val="1.9138755980861243E-2"/>
                </c:manualLayout>
              </c:layout>
              <c:tx>
                <c:rich>
                  <a:bodyPr/>
                  <a:lstStyle/>
                  <a:p>
                    <a:fld id="{403D305A-4620-4DCC-937A-EDF9D97B12F0}" type="CELLRANGE">
                      <a:rPr lang="en-US" altLang="zh-TW"/>
                      <a:pPr/>
                      <a:t>[CELLRANGE]</a:t>
                    </a:fld>
                    <a:endParaRPr lang="zh-TW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E-4BC6-4227-BC22-7A4C34663449}"/>
                </c:ext>
              </c:extLst>
            </c:dLbl>
            <c:dLbl>
              <c:idx val="9"/>
              <c:layout>
                <c:manualLayout>
                  <c:x val="-0.13406940063091483"/>
                  <c:y val="-3.8277511961722549E-2"/>
                </c:manualLayout>
              </c:layout>
              <c:tx>
                <c:rich>
                  <a:bodyPr/>
                  <a:lstStyle/>
                  <a:p>
                    <a:fld id="{EB055ADA-5C31-433B-A823-6C8B65F7A190}" type="CELLRANGE">
                      <a:rPr lang="en-US" altLang="zh-TW"/>
                      <a:pPr/>
                      <a:t>[CELLRANGE]</a:t>
                    </a:fld>
                    <a:endParaRPr lang="zh-TW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4BC6-4227-BC22-7A4C34663449}"/>
                </c:ext>
              </c:extLst>
            </c:dLbl>
            <c:dLbl>
              <c:idx val="10"/>
              <c:layout>
                <c:manualLayout>
                  <c:x val="-0.15247108307045218"/>
                  <c:y val="-4.1467304625199361E-2"/>
                </c:manualLayout>
              </c:layout>
              <c:tx>
                <c:rich>
                  <a:bodyPr/>
                  <a:lstStyle/>
                  <a:p>
                    <a:fld id="{2A466247-DE91-4F02-8E55-7081AFCAC099}" type="CELLRANGE">
                      <a:rPr lang="en-US" altLang="zh-TW"/>
                      <a:pPr/>
                      <a:t>[CELLRANGE]</a:t>
                    </a:fld>
                    <a:endParaRPr lang="zh-TW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4BC6-4227-BC22-7A4C34663449}"/>
                </c:ext>
              </c:extLst>
            </c:dLbl>
            <c:dLbl>
              <c:idx val="11"/>
              <c:layout>
                <c:manualLayout>
                  <c:x val="-0.12618296529968451"/>
                  <c:y val="3.1897926634768738E-2"/>
                </c:manualLayout>
              </c:layout>
              <c:tx>
                <c:rich>
                  <a:bodyPr/>
                  <a:lstStyle/>
                  <a:p>
                    <a:fld id="{DF2CEA83-49C5-4C51-A061-E587E9C4B19A}" type="CELLRANGE">
                      <a:rPr lang="en-US" altLang="zh-TW"/>
                      <a:pPr/>
                      <a:t>[CELLRANGE]</a:t>
                    </a:fld>
                    <a:endParaRPr lang="zh-TW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4BC6-4227-BC22-7A4C34663449}"/>
                </c:ext>
              </c:extLst>
            </c:dLbl>
            <c:dLbl>
              <c:idx val="12"/>
              <c:layout>
                <c:manualLayout>
                  <c:x val="-0.22607781282860148"/>
                  <c:y val="-4.4657097288676235E-2"/>
                </c:manualLayout>
              </c:layout>
              <c:tx>
                <c:rich>
                  <a:bodyPr/>
                  <a:lstStyle/>
                  <a:p>
                    <a:fld id="{382629DB-45C8-4049-B439-73DDC6DE8C54}" type="CELLRANGE">
                      <a:rPr lang="en-US" altLang="zh-TW"/>
                      <a:pPr/>
                      <a:t>[CELLRANGE]</a:t>
                    </a:fld>
                    <a:endParaRPr lang="zh-TW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4BC6-4227-BC22-7A4C34663449}"/>
                </c:ext>
              </c:extLst>
            </c:dLbl>
            <c:dLbl>
              <c:idx val="13"/>
              <c:layout>
                <c:manualLayout>
                  <c:x val="-0.21556256572029445"/>
                  <c:y val="7.9744816586921854E-2"/>
                </c:manualLayout>
              </c:layout>
              <c:tx>
                <c:rich>
                  <a:bodyPr/>
                  <a:lstStyle/>
                  <a:p>
                    <a:fld id="{1F1B2BBA-9537-404C-ABD9-B31078AB30C7}" type="CELLRANGE">
                      <a:rPr lang="en-US" altLang="zh-TW"/>
                      <a:pPr/>
                      <a:t>[CELLRANGE]</a:t>
                    </a:fld>
                    <a:endParaRPr lang="zh-TW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4BC6-4227-BC22-7A4C34663449}"/>
                </c:ext>
              </c:extLst>
            </c:dLbl>
            <c:dLbl>
              <c:idx val="14"/>
              <c:layout>
                <c:manualLayout>
                  <c:x val="-0.17875920084121977"/>
                  <c:y val="-4.1467304625199361E-2"/>
                </c:manualLayout>
              </c:layout>
              <c:tx>
                <c:rich>
                  <a:bodyPr/>
                  <a:lstStyle/>
                  <a:p>
                    <a:fld id="{6FAB2F83-E939-4C23-87E5-1D52B0CC64AE}" type="CELLRANGE">
                      <a:rPr lang="en-US" altLang="zh-TW"/>
                      <a:pPr/>
                      <a:t>[CELLRANGE]</a:t>
                    </a:fld>
                    <a:endParaRPr lang="zh-TW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6-4BC6-4227-BC22-7A4C34663449}"/>
                </c:ext>
              </c:extLst>
            </c:dLbl>
            <c:dLbl>
              <c:idx val="15"/>
              <c:layout>
                <c:manualLayout>
                  <c:x val="-0.24185068349106204"/>
                  <c:y val="1.9138755980861243E-2"/>
                </c:manualLayout>
              </c:layout>
              <c:tx>
                <c:rich>
                  <a:bodyPr/>
                  <a:lstStyle/>
                  <a:p>
                    <a:fld id="{3C624EC7-F441-4EA4-94CE-20E5D0414528}" type="CELLRANGE">
                      <a:rPr lang="en-US" altLang="zh-TW"/>
                      <a:pPr/>
                      <a:t>[CELLRANGE]</a:t>
                    </a:fld>
                    <a:endParaRPr lang="zh-TW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4BC6-4227-BC22-7A4C34663449}"/>
                </c:ext>
              </c:extLst>
            </c:dLbl>
            <c:dLbl>
              <c:idx val="16"/>
              <c:layout>
                <c:manualLayout>
                  <c:x val="7.3606729758149317E-2"/>
                  <c:y val="-5.1036682615629984E-2"/>
                </c:manualLayout>
              </c:layout>
              <c:tx>
                <c:rich>
                  <a:bodyPr/>
                  <a:lstStyle/>
                  <a:p>
                    <a:fld id="{9C640460-6F89-4163-9EC7-F7E05B50D88E}" type="CELLRANGE">
                      <a:rPr lang="en-US" altLang="zh-TW"/>
                      <a:pPr/>
                      <a:t>[CELLRANGE]</a:t>
                    </a:fld>
                    <a:endParaRPr lang="zh-TW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4BC6-4227-BC22-7A4C34663449}"/>
                </c:ext>
              </c:extLst>
            </c:dLbl>
            <c:dLbl>
              <c:idx val="17"/>
              <c:layout>
                <c:manualLayout>
                  <c:x val="7.0977917981072558E-2"/>
                  <c:y val="-9.5693779904306216E-3"/>
                </c:manualLayout>
              </c:layout>
              <c:tx>
                <c:rich>
                  <a:bodyPr/>
                  <a:lstStyle/>
                  <a:p>
                    <a:fld id="{CB2B57F5-6C32-4BA2-85A0-F26214F990CC}" type="CELLRANGE">
                      <a:rPr lang="en-US" altLang="zh-TW"/>
                      <a:pPr/>
                      <a:t>[CELLRANGE]</a:t>
                    </a:fld>
                    <a:endParaRPr lang="zh-TW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4BC6-4227-BC22-7A4C34663449}"/>
                </c:ext>
              </c:extLst>
            </c:dLbl>
            <c:dLbl>
              <c:idx val="18"/>
              <c:layout>
                <c:manualLayout>
                  <c:x val="7.8864353312302835E-3"/>
                  <c:y val="-2.2328548644338125E-2"/>
                </c:manualLayout>
              </c:layout>
              <c:tx>
                <c:rich>
                  <a:bodyPr/>
                  <a:lstStyle/>
                  <a:p>
                    <a:fld id="{B4305F16-CF33-443A-98D9-81F0E1A9C758}" type="CELLRANGE">
                      <a:rPr lang="en-US" altLang="zh-TW"/>
                      <a:pPr/>
                      <a:t>[CELLRANGE]</a:t>
                    </a:fld>
                    <a:endParaRPr lang="zh-TW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4BC6-4227-BC22-7A4C346634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容器與頻率!$D$2:$D$20</c:f>
              <c:numCache>
                <c:formatCode>General</c:formatCode>
                <c:ptCount val="19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84.4</c:v>
                </c:pt>
                <c:pt idx="4">
                  <c:v>220.1</c:v>
                </c:pt>
                <c:pt idx="5">
                  <c:v>267.2</c:v>
                </c:pt>
                <c:pt idx="6">
                  <c:v>83.9</c:v>
                </c:pt>
                <c:pt idx="7">
                  <c:v>56.3</c:v>
                </c:pt>
                <c:pt idx="8">
                  <c:v>112.7</c:v>
                </c:pt>
                <c:pt idx="9">
                  <c:v>55.7</c:v>
                </c:pt>
                <c:pt idx="10">
                  <c:v>60.8</c:v>
                </c:pt>
                <c:pt idx="11">
                  <c:v>66.599999999999994</c:v>
                </c:pt>
                <c:pt idx="12">
                  <c:v>96.2</c:v>
                </c:pt>
                <c:pt idx="13">
                  <c:v>109.6</c:v>
                </c:pt>
                <c:pt idx="14">
                  <c:v>109.8</c:v>
                </c:pt>
                <c:pt idx="15">
                  <c:v>139.80000000000001</c:v>
                </c:pt>
                <c:pt idx="16">
                  <c:v>100</c:v>
                </c:pt>
                <c:pt idx="17">
                  <c:v>100</c:v>
                </c:pt>
                <c:pt idx="18">
                  <c:v>155.19999999999999</c:v>
                </c:pt>
              </c:numCache>
            </c:numRef>
          </c:xVal>
          <c:yVal>
            <c:numRef>
              <c:f>容器與頻率!$F$2:$F$20</c:f>
              <c:numCache>
                <c:formatCode>General</c:formatCode>
                <c:ptCount val="19"/>
                <c:pt idx="0">
                  <c:v>2922</c:v>
                </c:pt>
                <c:pt idx="1">
                  <c:v>2920</c:v>
                </c:pt>
                <c:pt idx="2">
                  <c:v>2917</c:v>
                </c:pt>
                <c:pt idx="3">
                  <c:v>898</c:v>
                </c:pt>
                <c:pt idx="4">
                  <c:v>3486</c:v>
                </c:pt>
                <c:pt idx="5">
                  <c:v>900</c:v>
                </c:pt>
                <c:pt idx="6">
                  <c:v>938</c:v>
                </c:pt>
                <c:pt idx="7">
                  <c:v>1392</c:v>
                </c:pt>
                <c:pt idx="8">
                  <c:v>657</c:v>
                </c:pt>
                <c:pt idx="9">
                  <c:v>1402</c:v>
                </c:pt>
                <c:pt idx="10">
                  <c:v>1037</c:v>
                </c:pt>
                <c:pt idx="11">
                  <c:v>720</c:v>
                </c:pt>
                <c:pt idx="12">
                  <c:v>668</c:v>
                </c:pt>
                <c:pt idx="13">
                  <c:v>644</c:v>
                </c:pt>
                <c:pt idx="14">
                  <c:v>2283</c:v>
                </c:pt>
                <c:pt idx="15">
                  <c:v>2902</c:v>
                </c:pt>
                <c:pt idx="16">
                  <c:v>999</c:v>
                </c:pt>
                <c:pt idx="17">
                  <c:v>999</c:v>
                </c:pt>
                <c:pt idx="18">
                  <c:v>3662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容器與頻率!$C$2:$C$20</c15:f>
                <c15:dlblRangeCache>
                  <c:ptCount val="19"/>
                  <c:pt idx="0">
                    <c:v>試管L150</c:v>
                  </c:pt>
                  <c:pt idx="1">
                    <c:v>試管L150</c:v>
                  </c:pt>
                  <c:pt idx="2">
                    <c:v>試管L150</c:v>
                  </c:pt>
                  <c:pt idx="3">
                    <c:v>紙杯300ml</c:v>
                  </c:pt>
                  <c:pt idx="4">
                    <c:v>量瓶250ml</c:v>
                  </c:pt>
                  <c:pt idx="5">
                    <c:v>量瓶500ml</c:v>
                  </c:pt>
                  <c:pt idx="6">
                    <c:v>塑膠杯300ml</c:v>
                  </c:pt>
                  <c:pt idx="7">
                    <c:v>塑膠量筒50cc</c:v>
                  </c:pt>
                  <c:pt idx="8">
                    <c:v>塑膠量筒100cc</c:v>
                  </c:pt>
                  <c:pt idx="9">
                    <c:v>燒杯50ml</c:v>
                  </c:pt>
                  <c:pt idx="10">
                    <c:v>燒杯100ml</c:v>
                  </c:pt>
                  <c:pt idx="11">
                    <c:v>燒杯200ml</c:v>
                  </c:pt>
                  <c:pt idx="12">
                    <c:v>燒杯250ml</c:v>
                  </c:pt>
                  <c:pt idx="13">
                    <c:v>燒杯400ml</c:v>
                  </c:pt>
                  <c:pt idx="14">
                    <c:v>錐形瓶125ml</c:v>
                  </c:pt>
                  <c:pt idx="15">
                    <c:v>錐形瓶250ml</c:v>
                  </c:pt>
                  <c:pt idx="16">
                    <c:v>壓克力1管L100</c:v>
                  </c:pt>
                  <c:pt idx="17">
                    <c:v>壓克力2管L100</c:v>
                  </c:pt>
                  <c:pt idx="18">
                    <c:v>寶特瓶250ml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4BC6-4227-BC22-7A4C34663449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(容器與頻率!$D$6:$D$7,容器與頻率!$D$16:$D$17,容器與頻率!$D$20)</c:f>
              <c:numCache>
                <c:formatCode>General</c:formatCode>
                <c:ptCount val="5"/>
                <c:pt idx="0">
                  <c:v>220.1</c:v>
                </c:pt>
                <c:pt idx="1">
                  <c:v>267.2</c:v>
                </c:pt>
                <c:pt idx="2">
                  <c:v>109.8</c:v>
                </c:pt>
                <c:pt idx="3">
                  <c:v>139.80000000000001</c:v>
                </c:pt>
                <c:pt idx="4">
                  <c:v>155.19999999999999</c:v>
                </c:pt>
              </c:numCache>
            </c:numRef>
          </c:xVal>
          <c:yVal>
            <c:numRef>
              <c:f>(容器與頻率!$F$6:$F$7,容器與頻率!$F$16:$F$17,容器與頻率!$F$20)</c:f>
              <c:numCache>
                <c:formatCode>General</c:formatCode>
                <c:ptCount val="5"/>
                <c:pt idx="0">
                  <c:v>3486</c:v>
                </c:pt>
                <c:pt idx="1">
                  <c:v>900</c:v>
                </c:pt>
                <c:pt idx="2">
                  <c:v>2283</c:v>
                </c:pt>
                <c:pt idx="3">
                  <c:v>2902</c:v>
                </c:pt>
                <c:pt idx="4">
                  <c:v>3662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BC6-4227-BC22-7A4C34663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723792"/>
        <c:axId val="219714936"/>
      </c:scatterChart>
      <c:valAx>
        <c:axId val="219723792"/>
        <c:scaling>
          <c:orientation val="minMax"/>
        </c:scaling>
        <c:delete val="0"/>
        <c:axPos val="b"/>
        <c:title>
          <c:tx>
            <c:strRef>
              <c:f>容器與頻率!$D$1</c:f>
              <c:strCache>
                <c:ptCount val="1"/>
                <c:pt idx="0">
                  <c:v>深度(mm)</c:v>
                </c:pt>
              </c:strCache>
            </c:strRef>
          </c:tx>
          <c:layout>
            <c:manualLayout>
              <c:xMode val="edge"/>
              <c:yMode val="edge"/>
              <c:x val="0.45164186889887975"/>
              <c:y val="0.837320574162679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19714936"/>
        <c:crosses val="autoZero"/>
        <c:crossBetween val="midCat"/>
      </c:valAx>
      <c:valAx>
        <c:axId val="219714936"/>
        <c:scaling>
          <c:orientation val="minMax"/>
        </c:scaling>
        <c:delete val="0"/>
        <c:axPos val="l"/>
        <c:title>
          <c:tx>
            <c:strRef>
              <c:f>容器與頻率!$F$1</c:f>
              <c:strCache>
                <c:ptCount val="1"/>
                <c:pt idx="0">
                  <c:v>回授音頻率(Hz)</c:v>
                </c:pt>
              </c:strCache>
            </c:strRef>
          </c:tx>
          <c:layout>
            <c:manualLayout>
              <c:xMode val="edge"/>
              <c:yMode val="edge"/>
              <c:x val="3.6803364879074658E-2"/>
              <c:y val="0.1153137675972321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19723792"/>
        <c:crosses val="autoZero"/>
        <c:crossBetween val="midCat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478272616611645"/>
          <c:y val="0.12202954399486192"/>
          <c:w val="0.5949790472481512"/>
          <c:h val="0.67502161940740069"/>
        </c:manualLayout>
      </c:layout>
      <c:scatterChart>
        <c:scatterStyle val="lineMarker"/>
        <c:varyColors val="0"/>
        <c:ser>
          <c:idx val="0"/>
          <c:order val="0"/>
          <c:tx>
            <c:strRef>
              <c:f>容器與頻率!$I$3</c:f>
              <c:strCache>
                <c:ptCount val="1"/>
                <c:pt idx="0">
                  <c:v>內徑vs頻率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6119788463903522E-2"/>
                  <c:y val="-1.6056518946692386E-2"/>
                </c:manualLayout>
              </c:layout>
              <c:tx>
                <c:rich>
                  <a:bodyPr/>
                  <a:lstStyle/>
                  <a:p>
                    <a:fld id="{508664C7-9429-4ABB-BDD8-CC45E4ADB46A}" type="CELLRANGE">
                      <a:rPr lang="en-US" altLang="zh-TW"/>
                      <a:pPr/>
                      <a:t>[CELLRANGE]</a:t>
                    </a:fld>
                    <a:endParaRPr lang="zh-TW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4369-4C9E-AAE4-82493835C350}"/>
                </c:ext>
              </c:extLst>
            </c:dLbl>
            <c:dLbl>
              <c:idx val="1"/>
              <c:layout>
                <c:manualLayout>
                  <c:x val="-3.6895830771122864E-2"/>
                  <c:y val="-3.8535645472061654E-2"/>
                </c:manualLayout>
              </c:layout>
              <c:tx>
                <c:rich>
                  <a:bodyPr/>
                  <a:lstStyle/>
                  <a:p>
                    <a:fld id="{CCCDF927-6E43-4CD1-9833-7BBECB12C454}" type="CELLRANGE">
                      <a:rPr lang="en-US" altLang="zh-TW"/>
                      <a:pPr/>
                      <a:t>[CELLRANGE]</a:t>
                    </a:fld>
                    <a:endParaRPr lang="zh-TW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4369-4C9E-AAE4-82493835C350}"/>
                </c:ext>
              </c:extLst>
            </c:dLbl>
            <c:dLbl>
              <c:idx val="2"/>
              <c:layout>
                <c:manualLayout>
                  <c:x val="5.2269093592424057E-2"/>
                  <c:y val="-7.385998715478484E-2"/>
                </c:manualLayout>
              </c:layout>
              <c:tx>
                <c:rich>
                  <a:bodyPr/>
                  <a:lstStyle/>
                  <a:p>
                    <a:fld id="{D0555B20-BC4D-4B62-9FCA-5694FF3AFBD1}" type="CELLRANGE">
                      <a:rPr lang="en-US" altLang="zh-TW"/>
                      <a:pPr/>
                      <a:t>[CELLRANGE]</a:t>
                    </a:fld>
                    <a:endParaRPr lang="zh-TW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4369-4C9E-AAE4-82493835C350}"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fld id="{2B446233-7A9B-4C19-9176-F1C976F25ADC}" type="CELLRANGE">
                      <a:rPr lang="en-US" altLang="zh-TW"/>
                      <a:pPr/>
                      <a:t>[CELLRANGE]</a:t>
                    </a:fld>
                    <a:endParaRPr lang="zh-TW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E-4369-4C9E-AAE4-82493835C350}"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fld id="{FDA088B8-E17B-40A3-B8D6-F3848053AA54}" type="CELLRANGE">
                      <a:rPr lang="en-US" altLang="zh-TW"/>
                      <a:pPr/>
                      <a:t>[CELLRANGE]</a:t>
                    </a:fld>
                    <a:endParaRPr lang="zh-TW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4369-4C9E-AAE4-82493835C350}"/>
                </c:ext>
              </c:extLst>
            </c:dLbl>
            <c:dLbl>
              <c:idx val="5"/>
              <c:layout>
                <c:manualLayout>
                  <c:x val="-7.3791661542245757E-2"/>
                  <c:y val="9.9550417469492614E-2"/>
                </c:manualLayout>
              </c:layout>
              <c:tx>
                <c:rich>
                  <a:bodyPr/>
                  <a:lstStyle/>
                  <a:p>
                    <a:fld id="{78E1C8EA-9C18-4D81-B823-55CCFE240888}" type="CELLRANGE">
                      <a:rPr lang="en-US" altLang="zh-TW"/>
                      <a:pPr/>
                      <a:t>[CELLRANGE]</a:t>
                    </a:fld>
                    <a:endParaRPr lang="zh-TW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4369-4C9E-AAE4-82493835C350}"/>
                </c:ext>
              </c:extLst>
            </c:dLbl>
            <c:dLbl>
              <c:idx val="6"/>
              <c:layout>
                <c:manualLayout>
                  <c:x val="-1.2298610257040954E-2"/>
                  <c:y val="-5.1380860629415541E-2"/>
                </c:manualLayout>
              </c:layout>
              <c:tx>
                <c:rich>
                  <a:bodyPr/>
                  <a:lstStyle/>
                  <a:p>
                    <a:fld id="{BA444628-C38E-458E-8301-508F9B7BE83E}" type="CELLRANGE">
                      <a:rPr lang="en-US" altLang="zh-TW"/>
                      <a:pPr/>
                      <a:t>[CELLRANGE]</a:t>
                    </a:fld>
                    <a:endParaRPr lang="zh-TW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4369-4C9E-AAE4-82493835C350}"/>
                </c:ext>
              </c:extLst>
            </c:dLbl>
            <c:dLbl>
              <c:idx val="7"/>
              <c:layout>
                <c:manualLayout>
                  <c:x val="-0.15373262821301192"/>
                  <c:y val="-4.1746949261400129E-2"/>
                </c:manualLayout>
              </c:layout>
              <c:tx>
                <c:rich>
                  <a:bodyPr/>
                  <a:lstStyle/>
                  <a:p>
                    <a:fld id="{ECCD87B6-3F3E-49D3-B018-E81A9E3E3079}" type="CELLRANGE">
                      <a:rPr lang="en-US" altLang="zh-TW"/>
                      <a:pPr/>
                      <a:t>[CELLRANGE]</a:t>
                    </a:fld>
                    <a:endParaRPr lang="zh-TW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4369-4C9E-AAE4-82493835C350}"/>
                </c:ext>
              </c:extLst>
            </c:dLbl>
            <c:dLbl>
              <c:idx val="8"/>
              <c:layout/>
              <c:tx>
                <c:rich>
                  <a:bodyPr/>
                  <a:lstStyle/>
                  <a:p>
                    <a:fld id="{625F3AFE-1AF2-44AA-B45F-86E202BBF17A}" type="CELLRANGE">
                      <a:rPr lang="en-US" altLang="zh-TW"/>
                      <a:pPr/>
                      <a:t>[CELLRANGE]</a:t>
                    </a:fld>
                    <a:endParaRPr lang="zh-TW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0-4369-4C9E-AAE4-82493835C350}"/>
                </c:ext>
              </c:extLst>
            </c:dLbl>
            <c:dLbl>
              <c:idx val="9"/>
              <c:layout>
                <c:manualLayout>
                  <c:x val="1.5373262821301192E-2"/>
                  <c:y val="-5.1380860629415541E-2"/>
                </c:manualLayout>
              </c:layout>
              <c:tx>
                <c:rich>
                  <a:bodyPr/>
                  <a:lstStyle/>
                  <a:p>
                    <a:fld id="{F6550A62-9E36-41CA-AB10-888B07FF4254}" type="CELLRANGE">
                      <a:rPr lang="en-US" altLang="zh-TW"/>
                      <a:pPr/>
                      <a:t>[CELLRANGE]</a:t>
                    </a:fld>
                    <a:endParaRPr lang="zh-TW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4369-4C9E-AAE4-82493835C350}"/>
                </c:ext>
              </c:extLst>
            </c:dLbl>
            <c:dLbl>
              <c:idx val="10"/>
              <c:layout/>
              <c:tx>
                <c:rich>
                  <a:bodyPr/>
                  <a:lstStyle/>
                  <a:p>
                    <a:fld id="{A00E83E0-7DC7-43E6-B441-79B7B0051352}" type="CELLRANGE">
                      <a:rPr lang="en-US" altLang="zh-TW"/>
                      <a:pPr/>
                      <a:t>[CELLRANGE]</a:t>
                    </a:fld>
                    <a:endParaRPr lang="zh-TW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4369-4C9E-AAE4-82493835C350}"/>
                </c:ext>
              </c:extLst>
            </c:dLbl>
            <c:dLbl>
              <c:idx val="11"/>
              <c:layout/>
              <c:tx>
                <c:rich>
                  <a:bodyPr/>
                  <a:lstStyle/>
                  <a:p>
                    <a:fld id="{259809D9-A74E-4BAD-992A-31C2312E03AC}" type="CELLRANGE">
                      <a:rPr lang="en-US" altLang="zh-TW"/>
                      <a:pPr/>
                      <a:t>[CELLRANGE]</a:t>
                    </a:fld>
                    <a:endParaRPr lang="zh-TW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4369-4C9E-AAE4-82493835C350}"/>
                </c:ext>
              </c:extLst>
            </c:dLbl>
            <c:dLbl>
              <c:idx val="12"/>
              <c:layout>
                <c:manualLayout>
                  <c:x val="-3.6895830771122975E-2"/>
                  <c:y val="9.9550417469492503E-2"/>
                </c:manualLayout>
              </c:layout>
              <c:tx>
                <c:rich>
                  <a:bodyPr/>
                  <a:lstStyle/>
                  <a:p>
                    <a:fld id="{279AD1F5-A824-4181-AA89-579BEEC22A2E}" type="CELLRANGE">
                      <a:rPr lang="en-US" altLang="zh-TW"/>
                      <a:pPr/>
                      <a:t>[CELLRANGE]</a:t>
                    </a:fld>
                    <a:endParaRPr lang="zh-TW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4369-4C9E-AAE4-82493835C350}"/>
                </c:ext>
              </c:extLst>
            </c:dLbl>
            <c:dLbl>
              <c:idx val="13"/>
              <c:layout>
                <c:manualLayout>
                  <c:x val="-1.1273595835413103E-16"/>
                  <c:y val="4.1746949261400129E-2"/>
                </c:manualLayout>
              </c:layout>
              <c:tx>
                <c:rich>
                  <a:bodyPr/>
                  <a:lstStyle/>
                  <a:p>
                    <a:fld id="{C7861E71-0E34-422F-8DF2-F1C622442946}" type="CELLRANGE">
                      <a:rPr lang="en-US" altLang="zh-TW"/>
                      <a:pPr/>
                      <a:t>[CELLRANGE]</a:t>
                    </a:fld>
                    <a:endParaRPr lang="zh-TW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4369-4C9E-AAE4-82493835C350}"/>
                </c:ext>
              </c:extLst>
            </c:dLbl>
            <c:dLbl>
              <c:idx val="14"/>
              <c:layout/>
              <c:tx>
                <c:rich>
                  <a:bodyPr/>
                  <a:lstStyle/>
                  <a:p>
                    <a:fld id="{6B6EF248-7829-4D66-849B-7BBC202E1A31}" type="CELLRANGE">
                      <a:rPr lang="en-US" altLang="zh-TW"/>
                      <a:pPr/>
                      <a:t>[CELLRANGE]</a:t>
                    </a:fld>
                    <a:endParaRPr lang="zh-TW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3-4369-4C9E-AAE4-82493835C350}"/>
                </c:ext>
              </c:extLst>
            </c:dLbl>
            <c:dLbl>
              <c:idx val="15"/>
              <c:layout>
                <c:manualLayout>
                  <c:x val="-5.2269093592424057E-2"/>
                  <c:y val="5.1380860629415541E-2"/>
                </c:manualLayout>
              </c:layout>
              <c:tx>
                <c:rich>
                  <a:bodyPr/>
                  <a:lstStyle/>
                  <a:p>
                    <a:fld id="{C690E156-4658-43EA-A9F0-D5B0BD2EB814}" type="CELLRANGE">
                      <a:rPr lang="en-US" altLang="zh-TW"/>
                      <a:pPr/>
                      <a:t>[CELLRANGE]</a:t>
                    </a:fld>
                    <a:endParaRPr lang="zh-TW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4369-4C9E-AAE4-82493835C350}"/>
                </c:ext>
              </c:extLst>
            </c:dLbl>
            <c:dLbl>
              <c:idx val="16"/>
              <c:layout/>
              <c:tx>
                <c:rich>
                  <a:bodyPr/>
                  <a:lstStyle/>
                  <a:p>
                    <a:fld id="{29FEC98A-60ED-4D1D-BC92-095BAB50D17A}" type="CELLRANGE">
                      <a:rPr lang="en-US" altLang="zh-TW"/>
                      <a:pPr/>
                      <a:t>[CELLRANGE]</a:t>
                    </a:fld>
                    <a:endParaRPr lang="zh-TW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4-4369-4C9E-AAE4-82493835C350}"/>
                </c:ext>
              </c:extLst>
            </c:dLbl>
            <c:dLbl>
              <c:idx val="17"/>
              <c:layout>
                <c:manualLayout>
                  <c:x val="-6.4567703849465072E-2"/>
                  <c:y val="-8.028259473346179E-2"/>
                </c:manualLayout>
              </c:layout>
              <c:tx>
                <c:rich>
                  <a:bodyPr/>
                  <a:lstStyle/>
                  <a:p>
                    <a:fld id="{5C6F41A6-B8C2-4122-BB66-BFD62D3D7D1E}" type="CELLRANGE">
                      <a:rPr lang="en-US" altLang="zh-TW"/>
                      <a:pPr/>
                      <a:t>[CELLRANGE]</a:t>
                    </a:fld>
                    <a:endParaRPr lang="zh-TW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4369-4C9E-AAE4-82493835C350}"/>
                </c:ext>
              </c:extLst>
            </c:dLbl>
            <c:dLbl>
              <c:idx val="18"/>
              <c:layout/>
              <c:tx>
                <c:rich>
                  <a:bodyPr/>
                  <a:lstStyle/>
                  <a:p>
                    <a:fld id="{95111340-E384-4537-A9B4-6659B9E231FD}" type="CELLRANGE">
                      <a:rPr lang="en-US" altLang="zh-TW"/>
                      <a:pPr/>
                      <a:t>[CELLRANGE]</a:t>
                    </a:fld>
                    <a:endParaRPr lang="zh-TW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4369-4C9E-AAE4-82493835C35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容器與頻率!$E$2:$E$20</c:f>
              <c:numCache>
                <c:formatCode>General</c:formatCode>
                <c:ptCount val="19"/>
                <c:pt idx="0">
                  <c:v>27.1</c:v>
                </c:pt>
                <c:pt idx="1">
                  <c:v>14.5</c:v>
                </c:pt>
                <c:pt idx="2">
                  <c:v>22.4</c:v>
                </c:pt>
                <c:pt idx="3">
                  <c:v>71.3</c:v>
                </c:pt>
                <c:pt idx="4">
                  <c:v>12.5</c:v>
                </c:pt>
                <c:pt idx="5">
                  <c:v>15</c:v>
                </c:pt>
                <c:pt idx="6">
                  <c:v>66.7</c:v>
                </c:pt>
                <c:pt idx="7">
                  <c:v>34.9</c:v>
                </c:pt>
                <c:pt idx="8">
                  <c:v>35.4</c:v>
                </c:pt>
                <c:pt idx="9">
                  <c:v>40.5</c:v>
                </c:pt>
                <c:pt idx="10">
                  <c:v>49.2</c:v>
                </c:pt>
                <c:pt idx="11">
                  <c:v>61.1</c:v>
                </c:pt>
                <c:pt idx="12">
                  <c:v>62.7</c:v>
                </c:pt>
                <c:pt idx="13">
                  <c:v>76.099999999999994</c:v>
                </c:pt>
                <c:pt idx="14">
                  <c:v>23.4</c:v>
                </c:pt>
                <c:pt idx="15">
                  <c:v>29.6</c:v>
                </c:pt>
                <c:pt idx="16">
                  <c:v>24</c:v>
                </c:pt>
                <c:pt idx="17">
                  <c:v>16.2</c:v>
                </c:pt>
                <c:pt idx="18">
                  <c:v>21.6</c:v>
                </c:pt>
              </c:numCache>
            </c:numRef>
          </c:xVal>
          <c:yVal>
            <c:numRef>
              <c:f>容器與頻率!$F$2:$F$20</c:f>
              <c:numCache>
                <c:formatCode>General</c:formatCode>
                <c:ptCount val="19"/>
                <c:pt idx="0">
                  <c:v>2922</c:v>
                </c:pt>
                <c:pt idx="1">
                  <c:v>2920</c:v>
                </c:pt>
                <c:pt idx="2">
                  <c:v>2917</c:v>
                </c:pt>
                <c:pt idx="3">
                  <c:v>898</c:v>
                </c:pt>
                <c:pt idx="4">
                  <c:v>3486</c:v>
                </c:pt>
                <c:pt idx="5">
                  <c:v>900</c:v>
                </c:pt>
                <c:pt idx="6">
                  <c:v>938</c:v>
                </c:pt>
                <c:pt idx="7">
                  <c:v>1392</c:v>
                </c:pt>
                <c:pt idx="8">
                  <c:v>657</c:v>
                </c:pt>
                <c:pt idx="9">
                  <c:v>1402</c:v>
                </c:pt>
                <c:pt idx="10">
                  <c:v>1037</c:v>
                </c:pt>
                <c:pt idx="11">
                  <c:v>720</c:v>
                </c:pt>
                <c:pt idx="12">
                  <c:v>668</c:v>
                </c:pt>
                <c:pt idx="13">
                  <c:v>644</c:v>
                </c:pt>
                <c:pt idx="14">
                  <c:v>2283</c:v>
                </c:pt>
                <c:pt idx="15">
                  <c:v>2902</c:v>
                </c:pt>
                <c:pt idx="16">
                  <c:v>999</c:v>
                </c:pt>
                <c:pt idx="17">
                  <c:v>999</c:v>
                </c:pt>
                <c:pt idx="18">
                  <c:v>3662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容器與頻率!$C$2:$C$20</c15:f>
                <c15:dlblRangeCache>
                  <c:ptCount val="19"/>
                  <c:pt idx="0">
                    <c:v>試管L150</c:v>
                  </c:pt>
                  <c:pt idx="1">
                    <c:v>試管L150</c:v>
                  </c:pt>
                  <c:pt idx="2">
                    <c:v>試管L150</c:v>
                  </c:pt>
                  <c:pt idx="3">
                    <c:v>紙杯300ml</c:v>
                  </c:pt>
                  <c:pt idx="4">
                    <c:v>量瓶250ml</c:v>
                  </c:pt>
                  <c:pt idx="5">
                    <c:v>量瓶500ml</c:v>
                  </c:pt>
                  <c:pt idx="6">
                    <c:v>塑膠杯300ml</c:v>
                  </c:pt>
                  <c:pt idx="7">
                    <c:v>塑膠量筒50cc</c:v>
                  </c:pt>
                  <c:pt idx="8">
                    <c:v>塑膠量筒100cc</c:v>
                  </c:pt>
                  <c:pt idx="9">
                    <c:v>燒杯50ml</c:v>
                  </c:pt>
                  <c:pt idx="10">
                    <c:v>燒杯100ml</c:v>
                  </c:pt>
                  <c:pt idx="11">
                    <c:v>燒杯200ml</c:v>
                  </c:pt>
                  <c:pt idx="12">
                    <c:v>燒杯250ml</c:v>
                  </c:pt>
                  <c:pt idx="13">
                    <c:v>燒杯400ml</c:v>
                  </c:pt>
                  <c:pt idx="14">
                    <c:v>錐形瓶125ml</c:v>
                  </c:pt>
                  <c:pt idx="15">
                    <c:v>錐形瓶250ml</c:v>
                  </c:pt>
                  <c:pt idx="16">
                    <c:v>壓克力1管L100</c:v>
                  </c:pt>
                  <c:pt idx="17">
                    <c:v>壓克力2管L100</c:v>
                  </c:pt>
                  <c:pt idx="18">
                    <c:v>寶特瓶250ml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4369-4C9E-AAE4-82493835C350}"/>
            </c:ext>
          </c:extLst>
        </c:ser>
        <c:ser>
          <c:idx val="1"/>
          <c:order val="1"/>
          <c:tx>
            <c:strRef>
              <c:f>容器與頻率!$A$11</c:f>
              <c:strCache>
                <c:ptCount val="1"/>
                <c:pt idx="0">
                  <c:v>燒杯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容器與頻率!$E$11:$E$15</c:f>
              <c:numCache>
                <c:formatCode>General</c:formatCode>
                <c:ptCount val="5"/>
                <c:pt idx="0">
                  <c:v>40.5</c:v>
                </c:pt>
                <c:pt idx="1">
                  <c:v>49.2</c:v>
                </c:pt>
                <c:pt idx="2">
                  <c:v>61.1</c:v>
                </c:pt>
                <c:pt idx="3">
                  <c:v>62.7</c:v>
                </c:pt>
                <c:pt idx="4">
                  <c:v>76.099999999999994</c:v>
                </c:pt>
              </c:numCache>
            </c:numRef>
          </c:xVal>
          <c:yVal>
            <c:numRef>
              <c:f>容器與頻率!$F$11:$F$15</c:f>
              <c:numCache>
                <c:formatCode>General</c:formatCode>
                <c:ptCount val="5"/>
                <c:pt idx="0">
                  <c:v>1402</c:v>
                </c:pt>
                <c:pt idx="1">
                  <c:v>1037</c:v>
                </c:pt>
                <c:pt idx="2">
                  <c:v>720</c:v>
                </c:pt>
                <c:pt idx="3">
                  <c:v>668</c:v>
                </c:pt>
                <c:pt idx="4">
                  <c:v>644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69-4C9E-AAE4-82493835C350}"/>
            </c:ext>
          </c:extLst>
        </c:ser>
        <c:ser>
          <c:idx val="2"/>
          <c:order val="2"/>
          <c:tx>
            <c:strRef>
              <c:f>容器與頻率!$A$2:$A$4</c:f>
              <c:strCache>
                <c:ptCount val="3"/>
                <c:pt idx="0">
                  <c:v>試管</c:v>
                </c:pt>
                <c:pt idx="1">
                  <c:v>試管</c:v>
                </c:pt>
                <c:pt idx="2">
                  <c:v>試管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容器與頻率!$E$2:$E$4</c:f>
              <c:numCache>
                <c:formatCode>General</c:formatCode>
                <c:ptCount val="3"/>
                <c:pt idx="0">
                  <c:v>27.1</c:v>
                </c:pt>
                <c:pt idx="1">
                  <c:v>14.5</c:v>
                </c:pt>
                <c:pt idx="2">
                  <c:v>22.4</c:v>
                </c:pt>
              </c:numCache>
            </c:numRef>
          </c:xVal>
          <c:yVal>
            <c:numRef>
              <c:f>容器與頻率!$F$2:$F$4</c:f>
              <c:numCache>
                <c:formatCode>General</c:formatCode>
                <c:ptCount val="3"/>
                <c:pt idx="0">
                  <c:v>2922</c:v>
                </c:pt>
                <c:pt idx="1">
                  <c:v>2920</c:v>
                </c:pt>
                <c:pt idx="2">
                  <c:v>2917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369-4C9E-AAE4-82493835C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723792"/>
        <c:axId val="219714936"/>
      </c:scatterChart>
      <c:valAx>
        <c:axId val="219723792"/>
        <c:scaling>
          <c:orientation val="minMax"/>
        </c:scaling>
        <c:delete val="0"/>
        <c:axPos val="b"/>
        <c:title>
          <c:tx>
            <c:strRef>
              <c:f>容器與頻率!$E$1</c:f>
              <c:strCache>
                <c:ptCount val="1"/>
                <c:pt idx="0">
                  <c:v>內徑(mm)</c:v>
                </c:pt>
              </c:strCache>
            </c:strRef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19714936"/>
        <c:crosses val="autoZero"/>
        <c:crossBetween val="midCat"/>
      </c:valAx>
      <c:valAx>
        <c:axId val="219714936"/>
        <c:scaling>
          <c:orientation val="minMax"/>
        </c:scaling>
        <c:delete val="0"/>
        <c:axPos val="l"/>
        <c:title>
          <c:tx>
            <c:strRef>
              <c:f>容器與頻率!$F$1</c:f>
              <c:strCache>
                <c:ptCount val="1"/>
                <c:pt idx="0">
                  <c:v>回授音頻率(Hz)</c:v>
                </c:pt>
              </c:strCache>
            </c:strRef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19723792"/>
        <c:crosses val="autoZero"/>
        <c:crossBetween val="midCat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059183453803291"/>
          <c:y val="0.11483253588516747"/>
          <c:w val="0.63215264495723522"/>
          <c:h val="0.67400871541774965"/>
        </c:manualLayout>
      </c:layout>
      <c:scatterChart>
        <c:scatterStyle val="lineMarker"/>
        <c:varyColors val="0"/>
        <c:ser>
          <c:idx val="0"/>
          <c:order val="0"/>
          <c:tx>
            <c:strRef>
              <c:f>容器與頻率!$I$2</c:f>
              <c:strCache>
                <c:ptCount val="1"/>
                <c:pt idx="0">
                  <c:v>深度vs頻率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bg1">
                    <a:lumMod val="50000"/>
                  </a:schemeClr>
                </a:solidFill>
                <a:prstDash val="sysDot"/>
              </a:ln>
              <a:effectLst/>
            </c:spPr>
            <c:trendlineType val="linear"/>
            <c:dispRSqr val="1"/>
            <c:dispEq val="0"/>
            <c:trendlineLbl>
              <c:layout>
                <c:manualLayout>
                  <c:x val="6.8742393005290746E-4"/>
                  <c:y val="-0.1089872108016992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TW"/>
                </a:p>
              </c:txPr>
            </c:trendlineLbl>
          </c:trendline>
          <c:xVal>
            <c:numRef>
              <c:f>容器與頻率!$D$2:$D$20</c:f>
              <c:numCache>
                <c:formatCode>General</c:formatCode>
                <c:ptCount val="19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84.4</c:v>
                </c:pt>
                <c:pt idx="4">
                  <c:v>220.1</c:v>
                </c:pt>
                <c:pt idx="5">
                  <c:v>267.2</c:v>
                </c:pt>
                <c:pt idx="6">
                  <c:v>83.9</c:v>
                </c:pt>
                <c:pt idx="7">
                  <c:v>56.3</c:v>
                </c:pt>
                <c:pt idx="8">
                  <c:v>112.7</c:v>
                </c:pt>
                <c:pt idx="9">
                  <c:v>55.7</c:v>
                </c:pt>
                <c:pt idx="10">
                  <c:v>60.8</c:v>
                </c:pt>
                <c:pt idx="11">
                  <c:v>66.599999999999994</c:v>
                </c:pt>
                <c:pt idx="12">
                  <c:v>96.2</c:v>
                </c:pt>
                <c:pt idx="13">
                  <c:v>109.6</c:v>
                </c:pt>
                <c:pt idx="14">
                  <c:v>109.8</c:v>
                </c:pt>
                <c:pt idx="15">
                  <c:v>139.80000000000001</c:v>
                </c:pt>
                <c:pt idx="16">
                  <c:v>100</c:v>
                </c:pt>
                <c:pt idx="17">
                  <c:v>100</c:v>
                </c:pt>
                <c:pt idx="18">
                  <c:v>155.19999999999999</c:v>
                </c:pt>
              </c:numCache>
            </c:numRef>
          </c:xVal>
          <c:yVal>
            <c:numRef>
              <c:f>容器與頻率!$F$2:$F$20</c:f>
              <c:numCache>
                <c:formatCode>General</c:formatCode>
                <c:ptCount val="19"/>
                <c:pt idx="0">
                  <c:v>2922</c:v>
                </c:pt>
                <c:pt idx="1">
                  <c:v>2920</c:v>
                </c:pt>
                <c:pt idx="2">
                  <c:v>2917</c:v>
                </c:pt>
                <c:pt idx="3">
                  <c:v>898</c:v>
                </c:pt>
                <c:pt idx="4">
                  <c:v>3486</c:v>
                </c:pt>
                <c:pt idx="5">
                  <c:v>900</c:v>
                </c:pt>
                <c:pt idx="6">
                  <c:v>938</c:v>
                </c:pt>
                <c:pt idx="7">
                  <c:v>1392</c:v>
                </c:pt>
                <c:pt idx="8">
                  <c:v>657</c:v>
                </c:pt>
                <c:pt idx="9">
                  <c:v>1402</c:v>
                </c:pt>
                <c:pt idx="10">
                  <c:v>1037</c:v>
                </c:pt>
                <c:pt idx="11">
                  <c:v>720</c:v>
                </c:pt>
                <c:pt idx="12">
                  <c:v>668</c:v>
                </c:pt>
                <c:pt idx="13">
                  <c:v>644</c:v>
                </c:pt>
                <c:pt idx="14">
                  <c:v>2283</c:v>
                </c:pt>
                <c:pt idx="15">
                  <c:v>2902</c:v>
                </c:pt>
                <c:pt idx="16">
                  <c:v>999</c:v>
                </c:pt>
                <c:pt idx="17">
                  <c:v>999</c:v>
                </c:pt>
                <c:pt idx="18">
                  <c:v>3662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0B15-41FE-B2CA-9A754447F9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723792"/>
        <c:axId val="219714936"/>
      </c:scatterChart>
      <c:valAx>
        <c:axId val="219723792"/>
        <c:scaling>
          <c:orientation val="minMax"/>
        </c:scaling>
        <c:delete val="0"/>
        <c:axPos val="b"/>
        <c:title>
          <c:tx>
            <c:strRef>
              <c:f>容器與頻率!$D$1</c:f>
              <c:strCache>
                <c:ptCount val="1"/>
                <c:pt idx="0">
                  <c:v>深度(mm)</c:v>
                </c:pt>
              </c:strCache>
            </c:strRef>
          </c:tx>
          <c:layout>
            <c:manualLayout>
              <c:xMode val="edge"/>
              <c:yMode val="edge"/>
              <c:x val="0.45164186889887975"/>
              <c:y val="0.837320574162679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19714936"/>
        <c:crosses val="autoZero"/>
        <c:crossBetween val="midCat"/>
      </c:valAx>
      <c:valAx>
        <c:axId val="219714936"/>
        <c:scaling>
          <c:orientation val="minMax"/>
        </c:scaling>
        <c:delete val="0"/>
        <c:axPos val="l"/>
        <c:title>
          <c:tx>
            <c:strRef>
              <c:f>容器與頻率!$F$1</c:f>
              <c:strCache>
                <c:ptCount val="1"/>
                <c:pt idx="0">
                  <c:v>回授音頻率(Hz)</c:v>
                </c:pt>
              </c:strCache>
            </c:strRef>
          </c:tx>
          <c:layout>
            <c:manualLayout>
              <c:xMode val="edge"/>
              <c:yMode val="edge"/>
              <c:x val="3.6803364879074658E-2"/>
              <c:y val="0.1153137675972321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19723792"/>
        <c:crosses val="autoZero"/>
        <c:crossBetween val="midCat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478272616611645"/>
          <c:y val="0.12202954399486192"/>
          <c:w val="0.5949790472481512"/>
          <c:h val="0.67502161940740069"/>
        </c:manualLayout>
      </c:layout>
      <c:scatterChart>
        <c:scatterStyle val="lineMarker"/>
        <c:varyColors val="0"/>
        <c:ser>
          <c:idx val="0"/>
          <c:order val="0"/>
          <c:tx>
            <c:strRef>
              <c:f>容器與頻率!$I$3</c:f>
              <c:strCache>
                <c:ptCount val="1"/>
                <c:pt idx="0">
                  <c:v>內徑vs頻率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bg1">
                    <a:lumMod val="5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bg1">
                    <a:lumMod val="50000"/>
                  </a:schemeClr>
                </a:solidFill>
                <a:prstDash val="sysDot"/>
              </a:ln>
              <a:effectLst/>
            </c:spPr>
            <c:trendlineType val="linear"/>
            <c:dispRSqr val="1"/>
            <c:dispEq val="0"/>
            <c:trendlineLbl>
              <c:layout>
                <c:manualLayout>
                  <c:x val="-1.644943145630753E-2"/>
                  <c:y val="-0.5128952275495961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TW"/>
                </a:p>
              </c:txPr>
            </c:trendlineLbl>
          </c:trendline>
          <c:xVal>
            <c:numRef>
              <c:f>容器與頻率!$E$2:$E$20</c:f>
              <c:numCache>
                <c:formatCode>General</c:formatCode>
                <c:ptCount val="19"/>
                <c:pt idx="0">
                  <c:v>27.1</c:v>
                </c:pt>
                <c:pt idx="1">
                  <c:v>14.5</c:v>
                </c:pt>
                <c:pt idx="2">
                  <c:v>22.4</c:v>
                </c:pt>
                <c:pt idx="3">
                  <c:v>71.3</c:v>
                </c:pt>
                <c:pt idx="4">
                  <c:v>12.5</c:v>
                </c:pt>
                <c:pt idx="5">
                  <c:v>15</c:v>
                </c:pt>
                <c:pt idx="6">
                  <c:v>66.7</c:v>
                </c:pt>
                <c:pt idx="7">
                  <c:v>34.9</c:v>
                </c:pt>
                <c:pt idx="8">
                  <c:v>35.4</c:v>
                </c:pt>
                <c:pt idx="9">
                  <c:v>40.5</c:v>
                </c:pt>
                <c:pt idx="10">
                  <c:v>49.2</c:v>
                </c:pt>
                <c:pt idx="11">
                  <c:v>61.1</c:v>
                </c:pt>
                <c:pt idx="12">
                  <c:v>62.7</c:v>
                </c:pt>
                <c:pt idx="13">
                  <c:v>76.099999999999994</c:v>
                </c:pt>
                <c:pt idx="14">
                  <c:v>23.4</c:v>
                </c:pt>
                <c:pt idx="15">
                  <c:v>29.6</c:v>
                </c:pt>
                <c:pt idx="16">
                  <c:v>24</c:v>
                </c:pt>
                <c:pt idx="17">
                  <c:v>16.2</c:v>
                </c:pt>
                <c:pt idx="18">
                  <c:v>21.6</c:v>
                </c:pt>
              </c:numCache>
            </c:numRef>
          </c:xVal>
          <c:yVal>
            <c:numRef>
              <c:f>容器與頻率!$F$2:$F$20</c:f>
              <c:numCache>
                <c:formatCode>General</c:formatCode>
                <c:ptCount val="19"/>
                <c:pt idx="0">
                  <c:v>2922</c:v>
                </c:pt>
                <c:pt idx="1">
                  <c:v>2920</c:v>
                </c:pt>
                <c:pt idx="2">
                  <c:v>2917</c:v>
                </c:pt>
                <c:pt idx="3">
                  <c:v>898</c:v>
                </c:pt>
                <c:pt idx="4">
                  <c:v>3486</c:v>
                </c:pt>
                <c:pt idx="5">
                  <c:v>900</c:v>
                </c:pt>
                <c:pt idx="6">
                  <c:v>938</c:v>
                </c:pt>
                <c:pt idx="7">
                  <c:v>1392</c:v>
                </c:pt>
                <c:pt idx="8">
                  <c:v>657</c:v>
                </c:pt>
                <c:pt idx="9">
                  <c:v>1402</c:v>
                </c:pt>
                <c:pt idx="10">
                  <c:v>1037</c:v>
                </c:pt>
                <c:pt idx="11">
                  <c:v>720</c:v>
                </c:pt>
                <c:pt idx="12">
                  <c:v>668</c:v>
                </c:pt>
                <c:pt idx="13">
                  <c:v>644</c:v>
                </c:pt>
                <c:pt idx="14">
                  <c:v>2283</c:v>
                </c:pt>
                <c:pt idx="15">
                  <c:v>2902</c:v>
                </c:pt>
                <c:pt idx="16">
                  <c:v>999</c:v>
                </c:pt>
                <c:pt idx="17">
                  <c:v>999</c:v>
                </c:pt>
                <c:pt idx="18">
                  <c:v>3662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F66F-49FC-9678-C914498093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723792"/>
        <c:axId val="219714936"/>
      </c:scatterChart>
      <c:valAx>
        <c:axId val="219723792"/>
        <c:scaling>
          <c:orientation val="minMax"/>
        </c:scaling>
        <c:delete val="0"/>
        <c:axPos val="b"/>
        <c:title>
          <c:tx>
            <c:strRef>
              <c:f>容器與頻率!$E$1</c:f>
              <c:strCache>
                <c:ptCount val="1"/>
                <c:pt idx="0">
                  <c:v>內徑(mm)</c:v>
                </c:pt>
              </c:strCache>
            </c:strRef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19714936"/>
        <c:crosses val="autoZero"/>
        <c:crossBetween val="midCat"/>
      </c:valAx>
      <c:valAx>
        <c:axId val="219714936"/>
        <c:scaling>
          <c:orientation val="minMax"/>
        </c:scaling>
        <c:delete val="0"/>
        <c:axPos val="l"/>
        <c:title>
          <c:tx>
            <c:strRef>
              <c:f>容器與頻率!$F$1</c:f>
              <c:strCache>
                <c:ptCount val="1"/>
                <c:pt idx="0">
                  <c:v>回授音頻率(Hz)</c:v>
                </c:pt>
              </c:strCache>
            </c:strRef>
          </c:tx>
          <c:layout>
            <c:manualLayout>
              <c:xMode val="edge"/>
              <c:yMode val="edge"/>
              <c:x val="1.5753508013971202E-2"/>
              <c:y val="0.139697187472251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19723792"/>
        <c:crosses val="autoZero"/>
        <c:crossBetween val="midCat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051482584947153"/>
          <c:y val="0.16914330550548651"/>
          <c:w val="0.54528091083209185"/>
          <c:h val="0.42225279069032035"/>
        </c:manualLayout>
      </c:layout>
      <c:lineChart>
        <c:grouping val="standard"/>
        <c:varyColors val="0"/>
        <c:ser>
          <c:idx val="0"/>
          <c:order val="0"/>
          <c:tx>
            <c:strRef>
              <c:f>皺足蛞蝓行為生態!$L$3</c:f>
              <c:strCache>
                <c:ptCount val="1"/>
                <c:pt idx="0">
                  <c:v>皺足蛞蝓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皺足蛞蝓行為生態!$K$4:$K$10</c:f>
              <c:numCache>
                <c:formatCode>yyyy/mm/dd</c:formatCode>
                <c:ptCount val="7"/>
                <c:pt idx="0">
                  <c:v>42328</c:v>
                </c:pt>
                <c:pt idx="1">
                  <c:v>42338</c:v>
                </c:pt>
                <c:pt idx="2">
                  <c:v>42352</c:v>
                </c:pt>
                <c:pt idx="3">
                  <c:v>42397</c:v>
                </c:pt>
                <c:pt idx="4">
                  <c:v>42411</c:v>
                </c:pt>
                <c:pt idx="5">
                  <c:v>42419</c:v>
                </c:pt>
                <c:pt idx="6">
                  <c:v>42422</c:v>
                </c:pt>
              </c:numCache>
            </c:numRef>
          </c:cat>
          <c:val>
            <c:numRef>
              <c:f>皺足蛞蝓行為生態!$L$4:$L$10</c:f>
              <c:numCache>
                <c:formatCode>General</c:formatCode>
                <c:ptCount val="7"/>
                <c:pt idx="0">
                  <c:v>2</c:v>
                </c:pt>
                <c:pt idx="1">
                  <c:v>18</c:v>
                </c:pt>
                <c:pt idx="2">
                  <c:v>3</c:v>
                </c:pt>
                <c:pt idx="3">
                  <c:v>38</c:v>
                </c:pt>
                <c:pt idx="4">
                  <c:v>17</c:v>
                </c:pt>
                <c:pt idx="5">
                  <c:v>7</c:v>
                </c:pt>
                <c:pt idx="6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C0-40E7-A9E6-0ABAE6DAA386}"/>
            </c:ext>
          </c:extLst>
        </c:ser>
        <c:ser>
          <c:idx val="1"/>
          <c:order val="1"/>
          <c:tx>
            <c:strRef>
              <c:f>皺足蛞蝓行為生態!$M$3</c:f>
              <c:strCache>
                <c:ptCount val="1"/>
                <c:pt idx="0">
                  <c:v>花點皺足蛞蝓</c:v>
                </c:pt>
              </c:strCache>
            </c:strRef>
          </c:tx>
          <c:spPr>
            <a:ln w="28575" cap="rnd">
              <a:solidFill>
                <a:schemeClr val="bg1">
                  <a:lumMod val="65000"/>
                </a:schemeClr>
              </a:solidFill>
              <a:prstDash val="sysDot"/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皺足蛞蝓行為生態!$K$4:$K$10</c:f>
              <c:numCache>
                <c:formatCode>yyyy/mm/dd</c:formatCode>
                <c:ptCount val="7"/>
                <c:pt idx="0">
                  <c:v>42328</c:v>
                </c:pt>
                <c:pt idx="1">
                  <c:v>42338</c:v>
                </c:pt>
                <c:pt idx="2">
                  <c:v>42352</c:v>
                </c:pt>
                <c:pt idx="3">
                  <c:v>42397</c:v>
                </c:pt>
                <c:pt idx="4">
                  <c:v>42411</c:v>
                </c:pt>
                <c:pt idx="5">
                  <c:v>42419</c:v>
                </c:pt>
                <c:pt idx="6">
                  <c:v>42422</c:v>
                </c:pt>
              </c:numCache>
            </c:numRef>
          </c:cat>
          <c:val>
            <c:numRef>
              <c:f>皺足蛞蝓行為生態!$M$4:$M$10</c:f>
              <c:numCache>
                <c:formatCode>General</c:formatCode>
                <c:ptCount val="7"/>
                <c:pt idx="0">
                  <c:v>16</c:v>
                </c:pt>
                <c:pt idx="1">
                  <c:v>5</c:v>
                </c:pt>
                <c:pt idx="2">
                  <c:v>44</c:v>
                </c:pt>
                <c:pt idx="3">
                  <c:v>17</c:v>
                </c:pt>
                <c:pt idx="4">
                  <c:v>15</c:v>
                </c:pt>
                <c:pt idx="5">
                  <c:v>5</c:v>
                </c:pt>
                <c:pt idx="6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C0-40E7-A9E6-0ABAE6DAA386}"/>
            </c:ext>
          </c:extLst>
        </c:ser>
        <c:ser>
          <c:idx val="2"/>
          <c:order val="2"/>
          <c:tx>
            <c:strRef>
              <c:f>皺足蛞蝓行為生態!$P$3</c:f>
              <c:strCache>
                <c:ptCount val="1"/>
                <c:pt idx="0">
                  <c:v>輔助</c:v>
                </c:pt>
              </c:strCache>
            </c:strRef>
          </c:tx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dLbls>
            <c:numFmt formatCode="mm/dd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皺足蛞蝓行為生態!$P$4:$P$10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C0-40E7-A9E6-0ABAE6DAA3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8052144"/>
        <c:axId val="547992448"/>
      </c:lineChart>
      <c:dateAx>
        <c:axId val="548052144"/>
        <c:scaling>
          <c:orientation val="minMax"/>
        </c:scaling>
        <c:delete val="0"/>
        <c:axPos val="b"/>
        <c:numFmt formatCode="mm/dd" sourceLinked="0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47992448"/>
        <c:crosses val="autoZero"/>
        <c:auto val="1"/>
        <c:lblOffset val="100"/>
        <c:baseTimeUnit val="days"/>
      </c:dateAx>
      <c:valAx>
        <c:axId val="547992448"/>
        <c:scaling>
          <c:orientation val="minMax"/>
        </c:scaling>
        <c:delete val="0"/>
        <c:axPos val="l"/>
        <c:title>
          <c:tx>
            <c:strRef>
              <c:f>皺足蛞蝓行為生態!$L$2</c:f>
              <c:strCache>
                <c:ptCount val="1"/>
                <c:pt idx="0">
                  <c:v>數量(隻)</c:v>
                </c:pt>
              </c:strCache>
            </c:strRef>
          </c:tx>
          <c:layout>
            <c:manualLayout>
              <c:xMode val="edge"/>
              <c:yMode val="edge"/>
              <c:x val="0.13806306306306307"/>
              <c:y val="0.1169172281299888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48052144"/>
        <c:crosses val="autoZero"/>
        <c:crossBetween val="between"/>
        <c:majorUnit val="10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 paperSize="271" orientation="landscape" horizontalDpi="300" verticalDpi="300"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160620350226207"/>
          <c:y val="0.12564102564102564"/>
          <c:w val="0.39100249214991184"/>
          <c:h val="0.4533503165045546"/>
        </c:manualLayout>
      </c:layout>
      <c:scatterChart>
        <c:scatterStyle val="lineMarker"/>
        <c:varyColors val="0"/>
        <c:ser>
          <c:idx val="0"/>
          <c:order val="0"/>
          <c:tx>
            <c:strRef>
              <c:f>皺足蛞蝓行為生態!$O$3</c:f>
              <c:strCache>
                <c:ptCount val="1"/>
                <c:pt idx="0">
                  <c:v>氣溫(°C)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bg1">
                  <a:lumMod val="50000"/>
                </a:schemeClr>
              </a:solidFill>
              <a:ln w="9525">
                <a:noFill/>
              </a:ln>
              <a:effectLst/>
            </c:spPr>
          </c:marker>
          <c:trendline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</a:ln>
              <a:effectLst/>
            </c:spPr>
            <c:trendlineType val="linear"/>
            <c:dispRSqr val="1"/>
            <c:dispEq val="0"/>
            <c:trendlineLbl>
              <c:layout>
                <c:manualLayout>
                  <c:x val="0.1012180980883701"/>
                  <c:y val="-0.1751730482219134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TW"/>
                </a:p>
              </c:txPr>
            </c:trendlineLbl>
          </c:trendline>
          <c:xVal>
            <c:numRef>
              <c:f>皺足蛞蝓行為生態!$O$4:$O$10</c:f>
              <c:numCache>
                <c:formatCode>General</c:formatCode>
                <c:ptCount val="7"/>
                <c:pt idx="0">
                  <c:v>28</c:v>
                </c:pt>
                <c:pt idx="1">
                  <c:v>25</c:v>
                </c:pt>
                <c:pt idx="2">
                  <c:v>24</c:v>
                </c:pt>
                <c:pt idx="3">
                  <c:v>19</c:v>
                </c:pt>
                <c:pt idx="4">
                  <c:v>21</c:v>
                </c:pt>
                <c:pt idx="5">
                  <c:v>24</c:v>
                </c:pt>
                <c:pt idx="6">
                  <c:v>23</c:v>
                </c:pt>
              </c:numCache>
            </c:numRef>
          </c:xVal>
          <c:yVal>
            <c:numRef>
              <c:f>皺足蛞蝓行為生態!$N$4:$N$10</c:f>
              <c:numCache>
                <c:formatCode>General</c:formatCode>
                <c:ptCount val="7"/>
                <c:pt idx="0">
                  <c:v>18</c:v>
                </c:pt>
                <c:pt idx="1">
                  <c:v>23</c:v>
                </c:pt>
                <c:pt idx="2">
                  <c:v>47</c:v>
                </c:pt>
                <c:pt idx="3">
                  <c:v>55</c:v>
                </c:pt>
                <c:pt idx="4">
                  <c:v>32</c:v>
                </c:pt>
                <c:pt idx="5">
                  <c:v>12</c:v>
                </c:pt>
                <c:pt idx="6">
                  <c:v>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68-4DE4-93E8-ABAED3BF18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677432"/>
        <c:axId val="583673824"/>
      </c:scatterChart>
      <c:valAx>
        <c:axId val="583677432"/>
        <c:scaling>
          <c:orientation val="minMax"/>
          <c:max val="60"/>
        </c:scaling>
        <c:delete val="0"/>
        <c:axPos val="b"/>
        <c:title>
          <c:tx>
            <c:strRef>
              <c:f>皺足蛞蝓行為生態!$O$3</c:f>
              <c:strCache>
                <c:ptCount val="1"/>
                <c:pt idx="0">
                  <c:v>氣溫(°C)</c:v>
                </c:pt>
              </c:strCache>
            </c:strRef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83673824"/>
        <c:crosses val="autoZero"/>
        <c:crossBetween val="midCat"/>
        <c:majorUnit val="10"/>
      </c:valAx>
      <c:valAx>
        <c:axId val="583673824"/>
        <c:scaling>
          <c:orientation val="minMax"/>
        </c:scaling>
        <c:delete val="0"/>
        <c:axPos val="l"/>
        <c:title>
          <c:tx>
            <c:strRef>
              <c:f>皺足蛞蝓行為生態!$N$3</c:f>
              <c:strCache>
                <c:ptCount val="1"/>
                <c:pt idx="0">
                  <c:v>蛞蝓總數(隻)</c:v>
                </c:pt>
              </c:strCache>
            </c:strRef>
          </c:tx>
          <c:layout>
            <c:manualLayout>
              <c:xMode val="edge"/>
              <c:yMode val="edge"/>
              <c:x val="0.13090229079008883"/>
              <c:y val="4.965755020267436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83677432"/>
        <c:crosses val="autoZero"/>
        <c:crossBetween val="midCat"/>
      </c:valAx>
      <c:spPr>
        <a:noFill/>
        <a:ln>
          <a:solidFill>
            <a:schemeClr val="bg1">
              <a:lumMod val="6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025306099090889"/>
          <c:y val="0.20356465478975552"/>
          <c:w val="0.62942628718993299"/>
          <c:h val="0.267362600444406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台灣欒樹!$L$3</c:f>
              <c:strCache>
                <c:ptCount val="1"/>
                <c:pt idx="0">
                  <c:v>綠色種子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  <a:alpha val="50000"/>
              </a:schemeClr>
            </a:solidFill>
            <a:ln>
              <a:solidFill>
                <a:schemeClr val="accent6">
                  <a:lumMod val="20000"/>
                  <a:lumOff val="80000"/>
                </a:schemeClr>
              </a:solidFill>
            </a:ln>
            <a:effectLst/>
          </c:spPr>
          <c:invertIfNegative val="0"/>
          <c:cat>
            <c:strRef>
              <c:f>台灣欒樹!$K$4:$K$12</c:f>
              <c:strCache>
                <c:ptCount val="7"/>
                <c:pt idx="0">
                  <c:v>[0, 10)</c:v>
                </c:pt>
                <c:pt idx="1">
                  <c:v>[10, 20)</c:v>
                </c:pt>
                <c:pt idx="2">
                  <c:v>[20, 30)</c:v>
                </c:pt>
                <c:pt idx="3">
                  <c:v>[30, 40)</c:v>
                </c:pt>
                <c:pt idx="4">
                  <c:v>[40, 50)</c:v>
                </c:pt>
                <c:pt idx="5">
                  <c:v>[50, 60)</c:v>
                </c:pt>
                <c:pt idx="6">
                  <c:v>[60, 70)</c:v>
                </c:pt>
              </c:strCache>
            </c:strRef>
          </c:cat>
          <c:val>
            <c:numRef>
              <c:f>台灣欒樹!$L$4:$L$9</c:f>
              <c:numCache>
                <c:formatCode>General</c:formatCode>
                <c:ptCount val="6"/>
                <c:pt idx="0">
                  <c:v>4</c:v>
                </c:pt>
                <c:pt idx="1">
                  <c:v>5</c:v>
                </c:pt>
                <c:pt idx="2">
                  <c:v>8</c:v>
                </c:pt>
                <c:pt idx="3">
                  <c:v>21</c:v>
                </c:pt>
                <c:pt idx="4">
                  <c:v>5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89-436A-A74E-DE7532BFDF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axId val="618616272"/>
        <c:axId val="618615288"/>
      </c:barChart>
      <c:catAx>
        <c:axId val="618616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18615288"/>
        <c:crosses val="autoZero"/>
        <c:auto val="1"/>
        <c:lblAlgn val="ctr"/>
        <c:lblOffset val="100"/>
        <c:noMultiLvlLbl val="0"/>
      </c:catAx>
      <c:valAx>
        <c:axId val="618615288"/>
        <c:scaling>
          <c:orientation val="minMax"/>
          <c:max val="30"/>
        </c:scaling>
        <c:delete val="0"/>
        <c:axPos val="l"/>
        <c:title>
          <c:tx>
            <c:strRef>
              <c:f>台灣欒樹!$L$2</c:f>
              <c:strCache>
                <c:ptCount val="1"/>
                <c:pt idx="0">
                  <c:v>種子顆數</c:v>
                </c:pt>
              </c:strCache>
            </c:strRef>
          </c:tx>
          <c:layout>
            <c:manualLayout>
              <c:xMode val="edge"/>
              <c:yMode val="edge"/>
              <c:x val="0.11071429529475199"/>
              <c:y val="0.1480963123609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18616272"/>
        <c:crosses val="autoZero"/>
        <c:crossBetween val="between"/>
      </c:valAx>
      <c:spPr>
        <a:noFill/>
        <a:ln>
          <a:solidFill>
            <a:schemeClr val="bg1">
              <a:lumMod val="65000"/>
            </a:schemeClr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754096894792046"/>
          <c:y val="0.22410548133269403"/>
          <c:w val="0.62942628718993299"/>
          <c:h val="0.6311599387125707"/>
        </c:manualLayout>
      </c:layout>
      <c:areaChart>
        <c:grouping val="standard"/>
        <c:varyColors val="0"/>
        <c:ser>
          <c:idx val="0"/>
          <c:order val="0"/>
          <c:tx>
            <c:strRef>
              <c:f>台灣欒樹!$L$3</c:f>
              <c:strCache>
                <c:ptCount val="1"/>
                <c:pt idx="0">
                  <c:v>綠色種子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  <a:alpha val="50000"/>
              </a:schemeClr>
            </a:solidFill>
            <a:ln>
              <a:solidFill>
                <a:schemeClr val="accent6">
                  <a:lumMod val="20000"/>
                  <a:lumOff val="80000"/>
                </a:schemeClr>
              </a:solidFill>
            </a:ln>
            <a:effectLst/>
          </c:spPr>
          <c:cat>
            <c:strRef>
              <c:f>台灣欒樹!$K$4:$K$12</c:f>
              <c:strCache>
                <c:ptCount val="7"/>
                <c:pt idx="0">
                  <c:v>[0, 10)</c:v>
                </c:pt>
                <c:pt idx="1">
                  <c:v>[10, 20)</c:v>
                </c:pt>
                <c:pt idx="2">
                  <c:v>[20, 30)</c:v>
                </c:pt>
                <c:pt idx="3">
                  <c:v>[30, 40)</c:v>
                </c:pt>
                <c:pt idx="4">
                  <c:v>[40, 50)</c:v>
                </c:pt>
                <c:pt idx="5">
                  <c:v>[50, 60)</c:v>
                </c:pt>
                <c:pt idx="6">
                  <c:v>[60, 70)</c:v>
                </c:pt>
              </c:strCache>
            </c:strRef>
          </c:cat>
          <c:val>
            <c:numRef>
              <c:f>台灣欒樹!$L$4:$L$10</c:f>
              <c:numCache>
                <c:formatCode>General</c:formatCode>
                <c:ptCount val="7"/>
                <c:pt idx="0">
                  <c:v>4</c:v>
                </c:pt>
                <c:pt idx="1">
                  <c:v>5</c:v>
                </c:pt>
                <c:pt idx="2">
                  <c:v>8</c:v>
                </c:pt>
                <c:pt idx="3">
                  <c:v>21</c:v>
                </c:pt>
                <c:pt idx="4">
                  <c:v>5</c:v>
                </c:pt>
                <c:pt idx="5">
                  <c:v>4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27-41D9-9CEF-0FD2405AC32A}"/>
            </c:ext>
          </c:extLst>
        </c:ser>
        <c:ser>
          <c:idx val="1"/>
          <c:order val="1"/>
          <c:tx>
            <c:strRef>
              <c:f>台灣欒樹!$M$3</c:f>
              <c:strCache>
                <c:ptCount val="1"/>
                <c:pt idx="0">
                  <c:v>紅色種子</c:v>
                </c:pt>
              </c:strCache>
            </c:strRef>
          </c:tx>
          <c:spPr>
            <a:solidFill>
              <a:srgbClr val="FF8585">
                <a:alpha val="50000"/>
              </a:srgbClr>
            </a:solidFill>
            <a:ln>
              <a:noFill/>
            </a:ln>
            <a:effectLst/>
          </c:spPr>
          <c:cat>
            <c:strRef>
              <c:f>台灣欒樹!$K$4:$K$12</c:f>
              <c:strCache>
                <c:ptCount val="7"/>
                <c:pt idx="0">
                  <c:v>[0, 10)</c:v>
                </c:pt>
                <c:pt idx="1">
                  <c:v>[10, 20)</c:v>
                </c:pt>
                <c:pt idx="2">
                  <c:v>[20, 30)</c:v>
                </c:pt>
                <c:pt idx="3">
                  <c:v>[30, 40)</c:v>
                </c:pt>
                <c:pt idx="4">
                  <c:v>[40, 50)</c:v>
                </c:pt>
                <c:pt idx="5">
                  <c:v>[50, 60)</c:v>
                </c:pt>
                <c:pt idx="6">
                  <c:v>[60, 70)</c:v>
                </c:pt>
              </c:strCache>
            </c:strRef>
          </c:cat>
          <c:val>
            <c:numRef>
              <c:f>台灣欒樹!$M$4:$M$10</c:f>
              <c:numCache>
                <c:formatCode>General</c:formatCode>
                <c:ptCount val="7"/>
                <c:pt idx="0">
                  <c:v>0</c:v>
                </c:pt>
                <c:pt idx="1">
                  <c:v>4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4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27-41D9-9CEF-0FD2405AC32A}"/>
            </c:ext>
          </c:extLst>
        </c:ser>
        <c:ser>
          <c:idx val="2"/>
          <c:order val="2"/>
          <c:tx>
            <c:strRef>
              <c:f>台灣欒樹!$N$3</c:f>
              <c:strCache>
                <c:ptCount val="1"/>
                <c:pt idx="0">
                  <c:v>黑色種子</c:v>
                </c:pt>
              </c:strCache>
            </c:strRef>
          </c:tx>
          <c:spPr>
            <a:solidFill>
              <a:schemeClr val="bg1">
                <a:lumMod val="50000"/>
                <a:alpha val="50000"/>
              </a:schemeClr>
            </a:solidFill>
            <a:ln>
              <a:noFill/>
            </a:ln>
            <a:effectLst/>
          </c:spPr>
          <c:cat>
            <c:strRef>
              <c:f>台灣欒樹!$K$4:$K$12</c:f>
              <c:strCache>
                <c:ptCount val="7"/>
                <c:pt idx="0">
                  <c:v>[0, 10)</c:v>
                </c:pt>
                <c:pt idx="1">
                  <c:v>[10, 20)</c:v>
                </c:pt>
                <c:pt idx="2">
                  <c:v>[20, 30)</c:v>
                </c:pt>
                <c:pt idx="3">
                  <c:v>[30, 40)</c:v>
                </c:pt>
                <c:pt idx="4">
                  <c:v>[40, 50)</c:v>
                </c:pt>
                <c:pt idx="5">
                  <c:v>[50, 60)</c:v>
                </c:pt>
                <c:pt idx="6">
                  <c:v>[60, 70)</c:v>
                </c:pt>
              </c:strCache>
            </c:strRef>
          </c:cat>
          <c:val>
            <c:numRef>
              <c:f>台灣欒樹!$N$4:$N$10</c:f>
              <c:numCache>
                <c:formatCode>General</c:formatCode>
                <c:ptCount val="7"/>
                <c:pt idx="0">
                  <c:v>0</c:v>
                </c:pt>
                <c:pt idx="1">
                  <c:v>19</c:v>
                </c:pt>
                <c:pt idx="2">
                  <c:v>28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27-41D9-9CEF-0FD2405AC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8616272"/>
        <c:axId val="618615288"/>
      </c:areaChart>
      <c:catAx>
        <c:axId val="618616272"/>
        <c:scaling>
          <c:orientation val="minMax"/>
        </c:scaling>
        <c:delete val="0"/>
        <c:axPos val="b"/>
        <c:title>
          <c:tx>
            <c:strRef>
              <c:f>台灣欒樹!$K$3</c:f>
              <c:strCache>
                <c:ptCount val="1"/>
                <c:pt idx="0">
                  <c:v>種子重量(mg)</c:v>
                </c:pt>
              </c:strCache>
            </c:strRef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18615288"/>
        <c:crosses val="autoZero"/>
        <c:auto val="1"/>
        <c:lblAlgn val="ctr"/>
        <c:lblOffset val="100"/>
        <c:noMultiLvlLbl val="0"/>
      </c:catAx>
      <c:valAx>
        <c:axId val="618615288"/>
        <c:scaling>
          <c:orientation val="minMax"/>
        </c:scaling>
        <c:delete val="0"/>
        <c:axPos val="l"/>
        <c:title>
          <c:tx>
            <c:strRef>
              <c:f>台灣欒樹!$L$2</c:f>
              <c:strCache>
                <c:ptCount val="1"/>
                <c:pt idx="0">
                  <c:v>種子顆數</c:v>
                </c:pt>
              </c:strCache>
            </c:strRef>
          </c:tx>
          <c:layout>
            <c:manualLayout>
              <c:xMode val="edge"/>
              <c:yMode val="edge"/>
              <c:x val="9.9358249273257773E-2"/>
              <c:y val="0.142142871907961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18616272"/>
        <c:crosses val="autoZero"/>
        <c:crossBetween val="midCat"/>
      </c:valAx>
      <c:spPr>
        <a:noFill/>
        <a:ln>
          <a:solidFill>
            <a:schemeClr val="bg1">
              <a:lumMod val="65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61137755097478697"/>
          <c:y val="0.24607991868676707"/>
          <c:w val="0.14736553735300267"/>
          <c:h val="0.162426112188716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703329109838005"/>
          <c:y val="0.17928438506615524"/>
          <c:w val="0.62942628718993299"/>
          <c:h val="0.6311599387125707"/>
        </c:manualLayout>
      </c:layout>
      <c:areaChart>
        <c:grouping val="standard"/>
        <c:varyColors val="0"/>
        <c:ser>
          <c:idx val="0"/>
          <c:order val="0"/>
          <c:tx>
            <c:strRef>
              <c:f>台灣欒樹!$L$3</c:f>
              <c:strCache>
                <c:ptCount val="1"/>
                <c:pt idx="0">
                  <c:v>綠色種子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  <a:alpha val="50000"/>
              </a:schemeClr>
            </a:solidFill>
            <a:ln w="12700">
              <a:solidFill>
                <a:schemeClr val="accent6">
                  <a:lumMod val="75000"/>
                </a:schemeClr>
              </a:solidFill>
            </a:ln>
            <a:effectLst/>
          </c:spPr>
          <c:cat>
            <c:numRef>
              <c:f>台灣欒樹!$P$4:$P$10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</c:numCache>
            </c:numRef>
          </c:cat>
          <c:val>
            <c:numRef>
              <c:f>台灣欒樹!$R$4:$R$10</c:f>
              <c:numCache>
                <c:formatCode>0.000</c:formatCode>
                <c:ptCount val="7"/>
                <c:pt idx="0">
                  <c:v>8.5106382978723402E-2</c:v>
                </c:pt>
                <c:pt idx="1">
                  <c:v>0.10638297872340426</c:v>
                </c:pt>
                <c:pt idx="2">
                  <c:v>0.1702127659574468</c:v>
                </c:pt>
                <c:pt idx="3">
                  <c:v>0.44680851063829785</c:v>
                </c:pt>
                <c:pt idx="4">
                  <c:v>0.10638297872340426</c:v>
                </c:pt>
                <c:pt idx="5">
                  <c:v>8.5106382978723402E-2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A3-4C4A-AAA2-928307A939B8}"/>
            </c:ext>
          </c:extLst>
        </c:ser>
        <c:ser>
          <c:idx val="1"/>
          <c:order val="1"/>
          <c:tx>
            <c:strRef>
              <c:f>台灣欒樹!$M$3</c:f>
              <c:strCache>
                <c:ptCount val="1"/>
                <c:pt idx="0">
                  <c:v>紅色種子</c:v>
                </c:pt>
              </c:strCache>
            </c:strRef>
          </c:tx>
          <c:spPr>
            <a:solidFill>
              <a:srgbClr val="FFA7A7"/>
            </a:solidFill>
            <a:ln w="12700">
              <a:solidFill>
                <a:srgbClr val="FF3737"/>
              </a:solidFill>
            </a:ln>
            <a:effectLst/>
          </c:spPr>
          <c:cat>
            <c:numRef>
              <c:f>台灣欒樹!$P$4:$P$10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</c:numCache>
            </c:numRef>
          </c:cat>
          <c:val>
            <c:numRef>
              <c:f>台灣欒樹!$S$4:$S$10</c:f>
              <c:numCache>
                <c:formatCode>0.000</c:formatCode>
                <c:ptCount val="7"/>
                <c:pt idx="0">
                  <c:v>0</c:v>
                </c:pt>
                <c:pt idx="1">
                  <c:v>0.36363636363636365</c:v>
                </c:pt>
                <c:pt idx="2">
                  <c:v>0</c:v>
                </c:pt>
                <c:pt idx="3">
                  <c:v>0</c:v>
                </c:pt>
                <c:pt idx="4">
                  <c:v>0.27272727272727271</c:v>
                </c:pt>
                <c:pt idx="5">
                  <c:v>0.36363636363636365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A3-4C4A-AAA2-928307A939B8}"/>
            </c:ext>
          </c:extLst>
        </c:ser>
        <c:ser>
          <c:idx val="2"/>
          <c:order val="2"/>
          <c:tx>
            <c:strRef>
              <c:f>台灣欒樹!$N$3</c:f>
              <c:strCache>
                <c:ptCount val="1"/>
                <c:pt idx="0">
                  <c:v>黑色種子</c:v>
                </c:pt>
              </c:strCache>
            </c:strRef>
          </c:tx>
          <c:spPr>
            <a:solidFill>
              <a:schemeClr val="bg1">
                <a:lumMod val="50000"/>
                <a:alpha val="50000"/>
              </a:schemeClr>
            </a:solidFill>
            <a:ln w="12700">
              <a:solidFill>
                <a:schemeClr val="bg1">
                  <a:lumMod val="50000"/>
                </a:schemeClr>
              </a:solidFill>
            </a:ln>
            <a:effectLst/>
          </c:spPr>
          <c:cat>
            <c:numRef>
              <c:f>台灣欒樹!$P$4:$P$10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</c:numCache>
            </c:numRef>
          </c:cat>
          <c:val>
            <c:numRef>
              <c:f>台灣欒樹!$T$4:$T$10</c:f>
              <c:numCache>
                <c:formatCode>0.000</c:formatCode>
                <c:ptCount val="7"/>
                <c:pt idx="0">
                  <c:v>0</c:v>
                </c:pt>
                <c:pt idx="1">
                  <c:v>0.40425531914893614</c:v>
                </c:pt>
                <c:pt idx="2">
                  <c:v>0.5957446808510638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4A3-4C4A-AAA2-928307A93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8616272"/>
        <c:axId val="618615288"/>
      </c:areaChart>
      <c:catAx>
        <c:axId val="618616272"/>
        <c:scaling>
          <c:orientation val="minMax"/>
        </c:scaling>
        <c:delete val="0"/>
        <c:axPos val="b"/>
        <c:title>
          <c:tx>
            <c:strRef>
              <c:f>台灣欒樹!$K$3</c:f>
              <c:strCache>
                <c:ptCount val="1"/>
                <c:pt idx="0">
                  <c:v>種子重量(mg)</c:v>
                </c:pt>
              </c:strCache>
            </c:strRef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18615288"/>
        <c:crosses val="autoZero"/>
        <c:auto val="1"/>
        <c:lblAlgn val="ctr"/>
        <c:lblOffset val="100"/>
        <c:noMultiLvlLbl val="0"/>
      </c:catAx>
      <c:valAx>
        <c:axId val="618615288"/>
        <c:scaling>
          <c:orientation val="minMax"/>
          <c:max val="0.70000000000000007"/>
          <c:min val="0"/>
        </c:scaling>
        <c:delete val="0"/>
        <c:axPos val="l"/>
        <c:title>
          <c:tx>
            <c:strRef>
              <c:f>台灣欒樹!$R$2</c:f>
              <c:strCache>
                <c:ptCount val="1"/>
                <c:pt idx="0">
                  <c:v>機率密度</c:v>
                </c:pt>
              </c:strCache>
            </c:strRef>
          </c:tx>
          <c:layout>
            <c:manualLayout>
              <c:xMode val="edge"/>
              <c:yMode val="edge"/>
              <c:x val="0.14194342185386111"/>
              <c:y val="0.103724789393785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18616272"/>
        <c:crosses val="autoZero"/>
        <c:crossBetween val="midCat"/>
        <c:majorUnit val="0.2"/>
      </c:valAx>
      <c:spPr>
        <a:noFill/>
        <a:ln>
          <a:solidFill>
            <a:schemeClr val="bg1">
              <a:lumMod val="65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69938690764136713"/>
          <c:y val="0.1980573155440469"/>
          <c:w val="0.14730647106846087"/>
          <c:h val="0.161581865813129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754096894792046"/>
          <c:y val="0.22410548133269403"/>
          <c:w val="0.62942628718993299"/>
          <c:h val="0.631159938712570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台灣欒樹!$L$3</c:f>
              <c:strCache>
                <c:ptCount val="1"/>
                <c:pt idx="0">
                  <c:v>綠色種子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  <a:alpha val="50000"/>
              </a:schemeClr>
            </a:solidFill>
            <a:ln>
              <a:solidFill>
                <a:schemeClr val="accent6">
                  <a:lumMod val="20000"/>
                  <a:lumOff val="80000"/>
                </a:schemeClr>
              </a:solidFill>
            </a:ln>
            <a:effectLst/>
          </c:spPr>
          <c:invertIfNegative val="0"/>
          <c:cat>
            <c:strRef>
              <c:f>台灣欒樹!$K$4:$K$12</c:f>
              <c:strCache>
                <c:ptCount val="7"/>
                <c:pt idx="0">
                  <c:v>[0, 10)</c:v>
                </c:pt>
                <c:pt idx="1">
                  <c:v>[10, 20)</c:v>
                </c:pt>
                <c:pt idx="2">
                  <c:v>[20, 30)</c:v>
                </c:pt>
                <c:pt idx="3">
                  <c:v>[30, 40)</c:v>
                </c:pt>
                <c:pt idx="4">
                  <c:v>[40, 50)</c:v>
                </c:pt>
                <c:pt idx="5">
                  <c:v>[50, 60)</c:v>
                </c:pt>
                <c:pt idx="6">
                  <c:v>[60, 70)</c:v>
                </c:pt>
              </c:strCache>
            </c:strRef>
          </c:cat>
          <c:val>
            <c:numRef>
              <c:f>台灣欒樹!$L$4:$L$9</c:f>
              <c:numCache>
                <c:formatCode>General</c:formatCode>
                <c:ptCount val="6"/>
                <c:pt idx="0">
                  <c:v>4</c:v>
                </c:pt>
                <c:pt idx="1">
                  <c:v>5</c:v>
                </c:pt>
                <c:pt idx="2">
                  <c:v>8</c:v>
                </c:pt>
                <c:pt idx="3">
                  <c:v>21</c:v>
                </c:pt>
                <c:pt idx="4">
                  <c:v>5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89-436A-A74E-DE7532BFDF28}"/>
            </c:ext>
          </c:extLst>
        </c:ser>
        <c:ser>
          <c:idx val="1"/>
          <c:order val="1"/>
          <c:tx>
            <c:strRef>
              <c:f>台灣欒樹!$M$3</c:f>
              <c:strCache>
                <c:ptCount val="1"/>
                <c:pt idx="0">
                  <c:v>紅色種子</c:v>
                </c:pt>
              </c:strCache>
            </c:strRef>
          </c:tx>
          <c:spPr>
            <a:solidFill>
              <a:srgbClr val="FF8585">
                <a:alpha val="50000"/>
              </a:srgbClr>
            </a:solidFill>
            <a:ln>
              <a:noFill/>
            </a:ln>
            <a:effectLst/>
          </c:spPr>
          <c:invertIfNegative val="0"/>
          <c:cat>
            <c:strRef>
              <c:f>台灣欒樹!$K$4:$K$12</c:f>
              <c:strCache>
                <c:ptCount val="7"/>
                <c:pt idx="0">
                  <c:v>[0, 10)</c:v>
                </c:pt>
                <c:pt idx="1">
                  <c:v>[10, 20)</c:v>
                </c:pt>
                <c:pt idx="2">
                  <c:v>[20, 30)</c:v>
                </c:pt>
                <c:pt idx="3">
                  <c:v>[30, 40)</c:v>
                </c:pt>
                <c:pt idx="4">
                  <c:v>[40, 50)</c:v>
                </c:pt>
                <c:pt idx="5">
                  <c:v>[50, 60)</c:v>
                </c:pt>
                <c:pt idx="6">
                  <c:v>[60, 70)</c:v>
                </c:pt>
              </c:strCache>
            </c:strRef>
          </c:cat>
          <c:val>
            <c:numRef>
              <c:f>台灣欒樹!$M$4:$M$9</c:f>
              <c:numCache>
                <c:formatCode>General</c:formatCode>
                <c:ptCount val="6"/>
                <c:pt idx="0">
                  <c:v>0</c:v>
                </c:pt>
                <c:pt idx="1">
                  <c:v>4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89-436A-A74E-DE7532BFDF28}"/>
            </c:ext>
          </c:extLst>
        </c:ser>
        <c:ser>
          <c:idx val="2"/>
          <c:order val="2"/>
          <c:tx>
            <c:strRef>
              <c:f>台灣欒樹!$N$3</c:f>
              <c:strCache>
                <c:ptCount val="1"/>
                <c:pt idx="0">
                  <c:v>黑色種子</c:v>
                </c:pt>
              </c:strCache>
            </c:strRef>
          </c:tx>
          <c:spPr>
            <a:solidFill>
              <a:schemeClr val="bg1">
                <a:lumMod val="50000"/>
                <a:alpha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台灣欒樹!$K$4:$K$12</c:f>
              <c:strCache>
                <c:ptCount val="7"/>
                <c:pt idx="0">
                  <c:v>[0, 10)</c:v>
                </c:pt>
                <c:pt idx="1">
                  <c:v>[10, 20)</c:v>
                </c:pt>
                <c:pt idx="2">
                  <c:v>[20, 30)</c:v>
                </c:pt>
                <c:pt idx="3">
                  <c:v>[30, 40)</c:v>
                </c:pt>
                <c:pt idx="4">
                  <c:v>[40, 50)</c:v>
                </c:pt>
                <c:pt idx="5">
                  <c:v>[50, 60)</c:v>
                </c:pt>
                <c:pt idx="6">
                  <c:v>[60, 70)</c:v>
                </c:pt>
              </c:strCache>
            </c:strRef>
          </c:cat>
          <c:val>
            <c:numRef>
              <c:f>台灣欒樹!$N$4:$N$9</c:f>
              <c:numCache>
                <c:formatCode>General</c:formatCode>
                <c:ptCount val="6"/>
                <c:pt idx="0">
                  <c:v>0</c:v>
                </c:pt>
                <c:pt idx="1">
                  <c:v>19</c:v>
                </c:pt>
                <c:pt idx="2">
                  <c:v>28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89-436A-A74E-DE7532BFDF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axId val="618616272"/>
        <c:axId val="618615288"/>
      </c:barChart>
      <c:catAx>
        <c:axId val="618616272"/>
        <c:scaling>
          <c:orientation val="minMax"/>
        </c:scaling>
        <c:delete val="0"/>
        <c:axPos val="b"/>
        <c:title>
          <c:tx>
            <c:strRef>
              <c:f>台灣欒樹!$K$3</c:f>
              <c:strCache>
                <c:ptCount val="1"/>
                <c:pt idx="0">
                  <c:v>種子重量(mg)</c:v>
                </c:pt>
              </c:strCache>
            </c:strRef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18615288"/>
        <c:crosses val="autoZero"/>
        <c:auto val="1"/>
        <c:lblAlgn val="ctr"/>
        <c:lblOffset val="100"/>
        <c:noMultiLvlLbl val="0"/>
      </c:catAx>
      <c:valAx>
        <c:axId val="618615288"/>
        <c:scaling>
          <c:orientation val="minMax"/>
        </c:scaling>
        <c:delete val="0"/>
        <c:axPos val="l"/>
        <c:title>
          <c:tx>
            <c:strRef>
              <c:f>台灣欒樹!$L$2</c:f>
              <c:strCache>
                <c:ptCount val="1"/>
                <c:pt idx="0">
                  <c:v>種子顆數</c:v>
                </c:pt>
              </c:strCache>
            </c:strRef>
          </c:tx>
          <c:layout>
            <c:manualLayout>
              <c:xMode val="edge"/>
              <c:yMode val="edge"/>
              <c:x val="9.6519237767884208E-2"/>
              <c:y val="0.138941365031780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18616272"/>
        <c:crosses val="autoZero"/>
        <c:crossBetween val="between"/>
      </c:valAx>
      <c:spPr>
        <a:noFill/>
        <a:ln>
          <a:solidFill>
            <a:schemeClr val="bg1">
              <a:lumMod val="65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61705557398553412"/>
          <c:y val="0.24287841181058573"/>
          <c:w val="0.14722218684797347"/>
          <c:h val="0.1615819064213114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309207249628247"/>
          <c:y val="0.1898352187180922"/>
          <c:w val="0.62942628718993299"/>
          <c:h val="0.26736260044440657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台灣欒樹!$M$3</c:f>
              <c:strCache>
                <c:ptCount val="1"/>
                <c:pt idx="0">
                  <c:v>紅色種子</c:v>
                </c:pt>
              </c:strCache>
              <c:extLst xmlns:c15="http://schemas.microsoft.com/office/drawing/2012/chart"/>
            </c:strRef>
          </c:tx>
          <c:spPr>
            <a:solidFill>
              <a:srgbClr val="FF8585">
                <a:alpha val="50000"/>
              </a:srgbClr>
            </a:solidFill>
            <a:ln>
              <a:noFill/>
            </a:ln>
            <a:effectLst/>
          </c:spPr>
          <c:invertIfNegative val="0"/>
          <c:cat>
            <c:strRef>
              <c:f>台灣欒樹!$K$4:$K$12</c:f>
              <c:strCache>
                <c:ptCount val="7"/>
                <c:pt idx="0">
                  <c:v>[0, 10)</c:v>
                </c:pt>
                <c:pt idx="1">
                  <c:v>[10, 20)</c:v>
                </c:pt>
                <c:pt idx="2">
                  <c:v>[20, 30)</c:v>
                </c:pt>
                <c:pt idx="3">
                  <c:v>[30, 40)</c:v>
                </c:pt>
                <c:pt idx="4">
                  <c:v>[40, 50)</c:v>
                </c:pt>
                <c:pt idx="5">
                  <c:v>[50, 60)</c:v>
                </c:pt>
                <c:pt idx="6">
                  <c:v>[60, 70)</c:v>
                </c:pt>
              </c:strCache>
            </c:strRef>
          </c:cat>
          <c:val>
            <c:numRef>
              <c:f>台灣欒樹!$M$4:$M$9</c:f>
              <c:numCache>
                <c:formatCode>General</c:formatCode>
                <c:ptCount val="6"/>
                <c:pt idx="0">
                  <c:v>0</c:v>
                </c:pt>
                <c:pt idx="1">
                  <c:v>4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4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FE89-436A-A74E-DE7532BFDF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axId val="618616272"/>
        <c:axId val="618615288"/>
        <c:extLst/>
      </c:barChart>
      <c:catAx>
        <c:axId val="618616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18615288"/>
        <c:crosses val="autoZero"/>
        <c:auto val="1"/>
        <c:lblAlgn val="ctr"/>
        <c:lblOffset val="100"/>
        <c:noMultiLvlLbl val="0"/>
      </c:catAx>
      <c:valAx>
        <c:axId val="618615288"/>
        <c:scaling>
          <c:orientation val="minMax"/>
          <c:max val="3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18616272"/>
        <c:crosses val="autoZero"/>
        <c:crossBetween val="between"/>
      </c:valAx>
      <c:spPr>
        <a:noFill/>
        <a:ln>
          <a:solidFill>
            <a:schemeClr val="bg1">
              <a:lumMod val="65000"/>
            </a:schemeClr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309207249628247"/>
          <c:y val="0.20128233835718504"/>
          <c:w val="0.62942628718993299"/>
          <c:h val="0.26736260044440657"/>
        </c:manualLayout>
      </c:layout>
      <c:barChart>
        <c:barDir val="col"/>
        <c:grouping val="clustered"/>
        <c:varyColors val="0"/>
        <c:ser>
          <c:idx val="2"/>
          <c:order val="0"/>
          <c:tx>
            <c:strRef>
              <c:f>台灣欒樹!$N$3</c:f>
              <c:strCache>
                <c:ptCount val="1"/>
                <c:pt idx="0">
                  <c:v>黑色種子</c:v>
                </c:pt>
              </c:strCache>
              <c:extLst xmlns:c15="http://schemas.microsoft.com/office/drawing/2012/chart"/>
            </c:strRef>
          </c:tx>
          <c:spPr>
            <a:solidFill>
              <a:schemeClr val="bg1">
                <a:lumMod val="50000"/>
                <a:alpha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台灣欒樹!$K$4:$K$12</c:f>
              <c:strCache>
                <c:ptCount val="7"/>
                <c:pt idx="0">
                  <c:v>[0, 10)</c:v>
                </c:pt>
                <c:pt idx="1">
                  <c:v>[10, 20)</c:v>
                </c:pt>
                <c:pt idx="2">
                  <c:v>[20, 30)</c:v>
                </c:pt>
                <c:pt idx="3">
                  <c:v>[30, 40)</c:v>
                </c:pt>
                <c:pt idx="4">
                  <c:v>[40, 50)</c:v>
                </c:pt>
                <c:pt idx="5">
                  <c:v>[50, 60)</c:v>
                </c:pt>
                <c:pt idx="6">
                  <c:v>[60, 70)</c:v>
                </c:pt>
              </c:strCache>
            </c:strRef>
          </c:cat>
          <c:val>
            <c:numRef>
              <c:f>台灣欒樹!$N$4:$N$9</c:f>
              <c:numCache>
                <c:formatCode>General</c:formatCode>
                <c:ptCount val="6"/>
                <c:pt idx="0">
                  <c:v>0</c:v>
                </c:pt>
                <c:pt idx="1">
                  <c:v>19</c:v>
                </c:pt>
                <c:pt idx="2">
                  <c:v>28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FE89-436A-A74E-DE7532BFDF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axId val="618616272"/>
        <c:axId val="618615288"/>
        <c:extLst/>
      </c:barChart>
      <c:catAx>
        <c:axId val="618616272"/>
        <c:scaling>
          <c:orientation val="minMax"/>
        </c:scaling>
        <c:delete val="0"/>
        <c:axPos val="b"/>
        <c:title>
          <c:tx>
            <c:strRef>
              <c:f>台灣欒樹!$K$3</c:f>
              <c:strCache>
                <c:ptCount val="1"/>
                <c:pt idx="0">
                  <c:v>種子重量(mg)</c:v>
                </c:pt>
              </c:strCache>
            </c:strRef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18615288"/>
        <c:crosses val="autoZero"/>
        <c:auto val="1"/>
        <c:lblAlgn val="ctr"/>
        <c:lblOffset val="100"/>
        <c:noMultiLvlLbl val="0"/>
      </c:catAx>
      <c:valAx>
        <c:axId val="618615288"/>
        <c:scaling>
          <c:orientation val="minMax"/>
          <c:max val="3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18616272"/>
        <c:crosses val="autoZero"/>
        <c:crossBetween val="between"/>
      </c:valAx>
      <c:spPr>
        <a:noFill/>
        <a:ln>
          <a:solidFill>
            <a:schemeClr val="bg1">
              <a:lumMod val="65000"/>
            </a:schemeClr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image" Target="../media/image3.emf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image" Target="../media/image6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chart" Target="../charts/chart15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1</xdr:row>
      <xdr:rowOff>99060</xdr:rowOff>
    </xdr:to>
    <xdr:sp macro="" textlink="">
      <xdr:nvSpPr>
        <xdr:cNvPr id="1025" name="AutoShape 1" descr="http://ido.khjh.hc.edu.tw/moodle/pluginfile.php/19260/mod_forum/attachment/3239/photo.png"/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1</xdr:row>
      <xdr:rowOff>99060</xdr:rowOff>
    </xdr:to>
    <xdr:sp macro="" textlink="">
      <xdr:nvSpPr>
        <xdr:cNvPr id="1026" name="AutoShape 2" descr="http://ido.khjh.hc.edu.tw/moodle/pluginfile.php/19260/mod_forum/attachment/3239/photo.png"/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</xdr:row>
      <xdr:rowOff>69273</xdr:rowOff>
    </xdr:from>
    <xdr:to>
      <xdr:col>14</xdr:col>
      <xdr:colOff>423297</xdr:colOff>
      <xdr:row>20</xdr:row>
      <xdr:rowOff>21474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84909"/>
          <a:ext cx="8957697" cy="3692929"/>
        </a:xfrm>
        <a:prstGeom prst="rect">
          <a:avLst/>
        </a:prstGeom>
      </xdr:spPr>
    </xdr:pic>
    <xdr:clientData/>
  </xdr:twoCellAnchor>
  <xdr:twoCellAnchor>
    <xdr:from>
      <xdr:col>1</xdr:col>
      <xdr:colOff>55419</xdr:colOff>
      <xdr:row>21</xdr:row>
      <xdr:rowOff>73231</xdr:rowOff>
    </xdr:from>
    <xdr:to>
      <xdr:col>11</xdr:col>
      <xdr:colOff>565959</xdr:colOff>
      <xdr:row>49</xdr:row>
      <xdr:rowOff>80851</xdr:rowOff>
    </xdr:to>
    <xdr:graphicFrame macro="">
      <xdr:nvGraphicFramePr>
        <xdr:cNvPr id="6" name="圖表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53714</xdr:colOff>
      <xdr:row>16</xdr:row>
      <xdr:rowOff>190802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320914" cy="3482642"/>
        </a:xfrm>
        <a:prstGeom prst="rect">
          <a:avLst/>
        </a:prstGeom>
      </xdr:spPr>
    </xdr:pic>
    <xdr:clientData/>
  </xdr:twoCellAnchor>
  <xdr:twoCellAnchor>
    <xdr:from>
      <xdr:col>7</xdr:col>
      <xdr:colOff>515815</xdr:colOff>
      <xdr:row>8</xdr:row>
      <xdr:rowOff>199291</xdr:rowOff>
    </xdr:from>
    <xdr:to>
      <xdr:col>15</xdr:col>
      <xdr:colOff>211015</xdr:colOff>
      <xdr:row>26</xdr:row>
      <xdr:rowOff>41029</xdr:rowOff>
    </xdr:to>
    <xdr:graphicFrame macro="">
      <xdr:nvGraphicFramePr>
        <xdr:cNvPr id="3" name="圖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0.30517</cdr:x>
      <cdr:y>0.37373</cdr:y>
    </cdr:from>
    <cdr:to>
      <cdr:x>0.51795</cdr:x>
      <cdr:y>0.43476</cdr:y>
    </cdr:to>
    <cdr:sp macro="" textlink="鎂帶與鹽酸!$J$1">
      <cdr:nvSpPr>
        <cdr:cNvPr id="2" name="文字方塊 1"/>
        <cdr:cNvSpPr txBox="1"/>
      </cdr:nvSpPr>
      <cdr:spPr>
        <a:xfrm xmlns:a="http://schemas.openxmlformats.org/drawingml/2006/main">
          <a:off x="1395248" y="1320963"/>
          <a:ext cx="972813" cy="2156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BD81045F-A874-43F6-9A86-BE6A85791A95}" type="TxLink">
            <a:rPr lang="zh-TW" altLang="en-US" sz="900" b="0" i="0" u="none" strike="noStrike">
              <a:solidFill>
                <a:srgbClr val="000000"/>
              </a:solidFill>
              <a:latin typeface="新細明體"/>
              <a:ea typeface="新細明體"/>
            </a:rPr>
            <a:pPr/>
            <a:t>有磨過的鎂帶</a:t>
          </a:fld>
          <a:endParaRPr lang="zh-TW" altLang="en-US" sz="900"/>
        </a:p>
      </cdr:txBody>
    </cdr:sp>
  </cdr:relSizeAnchor>
  <cdr:relSizeAnchor xmlns:cdr="http://schemas.openxmlformats.org/drawingml/2006/chartDrawing">
    <cdr:from>
      <cdr:x>0.45248</cdr:x>
      <cdr:y>0.54187</cdr:y>
    </cdr:from>
    <cdr:to>
      <cdr:x>0.65</cdr:x>
      <cdr:y>0.60289</cdr:y>
    </cdr:to>
    <cdr:sp macro="" textlink="鎂帶與鹽酸!$M$1">
      <cdr:nvSpPr>
        <cdr:cNvPr id="3" name="文字方塊 2"/>
        <cdr:cNvSpPr txBox="1"/>
      </cdr:nvSpPr>
      <cdr:spPr>
        <a:xfrm xmlns:a="http://schemas.openxmlformats.org/drawingml/2006/main">
          <a:off x="2068720" y="1915252"/>
          <a:ext cx="903081" cy="2156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DA053707-EF8C-4277-983B-ED708F9FE948}" type="TxLink">
            <a:rPr lang="zh-TW" altLang="en-US" sz="900" b="0" i="0" u="none" strike="noStrike">
              <a:solidFill>
                <a:srgbClr val="000000"/>
              </a:solidFill>
              <a:latin typeface="新細明體"/>
              <a:ea typeface="新細明體"/>
            </a:rPr>
            <a:pPr/>
            <a:t>沒磨過的鎂帶</a:t>
          </a:fld>
          <a:endParaRPr lang="zh-TW" altLang="en-US" sz="900"/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134082</xdr:colOff>
          <xdr:row>14</xdr:row>
          <xdr:rowOff>8965</xdr:rowOff>
        </xdr:from>
        <xdr:to>
          <xdr:col>17</xdr:col>
          <xdr:colOff>369346</xdr:colOff>
          <xdr:row>29</xdr:row>
          <xdr:rowOff>0</xdr:rowOff>
        </xdr:to>
        <xdr:pic>
          <xdr:nvPicPr>
            <xdr:cNvPr id="3" name="圖片 2"/>
            <xdr:cNvPicPr>
              <a:picLocks noChangeAspect="1" noChangeArrowheads="1"/>
              <a:extLst>
                <a:ext uri="{84589F7E-364E-4C9E-8A38-B11213B215E9}">
                  <a14:cameraTool cellRange="$I$20:$I$25" spid="_x0000_s312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238176" y="3137647"/>
              <a:ext cx="2064064" cy="3290047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12</xdr:col>
      <xdr:colOff>1216606</xdr:colOff>
      <xdr:row>13</xdr:row>
      <xdr:rowOff>131488</xdr:rowOff>
    </xdr:from>
    <xdr:to>
      <xdr:col>19</xdr:col>
      <xdr:colOff>298193</xdr:colOff>
      <xdr:row>35</xdr:row>
      <xdr:rowOff>193889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0.28583</cdr:x>
      <cdr:y>0.68948</cdr:y>
    </cdr:from>
    <cdr:to>
      <cdr:x>0.4261</cdr:x>
      <cdr:y>0.77877</cdr:y>
    </cdr:to>
    <cdr:sp macro="" textlink="">
      <cdr:nvSpPr>
        <cdr:cNvPr id="2" name="文字方塊 1"/>
        <cdr:cNvSpPr txBox="1"/>
      </cdr:nvSpPr>
      <cdr:spPr>
        <a:xfrm xmlns:a="http://schemas.openxmlformats.org/drawingml/2006/main">
          <a:off x="1180108" y="3294823"/>
          <a:ext cx="579120" cy="4267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zh-TW" altLang="en-US" sz="1100">
              <a:latin typeface="Noto Sans CJK TC Medium" panose="020B0600000000000000" pitchFamily="34" charset="-120"/>
              <a:ea typeface="Noto Sans CJK TC Medium" panose="020B0600000000000000" pitchFamily="34" charset="-120"/>
            </a:rPr>
            <a:t>加熱</a:t>
          </a:r>
          <a:r>
            <a:rPr lang="en-US" altLang="zh-TW" sz="1100">
              <a:latin typeface="Noto Sans CJK TC Medium" panose="020B0600000000000000" pitchFamily="34" charset="-120"/>
              <a:ea typeface="Noto Sans CJK TC Medium" panose="020B0600000000000000" pitchFamily="34" charset="-120"/>
            </a:rPr>
            <a:t>1</a:t>
          </a:r>
          <a:r>
            <a:rPr lang="zh-TW" altLang="en-US" sz="1100">
              <a:latin typeface="Noto Sans CJK TC Medium" panose="020B0600000000000000" pitchFamily="34" charset="-120"/>
              <a:ea typeface="Noto Sans CJK TC Medium" panose="020B0600000000000000" pitchFamily="34" charset="-120"/>
            </a:rPr>
            <a:t>次</a:t>
          </a:r>
        </a:p>
      </cdr:txBody>
    </cdr:sp>
  </cdr:relSizeAnchor>
  <cdr:relSizeAnchor xmlns:cdr="http://schemas.openxmlformats.org/drawingml/2006/chartDrawing">
    <cdr:from>
      <cdr:x>0.47408</cdr:x>
      <cdr:y>0.68948</cdr:y>
    </cdr:from>
    <cdr:to>
      <cdr:x>0.61435</cdr:x>
      <cdr:y>0.77877</cdr:y>
    </cdr:to>
    <cdr:sp macro="" textlink="">
      <cdr:nvSpPr>
        <cdr:cNvPr id="3" name="文字方塊 2"/>
        <cdr:cNvSpPr txBox="1"/>
      </cdr:nvSpPr>
      <cdr:spPr>
        <a:xfrm xmlns:a="http://schemas.openxmlformats.org/drawingml/2006/main">
          <a:off x="1957348" y="3294823"/>
          <a:ext cx="579120" cy="4267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zh-TW" altLang="en-US" sz="1100">
              <a:latin typeface="Noto Sans CJK TC Medium" panose="020B0600000000000000" pitchFamily="34" charset="-120"/>
              <a:ea typeface="Noto Sans CJK TC Medium" panose="020B0600000000000000" pitchFamily="34" charset="-120"/>
            </a:rPr>
            <a:t>加熱</a:t>
          </a:r>
          <a:r>
            <a:rPr lang="en-US" altLang="zh-TW" sz="1100">
              <a:latin typeface="Noto Sans CJK TC Medium" panose="020B0600000000000000" pitchFamily="34" charset="-120"/>
              <a:ea typeface="Noto Sans CJK TC Medium" panose="020B0600000000000000" pitchFamily="34" charset="-120"/>
            </a:rPr>
            <a:t>4</a:t>
          </a:r>
          <a:r>
            <a:rPr lang="zh-TW" altLang="en-US" sz="1100">
              <a:latin typeface="Noto Sans CJK TC Medium" panose="020B0600000000000000" pitchFamily="34" charset="-120"/>
              <a:ea typeface="Noto Sans CJK TC Medium" panose="020B0600000000000000" pitchFamily="34" charset="-120"/>
            </a:rPr>
            <a:t>次</a:t>
          </a:r>
        </a:p>
      </cdr:txBody>
    </cdr:sp>
  </cdr:relSizeAnchor>
  <cdr:relSizeAnchor xmlns:cdr="http://schemas.openxmlformats.org/drawingml/2006/chartDrawing">
    <cdr:from>
      <cdr:x>0.14027</cdr:x>
      <cdr:y>0.07079</cdr:y>
    </cdr:from>
    <cdr:to>
      <cdr:x>0.21939</cdr:x>
      <cdr:y>0.49175</cdr:y>
    </cdr:to>
    <cdr:sp macro="" textlink="">
      <cdr:nvSpPr>
        <cdr:cNvPr id="4" name="文字方塊 3"/>
        <cdr:cNvSpPr txBox="1"/>
      </cdr:nvSpPr>
      <cdr:spPr>
        <a:xfrm xmlns:a="http://schemas.openxmlformats.org/drawingml/2006/main">
          <a:off x="579120" y="338263"/>
          <a:ext cx="326668" cy="20116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eaVert" wrap="none" rtlCol="0"/>
        <a:lstStyle xmlns:a="http://schemas.openxmlformats.org/drawingml/2006/main"/>
        <a:p xmlns:a="http://schemas.openxmlformats.org/drawingml/2006/main">
          <a:r>
            <a:rPr lang="zh-TW" altLang="en-US" sz="1100">
              <a:latin typeface="Noto Sans CJK TC Medium" panose="020B0600000000000000" pitchFamily="34" charset="-120"/>
              <a:ea typeface="Noto Sans CJK TC Medium" panose="020B0600000000000000" pitchFamily="34" charset="-120"/>
            </a:rPr>
            <a:t>油色與油色比色卡編號</a:t>
          </a:r>
        </a:p>
      </cdr:txBody>
    </cdr:sp>
  </cdr:relSizeAnchor>
  <cdr:relSizeAnchor xmlns:cdr="http://schemas.openxmlformats.org/drawingml/2006/chartDrawing">
    <cdr:from>
      <cdr:x>0.21342</cdr:x>
      <cdr:y>0.77961</cdr:y>
    </cdr:from>
    <cdr:to>
      <cdr:x>0.74864</cdr:x>
      <cdr:y>0.91993</cdr:y>
    </cdr:to>
    <cdr:sp macro="" textlink="">
      <cdr:nvSpPr>
        <cdr:cNvPr id="5" name="文字方塊 4"/>
        <cdr:cNvSpPr txBox="1"/>
      </cdr:nvSpPr>
      <cdr:spPr>
        <a:xfrm xmlns:a="http://schemas.openxmlformats.org/drawingml/2006/main">
          <a:off x="881135" y="3759787"/>
          <a:ext cx="2209800" cy="67672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zh-TW" sz="1100" b="0" i="0" baseline="0">
              <a:effectLst/>
              <a:latin typeface="Noto Sans CJK TC Medium" panose="020B0600000000000000" pitchFamily="34" charset="-120"/>
              <a:ea typeface="Noto Sans CJK TC Medium" panose="020B0600000000000000" pitchFamily="34" charset="-120"/>
              <a:cs typeface="+mn-cs"/>
            </a:rPr>
            <a:t>圖</a:t>
          </a:r>
          <a:r>
            <a:rPr lang="zh-TW" altLang="en-US" sz="1100" b="0" i="0" baseline="0">
              <a:effectLst/>
              <a:latin typeface="Noto Sans CJK TC Medium" panose="020B0600000000000000" pitchFamily="34" charset="-120"/>
              <a:ea typeface="Noto Sans CJK TC Medium" panose="020B0600000000000000" pitchFamily="34" charset="-120"/>
              <a:cs typeface="+mn-cs"/>
            </a:rPr>
            <a:t>：五種</a:t>
          </a:r>
          <a:r>
            <a:rPr lang="zh-TW" altLang="zh-TW" sz="1100" b="0" i="0" baseline="0">
              <a:effectLst/>
              <a:latin typeface="Noto Sans CJK TC Medium" panose="020B0600000000000000" pitchFamily="34" charset="-120"/>
              <a:ea typeface="Noto Sans CJK TC Medium" panose="020B0600000000000000" pitchFamily="34" charset="-120"/>
              <a:cs typeface="+mn-cs"/>
            </a:rPr>
            <a:t>食用油加熱</a:t>
          </a:r>
          <a:r>
            <a:rPr lang="en-US" altLang="zh-TW" sz="1100" b="0" i="0" baseline="0">
              <a:effectLst/>
              <a:latin typeface="Noto Sans CJK TC Medium" panose="020B0600000000000000" pitchFamily="34" charset="-120"/>
              <a:ea typeface="Noto Sans CJK TC Medium" panose="020B0600000000000000" pitchFamily="34" charset="-120"/>
              <a:cs typeface="+mn-cs"/>
            </a:rPr>
            <a:t>1</a:t>
          </a:r>
          <a:r>
            <a:rPr lang="zh-TW" altLang="zh-TW" sz="1100" b="0" i="0" baseline="0">
              <a:effectLst/>
              <a:latin typeface="Noto Sans CJK TC Medium" panose="020B0600000000000000" pitchFamily="34" charset="-120"/>
              <a:ea typeface="Noto Sans CJK TC Medium" panose="020B0600000000000000" pitchFamily="34" charset="-120"/>
              <a:cs typeface="+mn-cs"/>
            </a:rPr>
            <a:t>次</a:t>
          </a:r>
          <a:r>
            <a:rPr lang="en-US" altLang="zh-TW" sz="1100" b="0" i="0" baseline="0">
              <a:effectLst/>
              <a:latin typeface="Noto Sans CJK TC Medium" panose="020B0600000000000000" pitchFamily="34" charset="-120"/>
              <a:ea typeface="Noto Sans CJK TC Medium" panose="020B0600000000000000" pitchFamily="34" charset="-120"/>
              <a:cs typeface="+mn-cs"/>
            </a:rPr>
            <a:t/>
          </a:r>
          <a:br>
            <a:rPr lang="en-US" altLang="zh-TW" sz="1100" b="0" i="0" baseline="0">
              <a:effectLst/>
              <a:latin typeface="Noto Sans CJK TC Medium" panose="020B0600000000000000" pitchFamily="34" charset="-120"/>
              <a:ea typeface="Noto Sans CJK TC Medium" panose="020B0600000000000000" pitchFamily="34" charset="-120"/>
              <a:cs typeface="+mn-cs"/>
            </a:rPr>
          </a:br>
          <a:r>
            <a:rPr lang="en-US" altLang="zh-TW" sz="1100" b="0" i="0" baseline="0">
              <a:effectLst/>
              <a:latin typeface="Noto Sans CJK TC Medium" panose="020B0600000000000000" pitchFamily="34" charset="-120"/>
              <a:ea typeface="Noto Sans CJK TC Medium" panose="020B0600000000000000" pitchFamily="34" charset="-120"/>
              <a:cs typeface="+mn-cs"/>
            </a:rPr>
            <a:t>         </a:t>
          </a:r>
          <a:r>
            <a:rPr lang="zh-TW" altLang="en-US" sz="1100" b="0" i="0" baseline="0">
              <a:effectLst/>
              <a:latin typeface="Noto Sans CJK TC Medium" panose="020B0600000000000000" pitchFamily="34" charset="-120"/>
              <a:ea typeface="Noto Sans CJK TC Medium" panose="020B0600000000000000" pitchFamily="34" charset="-120"/>
              <a:cs typeface="+mn-cs"/>
            </a:rPr>
            <a:t>與</a:t>
          </a:r>
          <a:r>
            <a:rPr lang="en-US" altLang="zh-TW" sz="1100" b="0" i="0" baseline="0">
              <a:effectLst/>
              <a:latin typeface="Noto Sans CJK TC Medium" panose="020B0600000000000000" pitchFamily="34" charset="-120"/>
              <a:ea typeface="Noto Sans CJK TC Medium" panose="020B0600000000000000" pitchFamily="34" charset="-120"/>
              <a:cs typeface="+mn-cs"/>
            </a:rPr>
            <a:t>4</a:t>
          </a:r>
          <a:r>
            <a:rPr lang="zh-TW" altLang="zh-TW" sz="1100" b="0" i="0" baseline="0">
              <a:effectLst/>
              <a:latin typeface="Noto Sans CJK TC Medium" panose="020B0600000000000000" pitchFamily="34" charset="-120"/>
              <a:ea typeface="Noto Sans CJK TC Medium" panose="020B0600000000000000" pitchFamily="34" charset="-120"/>
              <a:cs typeface="+mn-cs"/>
            </a:rPr>
            <a:t>次後的油色變化</a:t>
          </a:r>
          <a:endParaRPr lang="zh-TW" altLang="zh-TW">
            <a:effectLst/>
            <a:latin typeface="Noto Sans CJK TC Medium" panose="020B0600000000000000" pitchFamily="34" charset="-120"/>
            <a:ea typeface="Noto Sans CJK TC Medium" panose="020B0600000000000000" pitchFamily="34" charset="-120"/>
          </a:endParaRPr>
        </a:p>
        <a:p xmlns:a="http://schemas.openxmlformats.org/drawingml/2006/main">
          <a:endParaRPr lang="zh-TW" altLang="en-US" sz="1100">
            <a:latin typeface="Noto Sans CJK TC Medium" panose="020B0600000000000000" pitchFamily="34" charset="-120"/>
            <a:ea typeface="Noto Sans CJK TC Medium" panose="020B0600000000000000" pitchFamily="34" charset="-120"/>
          </a:endParaRP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441960</xdr:colOff>
      <xdr:row>4</xdr:row>
      <xdr:rowOff>156210</xdr:rowOff>
    </xdr:from>
    <xdr:to>
      <xdr:col>16</xdr:col>
      <xdr:colOff>396240</xdr:colOff>
      <xdr:row>24</xdr:row>
      <xdr:rowOff>22860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15240</xdr:colOff>
      <xdr:row>4</xdr:row>
      <xdr:rowOff>137160</xdr:rowOff>
    </xdr:from>
    <xdr:to>
      <xdr:col>25</xdr:col>
      <xdr:colOff>68580</xdr:colOff>
      <xdr:row>23</xdr:row>
      <xdr:rowOff>182880</xdr:rowOff>
    </xdr:to>
    <xdr:graphicFrame macro="">
      <xdr:nvGraphicFramePr>
        <xdr:cNvPr id="3" name="圖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15</xdr:col>
      <xdr:colOff>0</xdr:colOff>
      <xdr:row>2</xdr:row>
      <xdr:rowOff>0</xdr:rowOff>
    </xdr:from>
    <xdr:to>
      <xdr:col>15</xdr:col>
      <xdr:colOff>304800</xdr:colOff>
      <xdr:row>3</xdr:row>
      <xdr:rowOff>99060</xdr:rowOff>
    </xdr:to>
    <xdr:sp macro="" textlink="">
      <xdr:nvSpPr>
        <xdr:cNvPr id="4097" name="AutoShape 1" descr="科展"/>
        <xdr:cNvSpPr>
          <a:spLocks noChangeAspect="1" noChangeArrowheads="1"/>
        </xdr:cNvSpPr>
      </xdr:nvSpPr>
      <xdr:spPr bwMode="auto">
        <a:xfrm>
          <a:off x="9144000" y="4114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29</xdr:row>
      <xdr:rowOff>0</xdr:rowOff>
    </xdr:from>
    <xdr:to>
      <xdr:col>12</xdr:col>
      <xdr:colOff>304800</xdr:colOff>
      <xdr:row>30</xdr:row>
      <xdr:rowOff>99060</xdr:rowOff>
    </xdr:to>
    <xdr:sp macro="" textlink="">
      <xdr:nvSpPr>
        <xdr:cNvPr id="4098" name="AutoShape 2" descr="科展"/>
        <xdr:cNvSpPr>
          <a:spLocks noChangeAspect="1" noChangeArrowheads="1"/>
        </xdr:cNvSpPr>
      </xdr:nvSpPr>
      <xdr:spPr bwMode="auto">
        <a:xfrm>
          <a:off x="7315200" y="59664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30</xdr:row>
      <xdr:rowOff>0</xdr:rowOff>
    </xdr:from>
    <xdr:to>
      <xdr:col>11</xdr:col>
      <xdr:colOff>304800</xdr:colOff>
      <xdr:row>31</xdr:row>
      <xdr:rowOff>99060</xdr:rowOff>
    </xdr:to>
    <xdr:sp macro="" textlink="">
      <xdr:nvSpPr>
        <xdr:cNvPr id="4099" name="AutoShape 3" descr="科展"/>
        <xdr:cNvSpPr>
          <a:spLocks noChangeAspect="1" noChangeArrowheads="1"/>
        </xdr:cNvSpPr>
      </xdr:nvSpPr>
      <xdr:spPr bwMode="auto">
        <a:xfrm>
          <a:off x="6705600" y="6172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24</xdr:row>
      <xdr:rowOff>161108</xdr:rowOff>
    </xdr:from>
    <xdr:to>
      <xdr:col>11</xdr:col>
      <xdr:colOff>287668</xdr:colOff>
      <xdr:row>42</xdr:row>
      <xdr:rowOff>72874</xdr:rowOff>
    </xdr:to>
    <xdr:pic>
      <xdr:nvPicPr>
        <xdr:cNvPr id="4" name="圖片 3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124994"/>
          <a:ext cx="6993268" cy="3634680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26</xdr:row>
      <xdr:rowOff>133349</xdr:rowOff>
    </xdr:from>
    <xdr:to>
      <xdr:col>20</xdr:col>
      <xdr:colOff>563880</xdr:colOff>
      <xdr:row>46</xdr:row>
      <xdr:rowOff>0</xdr:rowOff>
    </xdr:to>
    <xdr:graphicFrame macro="">
      <xdr:nvGraphicFramePr>
        <xdr:cNvPr id="9" name="圖表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182880</xdr:colOff>
      <xdr:row>26</xdr:row>
      <xdr:rowOff>114299</xdr:rowOff>
    </xdr:from>
    <xdr:to>
      <xdr:col>29</xdr:col>
      <xdr:colOff>236220</xdr:colOff>
      <xdr:row>45</xdr:row>
      <xdr:rowOff>160019</xdr:rowOff>
    </xdr:to>
    <xdr:graphicFrame macro="">
      <xdr:nvGraphicFramePr>
        <xdr:cNvPr id="10" name="圖表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45720</xdr:colOff>
      <xdr:row>1</xdr:row>
      <xdr:rowOff>114300</xdr:rowOff>
    </xdr:from>
    <xdr:to>
      <xdr:col>9</xdr:col>
      <xdr:colOff>594883</xdr:colOff>
      <xdr:row>30</xdr:row>
      <xdr:rowOff>507</xdr:rowOff>
    </xdr:to>
    <xdr:pic>
      <xdr:nvPicPr>
        <xdr:cNvPr id="3" name="圖片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720" y="320040"/>
          <a:ext cx="6035563" cy="5852667"/>
        </a:xfrm>
        <a:prstGeom prst="rect">
          <a:avLst/>
        </a:prstGeom>
      </xdr:spPr>
    </xdr:pic>
    <xdr:clientData/>
  </xdr:twoCellAnchor>
  <xdr:twoCellAnchor>
    <xdr:from>
      <xdr:col>10</xdr:col>
      <xdr:colOff>213360</xdr:colOff>
      <xdr:row>11</xdr:row>
      <xdr:rowOff>91440</xdr:rowOff>
    </xdr:from>
    <xdr:to>
      <xdr:col>19</xdr:col>
      <xdr:colOff>243840</xdr:colOff>
      <xdr:row>36</xdr:row>
      <xdr:rowOff>7620</xdr:rowOff>
    </xdr:to>
    <xdr:graphicFrame macro="">
      <xdr:nvGraphicFramePr>
        <xdr:cNvPr id="5" name="圖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289560</xdr:colOff>
      <xdr:row>36</xdr:row>
      <xdr:rowOff>198120</xdr:rowOff>
    </xdr:from>
    <xdr:to>
      <xdr:col>19</xdr:col>
      <xdr:colOff>114300</xdr:colOff>
      <xdr:row>59</xdr:row>
      <xdr:rowOff>129540</xdr:rowOff>
    </xdr:to>
    <xdr:graphicFrame macro="">
      <xdr:nvGraphicFramePr>
        <xdr:cNvPr id="6" name="圖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0.6</cdr:x>
      <cdr:y>0.24134</cdr:y>
    </cdr:from>
    <cdr:to>
      <cdr:x>0.72297</cdr:x>
      <cdr:y>0.28464</cdr:y>
    </cdr:to>
    <cdr:sp macro="" textlink="皺足蛞蝓行為生態!$L$3">
      <cdr:nvSpPr>
        <cdr:cNvPr id="2" name="文字方塊 1"/>
        <cdr:cNvSpPr txBox="1"/>
      </cdr:nvSpPr>
      <cdr:spPr>
        <a:xfrm xmlns:a="http://schemas.openxmlformats.org/drawingml/2006/main">
          <a:off x="3383280" y="1221105"/>
          <a:ext cx="693420" cy="2190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6B580E5-75A7-49EE-9CD1-474337FF02C1}" type="TxLink">
            <a:rPr lang="zh-TW" altLang="en-US" sz="1000" b="0" i="0" u="none" strike="noStrike">
              <a:solidFill>
                <a:srgbClr val="000000"/>
              </a:solidFill>
              <a:latin typeface="新細明體"/>
              <a:ea typeface="新細明體"/>
            </a:rPr>
            <a:t>皺足蛞蝓</a:t>
          </a:fld>
          <a:endParaRPr lang="zh-TW" altLang="en-US" sz="1000"/>
        </a:p>
      </cdr:txBody>
    </cdr:sp>
  </cdr:relSizeAnchor>
  <cdr:relSizeAnchor xmlns:cdr="http://schemas.openxmlformats.org/drawingml/2006/chartDrawing">
    <cdr:from>
      <cdr:x>0.33928</cdr:x>
      <cdr:y>0.19137</cdr:y>
    </cdr:from>
    <cdr:to>
      <cdr:x>0.59595</cdr:x>
      <cdr:y>0.24398</cdr:y>
    </cdr:to>
    <cdr:sp macro="" textlink="皺足蛞蝓行為生態!$M$3">
      <cdr:nvSpPr>
        <cdr:cNvPr id="3" name="文字方塊 2"/>
        <cdr:cNvSpPr txBox="1"/>
      </cdr:nvSpPr>
      <cdr:spPr>
        <a:xfrm xmlns:a="http://schemas.openxmlformats.org/drawingml/2006/main">
          <a:off x="1913129" y="968280"/>
          <a:ext cx="1447291" cy="2661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FB646429-3E43-4CA8-B59C-84F47DEC9B59}" type="TxLink">
            <a:rPr lang="zh-TW" altLang="en-US" sz="1000" b="0" i="0" u="none" strike="noStrike">
              <a:solidFill>
                <a:srgbClr val="000000"/>
              </a:solidFill>
              <a:latin typeface="新細明體"/>
              <a:ea typeface="新細明體"/>
            </a:rPr>
            <a:t>花點皺足蛞蝓</a:t>
          </a:fld>
          <a:endParaRPr lang="zh-TW" altLang="en-US" sz="1000"/>
        </a:p>
      </cdr:txBody>
    </cdr:sp>
  </cdr:relSizeAnchor>
  <cdr:relSizeAnchor xmlns:cdr="http://schemas.openxmlformats.org/drawingml/2006/chartDrawing">
    <cdr:from>
      <cdr:x>0.16216</cdr:x>
      <cdr:y>0.78916</cdr:y>
    </cdr:from>
    <cdr:to>
      <cdr:x>0.75946</cdr:x>
      <cdr:y>0.96988</cdr:y>
    </cdr:to>
    <cdr:sp macro="" textlink="">
      <cdr:nvSpPr>
        <cdr:cNvPr id="4" name="文字方塊 3"/>
        <cdr:cNvSpPr txBox="1"/>
      </cdr:nvSpPr>
      <cdr:spPr>
        <a:xfrm xmlns:a="http://schemas.openxmlformats.org/drawingml/2006/main">
          <a:off x="914400" y="3992880"/>
          <a:ext cx="336804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zh-TW" altLang="en-US" sz="1100"/>
        </a:p>
      </cdr:txBody>
    </cdr:sp>
  </cdr:relSizeAnchor>
  <cdr:relSizeAnchor xmlns:cdr="http://schemas.openxmlformats.org/drawingml/2006/chartDrawing">
    <cdr:from>
      <cdr:x>0.14865</cdr:x>
      <cdr:y>0.78916</cdr:y>
    </cdr:from>
    <cdr:to>
      <cdr:x>0.78784</cdr:x>
      <cdr:y>0.84488</cdr:y>
    </cdr:to>
    <cdr:sp macro="" textlink="">
      <cdr:nvSpPr>
        <cdr:cNvPr id="5" name="文字方塊 4"/>
        <cdr:cNvSpPr txBox="1"/>
      </cdr:nvSpPr>
      <cdr:spPr>
        <a:xfrm xmlns:a="http://schemas.openxmlformats.org/drawingml/2006/main">
          <a:off x="838200" y="3992880"/>
          <a:ext cx="3604260" cy="2819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zh-TW" altLang="en-US" sz="1100"/>
            <a:t>不同日期的花點皺足蛞蝓與皺足蛞蝓在菜園中的目擊紀錄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0.15989</cdr:x>
      <cdr:y>0.70261</cdr:y>
    </cdr:from>
    <cdr:to>
      <cdr:x>0.49088</cdr:x>
      <cdr:y>0.76634</cdr:y>
    </cdr:to>
    <cdr:sp macro="" textlink="">
      <cdr:nvSpPr>
        <cdr:cNvPr id="2" name="文字方塊 1"/>
        <cdr:cNvSpPr txBox="1"/>
      </cdr:nvSpPr>
      <cdr:spPr>
        <a:xfrm xmlns:a="http://schemas.openxmlformats.org/drawingml/2006/main">
          <a:off x="868680" y="3276600"/>
          <a:ext cx="1798320" cy="2971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zh-TW" altLang="en-US" sz="1000"/>
            <a:t>氣溫與蛞蝓總數的關係圖</a:t>
          </a: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38</xdr:row>
      <xdr:rowOff>80973</xdr:rowOff>
    </xdr:from>
    <xdr:to>
      <xdr:col>25</xdr:col>
      <xdr:colOff>206188</xdr:colOff>
      <xdr:row>65</xdr:row>
      <xdr:rowOff>62753</xdr:rowOff>
    </xdr:to>
    <xdr:graphicFrame macro="">
      <xdr:nvGraphicFramePr>
        <xdr:cNvPr id="7" name="圖表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188259</xdr:colOff>
      <xdr:row>15</xdr:row>
      <xdr:rowOff>31377</xdr:rowOff>
    </xdr:from>
    <xdr:to>
      <xdr:col>17</xdr:col>
      <xdr:colOff>331694</xdr:colOff>
      <xdr:row>34</xdr:row>
      <xdr:rowOff>80683</xdr:rowOff>
    </xdr:to>
    <xdr:graphicFrame macro="">
      <xdr:nvGraphicFramePr>
        <xdr:cNvPr id="4" name="圖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15</xdr:row>
      <xdr:rowOff>0</xdr:rowOff>
    </xdr:from>
    <xdr:to>
      <xdr:col>27</xdr:col>
      <xdr:colOff>206188</xdr:colOff>
      <xdr:row>34</xdr:row>
      <xdr:rowOff>49306</xdr:rowOff>
    </xdr:to>
    <xdr:graphicFrame macro="">
      <xdr:nvGraphicFramePr>
        <xdr:cNvPr id="5" name="圖表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17</xdr:col>
      <xdr:colOff>143435</xdr:colOff>
      <xdr:row>55</xdr:row>
      <xdr:rowOff>49305</xdr:rowOff>
    </xdr:to>
    <xdr:graphicFrame macro="">
      <xdr:nvGraphicFramePr>
        <xdr:cNvPr id="6" name="圖表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46</xdr:row>
      <xdr:rowOff>98612</xdr:rowOff>
    </xdr:from>
    <xdr:to>
      <xdr:col>25</xdr:col>
      <xdr:colOff>206188</xdr:colOff>
      <xdr:row>73</xdr:row>
      <xdr:rowOff>78762</xdr:rowOff>
    </xdr:to>
    <xdr:graphicFrame macro="">
      <xdr:nvGraphicFramePr>
        <xdr:cNvPr id="9" name="圖表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54</xdr:row>
      <xdr:rowOff>8964</xdr:rowOff>
    </xdr:from>
    <xdr:to>
      <xdr:col>25</xdr:col>
      <xdr:colOff>206188</xdr:colOff>
      <xdr:row>80</xdr:row>
      <xdr:rowOff>195303</xdr:rowOff>
    </xdr:to>
    <xdr:graphicFrame macro="">
      <xdr:nvGraphicFramePr>
        <xdr:cNvPr id="10" name="圖表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0.63928</cdr:x>
      <cdr:y>0.20836</cdr:y>
    </cdr:from>
    <cdr:to>
      <cdr:x>0.8016</cdr:x>
      <cdr:y>0.25198</cdr:y>
    </cdr:to>
    <cdr:sp macro="" textlink="">
      <cdr:nvSpPr>
        <cdr:cNvPr id="2" name="文字方塊 1"/>
        <cdr:cNvSpPr txBox="1"/>
      </cdr:nvSpPr>
      <cdr:spPr>
        <a:xfrm xmlns:a="http://schemas.openxmlformats.org/drawingml/2006/main">
          <a:off x="2859741" y="1156156"/>
          <a:ext cx="726141" cy="2420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zh-TW" altLang="en-US" sz="1100"/>
            <a:t>綠色種子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0.64529</cdr:x>
      <cdr:y>0.20201</cdr:y>
    </cdr:from>
    <cdr:to>
      <cdr:x>0.81764</cdr:x>
      <cdr:y>0.25211</cdr:y>
    </cdr:to>
    <cdr:sp macro="" textlink="">
      <cdr:nvSpPr>
        <cdr:cNvPr id="2" name="文字方塊 1"/>
        <cdr:cNvSpPr txBox="1"/>
      </cdr:nvSpPr>
      <cdr:spPr>
        <a:xfrm xmlns:a="http://schemas.openxmlformats.org/drawingml/2006/main">
          <a:off x="2886636" y="1120588"/>
          <a:ext cx="770964" cy="2779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zh-TW" altLang="en-US" sz="1100"/>
            <a:t>紅色種子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0.64729</cdr:x>
      <cdr:y>0.20686</cdr:y>
    </cdr:from>
    <cdr:to>
      <cdr:x>0.81162</cdr:x>
      <cdr:y>0.26019</cdr:y>
    </cdr:to>
    <cdr:sp macro="" textlink="">
      <cdr:nvSpPr>
        <cdr:cNvPr id="2" name="文字方塊 1"/>
        <cdr:cNvSpPr txBox="1"/>
      </cdr:nvSpPr>
      <cdr:spPr>
        <a:xfrm xmlns:a="http://schemas.openxmlformats.org/drawingml/2006/main">
          <a:off x="2895600" y="1147483"/>
          <a:ext cx="735106" cy="295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zh-TW" altLang="en-US" sz="1100"/>
            <a:t>黑色種子</a:t>
          </a:r>
        </a:p>
      </cdr:txBody>
    </cdr:sp>
  </cdr:relSizeAnchor>
</c:userShape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W36"/>
  <sheetViews>
    <sheetView showGridLines="0" zoomScale="55" zoomScaleNormal="55" workbookViewId="0">
      <selection activeCell="A2" sqref="A2"/>
    </sheetView>
  </sheetViews>
  <sheetFormatPr defaultRowHeight="16.2" x14ac:dyDescent="0.3"/>
  <cols>
    <col min="18" max="18" width="17.77734375" bestFit="1" customWidth="1"/>
  </cols>
  <sheetData>
    <row r="1" spans="1:23" x14ac:dyDescent="0.3">
      <c r="A1" t="s">
        <v>65</v>
      </c>
    </row>
    <row r="4" spans="1:23" x14ac:dyDescent="0.3">
      <c r="R4" t="s">
        <v>0</v>
      </c>
      <c r="S4">
        <v>1</v>
      </c>
      <c r="T4">
        <v>0.1</v>
      </c>
      <c r="U4">
        <v>0.01</v>
      </c>
      <c r="V4">
        <v>1E-3</v>
      </c>
      <c r="W4" t="s">
        <v>4</v>
      </c>
    </row>
    <row r="5" spans="1:23" x14ac:dyDescent="0.3">
      <c r="R5" t="s">
        <v>3</v>
      </c>
      <c r="S5">
        <v>88.3</v>
      </c>
      <c r="T5">
        <v>81.2</v>
      </c>
      <c r="U5">
        <v>73.099999999999994</v>
      </c>
      <c r="V5">
        <v>65.7</v>
      </c>
    </row>
    <row r="6" spans="1:23" x14ac:dyDescent="0.3">
      <c r="R6" t="s">
        <v>1</v>
      </c>
      <c r="S6">
        <v>84.9</v>
      </c>
      <c r="T6">
        <v>67.8</v>
      </c>
      <c r="U6">
        <v>54.5</v>
      </c>
      <c r="V6">
        <v>53.5</v>
      </c>
    </row>
    <row r="7" spans="1:23" x14ac:dyDescent="0.3">
      <c r="R7" t="s">
        <v>2</v>
      </c>
      <c r="S7">
        <v>68.599999999999994</v>
      </c>
      <c r="T7">
        <v>62.1</v>
      </c>
      <c r="U7">
        <v>48.3</v>
      </c>
      <c r="V7">
        <v>57.8</v>
      </c>
    </row>
    <row r="21" spans="1:9" x14ac:dyDescent="0.3">
      <c r="A21" s="1"/>
      <c r="B21" s="1"/>
      <c r="C21" s="1"/>
      <c r="D21" s="1"/>
      <c r="E21" s="1"/>
      <c r="F21" s="1"/>
      <c r="G21" s="1"/>
      <c r="H21" s="1"/>
      <c r="I21" s="1"/>
    </row>
    <row r="22" spans="1:9" x14ac:dyDescent="0.3">
      <c r="A22" s="1"/>
      <c r="B22" s="1"/>
      <c r="C22" s="1"/>
      <c r="D22" s="1"/>
      <c r="E22" s="1"/>
      <c r="F22" s="1"/>
      <c r="G22" s="1"/>
      <c r="H22" s="1"/>
      <c r="I22" s="1"/>
    </row>
    <row r="23" spans="1:9" x14ac:dyDescent="0.3">
      <c r="A23" s="1"/>
      <c r="B23" s="1"/>
      <c r="C23" s="1"/>
      <c r="D23" s="1"/>
      <c r="E23" s="1"/>
      <c r="F23" s="1"/>
      <c r="G23" s="1"/>
      <c r="H23" s="1"/>
      <c r="I23" s="1"/>
    </row>
    <row r="24" spans="1:9" x14ac:dyDescent="0.3">
      <c r="A24" s="1"/>
      <c r="B24" s="1"/>
      <c r="C24" s="1"/>
      <c r="D24" s="1"/>
      <c r="E24" s="1"/>
      <c r="F24" s="1"/>
      <c r="G24" s="1"/>
      <c r="H24" s="1"/>
      <c r="I24" s="1"/>
    </row>
    <row r="25" spans="1:9" x14ac:dyDescent="0.3">
      <c r="A25" s="1"/>
      <c r="B25" s="1"/>
      <c r="C25" s="1"/>
      <c r="D25" s="1"/>
      <c r="E25" s="1"/>
      <c r="F25" s="1"/>
      <c r="G25" s="1"/>
      <c r="H25" s="1"/>
      <c r="I25" s="1"/>
    </row>
    <row r="26" spans="1:9" x14ac:dyDescent="0.3">
      <c r="A26" s="1"/>
      <c r="B26" s="1"/>
      <c r="C26" s="1"/>
      <c r="D26" s="1"/>
      <c r="E26" s="1"/>
      <c r="F26" s="1"/>
      <c r="G26" s="1"/>
      <c r="H26" s="1"/>
      <c r="I26" s="1"/>
    </row>
    <row r="27" spans="1:9" x14ac:dyDescent="0.3">
      <c r="A27" s="1"/>
      <c r="B27" s="1"/>
      <c r="C27" s="1"/>
      <c r="D27" s="1"/>
      <c r="E27" s="1"/>
      <c r="F27" s="1"/>
      <c r="G27" s="1"/>
      <c r="H27" s="1"/>
      <c r="I27" s="1"/>
    </row>
    <row r="28" spans="1:9" x14ac:dyDescent="0.3">
      <c r="A28" s="1"/>
      <c r="B28" s="1"/>
      <c r="C28" s="1"/>
      <c r="D28" s="1"/>
      <c r="E28" s="1"/>
      <c r="F28" s="1"/>
      <c r="G28" s="1"/>
      <c r="H28" s="1"/>
      <c r="I28" s="1"/>
    </row>
    <row r="29" spans="1:9" x14ac:dyDescent="0.3">
      <c r="A29" s="1"/>
      <c r="B29" s="1"/>
      <c r="C29" s="1"/>
      <c r="D29" s="1"/>
      <c r="E29" s="1"/>
      <c r="F29" s="1"/>
      <c r="G29" s="1"/>
      <c r="H29" s="1"/>
      <c r="I29" s="1"/>
    </row>
    <row r="30" spans="1:9" x14ac:dyDescent="0.3">
      <c r="A30" s="1"/>
      <c r="B30" s="1"/>
      <c r="C30" s="1"/>
      <c r="D30" s="1"/>
      <c r="E30" s="1"/>
      <c r="F30" s="1"/>
      <c r="G30" s="1"/>
      <c r="H30" s="1"/>
      <c r="I30" s="1"/>
    </row>
    <row r="31" spans="1:9" x14ac:dyDescent="0.3">
      <c r="A31" s="1"/>
      <c r="B31" s="1"/>
      <c r="C31" s="1"/>
      <c r="D31" s="1"/>
      <c r="E31" s="1"/>
      <c r="F31" s="1"/>
      <c r="G31" s="1"/>
      <c r="H31" s="1"/>
      <c r="I31" s="1"/>
    </row>
    <row r="32" spans="1:9" x14ac:dyDescent="0.3">
      <c r="A32" s="1"/>
      <c r="B32" s="1"/>
      <c r="C32" s="1"/>
      <c r="D32" s="1"/>
      <c r="E32" s="1"/>
      <c r="F32" s="1"/>
      <c r="G32" s="1"/>
      <c r="H32" s="1"/>
      <c r="I32" s="1"/>
    </row>
    <row r="33" spans="1:9" x14ac:dyDescent="0.3">
      <c r="A33" s="1"/>
      <c r="B33" s="1"/>
      <c r="C33" s="1"/>
      <c r="D33" s="1"/>
      <c r="E33" s="1"/>
      <c r="F33" s="1"/>
      <c r="G33" s="1"/>
      <c r="H33" s="1"/>
      <c r="I33" s="1"/>
    </row>
    <row r="34" spans="1:9" x14ac:dyDescent="0.3">
      <c r="A34" s="1"/>
      <c r="B34" s="1"/>
      <c r="C34" s="1"/>
      <c r="D34" s="1"/>
      <c r="E34" s="1"/>
      <c r="F34" s="1"/>
      <c r="G34" s="1"/>
      <c r="H34" s="1"/>
      <c r="I34" s="1"/>
    </row>
    <row r="35" spans="1:9" x14ac:dyDescent="0.3">
      <c r="A35" s="1"/>
      <c r="B35" s="1"/>
      <c r="C35" s="1"/>
      <c r="D35" s="1"/>
      <c r="E35" s="1"/>
      <c r="F35" s="1"/>
      <c r="G35" s="1"/>
      <c r="H35" s="1"/>
      <c r="I35" s="1"/>
    </row>
    <row r="36" spans="1:9" x14ac:dyDescent="0.3">
      <c r="A36" s="1"/>
      <c r="B36" s="1"/>
      <c r="C36" s="1"/>
      <c r="D36" s="1"/>
      <c r="E36" s="1"/>
      <c r="F36" s="1"/>
      <c r="G36" s="1"/>
      <c r="H36" s="1"/>
      <c r="I36" s="1"/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J1:N8"/>
  <sheetViews>
    <sheetView topLeftCell="B7" zoomScale="130" zoomScaleNormal="130" workbookViewId="0">
      <selection activeCell="F23" sqref="F23"/>
    </sheetView>
  </sheetViews>
  <sheetFormatPr defaultRowHeight="16.2" x14ac:dyDescent="0.3"/>
  <sheetData>
    <row r="1" spans="10:14" x14ac:dyDescent="0.3">
      <c r="J1" t="s">
        <v>9</v>
      </c>
      <c r="M1" t="s">
        <v>10</v>
      </c>
    </row>
    <row r="2" spans="10:14" x14ac:dyDescent="0.3">
      <c r="J2" t="s">
        <v>7</v>
      </c>
      <c r="K2" t="s">
        <v>8</v>
      </c>
      <c r="M2" t="s">
        <v>5</v>
      </c>
      <c r="N2" t="s">
        <v>6</v>
      </c>
    </row>
    <row r="3" spans="10:14" x14ac:dyDescent="0.3">
      <c r="J3">
        <v>0</v>
      </c>
      <c r="K3">
        <v>0</v>
      </c>
      <c r="M3">
        <v>0</v>
      </c>
      <c r="N3">
        <v>0</v>
      </c>
    </row>
    <row r="4" spans="10:14" x14ac:dyDescent="0.3">
      <c r="J4">
        <v>20</v>
      </c>
      <c r="K4">
        <v>10</v>
      </c>
      <c r="M4">
        <v>20</v>
      </c>
      <c r="N4">
        <v>14</v>
      </c>
    </row>
    <row r="5" spans="10:14" x14ac:dyDescent="0.3">
      <c r="J5">
        <v>40</v>
      </c>
      <c r="K5">
        <v>14</v>
      </c>
      <c r="M5">
        <v>40</v>
      </c>
      <c r="N5">
        <v>20</v>
      </c>
    </row>
    <row r="6" spans="10:14" x14ac:dyDescent="0.3">
      <c r="J6">
        <v>60</v>
      </c>
      <c r="K6">
        <v>20</v>
      </c>
      <c r="M6">
        <v>60</v>
      </c>
      <c r="N6">
        <v>22</v>
      </c>
    </row>
    <row r="7" spans="10:14" x14ac:dyDescent="0.3">
      <c r="J7">
        <v>80</v>
      </c>
      <c r="K7">
        <v>24</v>
      </c>
      <c r="M7">
        <v>80</v>
      </c>
      <c r="N7">
        <v>28</v>
      </c>
    </row>
    <row r="8" spans="10:14" x14ac:dyDescent="0.3">
      <c r="J8">
        <v>100</v>
      </c>
      <c r="K8">
        <v>34</v>
      </c>
      <c r="M8">
        <v>100</v>
      </c>
      <c r="N8">
        <v>36</v>
      </c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M26"/>
  <sheetViews>
    <sheetView showGridLines="0" zoomScale="85" zoomScaleNormal="85" workbookViewId="0">
      <selection activeCell="H27" sqref="H27"/>
    </sheetView>
  </sheetViews>
  <sheetFormatPr defaultRowHeight="16.2" x14ac:dyDescent="0.3"/>
  <cols>
    <col min="1" max="1" width="3.5546875" bestFit="1" customWidth="1"/>
    <col min="2" max="3" width="4.5546875" bestFit="1" customWidth="1"/>
    <col min="4" max="4" width="3.5546875" bestFit="1" customWidth="1"/>
    <col min="5" max="5" width="7.109375" bestFit="1" customWidth="1"/>
    <col min="6" max="7" width="5.109375" bestFit="1" customWidth="1"/>
    <col min="8" max="8" width="10.5546875" bestFit="1" customWidth="1"/>
    <col min="9" max="9" width="10.33203125" bestFit="1" customWidth="1"/>
    <col min="11" max="11" width="10.44140625" bestFit="1" customWidth="1"/>
    <col min="12" max="12" width="15.33203125" bestFit="1" customWidth="1"/>
    <col min="13" max="13" width="20.21875" bestFit="1" customWidth="1"/>
  </cols>
  <sheetData>
    <row r="1" spans="1:13" ht="16.8" thickBot="1" x14ac:dyDescent="0.35">
      <c r="B1" t="s">
        <v>11</v>
      </c>
      <c r="C1" t="s">
        <v>12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L1" t="s">
        <v>66</v>
      </c>
    </row>
    <row r="2" spans="1:13" ht="17.399999999999999" thickTop="1" thickBot="1" x14ac:dyDescent="0.35">
      <c r="A2">
        <v>24</v>
      </c>
      <c r="B2">
        <v>220</v>
      </c>
      <c r="C2">
        <v>150</v>
      </c>
      <c r="D2">
        <v>60</v>
      </c>
      <c r="E2" s="2">
        <f>GetHSLFromRGB($B2,$C2,$D2,E$1)</f>
        <v>33.75</v>
      </c>
      <c r="F2" s="2">
        <f t="shared" ref="F2:G17" si="0">GetHSLFromRGB($B2,$C2,$D2,F$1)</f>
        <v>0.69565217391304357</v>
      </c>
      <c r="G2" s="2">
        <f t="shared" si="0"/>
        <v>0.5490196078431373</v>
      </c>
      <c r="H2" t="str">
        <f t="shared" ref="H2:H25" si="1">GetHexFromRGB(B2,C2,D2)</f>
        <v>#DC963C</v>
      </c>
      <c r="I2" s="3" t="str">
        <f t="shared" ref="I2:I25" si="2">setBgColor(RIGHT(H2,6))</f>
        <v/>
      </c>
    </row>
    <row r="3" spans="1:13" ht="17.399999999999999" thickTop="1" thickBot="1" x14ac:dyDescent="0.35">
      <c r="A3">
        <v>23</v>
      </c>
      <c r="B3">
        <v>220</v>
      </c>
      <c r="C3">
        <v>150</v>
      </c>
      <c r="D3">
        <v>40</v>
      </c>
      <c r="E3" s="2">
        <f t="shared" ref="E3:G25" si="3">GetHSLFromRGB($B3,$C3,$D3,E$1)</f>
        <v>36.666666666666664</v>
      </c>
      <c r="F3" s="2">
        <f t="shared" si="0"/>
        <v>0.72000000000000008</v>
      </c>
      <c r="G3" s="2">
        <f t="shared" si="0"/>
        <v>0.50980392156862742</v>
      </c>
      <c r="H3" t="str">
        <f t="shared" si="1"/>
        <v>#DC9628</v>
      </c>
      <c r="I3" s="4" t="str">
        <f t="shared" si="2"/>
        <v/>
      </c>
    </row>
    <row r="4" spans="1:13" ht="17.399999999999999" thickTop="1" thickBot="1" x14ac:dyDescent="0.35">
      <c r="A4">
        <v>22</v>
      </c>
      <c r="B4">
        <v>220</v>
      </c>
      <c r="C4">
        <v>150</v>
      </c>
      <c r="D4">
        <v>20</v>
      </c>
      <c r="E4" s="2">
        <f t="shared" si="3"/>
        <v>39</v>
      </c>
      <c r="F4" s="2">
        <f t="shared" si="0"/>
        <v>0.83333333333333337</v>
      </c>
      <c r="G4" s="2">
        <f t="shared" si="0"/>
        <v>0.47058823529411764</v>
      </c>
      <c r="H4" t="str">
        <f t="shared" si="1"/>
        <v>#DC9614</v>
      </c>
      <c r="I4" s="5" t="str">
        <f t="shared" si="2"/>
        <v/>
      </c>
    </row>
    <row r="5" spans="1:13" ht="17.399999999999999" thickTop="1" thickBot="1" x14ac:dyDescent="0.35">
      <c r="A5">
        <v>21</v>
      </c>
      <c r="B5">
        <v>230</v>
      </c>
      <c r="C5">
        <v>160</v>
      </c>
      <c r="D5">
        <v>20</v>
      </c>
      <c r="E5" s="2">
        <f t="shared" si="3"/>
        <v>40</v>
      </c>
      <c r="F5" s="2">
        <f t="shared" si="0"/>
        <v>0.84</v>
      </c>
      <c r="G5" s="2">
        <f t="shared" si="0"/>
        <v>0.49019607843137258</v>
      </c>
      <c r="H5" t="str">
        <f t="shared" si="1"/>
        <v>#E6A014</v>
      </c>
      <c r="I5" s="6" t="str">
        <f t="shared" si="2"/>
        <v/>
      </c>
    </row>
    <row r="6" spans="1:13" ht="17.399999999999999" thickTop="1" thickBot="1" x14ac:dyDescent="0.35">
      <c r="A6">
        <v>20</v>
      </c>
      <c r="B6">
        <v>235</v>
      </c>
      <c r="C6">
        <v>165</v>
      </c>
      <c r="D6">
        <v>20</v>
      </c>
      <c r="E6" s="2">
        <f t="shared" si="3"/>
        <v>40.465116279069775</v>
      </c>
      <c r="F6" s="2">
        <f t="shared" si="0"/>
        <v>0.84313725490196068</v>
      </c>
      <c r="G6" s="2">
        <f t="shared" si="0"/>
        <v>0.5</v>
      </c>
      <c r="H6" t="str">
        <f t="shared" si="1"/>
        <v>#EBA514</v>
      </c>
      <c r="I6" s="7" t="str">
        <f t="shared" si="2"/>
        <v/>
      </c>
    </row>
    <row r="7" spans="1:13" ht="17.399999999999999" thickTop="1" thickBot="1" x14ac:dyDescent="0.35">
      <c r="A7">
        <v>19</v>
      </c>
      <c r="B7">
        <v>245</v>
      </c>
      <c r="C7">
        <v>165</v>
      </c>
      <c r="D7">
        <v>20</v>
      </c>
      <c r="E7" s="2">
        <f t="shared" si="3"/>
        <v>38.666666666666671</v>
      </c>
      <c r="F7" s="2">
        <f t="shared" si="0"/>
        <v>0.91836734693877553</v>
      </c>
      <c r="G7" s="2">
        <f t="shared" si="0"/>
        <v>0.51960784313725494</v>
      </c>
      <c r="H7" t="str">
        <f t="shared" si="1"/>
        <v>#F5A514</v>
      </c>
      <c r="I7" s="8" t="str">
        <f t="shared" si="2"/>
        <v/>
      </c>
      <c r="L7" t="s">
        <v>23</v>
      </c>
      <c r="M7" t="s">
        <v>24</v>
      </c>
    </row>
    <row r="8" spans="1:13" ht="17.399999999999999" thickTop="1" thickBot="1" x14ac:dyDescent="0.35">
      <c r="A8">
        <v>18</v>
      </c>
      <c r="B8">
        <v>250</v>
      </c>
      <c r="C8">
        <v>165</v>
      </c>
      <c r="D8">
        <v>10</v>
      </c>
      <c r="E8" s="2">
        <f t="shared" si="3"/>
        <v>38.75</v>
      </c>
      <c r="F8" s="2">
        <f t="shared" si="0"/>
        <v>0.96</v>
      </c>
      <c r="G8" s="2">
        <f t="shared" si="0"/>
        <v>0.50980392156862742</v>
      </c>
      <c r="H8" t="str">
        <f t="shared" si="1"/>
        <v>#FAA50A</v>
      </c>
      <c r="I8" s="9" t="str">
        <f t="shared" si="2"/>
        <v/>
      </c>
      <c r="K8" t="s">
        <v>18</v>
      </c>
      <c r="L8">
        <v>1</v>
      </c>
      <c r="M8">
        <v>1</v>
      </c>
    </row>
    <row r="9" spans="1:13" ht="17.399999999999999" thickTop="1" thickBot="1" x14ac:dyDescent="0.35">
      <c r="A9">
        <v>17</v>
      </c>
      <c r="B9">
        <v>255</v>
      </c>
      <c r="C9">
        <v>165</v>
      </c>
      <c r="D9">
        <v>10</v>
      </c>
      <c r="E9" s="2">
        <f t="shared" si="3"/>
        <v>37.95918367346939</v>
      </c>
      <c r="F9" s="2">
        <f t="shared" si="0"/>
        <v>1</v>
      </c>
      <c r="G9" s="2">
        <f t="shared" si="0"/>
        <v>0.51960784313725494</v>
      </c>
      <c r="H9" t="str">
        <f t="shared" si="1"/>
        <v>#FFA50A</v>
      </c>
      <c r="I9" s="10" t="str">
        <f t="shared" si="2"/>
        <v/>
      </c>
      <c r="K9" t="s">
        <v>19</v>
      </c>
      <c r="L9">
        <v>1</v>
      </c>
      <c r="M9">
        <v>1</v>
      </c>
    </row>
    <row r="10" spans="1:13" ht="17.399999999999999" thickTop="1" thickBot="1" x14ac:dyDescent="0.35">
      <c r="A10">
        <v>16</v>
      </c>
      <c r="B10">
        <v>255</v>
      </c>
      <c r="C10">
        <v>175</v>
      </c>
      <c r="D10">
        <v>10</v>
      </c>
      <c r="E10" s="2">
        <f t="shared" si="3"/>
        <v>40.408163265306122</v>
      </c>
      <c r="F10" s="2">
        <f t="shared" si="0"/>
        <v>1</v>
      </c>
      <c r="G10" s="2">
        <f t="shared" si="0"/>
        <v>0.51960784313725494</v>
      </c>
      <c r="H10" t="str">
        <f t="shared" si="1"/>
        <v>#FFAF0A</v>
      </c>
      <c r="I10" s="11" t="str">
        <f t="shared" si="2"/>
        <v/>
      </c>
      <c r="K10" t="s">
        <v>20</v>
      </c>
      <c r="L10">
        <v>1</v>
      </c>
      <c r="M10">
        <v>2</v>
      </c>
    </row>
    <row r="11" spans="1:13" ht="17.399999999999999" thickTop="1" thickBot="1" x14ac:dyDescent="0.35">
      <c r="A11">
        <v>15</v>
      </c>
      <c r="B11">
        <v>255</v>
      </c>
      <c r="C11">
        <v>185</v>
      </c>
      <c r="D11">
        <v>10</v>
      </c>
      <c r="E11" s="2">
        <f t="shared" si="3"/>
        <v>42.857142857142861</v>
      </c>
      <c r="F11" s="2">
        <f t="shared" si="0"/>
        <v>1</v>
      </c>
      <c r="G11" s="2">
        <f t="shared" si="0"/>
        <v>0.51960784313725494</v>
      </c>
      <c r="H11" t="str">
        <f t="shared" si="1"/>
        <v>#FFB90A</v>
      </c>
      <c r="I11" s="12" t="str">
        <f t="shared" si="2"/>
        <v/>
      </c>
      <c r="K11" t="s">
        <v>21</v>
      </c>
      <c r="L11">
        <v>3</v>
      </c>
      <c r="M11">
        <v>6</v>
      </c>
    </row>
    <row r="12" spans="1:13" ht="17.399999999999999" thickTop="1" thickBot="1" x14ac:dyDescent="0.35">
      <c r="A12">
        <v>14</v>
      </c>
      <c r="B12">
        <v>255</v>
      </c>
      <c r="C12">
        <v>195</v>
      </c>
      <c r="D12">
        <v>10</v>
      </c>
      <c r="E12" s="2">
        <f t="shared" si="3"/>
        <v>45.306122448979586</v>
      </c>
      <c r="F12" s="2">
        <f t="shared" si="0"/>
        <v>1</v>
      </c>
      <c r="G12" s="2">
        <f t="shared" si="0"/>
        <v>0.51960784313725494</v>
      </c>
      <c r="H12" t="str">
        <f t="shared" si="1"/>
        <v>#FFC30A</v>
      </c>
      <c r="I12" s="13" t="str">
        <f t="shared" si="2"/>
        <v/>
      </c>
      <c r="K12" t="s">
        <v>22</v>
      </c>
      <c r="L12">
        <v>4</v>
      </c>
      <c r="M12">
        <v>6</v>
      </c>
    </row>
    <row r="13" spans="1:13" ht="17.399999999999999" thickTop="1" thickBot="1" x14ac:dyDescent="0.35">
      <c r="A13">
        <v>13</v>
      </c>
      <c r="B13">
        <v>255</v>
      </c>
      <c r="C13">
        <v>205</v>
      </c>
      <c r="D13">
        <v>10</v>
      </c>
      <c r="E13" s="2">
        <f t="shared" si="3"/>
        <v>47.755102040816325</v>
      </c>
      <c r="F13" s="2">
        <f t="shared" si="0"/>
        <v>1</v>
      </c>
      <c r="G13" s="2">
        <f t="shared" si="0"/>
        <v>0.51960784313725494</v>
      </c>
      <c r="H13" t="str">
        <f t="shared" si="1"/>
        <v>#FFCD0A</v>
      </c>
      <c r="I13" s="14" t="str">
        <f t="shared" si="2"/>
        <v/>
      </c>
    </row>
    <row r="14" spans="1:13" ht="17.399999999999999" thickTop="1" thickBot="1" x14ac:dyDescent="0.35">
      <c r="A14">
        <v>12</v>
      </c>
      <c r="B14">
        <v>190</v>
      </c>
      <c r="C14">
        <v>170</v>
      </c>
      <c r="D14">
        <v>0</v>
      </c>
      <c r="E14" s="2">
        <f t="shared" si="3"/>
        <v>53.68421052631578</v>
      </c>
      <c r="F14" s="2">
        <f t="shared" si="0"/>
        <v>1</v>
      </c>
      <c r="G14" s="2">
        <f t="shared" si="0"/>
        <v>0.37254901960784315</v>
      </c>
      <c r="H14" t="str">
        <f t="shared" si="1"/>
        <v>#BEAA00</v>
      </c>
      <c r="I14" s="15" t="str">
        <f t="shared" si="2"/>
        <v/>
      </c>
    </row>
    <row r="15" spans="1:13" ht="17.399999999999999" thickTop="1" thickBot="1" x14ac:dyDescent="0.35">
      <c r="A15">
        <v>11</v>
      </c>
      <c r="B15">
        <v>200</v>
      </c>
      <c r="C15">
        <v>180</v>
      </c>
      <c r="D15">
        <v>0</v>
      </c>
      <c r="E15" s="2">
        <f t="shared" si="3"/>
        <v>54</v>
      </c>
      <c r="F15" s="2">
        <f t="shared" si="0"/>
        <v>1</v>
      </c>
      <c r="G15" s="2">
        <f t="shared" si="0"/>
        <v>0.39215686274509803</v>
      </c>
      <c r="H15" t="str">
        <f t="shared" si="1"/>
        <v>#C8B400</v>
      </c>
      <c r="I15" s="16" t="str">
        <f t="shared" si="2"/>
        <v/>
      </c>
    </row>
    <row r="16" spans="1:13" ht="17.399999999999999" thickTop="1" thickBot="1" x14ac:dyDescent="0.35">
      <c r="A16">
        <v>10</v>
      </c>
      <c r="B16">
        <v>210</v>
      </c>
      <c r="C16">
        <v>190</v>
      </c>
      <c r="D16">
        <v>5</v>
      </c>
      <c r="E16" s="2">
        <f t="shared" si="3"/>
        <v>54.146341463414636</v>
      </c>
      <c r="F16" s="2">
        <f t="shared" si="0"/>
        <v>0.95348837209302328</v>
      </c>
      <c r="G16" s="2">
        <f t="shared" si="0"/>
        <v>0.42156862745098039</v>
      </c>
      <c r="H16" t="str">
        <f t="shared" si="1"/>
        <v>#D2BE05</v>
      </c>
      <c r="I16" s="17" t="str">
        <f t="shared" si="2"/>
        <v/>
      </c>
    </row>
    <row r="17" spans="1:9" ht="17.399999999999999" thickTop="1" thickBot="1" x14ac:dyDescent="0.35">
      <c r="A17">
        <v>9</v>
      </c>
      <c r="B17">
        <v>220</v>
      </c>
      <c r="C17">
        <v>200</v>
      </c>
      <c r="D17">
        <v>10</v>
      </c>
      <c r="E17" s="2">
        <f t="shared" si="3"/>
        <v>54.285714285714278</v>
      </c>
      <c r="F17" s="2">
        <f t="shared" si="0"/>
        <v>0.91304347826086962</v>
      </c>
      <c r="G17" s="2">
        <f t="shared" si="0"/>
        <v>0.45098039215686275</v>
      </c>
      <c r="H17" t="str">
        <f t="shared" si="1"/>
        <v>#DCC80A</v>
      </c>
      <c r="I17" s="18" t="str">
        <f t="shared" si="2"/>
        <v/>
      </c>
    </row>
    <row r="18" spans="1:9" ht="17.399999999999999" thickTop="1" thickBot="1" x14ac:dyDescent="0.35">
      <c r="A18">
        <v>8</v>
      </c>
      <c r="B18">
        <v>230</v>
      </c>
      <c r="C18">
        <v>210</v>
      </c>
      <c r="D18">
        <v>15</v>
      </c>
      <c r="E18" s="2">
        <f t="shared" si="3"/>
        <v>54.418604651162788</v>
      </c>
      <c r="F18" s="2">
        <f t="shared" si="3"/>
        <v>0.87755102040816324</v>
      </c>
      <c r="G18" s="2">
        <f t="shared" si="3"/>
        <v>0.48039215686274511</v>
      </c>
      <c r="H18" t="str">
        <f t="shared" si="1"/>
        <v>#E6D20F</v>
      </c>
      <c r="I18" s="19" t="str">
        <f t="shared" si="2"/>
        <v/>
      </c>
    </row>
    <row r="19" spans="1:9" ht="17.399999999999999" thickTop="1" thickBot="1" x14ac:dyDescent="0.35">
      <c r="A19">
        <v>7</v>
      </c>
      <c r="B19">
        <v>240</v>
      </c>
      <c r="C19">
        <v>220</v>
      </c>
      <c r="D19">
        <v>20</v>
      </c>
      <c r="E19" s="2">
        <f t="shared" si="3"/>
        <v>54.545454545454547</v>
      </c>
      <c r="F19" s="2">
        <f t="shared" si="3"/>
        <v>0.88</v>
      </c>
      <c r="G19" s="2">
        <f t="shared" si="3"/>
        <v>0.50980392156862742</v>
      </c>
      <c r="H19" t="str">
        <f t="shared" si="1"/>
        <v>#F0DC14</v>
      </c>
      <c r="I19" s="20" t="str">
        <f t="shared" si="2"/>
        <v/>
      </c>
    </row>
    <row r="20" spans="1:9" ht="17.399999999999999" thickTop="1" thickBot="1" x14ac:dyDescent="0.35">
      <c r="A20">
        <v>6</v>
      </c>
      <c r="B20">
        <v>245</v>
      </c>
      <c r="C20">
        <v>225</v>
      </c>
      <c r="D20">
        <v>20</v>
      </c>
      <c r="E20" s="2">
        <f t="shared" si="3"/>
        <v>54.666666666666664</v>
      </c>
      <c r="F20" s="2">
        <f t="shared" si="3"/>
        <v>0.91836734693877553</v>
      </c>
      <c r="G20" s="2">
        <f t="shared" si="3"/>
        <v>0.51960784313725494</v>
      </c>
      <c r="H20" t="str">
        <f t="shared" si="1"/>
        <v>#F5E114</v>
      </c>
      <c r="I20" s="21" t="str">
        <f t="shared" si="2"/>
        <v/>
      </c>
    </row>
    <row r="21" spans="1:9" ht="17.399999999999999" thickTop="1" thickBot="1" x14ac:dyDescent="0.35">
      <c r="A21">
        <v>5</v>
      </c>
      <c r="B21">
        <v>250</v>
      </c>
      <c r="C21">
        <v>230</v>
      </c>
      <c r="D21">
        <v>25</v>
      </c>
      <c r="E21" s="2">
        <f t="shared" si="3"/>
        <v>54.666666666666671</v>
      </c>
      <c r="F21" s="2">
        <f t="shared" si="3"/>
        <v>0.95744680851063824</v>
      </c>
      <c r="G21" s="2">
        <f t="shared" si="3"/>
        <v>0.53921568627450978</v>
      </c>
      <c r="H21" t="str">
        <f t="shared" si="1"/>
        <v>#FAE619</v>
      </c>
      <c r="I21" s="22" t="str">
        <f t="shared" si="2"/>
        <v/>
      </c>
    </row>
    <row r="22" spans="1:9" ht="17.399999999999999" thickTop="1" thickBot="1" x14ac:dyDescent="0.35">
      <c r="A22">
        <v>4</v>
      </c>
      <c r="B22">
        <v>255</v>
      </c>
      <c r="C22">
        <v>235</v>
      </c>
      <c r="D22">
        <v>30</v>
      </c>
      <c r="E22" s="2">
        <f t="shared" si="3"/>
        <v>54.666666666666664</v>
      </c>
      <c r="F22" s="2">
        <f t="shared" si="3"/>
        <v>1</v>
      </c>
      <c r="G22" s="2">
        <f t="shared" si="3"/>
        <v>0.55882352941176472</v>
      </c>
      <c r="H22" t="str">
        <f t="shared" si="1"/>
        <v>#FFEB1E</v>
      </c>
      <c r="I22" s="23" t="str">
        <f t="shared" si="2"/>
        <v/>
      </c>
    </row>
    <row r="23" spans="1:9" ht="17.399999999999999" thickTop="1" thickBot="1" x14ac:dyDescent="0.35">
      <c r="A23">
        <v>3</v>
      </c>
      <c r="B23">
        <v>255</v>
      </c>
      <c r="C23">
        <v>240</v>
      </c>
      <c r="D23">
        <v>35</v>
      </c>
      <c r="E23" s="2">
        <f t="shared" si="3"/>
        <v>55.909090909090907</v>
      </c>
      <c r="F23" s="2">
        <f t="shared" si="3"/>
        <v>1</v>
      </c>
      <c r="G23" s="2">
        <f t="shared" si="3"/>
        <v>0.56862745098039214</v>
      </c>
      <c r="H23" t="str">
        <f t="shared" si="1"/>
        <v>#FFF023</v>
      </c>
      <c r="I23" s="24" t="str">
        <f t="shared" si="2"/>
        <v/>
      </c>
    </row>
    <row r="24" spans="1:9" ht="17.399999999999999" thickTop="1" thickBot="1" x14ac:dyDescent="0.35">
      <c r="A24">
        <v>2</v>
      </c>
      <c r="B24">
        <v>255</v>
      </c>
      <c r="C24">
        <v>245</v>
      </c>
      <c r="D24">
        <v>40</v>
      </c>
      <c r="E24" s="2">
        <f t="shared" si="3"/>
        <v>57.209302325581397</v>
      </c>
      <c r="F24" s="2">
        <f t="shared" si="3"/>
        <v>1</v>
      </c>
      <c r="G24" s="2">
        <f t="shared" si="3"/>
        <v>0.57843137254901955</v>
      </c>
      <c r="H24" t="str">
        <f t="shared" si="1"/>
        <v>#FFF528</v>
      </c>
      <c r="I24" s="25" t="str">
        <f t="shared" si="2"/>
        <v/>
      </c>
    </row>
    <row r="25" spans="1:9" ht="17.399999999999999" thickTop="1" thickBot="1" x14ac:dyDescent="0.35">
      <c r="A25">
        <v>1</v>
      </c>
      <c r="B25">
        <v>255</v>
      </c>
      <c r="C25">
        <v>255</v>
      </c>
      <c r="D25">
        <v>50</v>
      </c>
      <c r="E25" s="2">
        <f t="shared" si="3"/>
        <v>240</v>
      </c>
      <c r="F25" s="2">
        <f t="shared" si="3"/>
        <v>1</v>
      </c>
      <c r="G25" s="2">
        <f t="shared" si="3"/>
        <v>0.59803921568627449</v>
      </c>
      <c r="H25" t="str">
        <f t="shared" si="1"/>
        <v>#FFFF32</v>
      </c>
      <c r="I25" s="26" t="str">
        <f t="shared" si="2"/>
        <v/>
      </c>
    </row>
    <row r="26" spans="1:9" ht="16.8" thickTop="1" x14ac:dyDescent="0.3"/>
  </sheetData>
  <sortState ref="A1:I25">
    <sortCondition descending="1" ref="A1:A25"/>
  </sortState>
  <phoneticPr fontId="1" type="noConversion"/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I24"/>
  <sheetViews>
    <sheetView showGridLines="0" tabSelected="1" topLeftCell="F13" zoomScale="70" zoomScaleNormal="70" workbookViewId="0">
      <selection activeCell="AB23" sqref="AB23"/>
    </sheetView>
  </sheetViews>
  <sheetFormatPr defaultRowHeight="16.2" x14ac:dyDescent="0.3"/>
  <sheetData>
    <row r="1" spans="1:9" x14ac:dyDescent="0.3">
      <c r="A1" t="s">
        <v>25</v>
      </c>
      <c r="B1" t="s">
        <v>48</v>
      </c>
      <c r="D1" t="s">
        <v>26</v>
      </c>
      <c r="E1" t="s">
        <v>27</v>
      </c>
      <c r="F1" t="s">
        <v>55</v>
      </c>
      <c r="G1" t="s">
        <v>28</v>
      </c>
    </row>
    <row r="2" spans="1:9" x14ac:dyDescent="0.3">
      <c r="A2" t="s">
        <v>54</v>
      </c>
      <c r="B2" t="s">
        <v>43</v>
      </c>
      <c r="C2" t="str">
        <f t="shared" ref="C2:C20" si="0">A2&amp;B2</f>
        <v>試管L150</v>
      </c>
      <c r="D2">
        <v>150</v>
      </c>
      <c r="E2">
        <v>27.1</v>
      </c>
      <c r="F2">
        <v>2922</v>
      </c>
      <c r="G2">
        <v>52.2</v>
      </c>
      <c r="I2" t="s">
        <v>52</v>
      </c>
    </row>
    <row r="3" spans="1:9" x14ac:dyDescent="0.3">
      <c r="A3" t="s">
        <v>54</v>
      </c>
      <c r="B3" t="s">
        <v>43</v>
      </c>
      <c r="C3" t="str">
        <f t="shared" si="0"/>
        <v>試管L150</v>
      </c>
      <c r="D3">
        <v>150</v>
      </c>
      <c r="E3">
        <v>14.5</v>
      </c>
      <c r="F3">
        <v>2920</v>
      </c>
      <c r="G3">
        <v>50.8</v>
      </c>
      <c r="I3" t="s">
        <v>53</v>
      </c>
    </row>
    <row r="4" spans="1:9" x14ac:dyDescent="0.3">
      <c r="A4" t="s">
        <v>54</v>
      </c>
      <c r="B4" t="s">
        <v>43</v>
      </c>
      <c r="C4" t="str">
        <f t="shared" si="0"/>
        <v>試管L150</v>
      </c>
      <c r="D4">
        <v>150</v>
      </c>
      <c r="E4">
        <v>22.4</v>
      </c>
      <c r="F4">
        <v>2917</v>
      </c>
      <c r="G4">
        <v>51.6</v>
      </c>
    </row>
    <row r="5" spans="1:9" x14ac:dyDescent="0.3">
      <c r="A5" t="s">
        <v>36</v>
      </c>
      <c r="B5" t="s">
        <v>34</v>
      </c>
      <c r="C5" t="str">
        <f t="shared" si="0"/>
        <v>紙杯300ml</v>
      </c>
      <c r="D5">
        <v>84.4</v>
      </c>
      <c r="E5">
        <v>71.3</v>
      </c>
      <c r="F5">
        <v>898</v>
      </c>
      <c r="G5">
        <v>48.6</v>
      </c>
    </row>
    <row r="6" spans="1:9" x14ac:dyDescent="0.3">
      <c r="A6" t="s">
        <v>45</v>
      </c>
      <c r="B6" t="s">
        <v>37</v>
      </c>
      <c r="C6" t="str">
        <f t="shared" si="0"/>
        <v>量瓶250ml</v>
      </c>
      <c r="D6">
        <v>220.1</v>
      </c>
      <c r="E6">
        <v>12.5</v>
      </c>
      <c r="F6">
        <v>3486</v>
      </c>
      <c r="G6">
        <v>48.5</v>
      </c>
    </row>
    <row r="7" spans="1:9" x14ac:dyDescent="0.3">
      <c r="A7" t="s">
        <v>45</v>
      </c>
      <c r="B7" t="s">
        <v>46</v>
      </c>
      <c r="C7" t="str">
        <f t="shared" si="0"/>
        <v>量瓶500ml</v>
      </c>
      <c r="D7">
        <v>267.2</v>
      </c>
      <c r="E7">
        <v>15</v>
      </c>
      <c r="F7">
        <v>900</v>
      </c>
      <c r="G7">
        <v>48.6</v>
      </c>
    </row>
    <row r="8" spans="1:9" x14ac:dyDescent="0.3">
      <c r="A8" t="s">
        <v>35</v>
      </c>
      <c r="B8" t="s">
        <v>34</v>
      </c>
      <c r="C8" t="str">
        <f t="shared" si="0"/>
        <v>塑膠杯300ml</v>
      </c>
      <c r="D8">
        <v>83.9</v>
      </c>
      <c r="E8">
        <v>66.7</v>
      </c>
      <c r="F8">
        <v>938</v>
      </c>
      <c r="G8">
        <v>48.4</v>
      </c>
    </row>
    <row r="9" spans="1:9" x14ac:dyDescent="0.3">
      <c r="A9" t="s">
        <v>49</v>
      </c>
      <c r="B9" t="s">
        <v>47</v>
      </c>
      <c r="C9" t="str">
        <f t="shared" si="0"/>
        <v>塑膠量筒50cc</v>
      </c>
      <c r="D9">
        <v>56.3</v>
      </c>
      <c r="E9">
        <v>34.9</v>
      </c>
      <c r="F9">
        <v>1392</v>
      </c>
      <c r="G9">
        <v>48.8</v>
      </c>
    </row>
    <row r="10" spans="1:9" x14ac:dyDescent="0.3">
      <c r="A10" t="s">
        <v>31</v>
      </c>
      <c r="B10" t="s">
        <v>42</v>
      </c>
      <c r="C10" t="str">
        <f t="shared" si="0"/>
        <v>塑膠量筒100cc</v>
      </c>
      <c r="D10">
        <v>112.7</v>
      </c>
      <c r="E10">
        <v>35.4</v>
      </c>
      <c r="F10">
        <v>657</v>
      </c>
      <c r="G10">
        <v>48.6</v>
      </c>
    </row>
    <row r="11" spans="1:9" x14ac:dyDescent="0.3">
      <c r="A11" t="s">
        <v>30</v>
      </c>
      <c r="B11" t="s">
        <v>29</v>
      </c>
      <c r="C11" t="str">
        <f t="shared" si="0"/>
        <v>燒杯50ml</v>
      </c>
      <c r="D11">
        <v>55.7</v>
      </c>
      <c r="E11">
        <v>40.5</v>
      </c>
      <c r="F11">
        <v>1402</v>
      </c>
      <c r="G11">
        <v>48.9</v>
      </c>
    </row>
    <row r="12" spans="1:9" x14ac:dyDescent="0.3">
      <c r="A12" t="s">
        <v>30</v>
      </c>
      <c r="B12" t="s">
        <v>32</v>
      </c>
      <c r="C12" t="str">
        <f t="shared" si="0"/>
        <v>燒杯100ml</v>
      </c>
      <c r="D12">
        <v>60.8</v>
      </c>
      <c r="E12">
        <v>49.2</v>
      </c>
      <c r="F12">
        <v>1037</v>
      </c>
      <c r="G12">
        <v>49.8</v>
      </c>
    </row>
    <row r="13" spans="1:9" x14ac:dyDescent="0.3">
      <c r="A13" t="s">
        <v>30</v>
      </c>
      <c r="B13" t="s">
        <v>33</v>
      </c>
      <c r="C13" t="str">
        <f t="shared" si="0"/>
        <v>燒杯200ml</v>
      </c>
      <c r="D13">
        <v>66.599999999999994</v>
      </c>
      <c r="E13">
        <v>61.1</v>
      </c>
      <c r="F13">
        <v>720</v>
      </c>
      <c r="G13">
        <v>48.8</v>
      </c>
    </row>
    <row r="14" spans="1:9" x14ac:dyDescent="0.3">
      <c r="A14" t="s">
        <v>30</v>
      </c>
      <c r="B14" t="s">
        <v>37</v>
      </c>
      <c r="C14" t="str">
        <f t="shared" si="0"/>
        <v>燒杯250ml</v>
      </c>
      <c r="D14">
        <v>96.2</v>
      </c>
      <c r="E14">
        <v>62.7</v>
      </c>
      <c r="F14">
        <v>668</v>
      </c>
      <c r="G14">
        <v>48.4</v>
      </c>
    </row>
    <row r="15" spans="1:9" x14ac:dyDescent="0.3">
      <c r="A15" t="s">
        <v>30</v>
      </c>
      <c r="B15" t="s">
        <v>39</v>
      </c>
      <c r="C15" t="str">
        <f t="shared" si="0"/>
        <v>燒杯400ml</v>
      </c>
      <c r="D15">
        <v>109.6</v>
      </c>
      <c r="E15">
        <v>76.099999999999994</v>
      </c>
      <c r="F15">
        <v>644</v>
      </c>
      <c r="G15">
        <v>50.3</v>
      </c>
    </row>
    <row r="16" spans="1:9" x14ac:dyDescent="0.3">
      <c r="A16" t="s">
        <v>41</v>
      </c>
      <c r="B16" t="s">
        <v>40</v>
      </c>
      <c r="C16" t="str">
        <f t="shared" si="0"/>
        <v>錐形瓶125ml</v>
      </c>
      <c r="D16">
        <v>109.8</v>
      </c>
      <c r="E16">
        <v>23.4</v>
      </c>
      <c r="F16">
        <v>2283</v>
      </c>
      <c r="G16">
        <v>48.6</v>
      </c>
    </row>
    <row r="17" spans="1:7" x14ac:dyDescent="0.3">
      <c r="A17" t="s">
        <v>41</v>
      </c>
      <c r="B17" t="s">
        <v>37</v>
      </c>
      <c r="C17" t="str">
        <f t="shared" si="0"/>
        <v>錐形瓶250ml</v>
      </c>
      <c r="D17">
        <v>139.80000000000001</v>
      </c>
      <c r="E17">
        <v>29.6</v>
      </c>
      <c r="F17">
        <v>2902</v>
      </c>
      <c r="G17">
        <v>48.8</v>
      </c>
    </row>
    <row r="18" spans="1:7" x14ac:dyDescent="0.3">
      <c r="A18" t="s">
        <v>51</v>
      </c>
      <c r="B18" t="s">
        <v>38</v>
      </c>
      <c r="C18" t="str">
        <f t="shared" si="0"/>
        <v>壓克力1管L100</v>
      </c>
      <c r="D18">
        <v>100</v>
      </c>
      <c r="E18">
        <v>24</v>
      </c>
      <c r="F18">
        <v>999</v>
      </c>
      <c r="G18">
        <v>50.3</v>
      </c>
    </row>
    <row r="19" spans="1:7" x14ac:dyDescent="0.3">
      <c r="A19" t="s">
        <v>50</v>
      </c>
      <c r="B19" t="s">
        <v>38</v>
      </c>
      <c r="C19" t="str">
        <f t="shared" si="0"/>
        <v>壓克力2管L100</v>
      </c>
      <c r="D19">
        <v>100</v>
      </c>
      <c r="E19">
        <v>16.2</v>
      </c>
      <c r="F19">
        <v>999</v>
      </c>
      <c r="G19">
        <v>49.8</v>
      </c>
    </row>
    <row r="20" spans="1:7" x14ac:dyDescent="0.3">
      <c r="A20" t="s">
        <v>44</v>
      </c>
      <c r="B20" t="s">
        <v>37</v>
      </c>
      <c r="C20" t="str">
        <f t="shared" si="0"/>
        <v>寶特瓶250ml</v>
      </c>
      <c r="D20">
        <v>155.19999999999999</v>
      </c>
      <c r="E20">
        <v>21.6</v>
      </c>
      <c r="F20">
        <v>3662</v>
      </c>
      <c r="G20">
        <v>48.5</v>
      </c>
    </row>
    <row r="24" spans="1:7" x14ac:dyDescent="0.3">
      <c r="A24" t="s">
        <v>67</v>
      </c>
    </row>
  </sheetData>
  <sortState ref="A2:G20">
    <sortCondition ref="A2:A20"/>
  </sortState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0"/>
  <sheetViews>
    <sheetView zoomScaleNormal="100" workbookViewId="0"/>
  </sheetViews>
  <sheetFormatPr defaultRowHeight="16.2" x14ac:dyDescent="0.3"/>
  <cols>
    <col min="11" max="11" width="10.6640625" bestFit="1" customWidth="1"/>
  </cols>
  <sheetData>
    <row r="1" spans="1:16" x14ac:dyDescent="0.3">
      <c r="A1" t="s">
        <v>56</v>
      </c>
    </row>
    <row r="2" spans="1:16" x14ac:dyDescent="0.3">
      <c r="L2" s="27" t="s">
        <v>63</v>
      </c>
    </row>
    <row r="3" spans="1:16" x14ac:dyDescent="0.3">
      <c r="K3" t="s">
        <v>57</v>
      </c>
      <c r="L3" t="s">
        <v>58</v>
      </c>
      <c r="M3" t="s">
        <v>59</v>
      </c>
      <c r="N3" t="s">
        <v>62</v>
      </c>
      <c r="O3" t="s">
        <v>61</v>
      </c>
      <c r="P3" t="s">
        <v>60</v>
      </c>
    </row>
    <row r="4" spans="1:16" x14ac:dyDescent="0.3">
      <c r="K4" s="28">
        <v>42328</v>
      </c>
      <c r="L4">
        <v>2</v>
      </c>
      <c r="M4">
        <v>16</v>
      </c>
      <c r="N4">
        <f>SUM(L4:M4)</f>
        <v>18</v>
      </c>
      <c r="O4">
        <v>28</v>
      </c>
      <c r="P4">
        <v>0</v>
      </c>
    </row>
    <row r="5" spans="1:16" x14ac:dyDescent="0.3">
      <c r="K5" s="28">
        <v>42338</v>
      </c>
      <c r="L5">
        <v>18</v>
      </c>
      <c r="M5">
        <v>5</v>
      </c>
      <c r="N5">
        <f t="shared" ref="N5:N10" si="0">SUM(L5:M5)</f>
        <v>23</v>
      </c>
      <c r="O5">
        <v>25</v>
      </c>
      <c r="P5">
        <v>0</v>
      </c>
    </row>
    <row r="6" spans="1:16" x14ac:dyDescent="0.3">
      <c r="K6" s="28">
        <v>42352</v>
      </c>
      <c r="L6">
        <v>3</v>
      </c>
      <c r="M6">
        <v>44</v>
      </c>
      <c r="N6">
        <f t="shared" si="0"/>
        <v>47</v>
      </c>
      <c r="O6">
        <v>24</v>
      </c>
      <c r="P6">
        <v>0</v>
      </c>
    </row>
    <row r="7" spans="1:16" x14ac:dyDescent="0.3">
      <c r="K7" s="28">
        <v>42397</v>
      </c>
      <c r="L7">
        <v>38</v>
      </c>
      <c r="M7">
        <v>17</v>
      </c>
      <c r="N7">
        <f t="shared" si="0"/>
        <v>55</v>
      </c>
      <c r="O7">
        <v>19</v>
      </c>
      <c r="P7">
        <v>0</v>
      </c>
    </row>
    <row r="8" spans="1:16" x14ac:dyDescent="0.3">
      <c r="K8" s="28">
        <v>42411</v>
      </c>
      <c r="L8">
        <v>17</v>
      </c>
      <c r="M8">
        <v>15</v>
      </c>
      <c r="N8">
        <f t="shared" si="0"/>
        <v>32</v>
      </c>
      <c r="O8">
        <v>21</v>
      </c>
      <c r="P8">
        <v>0</v>
      </c>
    </row>
    <row r="9" spans="1:16" x14ac:dyDescent="0.3">
      <c r="K9" s="28">
        <v>42419</v>
      </c>
      <c r="L9">
        <v>7</v>
      </c>
      <c r="M9">
        <v>5</v>
      </c>
      <c r="N9">
        <f t="shared" si="0"/>
        <v>12</v>
      </c>
      <c r="O9">
        <v>24</v>
      </c>
      <c r="P9">
        <v>0</v>
      </c>
    </row>
    <row r="10" spans="1:16" x14ac:dyDescent="0.3">
      <c r="K10" s="28">
        <v>42422</v>
      </c>
      <c r="L10">
        <v>23</v>
      </c>
      <c r="M10">
        <v>6</v>
      </c>
      <c r="N10">
        <f t="shared" si="0"/>
        <v>29</v>
      </c>
      <c r="O10">
        <v>23</v>
      </c>
      <c r="P10">
        <v>0</v>
      </c>
    </row>
  </sheetData>
  <phoneticPr fontId="1" type="noConversion"/>
  <pageMargins left="0.7" right="0.7" top="0.75" bottom="0.75" header="0.3" footer="0.3"/>
  <pageSetup paperSize="271" orientation="landscape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96"/>
  <sheetViews>
    <sheetView showGridLines="0" topLeftCell="C9" zoomScaleNormal="100" workbookViewId="0">
      <selection activeCell="O62" sqref="O62"/>
    </sheetView>
  </sheetViews>
  <sheetFormatPr defaultRowHeight="16.2" x14ac:dyDescent="0.3"/>
  <cols>
    <col min="12" max="12" width="9.77734375" bestFit="1" customWidth="1"/>
  </cols>
  <sheetData>
    <row r="1" spans="1:20" x14ac:dyDescent="0.3">
      <c r="A1" t="s">
        <v>64</v>
      </c>
    </row>
    <row r="2" spans="1:20" x14ac:dyDescent="0.3">
      <c r="A2" t="s">
        <v>68</v>
      </c>
      <c r="L2" t="s">
        <v>73</v>
      </c>
      <c r="R2" t="s">
        <v>74</v>
      </c>
    </row>
    <row r="3" spans="1:20" x14ac:dyDescent="0.3">
      <c r="B3" t="s">
        <v>69</v>
      </c>
      <c r="C3" t="s">
        <v>70</v>
      </c>
      <c r="D3" t="s">
        <v>71</v>
      </c>
      <c r="G3" t="s">
        <v>69</v>
      </c>
      <c r="H3" t="s">
        <v>70</v>
      </c>
      <c r="I3" t="s">
        <v>71</v>
      </c>
      <c r="K3" t="s">
        <v>72</v>
      </c>
      <c r="L3" t="s">
        <v>69</v>
      </c>
      <c r="M3" t="s">
        <v>70</v>
      </c>
      <c r="N3" t="s">
        <v>71</v>
      </c>
      <c r="Q3" t="s">
        <v>72</v>
      </c>
      <c r="R3" t="s">
        <v>69</v>
      </c>
      <c r="S3" t="s">
        <v>70</v>
      </c>
      <c r="T3" t="s">
        <v>71</v>
      </c>
    </row>
    <row r="4" spans="1:20" x14ac:dyDescent="0.3">
      <c r="A4">
        <v>1</v>
      </c>
      <c r="B4" s="2">
        <v>0.01</v>
      </c>
      <c r="C4">
        <v>0.03</v>
      </c>
      <c r="D4">
        <v>0.04</v>
      </c>
      <c r="F4">
        <v>0</v>
      </c>
      <c r="G4">
        <f>COUNTIF(B$4:B$50,"&gt;"&amp;$F4)</f>
        <v>47</v>
      </c>
      <c r="H4">
        <f>COUNTIF(C$4:C$50,"&gt;"&amp;$F4)</f>
        <v>11</v>
      </c>
      <c r="I4">
        <f>COUNTIF(D$4:D$50,"&gt;"&amp;$F4)</f>
        <v>47</v>
      </c>
      <c r="K4" s="30" t="s">
        <v>76</v>
      </c>
      <c r="L4">
        <f t="shared" ref="L4:N9" si="0">G4-G5</f>
        <v>4</v>
      </c>
      <c r="M4">
        <f>H4-H5</f>
        <v>0</v>
      </c>
      <c r="N4">
        <f>I4-I5</f>
        <v>0</v>
      </c>
      <c r="P4">
        <v>0</v>
      </c>
      <c r="Q4" s="30" t="s">
        <v>76</v>
      </c>
      <c r="R4" s="29">
        <f>L4/L$14</f>
        <v>8.5106382978723402E-2</v>
      </c>
      <c r="S4" s="29">
        <f>M4/M$14</f>
        <v>0</v>
      </c>
      <c r="T4" s="29">
        <f>N4/N$14</f>
        <v>0</v>
      </c>
    </row>
    <row r="5" spans="1:20" x14ac:dyDescent="0.3">
      <c r="A5">
        <v>2</v>
      </c>
      <c r="B5" s="2">
        <v>0.01</v>
      </c>
      <c r="C5">
        <v>0.04</v>
      </c>
      <c r="D5">
        <v>0.04</v>
      </c>
      <c r="F5">
        <v>0.02</v>
      </c>
      <c r="G5">
        <f t="shared" ref="G5:G29" si="1">COUNTIF(B$4:B$50,"&gt;"&amp;$F5)</f>
        <v>43</v>
      </c>
      <c r="H5">
        <f t="shared" ref="H5:H29" si="2">COUNTIF(C$4:C$50,"&gt;"&amp;$F5)</f>
        <v>11</v>
      </c>
      <c r="I5">
        <f t="shared" ref="I5:I29" si="3">COUNTIF(D$4:D$50,"&gt;"&amp;$F5)</f>
        <v>47</v>
      </c>
      <c r="K5" s="30" t="s">
        <v>75</v>
      </c>
      <c r="L5">
        <f t="shared" si="0"/>
        <v>5</v>
      </c>
      <c r="M5">
        <f t="shared" si="0"/>
        <v>4</v>
      </c>
      <c r="N5">
        <f t="shared" si="0"/>
        <v>19</v>
      </c>
      <c r="P5">
        <v>10</v>
      </c>
      <c r="Q5" t="str">
        <f>K5</f>
        <v>[10, 20)</v>
      </c>
      <c r="R5" s="29">
        <f>L5/L$14</f>
        <v>0.10638297872340426</v>
      </c>
      <c r="S5" s="29">
        <f>M5/M$14</f>
        <v>0.36363636363636365</v>
      </c>
      <c r="T5" s="29">
        <f>N5/N$14</f>
        <v>0.40425531914893614</v>
      </c>
    </row>
    <row r="6" spans="1:20" x14ac:dyDescent="0.3">
      <c r="A6">
        <v>3</v>
      </c>
      <c r="B6" s="2">
        <v>0.01</v>
      </c>
      <c r="C6">
        <v>0.04</v>
      </c>
      <c r="D6">
        <v>0.04</v>
      </c>
      <c r="F6">
        <v>0.04</v>
      </c>
      <c r="G6">
        <f t="shared" si="1"/>
        <v>38</v>
      </c>
      <c r="H6">
        <f t="shared" si="2"/>
        <v>7</v>
      </c>
      <c r="I6">
        <f t="shared" si="3"/>
        <v>28</v>
      </c>
      <c r="K6" s="30" t="s">
        <v>77</v>
      </c>
      <c r="L6">
        <f t="shared" si="0"/>
        <v>8</v>
      </c>
      <c r="M6">
        <f t="shared" si="0"/>
        <v>0</v>
      </c>
      <c r="N6">
        <f t="shared" si="0"/>
        <v>28</v>
      </c>
      <c r="P6">
        <v>20</v>
      </c>
      <c r="Q6" t="str">
        <f>K6</f>
        <v>[20, 30)</v>
      </c>
      <c r="R6" s="29">
        <f>L6/L$14</f>
        <v>0.1702127659574468</v>
      </c>
      <c r="S6" s="29">
        <f>M6/M$14</f>
        <v>0</v>
      </c>
      <c r="T6" s="29">
        <f>N6/N$14</f>
        <v>0.5957446808510638</v>
      </c>
    </row>
    <row r="7" spans="1:20" x14ac:dyDescent="0.3">
      <c r="A7">
        <v>4</v>
      </c>
      <c r="B7" s="2">
        <v>0.02</v>
      </c>
      <c r="C7">
        <v>0.04</v>
      </c>
      <c r="D7">
        <v>0.04</v>
      </c>
      <c r="F7">
        <v>0.06</v>
      </c>
      <c r="G7">
        <f t="shared" si="1"/>
        <v>30</v>
      </c>
      <c r="H7">
        <f t="shared" si="2"/>
        <v>7</v>
      </c>
      <c r="I7">
        <f t="shared" si="3"/>
        <v>0</v>
      </c>
      <c r="K7" s="30" t="s">
        <v>78</v>
      </c>
      <c r="L7">
        <f t="shared" si="0"/>
        <v>21</v>
      </c>
      <c r="M7">
        <f t="shared" si="0"/>
        <v>0</v>
      </c>
      <c r="N7">
        <f t="shared" si="0"/>
        <v>0</v>
      </c>
      <c r="P7">
        <v>30</v>
      </c>
      <c r="Q7" t="str">
        <f>K7</f>
        <v>[30, 40)</v>
      </c>
      <c r="R7" s="29">
        <f>L7/L$14</f>
        <v>0.44680851063829785</v>
      </c>
      <c r="S7" s="29">
        <f>M7/M$14</f>
        <v>0</v>
      </c>
      <c r="T7" s="29">
        <f>N7/N$14</f>
        <v>0</v>
      </c>
    </row>
    <row r="8" spans="1:20" x14ac:dyDescent="0.3">
      <c r="A8">
        <v>5</v>
      </c>
      <c r="B8" s="2">
        <v>3.7999999999999999E-2</v>
      </c>
      <c r="C8">
        <v>0.09</v>
      </c>
      <c r="D8">
        <v>0.04</v>
      </c>
      <c r="F8">
        <v>0.08</v>
      </c>
      <c r="G8">
        <f t="shared" si="1"/>
        <v>9</v>
      </c>
      <c r="H8">
        <f t="shared" si="2"/>
        <v>7</v>
      </c>
      <c r="I8">
        <f t="shared" si="3"/>
        <v>0</v>
      </c>
      <c r="K8" s="30" t="s">
        <v>79</v>
      </c>
      <c r="L8">
        <f t="shared" si="0"/>
        <v>5</v>
      </c>
      <c r="M8">
        <f t="shared" si="0"/>
        <v>3</v>
      </c>
      <c r="N8">
        <f t="shared" si="0"/>
        <v>0</v>
      </c>
      <c r="P8">
        <v>40</v>
      </c>
      <c r="Q8" t="str">
        <f>K8</f>
        <v>[40, 50)</v>
      </c>
      <c r="R8" s="29">
        <f>L8/L$14</f>
        <v>0.10638297872340426</v>
      </c>
      <c r="S8" s="29">
        <f>M8/M$14</f>
        <v>0.27272727272727271</v>
      </c>
      <c r="T8" s="29">
        <f>N8/N$14</f>
        <v>0</v>
      </c>
    </row>
    <row r="9" spans="1:20" x14ac:dyDescent="0.3">
      <c r="A9">
        <v>6</v>
      </c>
      <c r="B9" s="2">
        <v>3.7999999999999999E-2</v>
      </c>
      <c r="C9">
        <v>0.09</v>
      </c>
      <c r="D9">
        <v>0.04</v>
      </c>
      <c r="F9">
        <v>0.1</v>
      </c>
      <c r="G9">
        <f t="shared" si="1"/>
        <v>4</v>
      </c>
      <c r="H9">
        <f t="shared" si="2"/>
        <v>4</v>
      </c>
      <c r="I9">
        <f t="shared" si="3"/>
        <v>0</v>
      </c>
      <c r="K9" s="30" t="s">
        <v>80</v>
      </c>
      <c r="L9">
        <f t="shared" si="0"/>
        <v>4</v>
      </c>
      <c r="M9">
        <f t="shared" si="0"/>
        <v>4</v>
      </c>
      <c r="N9">
        <f t="shared" si="0"/>
        <v>0</v>
      </c>
      <c r="P9">
        <v>50</v>
      </c>
      <c r="Q9" t="str">
        <f>K9</f>
        <v>[50, 60)</v>
      </c>
      <c r="R9" s="29">
        <f>L9/L$14</f>
        <v>8.5106382978723402E-2</v>
      </c>
      <c r="S9" s="29">
        <f>M9/M$14</f>
        <v>0.36363636363636365</v>
      </c>
      <c r="T9" s="29">
        <f>N9/N$14</f>
        <v>0</v>
      </c>
    </row>
    <row r="10" spans="1:20" x14ac:dyDescent="0.3">
      <c r="A10">
        <v>7</v>
      </c>
      <c r="B10" s="2">
        <v>0.04</v>
      </c>
      <c r="C10">
        <v>0.1</v>
      </c>
      <c r="D10">
        <v>0.04</v>
      </c>
      <c r="F10">
        <v>0.12</v>
      </c>
      <c r="G10">
        <f t="shared" si="1"/>
        <v>0</v>
      </c>
      <c r="H10">
        <f t="shared" si="2"/>
        <v>0</v>
      </c>
      <c r="I10">
        <f t="shared" si="3"/>
        <v>0</v>
      </c>
      <c r="K10" s="30" t="s">
        <v>81</v>
      </c>
      <c r="L10">
        <f>G10-G11</f>
        <v>0</v>
      </c>
      <c r="M10">
        <f>H10-H11</f>
        <v>0</v>
      </c>
      <c r="N10">
        <f>I10-I11</f>
        <v>0</v>
      </c>
      <c r="P10">
        <v>60</v>
      </c>
      <c r="Q10" t="str">
        <f>K10</f>
        <v>[60, 70)</v>
      </c>
      <c r="R10" s="29">
        <f>L10/L$14</f>
        <v>0</v>
      </c>
      <c r="S10" s="29">
        <f>M10/M$14</f>
        <v>0</v>
      </c>
      <c r="T10" s="29">
        <f>N10/N$14</f>
        <v>0</v>
      </c>
    </row>
    <row r="11" spans="1:20" x14ac:dyDescent="0.3">
      <c r="A11">
        <v>8</v>
      </c>
      <c r="B11" s="2">
        <v>0.04</v>
      </c>
      <c r="C11">
        <v>0.11</v>
      </c>
      <c r="D11">
        <v>0.04</v>
      </c>
      <c r="F11">
        <v>0.14000000000000001</v>
      </c>
      <c r="G11">
        <f t="shared" si="1"/>
        <v>0</v>
      </c>
      <c r="H11">
        <f t="shared" si="2"/>
        <v>0</v>
      </c>
      <c r="I11">
        <f t="shared" si="3"/>
        <v>0</v>
      </c>
      <c r="K11" s="30"/>
      <c r="L11">
        <f>G11-G12</f>
        <v>0</v>
      </c>
      <c r="M11">
        <f>H11-H12</f>
        <v>0</v>
      </c>
      <c r="N11">
        <f>I11-I12</f>
        <v>0</v>
      </c>
      <c r="R11" s="29">
        <f>L11/L$14</f>
        <v>0</v>
      </c>
      <c r="S11" s="29">
        <f>M11/M$14</f>
        <v>0</v>
      </c>
      <c r="T11" s="29">
        <f>N11/N$14</f>
        <v>0</v>
      </c>
    </row>
    <row r="12" spans="1:20" x14ac:dyDescent="0.3">
      <c r="A12">
        <v>9</v>
      </c>
      <c r="B12" s="2">
        <v>0.04</v>
      </c>
      <c r="C12">
        <v>0.11</v>
      </c>
      <c r="D12">
        <v>0.04</v>
      </c>
      <c r="F12">
        <v>0.16</v>
      </c>
      <c r="G12">
        <f t="shared" si="1"/>
        <v>0</v>
      </c>
      <c r="H12">
        <f t="shared" si="2"/>
        <v>0</v>
      </c>
      <c r="I12">
        <f t="shared" si="3"/>
        <v>0</v>
      </c>
      <c r="K12" s="30"/>
      <c r="L12">
        <f t="shared" ref="L12:N12" si="4">G12-G13</f>
        <v>0</v>
      </c>
      <c r="M12">
        <f t="shared" ref="M12" si="5">H12-H13</f>
        <v>0</v>
      </c>
      <c r="N12">
        <f t="shared" si="4"/>
        <v>0</v>
      </c>
      <c r="R12" s="29">
        <f>L12/L$14</f>
        <v>0</v>
      </c>
      <c r="S12" s="29">
        <f>M12/M$14</f>
        <v>0</v>
      </c>
      <c r="T12" s="29">
        <f>N12/N$14</f>
        <v>0</v>
      </c>
    </row>
    <row r="13" spans="1:20" x14ac:dyDescent="0.3">
      <c r="A13">
        <v>10</v>
      </c>
      <c r="B13" s="2">
        <v>0.05</v>
      </c>
      <c r="C13">
        <v>0.11</v>
      </c>
      <c r="D13">
        <v>0.04</v>
      </c>
      <c r="F13">
        <v>0.18</v>
      </c>
      <c r="G13">
        <f t="shared" si="1"/>
        <v>0</v>
      </c>
      <c r="H13">
        <f t="shared" si="2"/>
        <v>0</v>
      </c>
      <c r="I13">
        <f t="shared" si="3"/>
        <v>0</v>
      </c>
    </row>
    <row r="14" spans="1:20" x14ac:dyDescent="0.3">
      <c r="A14">
        <v>11</v>
      </c>
      <c r="B14" s="2">
        <v>0.05</v>
      </c>
      <c r="C14">
        <v>0.12</v>
      </c>
      <c r="D14">
        <v>0.04</v>
      </c>
      <c r="F14">
        <v>0.2</v>
      </c>
      <c r="G14">
        <f t="shared" si="1"/>
        <v>0</v>
      </c>
      <c r="H14">
        <f t="shared" si="2"/>
        <v>0</v>
      </c>
      <c r="I14">
        <f t="shared" si="3"/>
        <v>0</v>
      </c>
      <c r="L14">
        <f>SUM(L4:L12)</f>
        <v>47</v>
      </c>
      <c r="M14">
        <f t="shared" ref="M14:N14" si="6">SUM(M4:M12)</f>
        <v>11</v>
      </c>
      <c r="N14">
        <f t="shared" si="6"/>
        <v>47</v>
      </c>
      <c r="R14">
        <f>SUM(R4:R12)</f>
        <v>1</v>
      </c>
      <c r="S14">
        <f t="shared" ref="S14:T14" si="7">SUM(S4:S12)</f>
        <v>1</v>
      </c>
      <c r="T14">
        <f t="shared" si="7"/>
        <v>1</v>
      </c>
    </row>
    <row r="15" spans="1:20" x14ac:dyDescent="0.3">
      <c r="A15">
        <v>12</v>
      </c>
      <c r="B15" s="2">
        <v>0.05</v>
      </c>
      <c r="D15">
        <v>0.04</v>
      </c>
      <c r="F15">
        <v>0.22</v>
      </c>
      <c r="G15">
        <f t="shared" si="1"/>
        <v>0</v>
      </c>
      <c r="H15">
        <f t="shared" si="2"/>
        <v>0</v>
      </c>
      <c r="I15">
        <f t="shared" si="3"/>
        <v>0</v>
      </c>
    </row>
    <row r="16" spans="1:20" x14ac:dyDescent="0.3">
      <c r="A16">
        <v>13</v>
      </c>
      <c r="B16" s="2">
        <v>0.06</v>
      </c>
      <c r="D16">
        <v>0.04</v>
      </c>
      <c r="F16">
        <v>0.24</v>
      </c>
      <c r="G16">
        <f t="shared" si="1"/>
        <v>0</v>
      </c>
      <c r="H16">
        <f t="shared" si="2"/>
        <v>0</v>
      </c>
      <c r="I16">
        <f t="shared" si="3"/>
        <v>0</v>
      </c>
    </row>
    <row r="17" spans="1:9" x14ac:dyDescent="0.3">
      <c r="A17">
        <v>14</v>
      </c>
      <c r="B17" s="2">
        <v>0.06</v>
      </c>
      <c r="D17">
        <v>0.04</v>
      </c>
      <c r="F17">
        <v>0.26</v>
      </c>
      <c r="G17">
        <f t="shared" si="1"/>
        <v>0</v>
      </c>
      <c r="H17">
        <f t="shared" si="2"/>
        <v>0</v>
      </c>
      <c r="I17">
        <f t="shared" si="3"/>
        <v>0</v>
      </c>
    </row>
    <row r="18" spans="1:9" x14ac:dyDescent="0.3">
      <c r="A18">
        <v>15</v>
      </c>
      <c r="B18" s="2">
        <v>0.06</v>
      </c>
      <c r="D18">
        <v>0.04</v>
      </c>
      <c r="F18">
        <v>0.28000000000000003</v>
      </c>
      <c r="G18">
        <f t="shared" si="1"/>
        <v>0</v>
      </c>
      <c r="H18">
        <f t="shared" si="2"/>
        <v>0</v>
      </c>
      <c r="I18">
        <f t="shared" si="3"/>
        <v>0</v>
      </c>
    </row>
    <row r="19" spans="1:9" x14ac:dyDescent="0.3">
      <c r="A19">
        <v>16</v>
      </c>
      <c r="B19" s="2">
        <v>0.06</v>
      </c>
      <c r="D19">
        <v>0.04</v>
      </c>
      <c r="F19">
        <v>0.3</v>
      </c>
      <c r="G19">
        <f t="shared" si="1"/>
        <v>0</v>
      </c>
      <c r="H19">
        <f t="shared" si="2"/>
        <v>0</v>
      </c>
      <c r="I19">
        <f t="shared" si="3"/>
        <v>0</v>
      </c>
    </row>
    <row r="20" spans="1:9" x14ac:dyDescent="0.3">
      <c r="A20">
        <v>17</v>
      </c>
      <c r="B20" s="2">
        <v>0.06</v>
      </c>
      <c r="D20">
        <v>0.04</v>
      </c>
      <c r="F20">
        <v>0.32</v>
      </c>
      <c r="G20">
        <f t="shared" si="1"/>
        <v>0</v>
      </c>
      <c r="H20">
        <f t="shared" si="2"/>
        <v>0</v>
      </c>
      <c r="I20">
        <f t="shared" si="3"/>
        <v>0</v>
      </c>
    </row>
    <row r="21" spans="1:9" x14ac:dyDescent="0.3">
      <c r="A21">
        <v>18</v>
      </c>
      <c r="B21" s="2">
        <v>7.0000000000000007E-2</v>
      </c>
      <c r="D21">
        <v>0.04</v>
      </c>
      <c r="F21">
        <v>0.34</v>
      </c>
      <c r="G21">
        <f t="shared" si="1"/>
        <v>0</v>
      </c>
      <c r="H21">
        <f t="shared" si="2"/>
        <v>0</v>
      </c>
      <c r="I21">
        <f t="shared" si="3"/>
        <v>0</v>
      </c>
    </row>
    <row r="22" spans="1:9" x14ac:dyDescent="0.3">
      <c r="A22">
        <v>19</v>
      </c>
      <c r="B22" s="2">
        <v>7.0000000000000007E-2</v>
      </c>
      <c r="D22">
        <v>0.04</v>
      </c>
      <c r="F22">
        <v>0.36</v>
      </c>
      <c r="G22">
        <f t="shared" si="1"/>
        <v>0</v>
      </c>
      <c r="H22">
        <f t="shared" si="2"/>
        <v>0</v>
      </c>
      <c r="I22">
        <f t="shared" si="3"/>
        <v>0</v>
      </c>
    </row>
    <row r="23" spans="1:9" x14ac:dyDescent="0.3">
      <c r="A23">
        <v>20</v>
      </c>
      <c r="B23" s="2">
        <v>7.0000000000000007E-2</v>
      </c>
      <c r="D23">
        <v>0.05</v>
      </c>
      <c r="F23">
        <v>0.38</v>
      </c>
      <c r="G23">
        <f t="shared" si="1"/>
        <v>0</v>
      </c>
      <c r="H23">
        <f t="shared" si="2"/>
        <v>0</v>
      </c>
      <c r="I23">
        <f t="shared" si="3"/>
        <v>0</v>
      </c>
    </row>
    <row r="24" spans="1:9" x14ac:dyDescent="0.3">
      <c r="A24">
        <v>21</v>
      </c>
      <c r="B24" s="2">
        <v>7.0000000000000007E-2</v>
      </c>
      <c r="D24">
        <v>0.05</v>
      </c>
      <c r="F24">
        <v>0.4</v>
      </c>
      <c r="G24">
        <f t="shared" si="1"/>
        <v>0</v>
      </c>
      <c r="H24">
        <f t="shared" si="2"/>
        <v>0</v>
      </c>
      <c r="I24">
        <f t="shared" si="3"/>
        <v>0</v>
      </c>
    </row>
    <row r="25" spans="1:9" x14ac:dyDescent="0.3">
      <c r="A25">
        <v>22</v>
      </c>
      <c r="B25" s="2">
        <v>7.0000000000000007E-2</v>
      </c>
      <c r="D25">
        <v>0.05</v>
      </c>
      <c r="F25">
        <v>0.42</v>
      </c>
      <c r="G25">
        <f t="shared" si="1"/>
        <v>0</v>
      </c>
      <c r="H25">
        <f t="shared" si="2"/>
        <v>0</v>
      </c>
      <c r="I25">
        <f t="shared" si="3"/>
        <v>0</v>
      </c>
    </row>
    <row r="26" spans="1:9" x14ac:dyDescent="0.3">
      <c r="A26">
        <v>23</v>
      </c>
      <c r="B26" s="2">
        <v>7.0000000000000007E-2</v>
      </c>
      <c r="D26">
        <v>0.05</v>
      </c>
      <c r="F26">
        <v>0.44</v>
      </c>
      <c r="G26">
        <f t="shared" si="1"/>
        <v>0</v>
      </c>
      <c r="H26">
        <f t="shared" si="2"/>
        <v>0</v>
      </c>
      <c r="I26">
        <f t="shared" si="3"/>
        <v>0</v>
      </c>
    </row>
    <row r="27" spans="1:9" x14ac:dyDescent="0.3">
      <c r="A27">
        <v>24</v>
      </c>
      <c r="B27" s="2">
        <v>7.0000000000000007E-2</v>
      </c>
      <c r="D27">
        <v>0.05</v>
      </c>
      <c r="F27">
        <v>0.46</v>
      </c>
      <c r="G27">
        <f t="shared" si="1"/>
        <v>0</v>
      </c>
      <c r="H27">
        <f t="shared" si="2"/>
        <v>0</v>
      </c>
      <c r="I27">
        <f t="shared" si="3"/>
        <v>0</v>
      </c>
    </row>
    <row r="28" spans="1:9" x14ac:dyDescent="0.3">
      <c r="A28">
        <v>25</v>
      </c>
      <c r="B28" s="2">
        <v>7.0000000000000007E-2</v>
      </c>
      <c r="D28">
        <v>0.05</v>
      </c>
      <c r="F28">
        <v>0.48</v>
      </c>
      <c r="G28">
        <f t="shared" si="1"/>
        <v>0</v>
      </c>
      <c r="H28">
        <f t="shared" si="2"/>
        <v>0</v>
      </c>
      <c r="I28">
        <f t="shared" si="3"/>
        <v>0</v>
      </c>
    </row>
    <row r="29" spans="1:9" x14ac:dyDescent="0.3">
      <c r="A29">
        <v>26</v>
      </c>
      <c r="B29" s="2">
        <v>7.0000000000000007E-2</v>
      </c>
      <c r="D29">
        <v>0.05</v>
      </c>
      <c r="F29">
        <v>0.5</v>
      </c>
      <c r="G29">
        <f t="shared" si="1"/>
        <v>0</v>
      </c>
      <c r="H29">
        <f t="shared" si="2"/>
        <v>0</v>
      </c>
      <c r="I29">
        <f t="shared" si="3"/>
        <v>0</v>
      </c>
    </row>
    <row r="30" spans="1:9" x14ac:dyDescent="0.3">
      <c r="A30">
        <v>27</v>
      </c>
      <c r="B30" s="2">
        <v>0.08</v>
      </c>
      <c r="D30">
        <v>0.05</v>
      </c>
    </row>
    <row r="31" spans="1:9" x14ac:dyDescent="0.3">
      <c r="A31">
        <v>28</v>
      </c>
      <c r="B31" s="2">
        <v>0.08</v>
      </c>
      <c r="D31">
        <v>0.05</v>
      </c>
    </row>
    <row r="32" spans="1:9" x14ac:dyDescent="0.3">
      <c r="A32">
        <v>29</v>
      </c>
      <c r="B32" s="2">
        <v>0.08</v>
      </c>
      <c r="D32">
        <v>0.05</v>
      </c>
    </row>
    <row r="33" spans="1:4" x14ac:dyDescent="0.3">
      <c r="A33">
        <v>30</v>
      </c>
      <c r="B33" s="2">
        <v>0.08</v>
      </c>
      <c r="D33">
        <v>0.05</v>
      </c>
    </row>
    <row r="34" spans="1:4" x14ac:dyDescent="0.3">
      <c r="A34">
        <v>31</v>
      </c>
      <c r="B34" s="2">
        <v>0.08</v>
      </c>
      <c r="D34">
        <v>0.05</v>
      </c>
    </row>
    <row r="35" spans="1:4" x14ac:dyDescent="0.3">
      <c r="A35">
        <v>32</v>
      </c>
      <c r="B35" s="2">
        <v>0.08</v>
      </c>
      <c r="D35">
        <v>0.05</v>
      </c>
    </row>
    <row r="36" spans="1:4" x14ac:dyDescent="0.3">
      <c r="A36">
        <v>33</v>
      </c>
      <c r="B36" s="2">
        <v>0.08</v>
      </c>
      <c r="D36">
        <v>0.05</v>
      </c>
    </row>
    <row r="37" spans="1:4" x14ac:dyDescent="0.3">
      <c r="A37">
        <v>34</v>
      </c>
      <c r="B37" s="2">
        <v>0.08</v>
      </c>
      <c r="D37">
        <v>0.05</v>
      </c>
    </row>
    <row r="38" spans="1:4" x14ac:dyDescent="0.3">
      <c r="A38">
        <v>35</v>
      </c>
      <c r="B38" s="2">
        <v>0.08</v>
      </c>
      <c r="D38">
        <v>0.05</v>
      </c>
    </row>
    <row r="39" spans="1:4" x14ac:dyDescent="0.3">
      <c r="A39">
        <v>36</v>
      </c>
      <c r="B39" s="2">
        <v>0.08</v>
      </c>
      <c r="D39">
        <v>0.05</v>
      </c>
    </row>
    <row r="40" spans="1:4" x14ac:dyDescent="0.3">
      <c r="A40">
        <v>37</v>
      </c>
      <c r="B40" s="2">
        <v>0.08</v>
      </c>
      <c r="D40">
        <v>0.05</v>
      </c>
    </row>
    <row r="41" spans="1:4" x14ac:dyDescent="0.3">
      <c r="A41">
        <v>38</v>
      </c>
      <c r="B41" s="2">
        <v>0.08</v>
      </c>
      <c r="D41">
        <v>0.05</v>
      </c>
    </row>
    <row r="42" spans="1:4" x14ac:dyDescent="0.3">
      <c r="A42">
        <v>39</v>
      </c>
      <c r="B42" s="2">
        <v>0.09</v>
      </c>
      <c r="D42">
        <v>0.06</v>
      </c>
    </row>
    <row r="43" spans="1:4" x14ac:dyDescent="0.3">
      <c r="A43">
        <v>40</v>
      </c>
      <c r="B43" s="2">
        <v>0.09</v>
      </c>
      <c r="D43">
        <v>0.06</v>
      </c>
    </row>
    <row r="44" spans="1:4" x14ac:dyDescent="0.3">
      <c r="A44">
        <v>41</v>
      </c>
      <c r="B44" s="2">
        <v>0.09</v>
      </c>
      <c r="D44">
        <v>0.06</v>
      </c>
    </row>
    <row r="45" spans="1:4" x14ac:dyDescent="0.3">
      <c r="A45">
        <v>42</v>
      </c>
      <c r="B45" s="2">
        <v>0.1</v>
      </c>
      <c r="D45">
        <v>0.06</v>
      </c>
    </row>
    <row r="46" spans="1:4" x14ac:dyDescent="0.3">
      <c r="A46">
        <v>43</v>
      </c>
      <c r="B46" s="2">
        <v>0.1</v>
      </c>
      <c r="D46">
        <v>0.06</v>
      </c>
    </row>
    <row r="47" spans="1:4" x14ac:dyDescent="0.3">
      <c r="A47">
        <v>44</v>
      </c>
      <c r="B47" s="2">
        <v>0.11</v>
      </c>
      <c r="D47">
        <v>0.06</v>
      </c>
    </row>
    <row r="48" spans="1:4" x14ac:dyDescent="0.3">
      <c r="A48">
        <v>45</v>
      </c>
      <c r="B48" s="2">
        <v>0.11</v>
      </c>
      <c r="D48">
        <v>0.06</v>
      </c>
    </row>
    <row r="49" spans="1:4" x14ac:dyDescent="0.3">
      <c r="A49">
        <v>46</v>
      </c>
      <c r="B49" s="2">
        <v>0.12</v>
      </c>
      <c r="D49">
        <v>0.06</v>
      </c>
    </row>
    <row r="50" spans="1:4" x14ac:dyDescent="0.3">
      <c r="A50">
        <v>47</v>
      </c>
      <c r="B50" s="2">
        <v>0.12</v>
      </c>
      <c r="D50">
        <v>0.06</v>
      </c>
    </row>
    <row r="51" spans="1:4" x14ac:dyDescent="0.3">
      <c r="A51">
        <v>48</v>
      </c>
      <c r="D51">
        <v>7.0000000000000007E-2</v>
      </c>
    </row>
    <row r="52" spans="1:4" x14ac:dyDescent="0.3">
      <c r="A52">
        <v>49</v>
      </c>
      <c r="D52">
        <v>7.0000000000000007E-2</v>
      </c>
    </row>
    <row r="53" spans="1:4" x14ac:dyDescent="0.3">
      <c r="A53">
        <v>50</v>
      </c>
      <c r="D53">
        <v>7.0000000000000007E-2</v>
      </c>
    </row>
    <row r="54" spans="1:4" x14ac:dyDescent="0.3">
      <c r="A54">
        <v>51</v>
      </c>
      <c r="D54">
        <v>7.0000000000000007E-2</v>
      </c>
    </row>
    <row r="55" spans="1:4" x14ac:dyDescent="0.3">
      <c r="A55">
        <v>52</v>
      </c>
      <c r="D55">
        <v>7.0000000000000007E-2</v>
      </c>
    </row>
    <row r="56" spans="1:4" x14ac:dyDescent="0.3">
      <c r="A56">
        <v>53</v>
      </c>
      <c r="D56">
        <v>7.0000000000000007E-2</v>
      </c>
    </row>
    <row r="57" spans="1:4" x14ac:dyDescent="0.3">
      <c r="A57">
        <v>54</v>
      </c>
      <c r="D57">
        <v>7.0000000000000007E-2</v>
      </c>
    </row>
    <row r="58" spans="1:4" x14ac:dyDescent="0.3">
      <c r="A58">
        <v>55</v>
      </c>
      <c r="D58">
        <v>7.0000000000000007E-2</v>
      </c>
    </row>
    <row r="59" spans="1:4" x14ac:dyDescent="0.3">
      <c r="A59">
        <v>56</v>
      </c>
      <c r="D59">
        <v>7.0000000000000007E-2</v>
      </c>
    </row>
    <row r="60" spans="1:4" x14ac:dyDescent="0.3">
      <c r="A60">
        <v>57</v>
      </c>
      <c r="D60">
        <v>7.0000000000000007E-2</v>
      </c>
    </row>
    <row r="61" spans="1:4" x14ac:dyDescent="0.3">
      <c r="A61">
        <v>58</v>
      </c>
      <c r="D61">
        <v>7.0000000000000007E-2</v>
      </c>
    </row>
    <row r="62" spans="1:4" x14ac:dyDescent="0.3">
      <c r="A62">
        <v>59</v>
      </c>
      <c r="D62">
        <v>7.0000000000000007E-2</v>
      </c>
    </row>
    <row r="63" spans="1:4" x14ac:dyDescent="0.3">
      <c r="A63">
        <v>60</v>
      </c>
      <c r="D63">
        <v>7.0000000000000007E-2</v>
      </c>
    </row>
    <row r="64" spans="1:4" x14ac:dyDescent="0.3">
      <c r="A64">
        <v>61</v>
      </c>
      <c r="D64">
        <v>7.0000000000000007E-2</v>
      </c>
    </row>
    <row r="65" spans="1:4" x14ac:dyDescent="0.3">
      <c r="A65">
        <v>62</v>
      </c>
      <c r="D65">
        <v>7.0000000000000007E-2</v>
      </c>
    </row>
    <row r="66" spans="1:4" x14ac:dyDescent="0.3">
      <c r="A66">
        <v>63</v>
      </c>
      <c r="D66">
        <v>7.0000000000000007E-2</v>
      </c>
    </row>
    <row r="67" spans="1:4" x14ac:dyDescent="0.3">
      <c r="A67">
        <v>64</v>
      </c>
      <c r="D67">
        <v>7.0000000000000007E-2</v>
      </c>
    </row>
    <row r="68" spans="1:4" x14ac:dyDescent="0.3">
      <c r="A68">
        <v>65</v>
      </c>
      <c r="D68">
        <v>7.0000000000000007E-2</v>
      </c>
    </row>
    <row r="69" spans="1:4" x14ac:dyDescent="0.3">
      <c r="A69">
        <v>66</v>
      </c>
      <c r="D69">
        <v>7.0000000000000007E-2</v>
      </c>
    </row>
    <row r="70" spans="1:4" x14ac:dyDescent="0.3">
      <c r="A70">
        <v>67</v>
      </c>
      <c r="D70">
        <v>7.0000000000000007E-2</v>
      </c>
    </row>
    <row r="71" spans="1:4" x14ac:dyDescent="0.3">
      <c r="A71">
        <v>68</v>
      </c>
      <c r="D71">
        <v>7.0000000000000007E-2</v>
      </c>
    </row>
    <row r="72" spans="1:4" x14ac:dyDescent="0.3">
      <c r="A72">
        <v>69</v>
      </c>
      <c r="D72">
        <v>7.0000000000000007E-2</v>
      </c>
    </row>
    <row r="73" spans="1:4" x14ac:dyDescent="0.3">
      <c r="A73">
        <v>70</v>
      </c>
      <c r="D73">
        <v>7.0000000000000007E-2</v>
      </c>
    </row>
    <row r="74" spans="1:4" x14ac:dyDescent="0.3">
      <c r="A74">
        <v>71</v>
      </c>
      <c r="D74">
        <v>0.08</v>
      </c>
    </row>
    <row r="75" spans="1:4" x14ac:dyDescent="0.3">
      <c r="A75">
        <v>72</v>
      </c>
      <c r="D75">
        <v>0.08</v>
      </c>
    </row>
    <row r="76" spans="1:4" x14ac:dyDescent="0.3">
      <c r="A76">
        <v>73</v>
      </c>
      <c r="D76">
        <v>0.08</v>
      </c>
    </row>
    <row r="77" spans="1:4" x14ac:dyDescent="0.3">
      <c r="A77">
        <v>74</v>
      </c>
      <c r="D77">
        <v>0.08</v>
      </c>
    </row>
    <row r="78" spans="1:4" x14ac:dyDescent="0.3">
      <c r="A78">
        <v>75</v>
      </c>
      <c r="D78">
        <v>0.08</v>
      </c>
    </row>
    <row r="79" spans="1:4" x14ac:dyDescent="0.3">
      <c r="A79">
        <v>76</v>
      </c>
      <c r="D79">
        <v>0.08</v>
      </c>
    </row>
    <row r="80" spans="1:4" x14ac:dyDescent="0.3">
      <c r="A80">
        <v>77</v>
      </c>
    </row>
    <row r="81" spans="1:1" x14ac:dyDescent="0.3">
      <c r="A81">
        <v>78</v>
      </c>
    </row>
    <row r="82" spans="1:1" x14ac:dyDescent="0.3">
      <c r="A82">
        <v>79</v>
      </c>
    </row>
    <row r="83" spans="1:1" x14ac:dyDescent="0.3">
      <c r="A83">
        <v>80</v>
      </c>
    </row>
    <row r="84" spans="1:1" x14ac:dyDescent="0.3">
      <c r="A84">
        <v>81</v>
      </c>
    </row>
    <row r="85" spans="1:1" x14ac:dyDescent="0.3">
      <c r="A85">
        <v>82</v>
      </c>
    </row>
    <row r="86" spans="1:1" x14ac:dyDescent="0.3">
      <c r="A86">
        <v>83</v>
      </c>
    </row>
    <row r="87" spans="1:1" x14ac:dyDescent="0.3">
      <c r="A87">
        <v>84</v>
      </c>
    </row>
    <row r="88" spans="1:1" x14ac:dyDescent="0.3">
      <c r="A88">
        <v>85</v>
      </c>
    </row>
    <row r="89" spans="1:1" x14ac:dyDescent="0.3">
      <c r="A89">
        <v>86</v>
      </c>
    </row>
    <row r="90" spans="1:1" x14ac:dyDescent="0.3">
      <c r="A90">
        <v>87</v>
      </c>
    </row>
    <row r="91" spans="1:1" x14ac:dyDescent="0.3">
      <c r="A91">
        <v>88</v>
      </c>
    </row>
    <row r="92" spans="1:1" x14ac:dyDescent="0.3">
      <c r="A92">
        <v>89</v>
      </c>
    </row>
    <row r="93" spans="1:1" x14ac:dyDescent="0.3">
      <c r="A93">
        <v>90</v>
      </c>
    </row>
    <row r="94" spans="1:1" x14ac:dyDescent="0.3">
      <c r="A94">
        <v>91</v>
      </c>
    </row>
    <row r="95" spans="1:1" x14ac:dyDescent="0.3">
      <c r="A95">
        <v>92</v>
      </c>
    </row>
    <row r="96" spans="1:1" x14ac:dyDescent="0.3">
      <c r="A96">
        <v>93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真菌與螞蟻</vt:lpstr>
      <vt:lpstr>鎂帶與鹽酸</vt:lpstr>
      <vt:lpstr>油色</vt:lpstr>
      <vt:lpstr>容器與頻率</vt:lpstr>
      <vt:lpstr>皺足蛞蝓行為生態</vt:lpstr>
      <vt:lpstr>台灣欒樹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2020-06-06T07:00:43Z</dcterms:created>
  <dcterms:modified xsi:type="dcterms:W3CDTF">2020-06-15T04:45:34Z</dcterms:modified>
</cp:coreProperties>
</file>