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heme/themeOverride2.xml" ContentType="application/vnd.openxmlformats-officedocument.themeOverride+xml"/>
  <Override PartName="/xl/charts/chart23.xml" ContentType="application/vnd.openxmlformats-officedocument.drawingml.chart+xml"/>
  <Override PartName="/xl/theme/themeOverride3.xml" ContentType="application/vnd.openxmlformats-officedocument.themeOverride+xml"/>
  <Override PartName="/xl/charts/chart24.xml" ContentType="application/vnd.openxmlformats-officedocument.drawingml.chart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drawings/drawing13.xml" ContentType="application/vnd.openxmlformats-officedocument.drawingml.chartshapes+xml"/>
  <Override PartName="/xl/charts/chart39.xml" ContentType="application/vnd.openxmlformats-officedocument.drawingml.chart+xml"/>
  <Override PartName="/xl/drawings/drawing14.xml" ContentType="application/vnd.openxmlformats-officedocument.drawingml.chartshapes+xml"/>
  <Override PartName="/xl/charts/chart40.xml" ContentType="application/vnd.openxmlformats-officedocument.drawingml.chart+xml"/>
  <Override PartName="/xl/drawings/drawing15.xml" ContentType="application/vnd.openxmlformats-officedocument.drawingml.chartshapes+xml"/>
  <Override PartName="/xl/charts/chart41.xml" ContentType="application/vnd.openxmlformats-officedocument.drawingml.chart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7.xml" ContentType="application/vnd.openxmlformats-officedocument.drawing+xml"/>
  <Override PartName="/xl/charts/chart46.xml" ContentType="application/vnd.openxmlformats-officedocument.drawingml.chart+xml"/>
  <Override PartName="/xl/theme/themeOverride5.xml" ContentType="application/vnd.openxmlformats-officedocument.themeOverrid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8.xml" ContentType="application/vnd.openxmlformats-officedocument.drawingml.chartshapes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theme/themeOverride6.xml" ContentType="application/vnd.openxmlformats-officedocument.themeOverride+xml"/>
  <Override PartName="/xl/charts/chart58.xml" ContentType="application/vnd.openxmlformats-officedocument.drawingml.chart+xml"/>
  <Override PartName="/xl/theme/themeOverride7.xml" ContentType="application/vnd.openxmlformats-officedocument.themeOverrid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theme/themeOverride8.xml" ContentType="application/vnd.openxmlformats-officedocument.themeOverride+xml"/>
  <Override PartName="/xl/drawings/drawing19.xml" ContentType="application/vnd.openxmlformats-officedocument.drawing+xml"/>
  <Override PartName="/xl/charts/chart6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0.xml" ContentType="application/vnd.openxmlformats-officedocument.drawing+xml"/>
  <Override PartName="/xl/charts/chart6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1.xml" ContentType="application/vnd.openxmlformats-officedocument.drawingml.chartshapes+xml"/>
  <Override PartName="/xl/charts/chart6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2.xml" ContentType="application/vnd.openxmlformats-officedocument.drawingml.chartshapes+xml"/>
  <Override PartName="/xl/charts/chart6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3.xml" ContentType="application/vnd.openxmlformats-officedocument.drawingml.chartshapes+xml"/>
  <Override PartName="/xl/charts/chart6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Visualization\"/>
    </mc:Choice>
  </mc:AlternateContent>
  <bookViews>
    <workbookView xWindow="240" yWindow="96" windowWidth="15072" windowHeight="7608" tabRatio="844" firstSheet="8" activeTab="17"/>
  </bookViews>
  <sheets>
    <sheet name="視覺元素" sheetId="13" r:id="rId1"/>
    <sheet name="圓餅圖" sheetId="8" r:id="rId2"/>
    <sheet name="長條圖或折線圖" sheetId="7" r:id="rId3"/>
    <sheet name="圖例格線刻度" sheetId="6" r:id="rId4"/>
    <sheet name="橫條圖" sheetId="17" r:id="rId5"/>
    <sheet name="輔助數據作圖" sheetId="9" r:id="rId6"/>
    <sheet name="輔助背景-垂直" sheetId="14" r:id="rId7"/>
    <sheet name="輔助背景-水平" sheetId="15" r:id="rId8"/>
    <sheet name="輔助背景-用儲存格" sheetId="12" r:id="rId9"/>
    <sheet name="輔助線-誤差線" sheetId="16" r:id="rId10"/>
    <sheet name="輔助線與標記資料點" sheetId="11" r:id="rId11"/>
    <sheet name="日期序列" sheetId="2" r:id="rId12"/>
    <sheet name="時間序列" sheetId="1" r:id="rId13"/>
    <sheet name="組圖(1)" sheetId="18" r:id="rId14"/>
    <sheet name="組圖(2)" sheetId="19" r:id="rId15"/>
    <sheet name="瀑布圖" sheetId="21" r:id="rId16"/>
    <sheet name="作業(1)" sheetId="20" r:id="rId17"/>
    <sheet name="作業(2)" sheetId="22" r:id="rId18"/>
  </sheets>
  <definedNames>
    <definedName name="_xlchart.0" hidden="1">瀑布圖!$H$3:$H$6</definedName>
    <definedName name="_xlchart.1" hidden="1">瀑布圖!$I$3:$I$6</definedName>
    <definedName name="_xlchart.2" hidden="1">'作業(2)'!$C$5:$G$5</definedName>
    <definedName name="_xlchart.3" hidden="1">'作業(2)'!$B$5</definedName>
    <definedName name="_xlchart.4" hidden="1">'作業(2)'!$B$6</definedName>
    <definedName name="_xlchart.5" hidden="1">'作業(2)'!$B$7</definedName>
    <definedName name="_xlchart.6" hidden="1">'作業(2)'!$C$5:$G$5</definedName>
    <definedName name="_xlchart.7" hidden="1">'作業(2)'!$C$6:$G$6</definedName>
    <definedName name="_xlchart.8" hidden="1">'作業(2)'!$C$7:$G$7</definedName>
  </definedNames>
  <calcPr calcId="162913"/>
</workbook>
</file>

<file path=xl/calcChain.xml><?xml version="1.0" encoding="utf-8"?>
<calcChain xmlns="http://schemas.openxmlformats.org/spreadsheetml/2006/main">
  <c r="AE16" i="22" l="1"/>
  <c r="AF16" i="22"/>
  <c r="AG16" i="22"/>
  <c r="AH16" i="22"/>
  <c r="AE17" i="22"/>
  <c r="AF17" i="22"/>
  <c r="AG17" i="22"/>
  <c r="AH17" i="22"/>
  <c r="AF15" i="22"/>
  <c r="AG15" i="22"/>
  <c r="AH15" i="22"/>
  <c r="AE15" i="22"/>
  <c r="AE11" i="22"/>
  <c r="AF11" i="22"/>
  <c r="AG11" i="22"/>
  <c r="AH11" i="22"/>
  <c r="AE12" i="22"/>
  <c r="AF12" i="22"/>
  <c r="AG12" i="22"/>
  <c r="AH12" i="22"/>
  <c r="AF10" i="22"/>
  <c r="AG10" i="22"/>
  <c r="AH10" i="22"/>
  <c r="AE10" i="22"/>
  <c r="AE6" i="22"/>
  <c r="AF6" i="22"/>
  <c r="AG6" i="22"/>
  <c r="AH6" i="22"/>
  <c r="AE7" i="22"/>
  <c r="AF7" i="22"/>
  <c r="AG7" i="22"/>
  <c r="AH7" i="22"/>
  <c r="AF5" i="22"/>
  <c r="AG5" i="22"/>
  <c r="AH5" i="22"/>
  <c r="AE5" i="22"/>
  <c r="AC16" i="22"/>
  <c r="AC17" i="22"/>
  <c r="AC15" i="22"/>
  <c r="AB16" i="22"/>
  <c r="AB17" i="22"/>
  <c r="AB15" i="22"/>
  <c r="AA16" i="22"/>
  <c r="AA17" i="22"/>
  <c r="AA15" i="22"/>
  <c r="Z16" i="22"/>
  <c r="Z17" i="22"/>
  <c r="Z15" i="22"/>
  <c r="AC11" i="22"/>
  <c r="AC12" i="22"/>
  <c r="AC10" i="22"/>
  <c r="AB11" i="22"/>
  <c r="AB12" i="22"/>
  <c r="AB10" i="22"/>
  <c r="AA11" i="22"/>
  <c r="AA12" i="22"/>
  <c r="AA10" i="22"/>
  <c r="Z11" i="22"/>
  <c r="Z12" i="22"/>
  <c r="Z10" i="22"/>
  <c r="AC6" i="22"/>
  <c r="AC7" i="22"/>
  <c r="AC5" i="22"/>
  <c r="AB6" i="22"/>
  <c r="AB7" i="22"/>
  <c r="AB5" i="22"/>
  <c r="AA6" i="22"/>
  <c r="AA7" i="22"/>
  <c r="AA5" i="22"/>
  <c r="Z6" i="22"/>
  <c r="Z7" i="22"/>
  <c r="Z5" i="22"/>
  <c r="I6" i="21" l="1"/>
  <c r="D4" i="17" l="1"/>
  <c r="D5" i="17"/>
  <c r="D6" i="17"/>
  <c r="D7" i="17"/>
  <c r="D8" i="17"/>
  <c r="D9" i="17"/>
  <c r="D10" i="17"/>
  <c r="D3" i="17"/>
  <c r="H3" i="17" s="1"/>
  <c r="G3" i="17" s="1"/>
  <c r="H10" i="17" l="1"/>
  <c r="G10" i="17" s="1"/>
  <c r="H9" i="17"/>
  <c r="G9" i="17" s="1"/>
  <c r="H8" i="17"/>
  <c r="G8" i="17" s="1"/>
  <c r="H7" i="17"/>
  <c r="G7" i="17" s="1"/>
  <c r="H6" i="17"/>
  <c r="G6" i="17" s="1"/>
  <c r="H5" i="17"/>
  <c r="G5" i="17" s="1"/>
  <c r="H4" i="17"/>
  <c r="G4" i="17" s="1"/>
  <c r="B77" i="9"/>
  <c r="B76" i="9"/>
  <c r="C67" i="9" s="1"/>
  <c r="A59" i="9"/>
  <c r="A58" i="9"/>
  <c r="B29" i="9"/>
  <c r="B28" i="9"/>
  <c r="D70" i="9" l="1"/>
  <c r="C66" i="9"/>
  <c r="D67" i="9"/>
  <c r="D66" i="9"/>
  <c r="C69" i="9"/>
  <c r="D65" i="9"/>
  <c r="D69" i="9"/>
  <c r="C70" i="9"/>
  <c r="D68" i="9"/>
  <c r="C68" i="9"/>
  <c r="C65" i="9"/>
  <c r="C19" i="11"/>
  <c r="C13" i="11"/>
  <c r="D7" i="11"/>
  <c r="D6" i="11"/>
  <c r="D5" i="11"/>
  <c r="D4" i="11"/>
  <c r="D3" i="11"/>
  <c r="D2" i="11"/>
  <c r="B11" i="9"/>
  <c r="B10" i="9"/>
</calcChain>
</file>

<file path=xl/sharedStrings.xml><?xml version="1.0" encoding="utf-8"?>
<sst xmlns="http://schemas.openxmlformats.org/spreadsheetml/2006/main" count="409" uniqueCount="205">
  <si>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</si>
  <si>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</si>
  <si>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</si>
  <si>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</si>
  <si>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</si>
  <si>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</t>
    <phoneticPr fontId="1" type="noConversion"/>
  </si>
  <si>
    <t>XY散佈圖+輔助線</t>
    <phoneticPr fontId="1" type="noConversion"/>
  </si>
  <si>
    <t>XY散佈圖+輔助線。可手動調整X軸的Max和Min</t>
    <phoneticPr fontId="1" type="noConversion"/>
  </si>
  <si>
    <t>折線圖+座標軸類型為日期座標軸，不顯示原數據的標籤，加上輔助線作圖。使用虛線連線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</si>
  <si>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</si>
  <si>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</si>
  <si>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</si>
  <si>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</si>
  <si>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</si>
  <si>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</si>
  <si>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</si>
  <si>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</si>
  <si>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</si>
  <si>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</si>
  <si>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</si>
  <si>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</si>
  <si>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</si>
  <si>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</si>
  <si>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</si>
  <si>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</si>
  <si>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</si>
  <si>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</si>
  <si>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</si>
  <si>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</si>
  <si>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</si>
  <si>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</si>
  <si>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</si>
  <si>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</si>
  <si>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</si>
  <si>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</si>
  <si>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</si>
  <si>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</si>
  <si>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</si>
  <si>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哪種圖更容易判斷數值大小？</t>
    <phoneticPr fontId="1" type="noConversion"/>
  </si>
  <si>
    <t>長條圖的最小值若不是從0開始，則會誤解實際高度。其次，預設值的數值小數點不整齊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</si>
  <si>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</si>
  <si>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</si>
  <si>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</si>
  <si>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</si>
  <si>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</si>
  <si>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使用ctrl錨定圖表區和繪圖區</t>
    <phoneticPr fontId="1" type="noConversion"/>
  </si>
  <si>
    <t>使用Shift移動圖表內元素</t>
    <phoneticPr fontId="1" type="noConversion"/>
  </si>
  <si>
    <t>一致性的尺寸和色彩</t>
    <phoneticPr fontId="1" type="noConversion"/>
  </si>
  <si>
    <t>[檢視格線]</t>
    <phoneticPr fontId="1" type="noConversion"/>
  </si>
  <si>
    <t>[檔案/選項/自訂功能區]開啟攝影功能</t>
    <phoneticPr fontId="1" type="noConversion"/>
  </si>
  <si>
    <t>平均值</t>
    <phoneticPr fontId="1" type="noConversion"/>
  </si>
  <si>
    <t>將設計好的圖表存成範本。選定圖表，上方功能區/設計/另存為範本</t>
    <phoneticPr fontId="1" type="noConversion"/>
  </si>
  <si>
    <t>預設的分類次序和資料源順序不同</t>
    <phoneticPr fontId="1" type="noConversion"/>
  </si>
  <si>
    <t>以函數計算輔助線的數值</t>
    <phoneticPr fontId="1" type="noConversion"/>
  </si>
  <si>
    <t>類別次序反轉</t>
    <phoneticPr fontId="1" type="noConversion"/>
  </si>
  <si>
    <t>指定輔助線的數值</t>
    <phoneticPr fontId="1" type="noConversion"/>
  </si>
  <si>
    <t>排序問題</t>
    <phoneticPr fontId="1" type="noConversion"/>
  </si>
  <si>
    <t>輔助線是由另外一組數列以XY連線散布圖所繪製</t>
  </si>
  <si>
    <t>將對照組畫成輔助線</t>
    <phoneticPr fontId="1" type="noConversion"/>
  </si>
  <si>
    <t>處理D</t>
    <phoneticPr fontId="1" type="noConversion"/>
  </si>
  <si>
    <t>處理E</t>
    <phoneticPr fontId="1" type="noConversion"/>
  </si>
  <si>
    <t>處理F</t>
    <phoneticPr fontId="1" type="noConversion"/>
  </si>
  <si>
    <t>將數據分離</t>
    <phoneticPr fontId="1" type="noConversion"/>
  </si>
  <si>
    <t>高於平均</t>
    <phoneticPr fontId="1" type="noConversion"/>
  </si>
  <si>
    <t>低於平均</t>
    <phoneticPr fontId="1" type="noConversion"/>
  </si>
  <si>
    <t>先將數據排序再繪圖</t>
    <phoneticPr fontId="1" type="noConversion"/>
  </si>
  <si>
    <t>時間</t>
    <phoneticPr fontId="1" type="noConversion"/>
  </si>
  <si>
    <t>夜晚</t>
    <phoneticPr fontId="1" type="noConversion"/>
  </si>
  <si>
    <t>day</t>
    <phoneticPr fontId="1" type="noConversion"/>
  </si>
  <si>
    <t>day1</t>
    <phoneticPr fontId="1" type="noConversion"/>
  </si>
  <si>
    <t>day2</t>
    <phoneticPr fontId="1" type="noConversion"/>
  </si>
  <si>
    <t>time</t>
    <phoneticPr fontId="1" type="noConversion"/>
  </si>
  <si>
    <t>temp</t>
    <phoneticPr fontId="1" type="noConversion"/>
  </si>
  <si>
    <t>add</t>
    <phoneticPr fontId="1" type="noConversion"/>
  </si>
  <si>
    <t>low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</si>
  <si>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</si>
  <si>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</si>
  <si>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</si>
  <si>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</si>
  <si>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</si>
  <si>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</si>
  <si>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個體</t>
    <phoneticPr fontId="1" type="noConversion"/>
  </si>
  <si>
    <t>寬</t>
    <phoneticPr fontId="1" type="noConversion"/>
  </si>
  <si>
    <t>長</t>
    <phoneticPr fontId="1" type="noConversion"/>
  </si>
  <si>
    <t>中心點</t>
    <phoneticPr fontId="1" type="noConversion"/>
  </si>
  <si>
    <t>把單一點加入資料數列，增加水平和垂直誤差線</t>
    <phoneticPr fontId="1" type="noConversion"/>
  </si>
  <si>
    <t>改變水平軸交叉於…，垂直軸交叉於…</t>
    <phoneticPr fontId="1" type="noConversion"/>
  </si>
  <si>
    <t>Excel 2016可以直接設定用儲存格的數值來做標籤</t>
    <phoneticPr fontId="1" type="noConversion"/>
  </si>
  <si>
    <t>輔助數據</t>
    <phoneticPr fontId="1" type="noConversion"/>
  </si>
  <si>
    <t>如果再加上格線呢？</t>
    <phoneticPr fontId="1" type="noConversion"/>
  </si>
  <si>
    <t>如果是用圖例標示呢？</t>
    <phoneticPr fontId="1" type="noConversion"/>
  </si>
  <si>
    <t>G</t>
    <phoneticPr fontId="1" type="noConversion"/>
  </si>
  <si>
    <t>H</t>
    <phoneticPr fontId="1" type="noConversion"/>
  </si>
  <si>
    <t>項目</t>
    <phoneticPr fontId="1" type="noConversion"/>
  </si>
  <si>
    <t>數量</t>
    <phoneticPr fontId="1" type="noConversion"/>
  </si>
  <si>
    <t>自動排序</t>
    <phoneticPr fontId="1" type="noConversion"/>
  </si>
  <si>
    <t>順序</t>
    <phoneticPr fontId="1" type="noConversion"/>
  </si>
  <si>
    <t>加入兩組重複的數列。上面那組將無填色無線條，顯示標籤為類別。下面那組顯示數值</t>
    <phoneticPr fontId="1" type="noConversion"/>
  </si>
  <si>
    <t>澄粉量</t>
    <phoneticPr fontId="1" type="noConversion"/>
  </si>
  <si>
    <t>低筋</t>
    <phoneticPr fontId="1" type="noConversion"/>
  </si>
  <si>
    <t>中筋</t>
    <phoneticPr fontId="1" type="noConversion"/>
  </si>
  <si>
    <t>高筋</t>
    <phoneticPr fontId="1" type="noConversion"/>
  </si>
  <si>
    <t>透光度</t>
    <phoneticPr fontId="1" type="noConversion"/>
  </si>
  <si>
    <t>彈性</t>
    <phoneticPr fontId="1" type="noConversion"/>
  </si>
  <si>
    <t>平滑度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</si>
  <si>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</si>
  <si>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</si>
  <si>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</si>
  <si>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</si>
  <si>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day</t>
    <phoneticPr fontId="1" type="noConversion"/>
  </si>
  <si>
    <t>輔助</t>
    <phoneticPr fontId="1" type="noConversion"/>
  </si>
  <si>
    <t>數字很多，看起來如何？</t>
    <phoneticPr fontId="1" type="noConversion"/>
  </si>
  <si>
    <t>調整小數點對齊</t>
    <phoneticPr fontId="1" type="noConversion"/>
  </si>
  <si>
    <t>自訂數值格式代碼 [=8]"0";#.0</t>
    <phoneticPr fontId="1" type="noConversion"/>
  </si>
  <si>
    <t>用圖案遮蓋。繪製平行斜線</t>
    <phoneticPr fontId="1" type="noConversion"/>
  </si>
  <si>
    <t>所有資料當作同一數列</t>
    <phoneticPr fontId="1" type="noConversion"/>
  </si>
  <si>
    <t>每群資料中間空一列</t>
    <phoneticPr fontId="1" type="noConversion"/>
  </si>
  <si>
    <t>各資料線之間的直線用主要格線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</si>
  <si>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</si>
  <si>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</si>
  <si>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</si>
  <si>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</si>
  <si>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輔助</t>
    <phoneticPr fontId="1" type="noConversion"/>
  </si>
  <si>
    <t>利用輔助資料做資料標籤的位置和顯示</t>
    <phoneticPr fontId="1" type="noConversion"/>
  </si>
  <si>
    <t>B</t>
    <phoneticPr fontId="1" type="noConversion"/>
  </si>
  <si>
    <t>長條圖，會有高度為0的長條，那是無數據還是數據為0？</t>
    <phoneticPr fontId="1" type="noConversion"/>
  </si>
  <si>
    <t>折線圖+座標軸類型為日期座標軸，無法明確顯示資料點的採樣日期</t>
    <phoneticPr fontId="1" type="noConversion"/>
  </si>
  <si>
    <t>折線圖+座標軸類型為日期座標軸+資料標籤標示日期</t>
    <phoneticPr fontId="1" type="noConversion"/>
  </si>
  <si>
    <t>不可有的做法：折線圖+座標軸類型為文字座標軸。應該不等距的時間間隔，卻變成等距的</t>
    <phoneticPr fontId="1" type="noConversion"/>
  </si>
  <si>
    <t>口罩產量</t>
    <phoneticPr fontId="1" type="noConversion"/>
  </si>
  <si>
    <t>二月</t>
    <phoneticPr fontId="1" type="noConversion"/>
  </si>
  <si>
    <t>188萬</t>
    <phoneticPr fontId="1" type="noConversion"/>
  </si>
  <si>
    <t>820萬</t>
    <phoneticPr fontId="1" type="noConversion"/>
  </si>
  <si>
    <t>五月中旬</t>
    <phoneticPr fontId="1" type="noConversion"/>
  </si>
  <si>
    <t>1500萬</t>
    <phoneticPr fontId="1" type="noConversion"/>
  </si>
  <si>
    <t>1300萬</t>
    <phoneticPr fontId="1" type="noConversion"/>
  </si>
  <si>
    <t>1000萬</t>
    <phoneticPr fontId="1" type="noConversion"/>
  </si>
  <si>
    <t>口罩進出口</t>
    <phoneticPr fontId="1" type="noConversion"/>
  </si>
  <si>
    <t>產能</t>
    <phoneticPr fontId="1" type="noConversion"/>
  </si>
  <si>
    <t>進口</t>
    <phoneticPr fontId="1" type="noConversion"/>
  </si>
  <si>
    <t>出口</t>
    <phoneticPr fontId="1" type="noConversion"/>
  </si>
  <si>
    <t>億</t>
  </si>
  <si>
    <t>合計</t>
    <phoneticPr fontId="1" type="noConversion"/>
  </si>
  <si>
    <t>四組數據當作四個數列</t>
    <phoneticPr fontId="1" type="noConversion"/>
  </si>
  <si>
    <t>折線圖比起長條圖容易比較數值大小</t>
    <phoneticPr fontId="1" type="noConversion"/>
  </si>
  <si>
    <t>例如比較 60%的不同麵粉</t>
    <phoneticPr fontId="1" type="noConversion"/>
  </si>
  <si>
    <t>改變圖片長寬比，增加斜率容易看出趨勢</t>
    <phoneticPr fontId="1" type="noConversion"/>
  </si>
  <si>
    <t>[檢視/整頁模式]觀察圖表配置，確定圖表大小</t>
    <phoneticPr fontId="1" type="noConversion"/>
  </si>
  <si>
    <t>如何匯出圖片？</t>
    <phoneticPr fontId="1" type="noConversion"/>
  </si>
  <si>
    <t>選擇區域後，用【複製/複製成圖片/外觀：如螢幕顯示，格式：圖片】，貼到inkscape</t>
    <phoneticPr fontId="1" type="noConversion"/>
  </si>
  <si>
    <t>檔案儲存為pdf後，匯入inkscape(使用Pappler/Cairo模式匯入)</t>
  </si>
  <si>
    <t>*</t>
    <phoneticPr fontId="1" type="noConversion"/>
  </si>
  <si>
    <t>用攝影功能整理圖表</t>
    <phoneticPr fontId="1" type="noConversion"/>
  </si>
  <si>
    <t>樣本編號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</si>
  <si>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</si>
  <si>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</si>
  <si>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</si>
  <si>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</si>
  <si>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</si>
  <si>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根長度</t>
    <phoneticPr fontId="1" type="noConversion"/>
  </si>
  <si>
    <t>莖高度</t>
    <phoneticPr fontId="1" type="noConversion"/>
  </si>
  <si>
    <t>葉寬度</t>
    <phoneticPr fontId="1" type="noConversion"/>
  </si>
  <si>
    <t>單位(mm)</t>
    <phoneticPr fontId="1" type="noConversion"/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</si>
  <si>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</si>
  <si>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</si>
  <si>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</si>
  <si>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</si>
  <si>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</si>
  <si>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</si>
  <si>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</si>
  <si>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</si>
  <si>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</si>
  <si>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</si>
  <si>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無肥料</t>
    <phoneticPr fontId="1" type="noConversion"/>
  </si>
  <si>
    <t>提出問題，用合理的圖片說明</t>
    <phoneticPr fontId="1" type="noConversion"/>
  </si>
  <si>
    <t xml:space="preserve"> 第1天</t>
    <phoneticPr fontId="1" type="noConversion"/>
  </si>
  <si>
    <t xml:space="preserve"> 第15天</t>
    <phoneticPr fontId="1" type="noConversion"/>
  </si>
  <si>
    <t xml:space="preserve"> 第20天</t>
    <phoneticPr fontId="1" type="noConversion"/>
  </si>
  <si>
    <t xml:space="preserve"> 第6天</t>
    <phoneticPr fontId="1" type="noConversion"/>
  </si>
  <si>
    <t>輔助線畫在副座標軸上</t>
    <phoneticPr fontId="1" type="noConversion"/>
  </si>
  <si>
    <t>副水平軸範圍是0-1</t>
    <phoneticPr fontId="1" type="noConversion"/>
  </si>
  <si>
    <t>副垂直軸範圍和主垂直軸一樣</t>
    <phoneticPr fontId="1" type="noConversion"/>
  </si>
  <si>
    <t>[=34]"0";#0.0</t>
  </si>
  <si>
    <t>座標非從0開始，需要特別標記</t>
    <phoneticPr fontId="1" type="noConversion"/>
  </si>
  <si>
    <t>截斷標記</t>
    <phoneticPr fontId="1" type="noConversion"/>
  </si>
  <si>
    <t>平均</t>
    <phoneticPr fontId="1" type="noConversion"/>
  </si>
  <si>
    <t>根</t>
    <phoneticPr fontId="1" type="noConversion"/>
  </si>
  <si>
    <t>莖</t>
    <phoneticPr fontId="1" type="noConversion"/>
  </si>
  <si>
    <t>葉</t>
    <phoneticPr fontId="1" type="noConversion"/>
  </si>
  <si>
    <t>輔助</t>
    <phoneticPr fontId="1" type="noConversion"/>
  </si>
  <si>
    <t>肥料1:1</t>
    <phoneticPr fontId="1" type="noConversion"/>
  </si>
  <si>
    <t>肥料1:10</t>
    <phoneticPr fontId="1" type="noConversion"/>
  </si>
  <si>
    <t>1:1</t>
    <phoneticPr fontId="1" type="noConversion"/>
  </si>
  <si>
    <t>1:10</t>
    <phoneticPr fontId="1" type="noConversion"/>
  </si>
  <si>
    <t>none</t>
    <phoneticPr fontId="1" type="noConversion"/>
  </si>
  <si>
    <t>作圖比較不同肥料的效果差異</t>
    <phoneticPr fontId="1" type="noConversion"/>
  </si>
  <si>
    <t>Excel 2010</t>
    <phoneticPr fontId="1" type="noConversion"/>
  </si>
  <si>
    <t>Excel 2016</t>
    <phoneticPr fontId="1" type="noConversion"/>
  </si>
  <si>
    <t>視線需要來回移動</t>
    <phoneticPr fontId="1" type="noConversion"/>
  </si>
  <si>
    <t>圖例和線條沒有對應關係</t>
    <phoneticPr fontId="1" type="noConversion"/>
  </si>
  <si>
    <t>利用輔助資料畫背景</t>
    <phoneticPr fontId="1" type="noConversion"/>
  </si>
  <si>
    <t>輔助資料作直條圖，直條圖的線條設為無，填色為灰色。畫在Y副座標軸上。</t>
    <phoneticPr fontId="1" type="noConversion"/>
  </si>
  <si>
    <t>Y副座標軸的範圍是0-1。坐標軸不顯示線條、刻度、標籤</t>
    <phoneticPr fontId="1" type="noConversion"/>
  </si>
  <si>
    <t>將輔助數據以堆疊直條圖加入，並調整顏色</t>
    <phoneticPr fontId="1" type="noConversion"/>
  </si>
  <si>
    <t>用inkscape加工處理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</si>
</sst>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/dd"/>
    <numFmt numFmtId="177" formatCode="0.000"/>
    <numFmt numFmtId="178" formatCode="hh"/>
    <numFmt numFmtId="179" formatCode="m&quot;月&quot;d&quot;日&quot;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top" wrapText="1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top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shrinkToFi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9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 shrinkToFi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top" wrapText="1" shrinkToFi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3" xfId="0" applyFont="1" applyBorder="1">
      <alignment vertical="center"/>
    </xf>
    <xf numFmtId="49" fontId="0" fillId="0" borderId="0" xfId="0" applyNumberFormat="1" applyAlignment="1">
      <alignment horizontal="righ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D-4B40-9208-CB2997C8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DE2-899A-716FF0F0C21A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DE2-899A-716FF0F0C21A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3-4DE2-899A-716FF0F0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75712"/>
        <c:axId val="127881600"/>
      </c:lineChart>
      <c:catAx>
        <c:axId val="1278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81600"/>
        <c:crosses val="autoZero"/>
        <c:auto val="1"/>
        <c:lblAlgn val="ctr"/>
        <c:lblOffset val="100"/>
        <c:noMultiLvlLbl val="0"/>
      </c:catAx>
      <c:valAx>
        <c:axId val="1278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75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9991429642723"/>
          <c:y val="4.3158355205599297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5-45CD-B765-EE90559E4CD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5-45CD-B765-EE90559E4CD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A95-45CD-B765-EE90559E4C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5-45CD-B765-EE90559E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6062992125984"/>
          <c:y val="7.9166666666666663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6-4DB6-BB1D-447C9E87595F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26-4DB6-BB1D-447C9E87595F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226-4DB6-BB1D-447C9E8759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26-4DB6-BB1D-447C9E8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46062992125984"/>
          <c:y val="7.9166666666666663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3-441A-A485-FA5D101CADBC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3-441A-A485-FA5D101CADBC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3-441A-A485-FA5D101C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8642030541636845"/>
          <c:y val="5.6973202423771123E-2"/>
          <c:w val="0.13554939155332857"/>
          <c:h val="0.2790573053368328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66509162049188297"/>
          <c:h val="0.83144901398565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D-426D-B7EC-7654DACA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1200"/>
        <c:axId val="126624896"/>
      </c:barChart>
      <c:catAx>
        <c:axId val="12765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24896"/>
        <c:crosses val="autoZero"/>
        <c:auto val="1"/>
        <c:lblAlgn val="ctr"/>
        <c:lblOffset val="100"/>
        <c:noMultiLvlLbl val="0"/>
      </c:catAx>
      <c:valAx>
        <c:axId val="1266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512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8-40BD-91C6-92A7929F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48704"/>
        <c:axId val="126650240"/>
      </c:barChart>
      <c:catAx>
        <c:axId val="12664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50240"/>
        <c:crosses val="autoZero"/>
        <c:auto val="1"/>
        <c:lblAlgn val="ctr"/>
        <c:lblOffset val="100"/>
        <c:noMultiLvlLbl val="0"/>
      </c:catAx>
      <c:valAx>
        <c:axId val="1266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487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8-4AC2-A73C-6E49389B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74048"/>
        <c:axId val="126675584"/>
      </c:barChart>
      <c:catAx>
        <c:axId val="12667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675584"/>
        <c:crosses val="autoZero"/>
        <c:auto val="1"/>
        <c:lblAlgn val="ctr"/>
        <c:lblOffset val="100"/>
        <c:noMultiLvlLbl val="0"/>
      </c:catAx>
      <c:valAx>
        <c:axId val="126675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740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8-4E14-A161-3C425C40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95296"/>
        <c:axId val="126696832"/>
      </c:barChart>
      <c:catAx>
        <c:axId val="12669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26696832"/>
        <c:crosses val="autoZero"/>
        <c:auto val="1"/>
        <c:lblAlgn val="ctr"/>
        <c:lblOffset val="100"/>
        <c:noMultiLvlLbl val="0"/>
      </c:catAx>
      <c:valAx>
        <c:axId val="126696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695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4-41BB-819C-14FCCF451EB4}"/>
            </c:ext>
          </c:extLst>
        </c:ser>
        <c:ser>
          <c:idx val="1"/>
          <c:order val="1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TW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4-41BB-819C-14FCCF45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42912"/>
        <c:axId val="126744448"/>
      </c:barChart>
      <c:catAx>
        <c:axId val="1267429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one"/>
        <c:crossAx val="126744448"/>
        <c:crosses val="autoZero"/>
        <c:auto val="1"/>
        <c:lblAlgn val="ctr"/>
        <c:lblOffset val="100"/>
        <c:noMultiLvlLbl val="0"/>
      </c:catAx>
      <c:valAx>
        <c:axId val="1267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429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輔助數據作圖!$A$3:$A$6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輔助數據作圖!$B$3:$B$6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5-4A59-BC55-89508E0D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04928"/>
        <c:axId val="127806464"/>
      </c:barChart>
      <c:catAx>
        <c:axId val="1278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806464"/>
        <c:crosses val="autoZero"/>
        <c:auto val="1"/>
        <c:lblAlgn val="ctr"/>
        <c:lblOffset val="100"/>
        <c:noMultiLvlLbl val="0"/>
      </c:catAx>
      <c:valAx>
        <c:axId val="1278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0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7-431D-A2CC-5BEC5714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41344"/>
        <c:axId val="126442880"/>
      </c:barChart>
      <c:catAx>
        <c:axId val="1264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442880"/>
        <c:crosses val="autoZero"/>
        <c:auto val="1"/>
        <c:lblAlgn val="ctr"/>
        <c:lblOffset val="100"/>
        <c:noMultiLvlLbl val="0"/>
      </c:catAx>
      <c:valAx>
        <c:axId val="12644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44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41024"/>
        <c:axId val="127842560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7-4184-9156-F064E6F43E8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184-9156-F064E6F4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8176"/>
        <c:axId val="127856640"/>
      </c:scatterChart>
      <c:catAx>
        <c:axId val="1278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42560"/>
        <c:crosses val="autoZero"/>
        <c:auto val="1"/>
        <c:lblAlgn val="ctr"/>
        <c:lblOffset val="100"/>
        <c:noMultiLvlLbl val="0"/>
      </c:catAx>
      <c:valAx>
        <c:axId val="12784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841024"/>
        <c:crosses val="autoZero"/>
        <c:crossBetween val="between"/>
      </c:valAx>
      <c:valAx>
        <c:axId val="127856640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8176"/>
        <c:crosses val="max"/>
        <c:crossBetween val="midCat"/>
      </c:valAx>
      <c:valAx>
        <c:axId val="12785817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85664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81600"/>
        <c:axId val="128287488"/>
      </c:barChart>
      <c:scatterChart>
        <c:scatterStyle val="lineMarker"/>
        <c:varyColors val="0"/>
        <c:ser>
          <c:idx val="1"/>
          <c:order val="1"/>
          <c:tx>
            <c:strRef>
              <c:f>輔助數據作圖!$C$28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1B-4237-9815-F2BE432FEA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輔助數據作圖!$B$28:$B$29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B-4237-9815-F2BE432F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0816"/>
        <c:axId val="128289024"/>
      </c:scatterChart>
      <c:catAx>
        <c:axId val="1282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87488"/>
        <c:crosses val="autoZero"/>
        <c:auto val="1"/>
        <c:lblAlgn val="ctr"/>
        <c:lblOffset val="100"/>
        <c:noMultiLvlLbl val="0"/>
      </c:catAx>
      <c:valAx>
        <c:axId val="128287488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28281600"/>
        <c:crosses val="autoZero"/>
        <c:crossBetween val="between"/>
        <c:majorUnit val="2"/>
      </c:valAx>
      <c:valAx>
        <c:axId val="128289024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90816"/>
        <c:crosses val="max"/>
        <c:crossBetween val="midCat"/>
      </c:valAx>
      <c:valAx>
        <c:axId val="128290816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28902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3-4954-B57E-7B4D3152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97600"/>
        <c:axId val="128336256"/>
      </c:barChart>
      <c:catAx>
        <c:axId val="12829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36256"/>
        <c:crosses val="autoZero"/>
        <c:auto val="1"/>
        <c:lblAlgn val="ctr"/>
        <c:lblOffset val="100"/>
        <c:noMultiLvlLbl val="0"/>
      </c:catAx>
      <c:valAx>
        <c:axId val="1283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976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62368"/>
        <c:axId val="128363904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7F-4B63-9D8D-C5DDB4030D6C}"/>
                </c:ext>
              </c:extLst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7F-4B63-9D8D-C5DDB4030D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F-4B63-9D8D-C5DDB403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1328"/>
        <c:axId val="128369792"/>
      </c:scatterChart>
      <c:catAx>
        <c:axId val="1283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3904"/>
        <c:crosses val="autoZero"/>
        <c:auto val="1"/>
        <c:lblAlgn val="ctr"/>
        <c:lblOffset val="100"/>
        <c:noMultiLvlLbl val="0"/>
      </c:catAx>
      <c:valAx>
        <c:axId val="128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62368"/>
        <c:crosses val="autoZero"/>
        <c:crossBetween val="between"/>
      </c:valAx>
      <c:valAx>
        <c:axId val="1283697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371328"/>
        <c:crosses val="max"/>
        <c:crossBetween val="midCat"/>
      </c:valAx>
      <c:valAx>
        <c:axId val="12837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36979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A-4F12-9453-8828CC810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03328"/>
        <c:axId val="128404864"/>
      </c:barChart>
      <c:catAx>
        <c:axId val="1284033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8404864"/>
        <c:crosses val="autoZero"/>
        <c:auto val="1"/>
        <c:lblAlgn val="ctr"/>
        <c:lblOffset val="100"/>
        <c:noMultiLvlLbl val="0"/>
      </c:catAx>
      <c:valAx>
        <c:axId val="1284048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84033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A-4009-82EB-7AC4BC560470}"/>
            </c:ext>
          </c:extLst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8452480"/>
        <c:axId val="128454016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CA-4009-82EB-7AC4BC5604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A-4009-82EB-7AC4BC56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95056"/>
        <c:axId val="736396696"/>
      </c:scatterChart>
      <c:catAx>
        <c:axId val="128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54016"/>
        <c:crosses val="autoZero"/>
        <c:auto val="1"/>
        <c:lblAlgn val="ctr"/>
        <c:lblOffset val="0"/>
        <c:tickLblSkip val="1"/>
        <c:noMultiLvlLbl val="0"/>
      </c:catAx>
      <c:valAx>
        <c:axId val="12845401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452480"/>
        <c:crosses val="autoZero"/>
        <c:crossBetween val="between"/>
      </c:valAx>
      <c:valAx>
        <c:axId val="736396696"/>
        <c:scaling>
          <c:orientation val="minMax"/>
          <c:max val="1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736395056"/>
        <c:crosses val="max"/>
        <c:crossBetween val="midCat"/>
      </c:valAx>
      <c:valAx>
        <c:axId val="736395056"/>
        <c:scaling>
          <c:orientation val="minMax"/>
          <c:max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736396696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596224"/>
        <c:axId val="128594688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0-4F7F-B104-5A14CDD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2400"/>
        <c:axId val="128584704"/>
      </c:lineChart>
      <c:catAx>
        <c:axId val="128582400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128584704"/>
        <c:crosses val="autoZero"/>
        <c:auto val="1"/>
        <c:lblAlgn val="ctr"/>
        <c:lblOffset val="100"/>
        <c:tickMarkSkip val="1"/>
        <c:noMultiLvlLbl val="0"/>
      </c:catAx>
      <c:valAx>
        <c:axId val="128584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582400"/>
        <c:crosses val="autoZero"/>
        <c:crossBetween val="between"/>
        <c:majorUnit val="10"/>
      </c:valAx>
      <c:valAx>
        <c:axId val="128594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8596224"/>
        <c:crosses val="max"/>
        <c:crossBetween val="between"/>
      </c:valAx>
      <c:catAx>
        <c:axId val="128596224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12859468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C-406B-995A-DE67D071AE53}"/>
            </c:ext>
          </c:extLst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8000000"/>
        <c:axId val="128001536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C-406B-995A-DE67D071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0000"/>
        <c:axId val="128001536"/>
      </c:lineChart>
      <c:catAx>
        <c:axId val="128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0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800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961207337444"/>
          <c:y val="0.12215026736255644"/>
          <c:w val="0.71393107279522239"/>
          <c:h val="0.73512849658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'輔助背景-用儲存格'!$A$1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'輔助背景-用儲存格'!$B$2:$B$7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'輔助背景-用儲存格'!$C$2:$C$7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3-4B9B-B3F3-D4C7469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6416"/>
        <c:axId val="128637952"/>
      </c:scatterChart>
      <c:valAx>
        <c:axId val="128636416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637952"/>
        <c:crossesAt val="0"/>
        <c:crossBetween val="midCat"/>
      </c:valAx>
      <c:valAx>
        <c:axId val="128637952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63641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6.0478335929933895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A-4A0F-814C-32C6D6B45737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2CA-4A0F-814C-32C6D6B45737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A-4A0F-814C-32C6D6B4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4800"/>
        <c:axId val="128206336"/>
      </c:scatterChart>
      <c:valAx>
        <c:axId val="128204800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06336"/>
        <c:crossesAt val="0"/>
        <c:crossBetween val="midCat"/>
      </c:valAx>
      <c:valAx>
        <c:axId val="12820633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048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E-42DD-BBD5-1E24CE7A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15232"/>
        <c:axId val="126845696"/>
      </c:barChart>
      <c:catAx>
        <c:axId val="12681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845696"/>
        <c:crosses val="autoZero"/>
        <c:auto val="1"/>
        <c:lblAlgn val="ctr"/>
        <c:lblOffset val="100"/>
        <c:noMultiLvlLbl val="0"/>
      </c:catAx>
      <c:valAx>
        <c:axId val="12684569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81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4.6218086375566687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C-40BE-8C1B-A3F847E8F2BE}"/>
            </c:ext>
          </c:extLst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6EC-40BE-8C1B-A3F847E8F2BE}"/>
              </c:ext>
            </c:extLst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EC-40BE-8C1B-A3F847E8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23488"/>
        <c:axId val="128241664"/>
      </c:scatterChart>
      <c:valAx>
        <c:axId val="128223488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8241664"/>
        <c:crossesAt val="5"/>
        <c:crossBetween val="midCat"/>
      </c:valAx>
      <c:valAx>
        <c:axId val="12824166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8223488"/>
        <c:crossesAt val="16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7-423E-81F9-6E37C479B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7-423E-81F9-6E37C479B585}"/>
            </c:ext>
          </c:extLst>
        </c:ser>
        <c:ser>
          <c:idx val="2"/>
          <c:order val="1"/>
          <c:tx>
            <c:strRef>
              <c:f>輔助線與標記資料點!$A$16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7-423E-81F9-6E37C479B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輔助線與標記資料點!$B$18:$B$19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輔助線與標記資料點!$C$18:$C$19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7-423E-81F9-6E37C479B585}"/>
            </c:ext>
          </c:extLst>
        </c:ser>
        <c:ser>
          <c:idx val="0"/>
          <c:order val="2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F7-423E-81F9-6E37C479B585}"/>
              </c:ext>
            </c:extLst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{151CE1D6-0AFC-4B78-9F4A-3022EC979F50}</c15:txfldGUID>
                      <c15:f>輔助線與標記資料點!$A$2</c15:f>
                      <c15:dlblFieldTableCache>
                        <c:ptCount val="1"/>
                        <c:pt idx="0">
                          <c:v>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AF7-423E-81F9-6E37C479B585}"/>
                </c:ext>
              </c:extLst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{E8F53269-69FD-4FB7-BB1C-7F17FE525C2A}</c15:txfldGUID>
                      <c15:f>輔助線與標記資料點!$A$3</c15:f>
                      <c15:dlblFieldTableCache>
                        <c:ptCount val="1"/>
                        <c:pt idx="0">
                          <c:v>B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AF7-423E-81F9-6E37C479B585}"/>
                </c:ext>
              </c:extLst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{8CD0381E-F894-46F4-97CC-DE7AE0D635A5}</c15:txfldGUID>
                      <c15:f>輔助線與標記資料點!$A$4</c15:f>
                      <c15:dlblFieldTableCache>
                        <c:ptCount val="1"/>
                        <c:pt idx="0">
                          <c:v>C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AF7-423E-81F9-6E37C479B585}"/>
                </c:ext>
              </c:extLst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{E03A553D-FC60-43F6-BCA4-47155821584E}</c15:txfldGUID>
                      <c15:f>輔助線與標記資料點!$A$5</c15:f>
                      <c15:dlblFieldTableCache>
                        <c:ptCount val="1"/>
                        <c:pt idx="0">
                          <c:v>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AF7-423E-81F9-6E37C479B585}"/>
                </c:ext>
              </c:extLst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{5C8853C6-0388-4E48-86F4-7A0510CF300E}</c15:txfldGUID>
                      <c15:f>輔助線與標記資料點!$A$6</c15:f>
                      <c15:dlblFieldTableCache>
                        <c:ptCount val="1"/>
                        <c:pt idx="0">
                          <c:v>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AF7-423E-81F9-6E37C479B585}"/>
                </c:ext>
              </c:extLst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{6F0F98AB-D7AE-4852-B071-C5345B531E36}</c15:txfldGUID>
                      <c15:f>輔助線與標記資料點!$A$7</c15:f>
                      <c15:dlblFieldTableCache>
                        <c:ptCount val="1"/>
                        <c:pt idx="0">
                          <c:v>F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AF7-423E-81F9-6E37C479B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F7-423E-81F9-6E37C479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64992"/>
        <c:axId val="128166912"/>
      </c:scatterChart>
      <c:valAx>
        <c:axId val="12816499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6912"/>
        <c:crosses val="autoZero"/>
        <c:crossBetween val="midCat"/>
      </c:valAx>
      <c:valAx>
        <c:axId val="128166912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64992"/>
        <c:crosses val="autoZero"/>
        <c:crossBetween val="midCat"/>
        <c:majorUnit val="5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4783593227316"/>
          <c:y val="7.7936691732722663E-2"/>
          <c:w val="0.67080129689671142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D-4ABD-A166-07FDB936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73504"/>
        <c:axId val="128772736"/>
      </c:lineChart>
      <c:dateAx>
        <c:axId val="12877350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8772736"/>
        <c:crosses val="autoZero"/>
        <c:auto val="1"/>
        <c:lblOffset val="100"/>
        <c:baseTimeUnit val="days"/>
      </c:dateAx>
      <c:valAx>
        <c:axId val="12877273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735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F-47A5-B65B-C2CA1A00F064}"/>
            </c:ext>
          </c:extLst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F-47A5-B65B-C2CA1A00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3936"/>
        <c:axId val="128105472"/>
      </c:scatterChart>
      <c:valAx>
        <c:axId val="128103936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128105472"/>
        <c:crosses val="autoZero"/>
        <c:crossBetween val="midCat"/>
      </c:valAx>
      <c:valAx>
        <c:axId val="1281054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03936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7594050743658"/>
          <c:y val="6.4047827354913975E-2"/>
          <c:w val="0.67080129689671142"/>
          <c:h val="0.68978856809565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0B8-BE15-6F648504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2640"/>
        <c:axId val="130618112"/>
      </c:lineChart>
      <c:dateAx>
        <c:axId val="128752640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18112"/>
        <c:crosses val="autoZero"/>
        <c:auto val="1"/>
        <c:lblOffset val="100"/>
        <c:baseTimeUnit val="days"/>
      </c:dateAx>
      <c:valAx>
        <c:axId val="13061811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526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926405286539"/>
          <c:y val="8.1946665063813581E-2"/>
          <c:w val="0.82271876957121015"/>
          <c:h val="0.7298262907976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8-4D58-A0EF-DA429676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38208"/>
        <c:axId val="130639744"/>
      </c:barChart>
      <c:dateAx>
        <c:axId val="13063820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39744"/>
        <c:crosses val="autoZero"/>
        <c:auto val="1"/>
        <c:lblOffset val="100"/>
        <c:baseTimeUnit val="days"/>
        <c:majorUnit val="1"/>
        <c:majorTimeUnit val="days"/>
      </c:dateAx>
      <c:valAx>
        <c:axId val="13063974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382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5634295713"/>
          <c:y val="0.15347769028871389"/>
          <c:w val="0.76264170312044344"/>
          <c:h val="0.68680592009332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41C3-9CE9-B85F9176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67648"/>
        <c:axId val="130669568"/>
      </c:lineChart>
      <c:catAx>
        <c:axId val="13066764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30669568"/>
        <c:crosses val="autoZero"/>
        <c:auto val="0"/>
        <c:lblAlgn val="ctr"/>
        <c:lblOffset val="100"/>
        <c:noMultiLvlLbl val="1"/>
      </c:catAx>
      <c:valAx>
        <c:axId val="13066956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6676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171470369482"/>
          <c:y val="8.753376330310908E-2"/>
          <c:w val="0.80102675690128899"/>
          <c:h val="0.62782499409796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B-41E1-AE44-F3163A363D3C}"/>
            </c:ext>
          </c:extLst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9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numFmt formatCode="yyyy&quot;年&quot;m&quot;月&quot;d&quot;日&quot;;@" sourceLinked="0"/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B-41E1-AE44-F3163A36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19744"/>
        <c:axId val="130721280"/>
      </c:lineChart>
      <c:dateAx>
        <c:axId val="130719744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30721280"/>
        <c:crosses val="autoZero"/>
        <c:auto val="1"/>
        <c:lblOffset val="100"/>
        <c:baseTimeUnit val="days"/>
      </c:dateAx>
      <c:valAx>
        <c:axId val="1307212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719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D-45BE-AB33-614DDCD2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8272"/>
        <c:axId val="130440192"/>
      </c:lineChart>
      <c:catAx>
        <c:axId val="13043827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440192"/>
        <c:crosses val="autoZero"/>
        <c:auto val="1"/>
        <c:lblAlgn val="ctr"/>
        <c:lblOffset val="100"/>
        <c:noMultiLvlLbl val="0"/>
      </c:catAx>
      <c:valAx>
        <c:axId val="130440192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438272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51601410648411"/>
          <c:y val="0.20373314569757983"/>
          <c:w val="0.67792010534765634"/>
          <c:h val="0.5384609407544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A-4642-96DF-F096974E3D92}"/>
            </c:ext>
          </c:extLst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6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時間序列!$D$2:$D$5</c:f>
              <c:numCache>
                <c:formatCode>General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A-4642-96DF-F096974E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9888"/>
        <c:axId val="130471424"/>
      </c:scatterChart>
      <c:valAx>
        <c:axId val="130469888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30471424"/>
        <c:crosses val="autoZero"/>
        <c:crossBetween val="midCat"/>
        <c:majorUnit val="0.2"/>
      </c:valAx>
      <c:valAx>
        <c:axId val="130471424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46988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lineChart>
        <c:grouping val="standard"/>
        <c:varyColors val="0"/>
        <c:ser>
          <c:idx val="0"/>
          <c:order val="0"/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224-8183-6FA005DF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6576"/>
        <c:axId val="126871040"/>
      </c:lineChart>
      <c:catAx>
        <c:axId val="12685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871040"/>
        <c:crosses val="autoZero"/>
        <c:auto val="1"/>
        <c:lblAlgn val="ctr"/>
        <c:lblOffset val="100"/>
        <c:noMultiLvlLbl val="0"/>
      </c:catAx>
      <c:valAx>
        <c:axId val="126871040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85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676-8360-7B253894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12000"/>
        <c:axId val="130513536"/>
      </c:barChart>
      <c:catAx>
        <c:axId val="130512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513536"/>
        <c:crosses val="autoZero"/>
        <c:auto val="1"/>
        <c:lblAlgn val="ctr"/>
        <c:lblOffset val="100"/>
        <c:noMultiLvlLbl val="0"/>
      </c:catAx>
      <c:valAx>
        <c:axId val="13051353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[=34]&quot;0&quot;;#0.0" sourceLinked="0"/>
        <c:majorTickMark val="out"/>
        <c:minorTickMark val="none"/>
        <c:tickLblPos val="nextTo"/>
        <c:crossAx val="130512000"/>
        <c:crosses val="autoZero"/>
        <c:crossBetween val="between"/>
        <c:majorUnit val="0.5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0-4E69-B65F-F5FCC14A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47712"/>
        <c:axId val="130549248"/>
      </c:barChart>
      <c:catAx>
        <c:axId val="1305477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30549248"/>
        <c:crosses val="autoZero"/>
        <c:auto val="1"/>
        <c:lblAlgn val="ctr"/>
        <c:lblOffset val="100"/>
        <c:noMultiLvlLbl val="0"/>
      </c:catAx>
      <c:valAx>
        <c:axId val="130549248"/>
        <c:scaling>
          <c:orientation val="minMax"/>
          <c:max val="37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1305477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'組圖(1)'!$A$2</c:f>
              <c:strCache>
                <c:ptCount val="1"/>
                <c:pt idx="0">
                  <c:v>day</c:v>
                </c:pt>
              </c:strCache>
            </c:strRef>
          </c:tx>
          <c:val>
            <c:numRef>
              <c:f>'組圖(1)'!$A$3:$A$12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D-4B29-86DD-704B403C039B}"/>
            </c:ext>
          </c:extLst>
        </c:ser>
        <c:ser>
          <c:idx val="1"/>
          <c:order val="1"/>
          <c:tx>
            <c:strRef>
              <c:f>'組圖(1)'!$B$2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'組圖(1)'!$B$3:$B$12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D-4B29-86DD-704B403C039B}"/>
            </c:ext>
          </c:extLst>
        </c:ser>
        <c:ser>
          <c:idx val="2"/>
          <c:order val="2"/>
          <c:tx>
            <c:strRef>
              <c:f>'組圖(1)'!$C$2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'組圖(1)'!$C$3:$C$12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D-4B29-86DD-704B403C039B}"/>
            </c:ext>
          </c:extLst>
        </c:ser>
        <c:ser>
          <c:idx val="3"/>
          <c:order val="3"/>
          <c:tx>
            <c:strRef>
              <c:f>'組圖(1)'!$D$2</c:f>
              <c:strCache>
                <c:ptCount val="1"/>
                <c:pt idx="0">
                  <c:v>C</c:v>
                </c:pt>
              </c:strCache>
            </c:strRef>
          </c:tx>
          <c:val>
            <c:numRef>
              <c:f>'組圖(1)'!$D$3:$D$12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D-4B29-86DD-704B403C039B}"/>
            </c:ext>
          </c:extLst>
        </c:ser>
        <c:ser>
          <c:idx val="4"/>
          <c:order val="4"/>
          <c:tx>
            <c:strRef>
              <c:f>'組圖(1)'!$E$2</c:f>
              <c:strCache>
                <c:ptCount val="1"/>
                <c:pt idx="0">
                  <c:v>D</c:v>
                </c:pt>
              </c:strCache>
            </c:strRef>
          </c:tx>
          <c:val>
            <c:numRef>
              <c:f>'組圖(1)'!$E$3:$E$12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D-4B29-86DD-704B403C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32128"/>
        <c:axId val="141231616"/>
      </c:lineChart>
      <c:catAx>
        <c:axId val="1408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31616"/>
        <c:crosses val="autoZero"/>
        <c:auto val="1"/>
        <c:lblAlgn val="ctr"/>
        <c:lblOffset val="100"/>
        <c:noMultiLvlLbl val="0"/>
      </c:catAx>
      <c:valAx>
        <c:axId val="1412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3281568970547"/>
          <c:y val="9.2465828135119471E-2"/>
          <c:w val="0.74598826188393108"/>
          <c:h val="0.76269420867846061"/>
        </c:manualLayout>
      </c:layout>
      <c:lineChart>
        <c:grouping val="standard"/>
        <c:varyColors val="0"/>
        <c:ser>
          <c:idx val="0"/>
          <c:order val="0"/>
          <c:tx>
            <c:strRef>
              <c:f>'組圖(1)'!$B$63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'組圖(1)'!$A$64:$A$103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'組圖(1)'!$B$64:$B$103</c:f>
              <c:numCache>
                <c:formatCode>General</c:formatCode>
                <c:ptCount val="4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416D-809F-8D850F44B3B5}"/>
            </c:ext>
          </c:extLst>
        </c:ser>
        <c:ser>
          <c:idx val="1"/>
          <c:order val="1"/>
          <c:tx>
            <c:strRef>
              <c:f>'組圖(1)'!$C$63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'組圖(1)'!$A$64:$A$103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'組圖(1)'!$C$64:$C$103</c:f>
              <c:numCache>
                <c:formatCode>General</c:formatCode>
                <c:ptCount val="40"/>
                <c:pt idx="10">
                  <c:v>26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18</c:v>
                </c:pt>
                <c:pt idx="16">
                  <c:v>15</c:v>
                </c:pt>
                <c:pt idx="17">
                  <c:v>14</c:v>
                </c:pt>
                <c:pt idx="18">
                  <c:v>12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2-416D-809F-8D850F44B3B5}"/>
            </c:ext>
          </c:extLst>
        </c:ser>
        <c:ser>
          <c:idx val="2"/>
          <c:order val="2"/>
          <c:tx>
            <c:strRef>
              <c:f>'組圖(1)'!$D$63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'組圖(1)'!$A$64:$A$103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'組圖(1)'!$D$64:$D$103</c:f>
              <c:numCache>
                <c:formatCode>General</c:formatCode>
                <c:ptCount val="40"/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24</c:v>
                </c:pt>
                <c:pt idx="24">
                  <c:v>23</c:v>
                </c:pt>
                <c:pt idx="25">
                  <c:v>22</c:v>
                </c:pt>
                <c:pt idx="26">
                  <c:v>20</c:v>
                </c:pt>
                <c:pt idx="27">
                  <c:v>18</c:v>
                </c:pt>
                <c:pt idx="28">
                  <c:v>16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2-416D-809F-8D850F44B3B5}"/>
            </c:ext>
          </c:extLst>
        </c:ser>
        <c:ser>
          <c:idx val="3"/>
          <c:order val="3"/>
          <c:tx>
            <c:strRef>
              <c:f>'組圖(1)'!$E$63</c:f>
              <c:strCache>
                <c:ptCount val="1"/>
                <c:pt idx="0">
                  <c:v>D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'組圖(1)'!$A$64:$A$103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'組圖(1)'!$E$64:$E$103</c:f>
              <c:numCache>
                <c:formatCode>General</c:formatCode>
                <c:ptCount val="40"/>
                <c:pt idx="30">
                  <c:v>30</c:v>
                </c:pt>
                <c:pt idx="31">
                  <c:v>33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16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2-416D-809F-8D850F44B3B5}"/>
            </c:ext>
          </c:extLst>
        </c:ser>
        <c:ser>
          <c:idx val="4"/>
          <c:order val="4"/>
          <c:tx>
            <c:strRef>
              <c:f>'組圖(1)'!$F$63</c:f>
              <c:strCache>
                <c:ptCount val="1"/>
                <c:pt idx="0">
                  <c:v>A</c:v>
                </c:pt>
              </c:strCache>
            </c:strRef>
          </c:tx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9F2-416D-809F-8D850F44B3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'組圖(1)'!$A$64:$A$103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'組圖(1)'!$F$64:$F$103</c:f>
              <c:numCache>
                <c:formatCode>General</c:formatCode>
                <c:ptCount val="40"/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F2-416D-809F-8D850F44B3B5}"/>
            </c:ext>
          </c:extLst>
        </c:ser>
        <c:ser>
          <c:idx val="5"/>
          <c:order val="5"/>
          <c:tx>
            <c:strRef>
              <c:f>'組圖(1)'!$G$63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'組圖(1)'!$A$64:$A$103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'組圖(1)'!$G$64:$G$103</c:f>
              <c:numCache>
                <c:formatCode>General</c:formatCode>
                <c:ptCount val="40"/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F2-416D-809F-8D850F44B3B5}"/>
            </c:ext>
          </c:extLst>
        </c:ser>
        <c:ser>
          <c:idx val="6"/>
          <c:order val="6"/>
          <c:tx>
            <c:strRef>
              <c:f>'組圖(1)'!$H$63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'組圖(1)'!$A$64:$A$103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'組圖(1)'!$H$64:$H$103</c:f>
              <c:numCache>
                <c:formatCode>General</c:formatCode>
                <c:ptCount val="40"/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F2-416D-809F-8D850F44B3B5}"/>
            </c:ext>
          </c:extLst>
        </c:ser>
        <c:ser>
          <c:idx val="7"/>
          <c:order val="7"/>
          <c:tx>
            <c:strRef>
              <c:f>'組圖(1)'!$I$63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'組圖(1)'!$A$64:$A$103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</c:numCache>
            </c:numRef>
          </c:cat>
          <c:val>
            <c:numRef>
              <c:f>'組圖(1)'!$I$64:$I$103</c:f>
              <c:numCache>
                <c:formatCode>General</c:formatCode>
                <c:ptCount val="40"/>
                <c:pt idx="3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F2-416D-809F-8D850F44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8848"/>
        <c:axId val="156560384"/>
      </c:lineChart>
      <c:catAx>
        <c:axId val="156558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one"/>
        <c:crossAx val="15656038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6560384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156558848"/>
        <c:crosses val="autoZero"/>
        <c:crossBetween val="between"/>
        <c:majorUnit val="10"/>
        <c:minorUnit val="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5823490813648"/>
          <c:y val="0.1115355950876511"/>
          <c:w val="0.77429584973753296"/>
          <c:h val="0.72128414503742588"/>
        </c:manualLayout>
      </c:layout>
      <c:lineChart>
        <c:grouping val="standard"/>
        <c:varyColors val="0"/>
        <c:ser>
          <c:idx val="1"/>
          <c:order val="0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'組圖(1)'!$A$16:$A$59</c:f>
              <c:numCache>
                <c:formatCode>General</c:formatCode>
                <c:ptCount val="44"/>
                <c:pt idx="0">
                  <c:v>1</c:v>
                </c:pt>
                <c:pt idx="4">
                  <c:v>5</c:v>
                </c:pt>
                <c:pt idx="9">
                  <c:v>10</c:v>
                </c:pt>
                <c:pt idx="11">
                  <c:v>1</c:v>
                </c:pt>
                <c:pt idx="15">
                  <c:v>5</c:v>
                </c:pt>
                <c:pt idx="20">
                  <c:v>10</c:v>
                </c:pt>
                <c:pt idx="22">
                  <c:v>1</c:v>
                </c:pt>
                <c:pt idx="26">
                  <c:v>5</c:v>
                </c:pt>
                <c:pt idx="31">
                  <c:v>10</c:v>
                </c:pt>
                <c:pt idx="33">
                  <c:v>1</c:v>
                </c:pt>
                <c:pt idx="37">
                  <c:v>5</c:v>
                </c:pt>
                <c:pt idx="42">
                  <c:v>10</c:v>
                </c:pt>
              </c:numCache>
            </c:numRef>
          </c:cat>
          <c:val>
            <c:numRef>
              <c:f>'組圖(1)'!$B$16:$B$58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1">
                  <c:v>26</c:v>
                </c:pt>
                <c:pt idx="12">
                  <c:v>23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12</c:v>
                </c:pt>
                <c:pt idx="20">
                  <c:v>11</c:v>
                </c:pt>
                <c:pt idx="22">
                  <c:v>30</c:v>
                </c:pt>
                <c:pt idx="23">
                  <c:v>28</c:v>
                </c:pt>
                <c:pt idx="24">
                  <c:v>26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13</c:v>
                </c:pt>
                <c:pt idx="33">
                  <c:v>30</c:v>
                </c:pt>
                <c:pt idx="34">
                  <c:v>33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16</c:v>
                </c:pt>
                <c:pt idx="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4AF-9DBB-A5F7F28AD4E0}"/>
            </c:ext>
          </c:extLst>
        </c:ser>
        <c:ser>
          <c:idx val="0"/>
          <c:order val="1"/>
          <c:tx>
            <c:strRef>
              <c:f>'組圖(1)'!$F$15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9F-44AF-9DBB-A5F7F28AD4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9F-44AF-9DBB-A5F7F28AD4E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9F-44AF-9DBB-A5F7F28AD4E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9F-44AF-9DBB-A5F7F28AD4E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9F-44AF-9DBB-A5F7F28AD4E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BD9CA00-5314-4279-8481-BBEEDFA5E098}" type="CELLRANGE">
                      <a:rPr lang="en-US" altLang="zh-TW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B9F-44AF-9DBB-A5F7F28AD4E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9F-44AF-9DBB-A5F7F28AD4E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9F-44AF-9DBB-A5F7F28AD4E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9F-44AF-9DBB-A5F7F28AD4E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9F-44AF-9DBB-A5F7F28AD4E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9F-44AF-9DBB-A5F7F28AD4E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9F-44AF-9DBB-A5F7F28AD4E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9F-44AF-9DBB-A5F7F28AD4E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9F-44AF-9DBB-A5F7F28AD4E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9F-44AF-9DBB-A5F7F28AD4E0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DB7CBBF-B27D-4229-BB9B-367EB97778D2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9F-44AF-9DBB-A5F7F28AD4E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9F-44AF-9DBB-A5F7F28AD4E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B9F-44AF-9DBB-A5F7F28AD4E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9F-44AF-9DBB-A5F7F28AD4E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B9F-44AF-9DBB-A5F7F28AD4E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B9F-44AF-9DBB-A5F7F28AD4E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B9F-44AF-9DBB-A5F7F28AD4E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B9F-44AF-9DBB-A5F7F28AD4E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B9F-44AF-9DBB-A5F7F28AD4E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B9F-44AF-9DBB-A5F7F28AD4E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B9F-44AF-9DBB-A5F7F28AD4E0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BE50D1F9-4C11-47A2-ABDF-B55DE0B9623F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B9F-44AF-9DBB-A5F7F28AD4E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B9F-44AF-9DBB-A5F7F28AD4E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B9F-44AF-9DBB-A5F7F28AD4E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B9F-44AF-9DBB-A5F7F28AD4E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B9F-44AF-9DBB-A5F7F28AD4E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B9F-44AF-9DBB-A5F7F28AD4E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B9F-44AF-9DBB-A5F7F28AD4E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B9F-44AF-9DBB-A5F7F28AD4E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B9F-44AF-9DBB-A5F7F28AD4E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B9F-44AF-9DBB-A5F7F28AD4E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B9F-44AF-9DBB-A5F7F28AD4E0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3288E62A-B79C-4D35-BB4A-C1A5E2A55FFC}" type="CELLRANGE">
                      <a:rPr lang="zh-TW" altLang="en-US"/>
                      <a:pPr/>
                      <a:t>[CELLRANGE]</a:t>
                    </a:fld>
                    <a:endParaRPr lang="zh-TW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B9F-44AF-9DBB-A5F7F28AD4E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B9F-44AF-9DBB-A5F7F28AD4E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B9F-44AF-9DBB-A5F7F28AD4E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B9F-44AF-9DBB-A5F7F28AD4E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B9F-44AF-9DBB-A5F7F28AD4E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B9F-44AF-9DBB-A5F7F28AD4E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 altLang="zh-TW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B9F-44AF-9DBB-A5F7F28AD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val>
            <c:numRef>
              <c:f>'組圖(1)'!$F$16:$F$59</c:f>
              <c:numCache>
                <c:formatCode>General</c:formatCode>
                <c:ptCount val="44"/>
                <c:pt idx="5">
                  <c:v>50</c:v>
                </c:pt>
                <c:pt idx="15">
                  <c:v>50</c:v>
                </c:pt>
                <c:pt idx="26">
                  <c:v>50</c:v>
                </c:pt>
                <c:pt idx="37">
                  <c:v>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'組圖(1)'!$G$16:$G$59</c15:f>
                <c15:dlblRangeCache>
                  <c:ptCount val="44"/>
                  <c:pt idx="5">
                    <c:v>A</c:v>
                  </c:pt>
                  <c:pt idx="15">
                    <c:v>B</c:v>
                  </c:pt>
                  <c:pt idx="26">
                    <c:v>C</c:v>
                  </c:pt>
                  <c:pt idx="37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B9F-44AF-9DBB-A5F7F28A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29832"/>
        <c:axId val="698222288"/>
      </c:lineChart>
      <c:catAx>
        <c:axId val="69822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2288"/>
        <c:crosses val="autoZero"/>
        <c:auto val="1"/>
        <c:lblAlgn val="ctr"/>
        <c:lblOffset val="100"/>
        <c:tickMarkSkip val="11"/>
        <c:noMultiLvlLbl val="0"/>
      </c:catAx>
      <c:valAx>
        <c:axId val="6982222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8229832"/>
        <c:crossesAt val="1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'組圖(1)'!$A$2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'組圖(1)'!$A$3:$A$12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F-480A-95BE-5926C9B81DA8}"/>
            </c:ext>
          </c:extLst>
        </c:ser>
        <c:ser>
          <c:idx val="1"/>
          <c:order val="1"/>
          <c:tx>
            <c:strRef>
              <c:f>'組圖(1)'!$B$2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'組圖(1)'!$B$3:$B$12</c:f>
              <c:numCache>
                <c:formatCode>General</c:formatCode>
                <c:ptCount val="1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36</c:v>
                </c:pt>
                <c:pt idx="5">
                  <c:v>31</c:v>
                </c:pt>
                <c:pt idx="6">
                  <c:v>29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F-480A-95BE-5926C9B81DA8}"/>
            </c:ext>
          </c:extLst>
        </c:ser>
        <c:ser>
          <c:idx val="2"/>
          <c:order val="2"/>
          <c:tx>
            <c:strRef>
              <c:f>'組圖(1)'!$C$2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'組圖(1)'!$C$3:$C$12</c:f>
              <c:numCache>
                <c:formatCode>General</c:formatCode>
                <c:ptCount val="10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F-480A-95BE-5926C9B81DA8}"/>
            </c:ext>
          </c:extLst>
        </c:ser>
        <c:ser>
          <c:idx val="3"/>
          <c:order val="3"/>
          <c:tx>
            <c:strRef>
              <c:f>'組圖(1)'!$D$2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'組圖(1)'!$D$3:$D$12</c:f>
              <c:numCache>
                <c:formatCode>General</c:formatCode>
                <c:ptCount val="10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F-480A-95BE-5926C9B81DA8}"/>
            </c:ext>
          </c:extLst>
        </c:ser>
        <c:ser>
          <c:idx val="4"/>
          <c:order val="4"/>
          <c:tx>
            <c:strRef>
              <c:f>'組圖(1)'!$E$2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'組圖(1)'!$E$3:$E$12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F-480A-95BE-5926C9B8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97728"/>
        <c:axId val="451895432"/>
      </c:lineChart>
      <c:catAx>
        <c:axId val="4518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895432"/>
        <c:crosses val="autoZero"/>
        <c:auto val="1"/>
        <c:lblAlgn val="ctr"/>
        <c:lblOffset val="100"/>
        <c:noMultiLvlLbl val="0"/>
      </c:catAx>
      <c:valAx>
        <c:axId val="451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8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48708697871099443"/>
          <c:y val="9.9337973378327712E-2"/>
          <c:w val="0.24328375619714201"/>
          <c:h val="0.589508811398575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C-480F-BEC9-34B7A823C2B6}"/>
            </c:ext>
          </c:extLst>
        </c:ser>
        <c:ser>
          <c:idx val="2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EC-480F-BEC9-34B7A823C2B6}"/>
            </c:ext>
          </c:extLst>
        </c:ser>
        <c:ser>
          <c:idx val="3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EC-480F-BEC9-34B7A823C2B6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'組圖(2)'!$C$77:$C$79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EC-480F-BEC9-34B7A823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5120"/>
        <c:axId val="130886656"/>
      </c:scatterChart>
      <c:valAx>
        <c:axId val="13088512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0886656"/>
        <c:crosses val="autoZero"/>
        <c:crossBetween val="midCat"/>
      </c:valAx>
      <c:valAx>
        <c:axId val="130886656"/>
        <c:scaling>
          <c:orientation val="minMax"/>
          <c:max val="0.8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0.48507254301545638"/>
              <c:y val="5.25639763779527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088512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E-4AC4-ADCC-9EC80F7AE014}"/>
            </c:ext>
          </c:extLst>
        </c:ser>
        <c:ser>
          <c:idx val="1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E-4AC4-ADCC-9EC80F7AE014}"/>
            </c:ext>
          </c:extLst>
        </c:ser>
        <c:ser>
          <c:idx val="2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E-4AC4-ADCC-9EC80F7A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69440"/>
        <c:axId val="129070976"/>
      </c:barChart>
      <c:catAx>
        <c:axId val="129069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070976"/>
        <c:crosses val="autoZero"/>
        <c:auto val="1"/>
        <c:lblAlgn val="ctr"/>
        <c:lblOffset val="100"/>
        <c:noMultiLvlLbl val="0"/>
      </c:catAx>
      <c:valAx>
        <c:axId val="12907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A-4011-9289-C18D34555350}"/>
            </c:ext>
          </c:extLst>
        </c:ser>
        <c:ser>
          <c:idx val="1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A-4011-9289-C18D34555350}"/>
            </c:ext>
          </c:extLst>
        </c:ser>
        <c:ser>
          <c:idx val="2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A-4011-9289-C18D3455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88896"/>
        <c:axId val="130585728"/>
      </c:barChart>
      <c:catAx>
        <c:axId val="129088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30585728"/>
        <c:crosses val="autoZero"/>
        <c:auto val="1"/>
        <c:lblAlgn val="ctr"/>
        <c:lblOffset val="100"/>
        <c:noMultiLvlLbl val="0"/>
      </c:catAx>
      <c:valAx>
        <c:axId val="13058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5-46AC-9F58-0BA12CC4047E}"/>
            </c:ext>
          </c:extLst>
        </c:ser>
        <c:ser>
          <c:idx val="1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5-46AC-9F58-0BA12CC4047E}"/>
            </c:ext>
          </c:extLst>
        </c:ser>
        <c:ser>
          <c:idx val="2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5-46AC-9F58-0BA12CC4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0896"/>
        <c:axId val="129126784"/>
      </c:barChart>
      <c:catAx>
        <c:axId val="129120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9126784"/>
        <c:crosses val="autoZero"/>
        <c:auto val="1"/>
        <c:lblAlgn val="ctr"/>
        <c:lblOffset val="100"/>
        <c:noMultiLvlLbl val="0"/>
      </c:catAx>
      <c:valAx>
        <c:axId val="12912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41BB-B5E5-E8950056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425-A3D8-9FF36273711D}"/>
            </c:ext>
          </c:extLst>
        </c:ser>
        <c:ser>
          <c:idx val="1"/>
          <c:order val="1"/>
          <c:tx>
            <c:strRef>
              <c:f>'組圖(2)'!$C$6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5-4425-A3D8-9FF36273711D}"/>
            </c:ext>
          </c:extLst>
        </c:ser>
        <c:ser>
          <c:idx val="2"/>
          <c:order val="2"/>
          <c:tx>
            <c:strRef>
              <c:f>'組圖(2)'!$D$6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5-4425-A3D8-9FF36273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48800"/>
        <c:axId val="129150336"/>
      </c:barChart>
      <c:catAx>
        <c:axId val="1291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150336"/>
        <c:crosses val="autoZero"/>
        <c:auto val="1"/>
        <c:lblAlgn val="ctr"/>
        <c:lblOffset val="100"/>
        <c:noMultiLvlLbl val="0"/>
      </c:catAx>
      <c:valAx>
        <c:axId val="1291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4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'組圖(2)'!$B$11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476A-B740-B15EAD5AED66}"/>
            </c:ext>
          </c:extLst>
        </c:ser>
        <c:ser>
          <c:idx val="1"/>
          <c:order val="1"/>
          <c:tx>
            <c:strRef>
              <c:f>'組圖(2)'!$C$11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2-476A-B740-B15EAD5AED66}"/>
            </c:ext>
          </c:extLst>
        </c:ser>
        <c:ser>
          <c:idx val="2"/>
          <c:order val="2"/>
          <c:tx>
            <c:strRef>
              <c:f>'組圖(2)'!$D$11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2-476A-B740-B15EAD5A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29504"/>
        <c:axId val="131431040"/>
      </c:barChart>
      <c:catAx>
        <c:axId val="131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31040"/>
        <c:crosses val="autoZero"/>
        <c:auto val="1"/>
        <c:lblAlgn val="ctr"/>
        <c:lblOffset val="100"/>
        <c:noMultiLvlLbl val="0"/>
      </c:catAx>
      <c:valAx>
        <c:axId val="13143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'組圖(2)'!$B$16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0A1-A59A-76F92BC15169}"/>
            </c:ext>
          </c:extLst>
        </c:ser>
        <c:ser>
          <c:idx val="1"/>
          <c:order val="1"/>
          <c:tx>
            <c:strRef>
              <c:f>'組圖(2)'!$C$16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C-40A1-A59A-76F92BC15169}"/>
            </c:ext>
          </c:extLst>
        </c:ser>
        <c:ser>
          <c:idx val="2"/>
          <c:order val="2"/>
          <c:tx>
            <c:strRef>
              <c:f>'組圖(2)'!$D$16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C-40A1-A59A-76F92BC1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57408"/>
        <c:axId val="131458944"/>
      </c:barChart>
      <c:catAx>
        <c:axId val="1314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58944"/>
        <c:crosses val="autoZero"/>
        <c:auto val="1"/>
        <c:lblAlgn val="ctr"/>
        <c:lblOffset val="100"/>
        <c:noMultiLvlLbl val="0"/>
      </c:catAx>
      <c:valAx>
        <c:axId val="13145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43246901669017"/>
          <c:y val="0.14946365364530609"/>
          <c:w val="0.56793310284026732"/>
          <c:h val="0.79389273365252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7-4E7B-B3F5-C443E4C24CB4}"/>
            </c:ext>
          </c:extLst>
        </c:ser>
        <c:ser>
          <c:idx val="1"/>
          <c:order val="1"/>
          <c:tx>
            <c:strRef>
              <c:f>'組圖(2)'!$C$6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7-4E7B-B3F5-C443E4C24CB4}"/>
            </c:ext>
          </c:extLst>
        </c:ser>
        <c:ser>
          <c:idx val="2"/>
          <c:order val="2"/>
          <c:tx>
            <c:strRef>
              <c:f>'組圖(2)'!$D$6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7-4E7B-B3F5-C443E4C2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09632"/>
        <c:axId val="131515520"/>
      </c:barChart>
      <c:catAx>
        <c:axId val="13150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515520"/>
        <c:crosses val="autoZero"/>
        <c:auto val="1"/>
        <c:lblAlgn val="ctr"/>
        <c:lblOffset val="100"/>
        <c:noMultiLvlLbl val="0"/>
      </c:catAx>
      <c:valAx>
        <c:axId val="131515520"/>
        <c:scaling>
          <c:orientation val="minMax"/>
          <c:min val="330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透光度</a:t>
                </a:r>
              </a:p>
            </c:rich>
          </c:tx>
          <c:layout>
            <c:manualLayout>
              <c:xMode val="edge"/>
              <c:yMode val="edge"/>
              <c:x val="3.3228939405578577E-3"/>
              <c:y val="0.30394105123447002"/>
            </c:manualLayout>
          </c:layout>
          <c:overlay val="0"/>
        </c:title>
        <c:numFmt formatCode="[=3300]&quot;0&quot;;#" sourceLinked="0"/>
        <c:majorTickMark val="out"/>
        <c:minorTickMark val="none"/>
        <c:tickLblPos val="nextTo"/>
        <c:crossAx val="131509632"/>
        <c:crosses val="autoZero"/>
        <c:crossBetween val="between"/>
        <c:majorUnit val="1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6609205556721774"/>
          <c:y val="0.1620463451106236"/>
          <c:w val="0.39363236587510991"/>
          <c:h val="9.176908544619268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4547487119666"/>
          <c:y val="0.22429216900479385"/>
          <c:w val="0.66624064353066981"/>
          <c:h val="0.6673186494562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'組圖(2)'!$B$11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646-8F18-BE004C952258}"/>
            </c:ext>
          </c:extLst>
        </c:ser>
        <c:ser>
          <c:idx val="1"/>
          <c:order val="1"/>
          <c:tx>
            <c:strRef>
              <c:f>'組圖(2)'!$C$11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8-4646-8F18-BE004C952258}"/>
            </c:ext>
          </c:extLst>
        </c:ser>
        <c:ser>
          <c:idx val="2"/>
          <c:order val="2"/>
          <c:tx>
            <c:strRef>
              <c:f>'組圖(2)'!$D$11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8-4646-8F18-BE004C95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13760"/>
        <c:axId val="131815296"/>
      </c:barChart>
      <c:catAx>
        <c:axId val="13181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15296"/>
        <c:crosses val="autoZero"/>
        <c:auto val="1"/>
        <c:lblAlgn val="ctr"/>
        <c:lblOffset val="100"/>
        <c:noMultiLvlLbl val="0"/>
      </c:catAx>
      <c:valAx>
        <c:axId val="131815296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1.8528004020086019E-3"/>
              <c:y val="0.2915756389711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13760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2347623213765"/>
          <c:y val="0.20062659779142397"/>
          <c:w val="0.6641158744045883"/>
          <c:h val="0.6013719827862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'組圖(2)'!$B$16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B-4735-A554-A8B25B01306F}"/>
            </c:ext>
          </c:extLst>
        </c:ser>
        <c:ser>
          <c:idx val="1"/>
          <c:order val="1"/>
          <c:tx>
            <c:strRef>
              <c:f>'組圖(2)'!$C$16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B-4735-A554-A8B25B01306F}"/>
            </c:ext>
          </c:extLst>
        </c:ser>
        <c:ser>
          <c:idx val="2"/>
          <c:order val="2"/>
          <c:tx>
            <c:strRef>
              <c:f>'組圖(2)'!$D$16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'組圖(2)'!$A$17:$A$19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'組圖(2)'!$D$17:$D$19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B-4735-A554-A8B25B01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36928"/>
        <c:axId val="131601152"/>
      </c:barChart>
      <c:catAx>
        <c:axId val="1318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601152"/>
        <c:crosses val="autoZero"/>
        <c:auto val="1"/>
        <c:lblAlgn val="ctr"/>
        <c:lblOffset val="100"/>
        <c:noMultiLvlLbl val="0"/>
      </c:catAx>
      <c:valAx>
        <c:axId val="13160115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3.1609368331228906E-3"/>
              <c:y val="0.30102984957158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36928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16198592752699"/>
          <c:y val="0.23786188016820481"/>
          <c:w val="0.62325909422070103"/>
          <c:h val="0.59059295007478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4-41ED-A541-02FC2B92F048}"/>
            </c:ext>
          </c:extLst>
        </c:ser>
        <c:ser>
          <c:idx val="2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4-41ED-A541-02FC2B92F048}"/>
            </c:ext>
          </c:extLst>
        </c:ser>
        <c:ser>
          <c:idx val="3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4-41ED-A541-02FC2B92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22400"/>
        <c:axId val="131624320"/>
      </c:scatterChart>
      <c:valAx>
        <c:axId val="13162240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24320"/>
        <c:crosses val="autoZero"/>
        <c:crossBetween val="midCat"/>
      </c:valAx>
      <c:valAx>
        <c:axId val="131624320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2.2007905176607851E-3"/>
              <c:y val="0.36468715604097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22400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6204837503358369"/>
          <c:y val="0.10343465131374707"/>
          <c:w val="0.63867407902842788"/>
          <c:h val="0.1741816785275962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830300379119276"/>
          <c:y val="0.2153099206441369"/>
          <c:w val="0.60003878681831435"/>
          <c:h val="0.59837175749247029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D-44B1-BC47-19F19C88BF57}"/>
            </c:ext>
          </c:extLst>
        </c:ser>
        <c:ser>
          <c:idx val="2"/>
          <c:order val="1"/>
          <c:tx>
            <c:strRef>
              <c:f>'組圖(2)'!$A$13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D-44B1-BC47-19F19C88BF57}"/>
            </c:ext>
          </c:extLst>
        </c:ser>
        <c:ser>
          <c:idx val="3"/>
          <c:order val="2"/>
          <c:tx>
            <c:strRef>
              <c:f>'組圖(2)'!$A$14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D-44B1-BC47-19F19C88B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880"/>
        <c:axId val="131676800"/>
      </c:scatterChart>
      <c:valAx>
        <c:axId val="13167488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676800"/>
        <c:crosses val="autoZero"/>
        <c:crossBetween val="midCat"/>
      </c:valAx>
      <c:valAx>
        <c:axId val="131676800"/>
        <c:scaling>
          <c:orientation val="minMax"/>
          <c:max val="0.8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2.6167979002624697E-3"/>
              <c:y val="0.329998374249931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7488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987057205812552"/>
          <c:y val="0.19589686035502191"/>
          <c:w val="0.66222773760935183"/>
          <c:h val="0.57298358354150913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F-400E-9291-7166D43047A1}"/>
            </c:ext>
          </c:extLst>
        </c:ser>
        <c:ser>
          <c:idx val="2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F-400E-9291-7166D43047A1}"/>
            </c:ext>
          </c:extLst>
        </c:ser>
        <c:ser>
          <c:idx val="3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6F-400E-9291-7166D43047A1}"/>
            </c:ext>
          </c:extLst>
        </c:ser>
        <c:ser>
          <c:idx val="0"/>
          <c:order val="3"/>
          <c:tx>
            <c:strRef>
              <c:f>'組圖(2)'!$A$62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'組圖(2)'!$A$63:$A$65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'組圖(2)'!$B$63:$B$65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6F-400E-9291-7166D430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36704"/>
        <c:axId val="131738240"/>
      </c:scatterChart>
      <c:valAx>
        <c:axId val="131736704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38240"/>
        <c:crosses val="autoZero"/>
        <c:crossBetween val="midCat"/>
      </c:valAx>
      <c:valAx>
        <c:axId val="131738240"/>
        <c:scaling>
          <c:orientation val="minMax"/>
          <c:max val="1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1.4760342208404449E-3"/>
              <c:y val="0.308940654188396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3670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460101900463"/>
          <c:y val="0.20702636058601914"/>
          <c:w val="0.16029490110230729"/>
          <c:h val="0.62171295515185165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3-4C9A-8F26-F901FE6838F6}"/>
            </c:ext>
          </c:extLst>
        </c:ser>
        <c:ser>
          <c:idx val="2"/>
          <c:order val="1"/>
          <c:tx>
            <c:strRef>
              <c:f>'組圖(2)'!$A$8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3-4C9A-8F26-F901FE6838F6}"/>
            </c:ext>
          </c:extLst>
        </c:ser>
        <c:ser>
          <c:idx val="3"/>
          <c:order val="2"/>
          <c:tx>
            <c:strRef>
              <c:f>'組圖(2)'!$A$9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F3-4C9A-8F26-F901FE6838F6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'組圖(2)'!$B$77:$B$79</c:f>
              <c:numCache>
                <c:formatCode>General</c:formatCode>
                <c:ptCount val="3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F3-4C9A-8F26-F901FE68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81760"/>
        <c:axId val="131783296"/>
      </c:scatterChart>
      <c:valAx>
        <c:axId val="13178176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783296"/>
        <c:crosses val="autoZero"/>
        <c:crossBetween val="midCat"/>
      </c:valAx>
      <c:valAx>
        <c:axId val="131783296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0.16166479397121217"/>
              <c:y val="0.15485803681554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781760"/>
        <c:crosses val="autoZero"/>
        <c:crossBetween val="midCat"/>
        <c:majorUnit val="100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9068971696468354"/>
          <c:y val="9.9569998668520038E-2"/>
          <c:w val="0.48714620585443347"/>
          <c:h val="5.673068063329040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D5F-9102-17ADE36C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24800"/>
        <c:axId val="126538880"/>
      </c:barChart>
      <c:catAx>
        <c:axId val="12652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38880"/>
        <c:crosses val="autoZero"/>
        <c:auto val="1"/>
        <c:lblAlgn val="ctr"/>
        <c:lblOffset val="100"/>
        <c:noMultiLvlLbl val="0"/>
      </c:catAx>
      <c:valAx>
        <c:axId val="126538880"/>
        <c:scaling>
          <c:orientation val="minMax"/>
        </c:scaling>
        <c:delete val="0"/>
        <c:axPos val="l"/>
        <c:numFmt formatCode="[=8]&quot;0&quot;;#.0" sourceLinked="0"/>
        <c:majorTickMark val="out"/>
        <c:minorTickMark val="none"/>
        <c:tickLblPos val="nextTo"/>
        <c:crossAx val="126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55294855325627867"/>
          <c:y val="0.16393210848643919"/>
          <c:w val="0.21081862366013218"/>
          <c:h val="0.70108164479440072"/>
        </c:manualLayout>
      </c:layout>
      <c:scatterChart>
        <c:scatterStyle val="lineMarker"/>
        <c:varyColors val="0"/>
        <c:ser>
          <c:idx val="1"/>
          <c:order val="0"/>
          <c:tx>
            <c:strRef>
              <c:f>'組圖(2)'!$A$17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6-4EAD-888E-1778EFEF97FA}"/>
            </c:ext>
          </c:extLst>
        </c:ser>
        <c:ser>
          <c:idx val="2"/>
          <c:order val="1"/>
          <c:tx>
            <c:strRef>
              <c:f>'組圖(2)'!$A$18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6-4EAD-888E-1778EFEF97FA}"/>
            </c:ext>
          </c:extLst>
        </c:ser>
        <c:ser>
          <c:idx val="3"/>
          <c:order val="2"/>
          <c:tx>
            <c:strRef>
              <c:f>'組圖(2)'!$A$19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'組圖(2)'!$B$16:$D$16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6-4EAD-888E-1778EFEF97FA}"/>
            </c:ext>
          </c:extLst>
        </c:ser>
        <c:ser>
          <c:idx val="0"/>
          <c:order val="3"/>
          <c:tx>
            <c:strRef>
              <c:f>'組圖(2)'!$A$76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rgbClr val="FF7F00">
                  <a:lumMod val="50000"/>
                </a:srgb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'組圖(2)'!$A$77:$A$79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'組圖(2)'!$D$77:$D$79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6-4EAD-888E-1778EFEF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01312"/>
        <c:axId val="131902848"/>
      </c:scatterChart>
      <c:valAx>
        <c:axId val="131901312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1902848"/>
        <c:crosses val="autoZero"/>
        <c:crossBetween val="midCat"/>
      </c:valAx>
      <c:valAx>
        <c:axId val="131902848"/>
        <c:scaling>
          <c:orientation val="minMax"/>
          <c:max val="1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0.54759663849333506"/>
              <c:y val="0.1089128258967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901312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waterfall" uniqueId="{76AC4C23-49ED-445E-BCC0-2F35806EBEAA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spPr>
    <a:solidFill>
      <a:schemeClr val="bg1"/>
    </a:solidFill>
    <a:ln>
      <a:noFill/>
    </a:ln>
  </cx:spPr>
</cx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4163256291699"/>
          <c:y val="0.13965577708408428"/>
          <c:w val="0.5770078374367309"/>
          <c:h val="0.71790745389952348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'作業(2)'!$X$7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2089814949674955"/>
                  <c:y val="-4.855700199267926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'作業(2)'!$AE$7:$AH$7</c:f>
              <c:numCache>
                <c:formatCode>General</c:formatCode>
                <c:ptCount val="4"/>
                <c:pt idx="0">
                  <c:v>0</c:v>
                </c:pt>
                <c:pt idx="1">
                  <c:v>0.1333333333333333</c:v>
                </c:pt>
                <c:pt idx="2">
                  <c:v>0.43333333333333329</c:v>
                </c:pt>
                <c:pt idx="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A9E-A962-0EBA46BCC66C}"/>
            </c:ext>
          </c:extLst>
        </c:ser>
        <c:ser>
          <c:idx val="1"/>
          <c:order val="1"/>
          <c:tx>
            <c:strRef>
              <c:f>'作業(2)'!$X$12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4507777939609948"/>
                  <c:y val="-3.53141832674030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'作業(2)'!$AE$12:$AH$12</c:f>
              <c:numCache>
                <c:formatCode>General</c:formatCode>
                <c:ptCount val="4"/>
                <c:pt idx="0">
                  <c:v>0</c:v>
                </c:pt>
                <c:pt idx="1">
                  <c:v>8.1967213114754106E-2</c:v>
                </c:pt>
                <c:pt idx="2">
                  <c:v>0.18032786885245911</c:v>
                </c:pt>
                <c:pt idx="3">
                  <c:v>0.37704918032786899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6-4A9E-A962-0EBA46BCC66C}"/>
            </c:ext>
          </c:extLst>
        </c:ser>
        <c:ser>
          <c:idx val="2"/>
          <c:order val="2"/>
          <c:tx>
            <c:strRef>
              <c:f>'作業(2)'!$X$17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9.0673612122562169E-2"/>
                  <c:y val="7.945691235165697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066-4A9E-A962-0EBA46BCC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'作業(2)'!$AE$17:$AH$17</c:f>
              <c:numCache>
                <c:formatCode>General</c:formatCode>
                <c:ptCount val="4"/>
                <c:pt idx="0">
                  <c:v>0</c:v>
                </c:pt>
                <c:pt idx="1">
                  <c:v>3.3898305084745638E-2</c:v>
                </c:pt>
                <c:pt idx="2">
                  <c:v>0.13559322033898302</c:v>
                </c:pt>
                <c:pt idx="3">
                  <c:v>0.30508474576271183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6-4A9E-A962-0EBA46BCC66C}"/>
            </c:ext>
          </c:extLst>
        </c:ser>
        <c:ser>
          <c:idx val="3"/>
          <c:order val="3"/>
          <c:tx>
            <c:strRef>
              <c:f>'作業(2)'!$BB$13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'作業(2)'!$BB$15:$BE$15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6-4A9E-A962-0EBA46BC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97754447360747"/>
          <c:y val="0.14412435266014123"/>
          <c:w val="0.55880626032857006"/>
          <c:h val="0.70902032915176938"/>
        </c:manualLayout>
      </c:layout>
      <c:lineChart>
        <c:grouping val="standard"/>
        <c:varyColors val="0"/>
        <c:ser>
          <c:idx val="2"/>
          <c:order val="0"/>
          <c:tx>
            <c:strRef>
              <c:f>'作業(2)'!$X$15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'作業(2)'!$Z$15:$AC$15</c:f>
              <c:numCache>
                <c:formatCode>General</c:formatCode>
                <c:ptCount val="4"/>
                <c:pt idx="0">
                  <c:v>30.4</c:v>
                </c:pt>
                <c:pt idx="1">
                  <c:v>32.019999999999996</c:v>
                </c:pt>
                <c:pt idx="2">
                  <c:v>32.64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2-4386-BE36-C322E875B534}"/>
            </c:ext>
          </c:extLst>
        </c:ser>
        <c:ser>
          <c:idx val="0"/>
          <c:order val="1"/>
          <c:tx>
            <c:strRef>
              <c:f>'作業(2)'!$X$5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'作業(2)'!$Z$5:$AC$5</c:f>
              <c:numCache>
                <c:formatCode>General</c:formatCode>
                <c:ptCount val="4"/>
                <c:pt idx="0">
                  <c:v>31.9</c:v>
                </c:pt>
                <c:pt idx="1">
                  <c:v>33.200000000000003</c:v>
                </c:pt>
                <c:pt idx="2">
                  <c:v>35.799999999999997</c:v>
                </c:pt>
                <c:pt idx="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2-4386-BE36-C322E875B534}"/>
            </c:ext>
          </c:extLst>
        </c:ser>
        <c:ser>
          <c:idx val="1"/>
          <c:order val="2"/>
          <c:tx>
            <c:strRef>
              <c:f>'作業(2)'!$X$10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C82-4386-BE36-C322E875B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'作業(2)'!$Z$10:$AC$10</c:f>
              <c:numCache>
                <c:formatCode>General</c:formatCode>
                <c:ptCount val="4"/>
                <c:pt idx="0">
                  <c:v>32.379999999999995</c:v>
                </c:pt>
                <c:pt idx="1">
                  <c:v>36.200000000000003</c:v>
                </c:pt>
                <c:pt idx="2">
                  <c:v>41.4</c:v>
                </c:pt>
                <c:pt idx="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2-4386-BE36-C322E875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969411089335512"/>
          <c:y val="0.14406996524900259"/>
          <c:w val="0.561105405302598"/>
          <c:h val="0.71345329567226978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'作業(2)'!$X$6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1070725572191298E-16"/>
                  <c:y val="-3.96085716691634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'作業(2)'!$Z$6:$AC$6</c:f>
              <c:numCache>
                <c:formatCode>General</c:formatCode>
                <c:ptCount val="4"/>
                <c:pt idx="0">
                  <c:v>51</c:v>
                </c:pt>
                <c:pt idx="1">
                  <c:v>54.2</c:v>
                </c:pt>
                <c:pt idx="2">
                  <c:v>57.6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A-4EEB-8E32-3F598EAAE11B}"/>
            </c:ext>
          </c:extLst>
        </c:ser>
        <c:ser>
          <c:idx val="1"/>
          <c:order val="1"/>
          <c:tx>
            <c:strRef>
              <c:f>'作業(2)'!$X$11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'作業(2)'!$Z$11:$AC$11</c:f>
              <c:numCache>
                <c:formatCode>General</c:formatCode>
                <c:ptCount val="4"/>
                <c:pt idx="0">
                  <c:v>50.8</c:v>
                </c:pt>
                <c:pt idx="1">
                  <c:v>53.6</c:v>
                </c:pt>
                <c:pt idx="2">
                  <c:v>57</c:v>
                </c:pt>
                <c:pt idx="3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A-4EEB-8E32-3F598EAAE11B}"/>
            </c:ext>
          </c:extLst>
        </c:ser>
        <c:ser>
          <c:idx val="2"/>
          <c:order val="2"/>
          <c:tx>
            <c:strRef>
              <c:f>'作業(2)'!$X$16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05A-4EEB-8E32-3F598EAAE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'作業(2)'!$Z$16:$AC$16</c:f>
              <c:numCache>
                <c:formatCode>General</c:formatCode>
                <c:ptCount val="4"/>
                <c:pt idx="0">
                  <c:v>50.8</c:v>
                </c:pt>
                <c:pt idx="1">
                  <c:v>51.2</c:v>
                </c:pt>
                <c:pt idx="2">
                  <c:v>52.8</c:v>
                </c:pt>
                <c:pt idx="3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A-4EEB-8E32-3F598EAAE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3824665228953"/>
          <c:y val="0.14406996524900259"/>
          <c:w val="0.45684671581657388"/>
          <c:h val="0.71341821046057541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'作業(2)'!$X$7</c:f>
              <c:strCache>
                <c:ptCount val="1"/>
                <c:pt idx="0">
                  <c:v>1:1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'作業(2)'!$Z$7:$AC$7</c:f>
              <c:numCache>
                <c:formatCode>General</c:formatCode>
                <c:ptCount val="4"/>
                <c:pt idx="0">
                  <c:v>12</c:v>
                </c:pt>
                <c:pt idx="1">
                  <c:v>13.6</c:v>
                </c:pt>
                <c:pt idx="2">
                  <c:v>17.2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2-4C22-A6B6-E678FDC77048}"/>
            </c:ext>
          </c:extLst>
        </c:ser>
        <c:ser>
          <c:idx val="1"/>
          <c:order val="1"/>
          <c:tx>
            <c:strRef>
              <c:f>'作業(2)'!$X$12</c:f>
              <c:strCache>
                <c:ptCount val="1"/>
                <c:pt idx="0">
                  <c:v>1:10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'作業(2)'!$Z$12:$AC$12</c:f>
              <c:numCache>
                <c:formatCode>General</c:formatCode>
                <c:ptCount val="4"/>
                <c:pt idx="0">
                  <c:v>12.2</c:v>
                </c:pt>
                <c:pt idx="1">
                  <c:v>13.2</c:v>
                </c:pt>
                <c:pt idx="2">
                  <c:v>14.4</c:v>
                </c:pt>
                <c:pt idx="3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2-4C22-A6B6-E678FDC77048}"/>
            </c:ext>
          </c:extLst>
        </c:ser>
        <c:ser>
          <c:idx val="2"/>
          <c:order val="2"/>
          <c:tx>
            <c:strRef>
              <c:f>'作業(2)'!$X$17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062-4C22-A6B6-E678FDC77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'作業(2)'!$Z$17:$AC$17</c:f>
              <c:numCache>
                <c:formatCode>General</c:formatCode>
                <c:ptCount val="4"/>
                <c:pt idx="0">
                  <c:v>11.8</c:v>
                </c:pt>
                <c:pt idx="1">
                  <c:v>12.2</c:v>
                </c:pt>
                <c:pt idx="2">
                  <c:v>13.4</c:v>
                </c:pt>
                <c:pt idx="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2-4C22-A6B6-E678FDC7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0547438620404E-2"/>
          <c:y val="0.12739749620168692"/>
          <c:w val="0.66493429582608943"/>
          <c:h val="0.67613927333180601"/>
        </c:manualLayout>
      </c:layout>
      <c:lineChart>
        <c:grouping val="standard"/>
        <c:varyColors val="0"/>
        <c:ser>
          <c:idx val="0"/>
          <c:order val="0"/>
          <c:tx>
            <c:strRef>
              <c:f>'作業(2)'!$X$6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6590698540258025"/>
                  <c:y val="-4.228358275779916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'作業(2)'!$AE$6:$AH$6</c:f>
              <c:numCache>
                <c:formatCode>General</c:formatCode>
                <c:ptCount val="4"/>
                <c:pt idx="0">
                  <c:v>0</c:v>
                </c:pt>
                <c:pt idx="1">
                  <c:v>6.2745098039215741E-2</c:v>
                </c:pt>
                <c:pt idx="2">
                  <c:v>0.12941176470588239</c:v>
                </c:pt>
                <c:pt idx="3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E-4E81-9BA3-C3A0EA2E7AE8}"/>
            </c:ext>
          </c:extLst>
        </c:ser>
        <c:ser>
          <c:idx val="1"/>
          <c:order val="1"/>
          <c:tx>
            <c:strRef>
              <c:f>'作業(2)'!$X$11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3825582116881702"/>
                  <c:y val="3.927107683850935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'作業(2)'!$AE$11:$AH$11</c:f>
              <c:numCache>
                <c:formatCode>General</c:formatCode>
                <c:ptCount val="4"/>
                <c:pt idx="0">
                  <c:v>0</c:v>
                </c:pt>
                <c:pt idx="1">
                  <c:v>5.5118110236220562E-2</c:v>
                </c:pt>
                <c:pt idx="2">
                  <c:v>0.12204724409448825</c:v>
                </c:pt>
                <c:pt idx="3">
                  <c:v>0.20866141732283469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BE-4E81-9BA3-C3A0EA2E7AE8}"/>
            </c:ext>
          </c:extLst>
        </c:ser>
        <c:ser>
          <c:idx val="2"/>
          <c:order val="2"/>
          <c:tx>
            <c:strRef>
              <c:f>'作業(2)'!$X$16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1476746350645063E-2"/>
                  <c:y val="-8.300895026031802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2BE-4E81-9BA3-C3A0EA2E7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'作業(2)'!$AE$16:$AH$16</c:f>
              <c:numCache>
                <c:formatCode>General</c:formatCode>
                <c:ptCount val="4"/>
                <c:pt idx="0">
                  <c:v>0</c:v>
                </c:pt>
                <c:pt idx="1">
                  <c:v>7.8740157480316087E-3</c:v>
                </c:pt>
                <c:pt idx="2">
                  <c:v>3.937007874015748E-2</c:v>
                </c:pt>
                <c:pt idx="3">
                  <c:v>5.5118110236220562E-2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BE-4E81-9BA3-C3A0EA2E7AE8}"/>
            </c:ext>
          </c:extLst>
        </c:ser>
        <c:ser>
          <c:idx val="3"/>
          <c:order val="3"/>
          <c:tx>
            <c:strRef>
              <c:f>'作業(2)'!$BB$13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'作業(2)'!$BB$15:$BE$15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BE-4E81-9BA3-C3A0EA2E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one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489852334449276"/>
          <c:y val="0.14412435266014123"/>
          <c:w val="0.52704655007154066"/>
          <c:h val="0.68693982696607359"/>
        </c:manualLayout>
      </c:layout>
      <c:lineChart>
        <c:grouping val="standard"/>
        <c:varyColors val="0"/>
        <c:ser>
          <c:idx val="2"/>
          <c:order val="0"/>
          <c:tx>
            <c:strRef>
              <c:f>'作業(2)'!$X$15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7.1670926695097725E-2"/>
                  <c:y val="-5.2910052910052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'作業(2)'!$AE$15:$AH$15</c:f>
              <c:numCache>
                <c:formatCode>General</c:formatCode>
                <c:ptCount val="4"/>
                <c:pt idx="0">
                  <c:v>0</c:v>
                </c:pt>
                <c:pt idx="1">
                  <c:v>5.3289473684210442E-2</c:v>
                </c:pt>
                <c:pt idx="2">
                  <c:v>7.3684210526315852E-2</c:v>
                </c:pt>
                <c:pt idx="3">
                  <c:v>0.10526315789473695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6-4689-BA14-C1E3E689D7A1}"/>
            </c:ext>
          </c:extLst>
        </c:ser>
        <c:ser>
          <c:idx val="0"/>
          <c:order val="1"/>
          <c:tx>
            <c:strRef>
              <c:f>'作業(2)'!$X$5</c:f>
              <c:strCache>
                <c:ptCount val="1"/>
                <c:pt idx="0">
                  <c:v>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2128926056093461"/>
                  <c:y val="-5.73192239858906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'作業(2)'!$AE$5:$AH$5</c:f>
              <c:numCache>
                <c:formatCode>General</c:formatCode>
                <c:ptCount val="4"/>
                <c:pt idx="0">
                  <c:v>0</c:v>
                </c:pt>
                <c:pt idx="1">
                  <c:v>4.075235109717882E-2</c:v>
                </c:pt>
                <c:pt idx="2">
                  <c:v>0.12225705329153601</c:v>
                </c:pt>
                <c:pt idx="3">
                  <c:v>0.27272727272727282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6-4689-BA14-C1E3E689D7A1}"/>
            </c:ext>
          </c:extLst>
        </c:ser>
        <c:ser>
          <c:idx val="1"/>
          <c:order val="2"/>
          <c:tx>
            <c:strRef>
              <c:f>'作業(2)'!$X$10</c:f>
              <c:strCache>
                <c:ptCount val="1"/>
                <c:pt idx="0">
                  <c:v>1:10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0.1157761123536194"/>
                  <c:y val="-4.850088183421524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136-4689-BA14-C1E3E689D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'作業(2)'!$AE$10:$AH$10</c:f>
              <c:numCache>
                <c:formatCode>General</c:formatCode>
                <c:ptCount val="4"/>
                <c:pt idx="0">
                  <c:v>0</c:v>
                </c:pt>
                <c:pt idx="1">
                  <c:v>0.11797405806053143</c:v>
                </c:pt>
                <c:pt idx="2">
                  <c:v>0.27856701667696121</c:v>
                </c:pt>
                <c:pt idx="3">
                  <c:v>0.500926497838172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6-4689-BA14-C1E3E689D7A1}"/>
            </c:ext>
          </c:extLst>
        </c:ser>
        <c:ser>
          <c:idx val="3"/>
          <c:order val="3"/>
          <c:tx>
            <c:strRef>
              <c:f>'作業(2)'!$BB$13</c:f>
              <c:strCache>
                <c:ptCount val="1"/>
                <c:pt idx="0">
                  <c:v>輔助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'作業(2)'!$BB$15:$BE$15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36-4689-BA14-C1E3E689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9344"/>
        <c:axId val="413720328"/>
      </c:lineChart>
      <c:dateAx>
        <c:axId val="4137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20328"/>
        <c:crosses val="autoZero"/>
        <c:auto val="0"/>
        <c:lblOffset val="100"/>
        <c:baseTimeUnit val="days"/>
      </c:dateAx>
      <c:valAx>
        <c:axId val="41372032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out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3719344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'作業(2)'!$X$5:$Y$5</c:f>
              <c:strCache>
                <c:ptCount val="2"/>
                <c:pt idx="0">
                  <c:v>1:1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'作業(2)'!$Z$5:$AC$5</c:f>
              <c:numCache>
                <c:formatCode>General</c:formatCode>
                <c:ptCount val="4"/>
                <c:pt idx="0">
                  <c:v>31.9</c:v>
                </c:pt>
                <c:pt idx="1">
                  <c:v>33.200000000000003</c:v>
                </c:pt>
                <c:pt idx="2">
                  <c:v>35.799999999999997</c:v>
                </c:pt>
                <c:pt idx="3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8-416B-9BA9-48EB1B20B3D4}"/>
            </c:ext>
          </c:extLst>
        </c:ser>
        <c:ser>
          <c:idx val="1"/>
          <c:order val="1"/>
          <c:tx>
            <c:strRef>
              <c:f>'作業(2)'!$X$6:$Y$6</c:f>
              <c:strCache>
                <c:ptCount val="2"/>
                <c:pt idx="0">
                  <c:v>1:1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'作業(2)'!$Z$6:$AC$6</c:f>
              <c:numCache>
                <c:formatCode>General</c:formatCode>
                <c:ptCount val="4"/>
                <c:pt idx="0">
                  <c:v>51</c:v>
                </c:pt>
                <c:pt idx="1">
                  <c:v>54.2</c:v>
                </c:pt>
                <c:pt idx="2">
                  <c:v>57.6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8-416B-9BA9-48EB1B20B3D4}"/>
            </c:ext>
          </c:extLst>
        </c:ser>
        <c:ser>
          <c:idx val="2"/>
          <c:order val="2"/>
          <c:tx>
            <c:strRef>
              <c:f>'作業(2)'!$X$7:$Y$7</c:f>
              <c:strCache>
                <c:ptCount val="2"/>
                <c:pt idx="0">
                  <c:v>1:1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'作業(2)'!$Z$7:$AC$7</c:f>
              <c:numCache>
                <c:formatCode>General</c:formatCode>
                <c:ptCount val="4"/>
                <c:pt idx="0">
                  <c:v>12</c:v>
                </c:pt>
                <c:pt idx="1">
                  <c:v>13.6</c:v>
                </c:pt>
                <c:pt idx="2">
                  <c:v>17.2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F8-416B-9BA9-48EB1B20B3D4}"/>
            </c:ext>
          </c:extLst>
        </c:ser>
        <c:ser>
          <c:idx val="3"/>
          <c:order val="3"/>
          <c:tx>
            <c:strRef>
              <c:f>'作業(2)'!$X$10:$Y$10</c:f>
              <c:strCache>
                <c:ptCount val="2"/>
                <c:pt idx="0">
                  <c:v>1:10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'作業(2)'!$Z$10:$AC$10</c:f>
              <c:numCache>
                <c:formatCode>General</c:formatCode>
                <c:ptCount val="4"/>
                <c:pt idx="0">
                  <c:v>32.379999999999995</c:v>
                </c:pt>
                <c:pt idx="1">
                  <c:v>36.200000000000003</c:v>
                </c:pt>
                <c:pt idx="2">
                  <c:v>41.4</c:v>
                </c:pt>
                <c:pt idx="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F8-416B-9BA9-48EB1B20B3D4}"/>
            </c:ext>
          </c:extLst>
        </c:ser>
        <c:ser>
          <c:idx val="4"/>
          <c:order val="4"/>
          <c:tx>
            <c:strRef>
              <c:f>'作業(2)'!$X$11:$Y$11</c:f>
              <c:strCache>
                <c:ptCount val="2"/>
                <c:pt idx="0">
                  <c:v>1:10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'作業(2)'!$Z$11:$AC$11</c:f>
              <c:numCache>
                <c:formatCode>General</c:formatCode>
                <c:ptCount val="4"/>
                <c:pt idx="0">
                  <c:v>50.8</c:v>
                </c:pt>
                <c:pt idx="1">
                  <c:v>53.6</c:v>
                </c:pt>
                <c:pt idx="2">
                  <c:v>57</c:v>
                </c:pt>
                <c:pt idx="3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F8-416B-9BA9-48EB1B20B3D4}"/>
            </c:ext>
          </c:extLst>
        </c:ser>
        <c:ser>
          <c:idx val="5"/>
          <c:order val="5"/>
          <c:tx>
            <c:strRef>
              <c:f>'作業(2)'!$X$12:$Y$12</c:f>
              <c:strCache>
                <c:ptCount val="2"/>
                <c:pt idx="0">
                  <c:v>1:10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'作業(2)'!$Z$12:$AC$12</c:f>
              <c:numCache>
                <c:formatCode>General</c:formatCode>
                <c:ptCount val="4"/>
                <c:pt idx="0">
                  <c:v>12.2</c:v>
                </c:pt>
                <c:pt idx="1">
                  <c:v>13.2</c:v>
                </c:pt>
                <c:pt idx="2">
                  <c:v>14.4</c:v>
                </c:pt>
                <c:pt idx="3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F8-416B-9BA9-48EB1B20B3D4}"/>
            </c:ext>
          </c:extLst>
        </c:ser>
        <c:ser>
          <c:idx val="6"/>
          <c:order val="6"/>
          <c:tx>
            <c:strRef>
              <c:f>'作業(2)'!$X$15:$Y$15</c:f>
              <c:strCache>
                <c:ptCount val="2"/>
                <c:pt idx="0">
                  <c:v>none</c:v>
                </c:pt>
                <c:pt idx="1">
                  <c:v>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'作業(2)'!$Z$15:$AC$15</c:f>
              <c:numCache>
                <c:formatCode>General</c:formatCode>
                <c:ptCount val="4"/>
                <c:pt idx="0">
                  <c:v>30.4</c:v>
                </c:pt>
                <c:pt idx="1">
                  <c:v>32.019999999999996</c:v>
                </c:pt>
                <c:pt idx="2">
                  <c:v>32.64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F8-416B-9BA9-48EB1B20B3D4}"/>
            </c:ext>
          </c:extLst>
        </c:ser>
        <c:ser>
          <c:idx val="7"/>
          <c:order val="7"/>
          <c:tx>
            <c:strRef>
              <c:f>'作業(2)'!$X$16:$Y$16</c:f>
              <c:strCache>
                <c:ptCount val="2"/>
                <c:pt idx="0">
                  <c:v>none</c:v>
                </c:pt>
                <c:pt idx="1">
                  <c:v>莖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'作業(2)'!$Z$16:$AC$16</c:f>
              <c:numCache>
                <c:formatCode>General</c:formatCode>
                <c:ptCount val="4"/>
                <c:pt idx="0">
                  <c:v>50.8</c:v>
                </c:pt>
                <c:pt idx="1">
                  <c:v>51.2</c:v>
                </c:pt>
                <c:pt idx="2">
                  <c:v>52.8</c:v>
                </c:pt>
                <c:pt idx="3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F8-416B-9BA9-48EB1B20B3D4}"/>
            </c:ext>
          </c:extLst>
        </c:ser>
        <c:ser>
          <c:idx val="8"/>
          <c:order val="8"/>
          <c:tx>
            <c:strRef>
              <c:f>'作業(2)'!$X$17:$Y$17</c:f>
              <c:strCache>
                <c:ptCount val="2"/>
                <c:pt idx="0">
                  <c:v>none</c:v>
                </c:pt>
                <c:pt idx="1">
                  <c:v>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'作業(2)'!$Z$4:$AC$4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'作業(2)'!$Z$17:$AC$17</c:f>
              <c:numCache>
                <c:formatCode>General</c:formatCode>
                <c:ptCount val="4"/>
                <c:pt idx="0">
                  <c:v>11.8</c:v>
                </c:pt>
                <c:pt idx="1">
                  <c:v>12.2</c:v>
                </c:pt>
                <c:pt idx="2">
                  <c:v>13.4</c:v>
                </c:pt>
                <c:pt idx="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F8-416B-9BA9-48EB1B20B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095400"/>
        <c:axId val="791100320"/>
      </c:lineChart>
      <c:catAx>
        <c:axId val="79109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天數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1100320"/>
        <c:crosses val="autoZero"/>
        <c:auto val="1"/>
        <c:lblAlgn val="ctr"/>
        <c:lblOffset val="100"/>
        <c:noMultiLvlLbl val="0"/>
      </c:catAx>
      <c:valAx>
        <c:axId val="7911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長度</a:t>
                </a:r>
                <a:r>
                  <a:rPr lang="en-US" altLang="zh-TW"/>
                  <a:t>(mm)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10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D68-94F2-B12751D7B5EB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3-4D68-94F2-B12751D7B5EB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3-4D68-94F2-B12751D7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12544"/>
        <c:axId val="127234816"/>
      </c:barChart>
      <c:catAx>
        <c:axId val="1272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4816"/>
        <c:crosses val="autoZero"/>
        <c:auto val="1"/>
        <c:lblAlgn val="ctr"/>
        <c:lblOffset val="100"/>
        <c:noMultiLvlLbl val="0"/>
      </c:catAx>
      <c:valAx>
        <c:axId val="1272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12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0-40E2-B3C9-42B1B26BB703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00-40E2-B3C9-42B1B26BB703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00-40E2-B3C9-42B1B26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8736"/>
        <c:axId val="127270272"/>
      </c:scatterChart>
      <c:valAx>
        <c:axId val="1272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0272"/>
        <c:crosses val="autoZero"/>
        <c:crossBetween val="midCat"/>
      </c:valAx>
      <c:valAx>
        <c:axId val="1272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6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9991429642723"/>
          <c:y val="4.3158355205599297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-3.787878787878788E-3"/>
                  <c:y val="-5.424727001717377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4-4D86-A48C-1542E6AFF95D}"/>
            </c:ext>
          </c:extLst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7"/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4-4D86-A48C-1542E6AFF95D}"/>
            </c:ext>
          </c:extLst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triangle"/>
            <c:size val="7"/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B4-4D86-A48C-1542E6AFF95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4-4D86-A48C-1542E6AF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9376"/>
        <c:axId val="127190912"/>
      </c:scatterChart>
      <c:valAx>
        <c:axId val="127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90912"/>
        <c:crosses val="autoZero"/>
        <c:crossBetween val="midCat"/>
      </c:valAx>
      <c:valAx>
        <c:axId val="12719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189376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chart" Target="../charts/chart61.xml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9</xdr:col>
      <xdr:colOff>228600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31</xdr:row>
      <xdr:rowOff>28575</xdr:rowOff>
    </xdr:from>
    <xdr:to>
      <xdr:col>9</xdr:col>
      <xdr:colOff>295275</xdr:colOff>
      <xdr:row>44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9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8</xdr:col>
      <xdr:colOff>342900</xdr:colOff>
      <xdr:row>58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8</xdr:col>
      <xdr:colOff>123825</xdr:colOff>
      <xdr:row>75</xdr:row>
      <xdr:rowOff>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228600</xdr:colOff>
      <xdr:row>12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646386</xdr:colOff>
      <xdr:row>13</xdr:row>
      <xdr:rowOff>142876</xdr:rowOff>
    </xdr:from>
    <xdr:to>
      <xdr:col>9</xdr:col>
      <xdr:colOff>333375</xdr:colOff>
      <xdr:row>25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408455</xdr:colOff>
      <xdr:row>0</xdr:row>
      <xdr:rowOff>44823</xdr:rowOff>
    </xdr:from>
    <xdr:to>
      <xdr:col>15</xdr:col>
      <xdr:colOff>475130</xdr:colOff>
      <xdr:row>11</xdr:row>
      <xdr:rowOff>178173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542925</xdr:colOff>
      <xdr:row>0</xdr:row>
      <xdr:rowOff>0</xdr:rowOff>
    </xdr:from>
    <xdr:to>
      <xdr:col>21</xdr:col>
      <xdr:colOff>0</xdr:colOff>
      <xdr:row>11</xdr:row>
      <xdr:rowOff>133350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0.17845</cdr:x>
      <cdr:y>0.6742</cdr:y>
    </cdr:from>
    <cdr:to>
      <cdr:x>0.89273</cdr:x>
      <cdr:y>0.71623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75915" y="1738267"/>
          <a:ext cx="1905000" cy="10836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0.18302</cdr:x>
      <cdr:y>0.65435</cdr:y>
    </cdr:from>
    <cdr:to>
      <cdr:x>0.22416</cdr:x>
      <cdr:y>0.69288</cdr:y>
    </cdr:to>
    <cdr:cxnSp macro="">
      <cdr:nvCxnSpPr>
        <cdr:cNvPr id="3" name="直線接點 2"/>
        <cdr:cNvCxnSpPr/>
      </cdr:nvCxnSpPr>
      <cdr:spPr>
        <a:xfrm xmlns:a="http://schemas.openxmlformats.org/drawingml/2006/main" flipH="1">
          <a:off x="488107" y="1687095"/>
          <a:ext cx="109728" cy="993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0.18302</cdr:x>
      <cdr:y>0.69054</cdr:y>
    </cdr:from>
    <cdr:to>
      <cdr:x>0.22416</cdr:x>
      <cdr:y>0.72907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488107" y="1780408"/>
          <a:ext cx="109728" cy="993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0.19143</cdr:x>
      <cdr:y>0.67623</cdr:y>
    </cdr:from>
    <cdr:to>
      <cdr:x>0.87839</cdr:x>
      <cdr:y>0.72308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530860" y="1572918"/>
          <a:ext cx="1905000" cy="1089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0.19583</cdr:x>
      <cdr:y>0.65411</cdr:y>
    </cdr:from>
    <cdr:to>
      <cdr:x>0.2354</cdr:x>
      <cdr:y>0.69705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543052" y="1521460"/>
          <a:ext cx="109728" cy="998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0.19583</cdr:x>
      <cdr:y>0.69445</cdr:y>
    </cdr:from>
    <cdr:to>
      <cdr:x>0.2354</cdr:x>
      <cdr:y>0.7374</cdr:y>
    </cdr:to>
    <cdr:cxnSp macro="">
      <cdr:nvCxnSpPr>
        <cdr:cNvPr id="5" name="直線接點 4"/>
        <cdr:cNvCxnSpPr/>
      </cdr:nvCxnSpPr>
      <cdr:spPr>
        <a:xfrm xmlns:a="http://schemas.openxmlformats.org/drawingml/2006/main" flipH="1">
          <a:off x="543052" y="1615295"/>
          <a:ext cx="109728" cy="998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0.27889</cdr:x>
      <cdr:y>0.71651</cdr:y>
    </cdr:from>
    <cdr:to>
      <cdr:x>0.89051</cdr:x>
      <cdr:y>0.76198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868657" y="1729113"/>
          <a:ext cx="1905000" cy="1097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0.28281</cdr:x>
      <cdr:y>0.69504</cdr:y>
    </cdr:from>
    <cdr:to>
      <cdr:x>0.31804</cdr:x>
      <cdr:y>0.73672</cdr:y>
    </cdr:to>
    <cdr:cxnSp macro="">
      <cdr:nvCxnSpPr>
        <cdr:cNvPr id="11" name="直線接點 10"/>
        <cdr:cNvCxnSpPr/>
      </cdr:nvCxnSpPr>
      <cdr:spPr>
        <a:xfrm xmlns:a="http://schemas.openxmlformats.org/drawingml/2006/main" flipH="1">
          <a:off x="880849" y="1677297"/>
          <a:ext cx="109728" cy="1005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0.28281</cdr:x>
      <cdr:y>0.73419</cdr:y>
    </cdr:from>
    <cdr:to>
      <cdr:x>0.31804</cdr:x>
      <cdr:y>0.77587</cdr:y>
    </cdr:to>
    <cdr:cxnSp macro="">
      <cdr:nvCxnSpPr>
        <cdr:cNvPr id="12" name="直線接點 11"/>
        <cdr:cNvCxnSpPr/>
      </cdr:nvCxnSpPr>
      <cdr:spPr>
        <a:xfrm xmlns:a="http://schemas.openxmlformats.org/drawingml/2006/main" flipH="1">
          <a:off x="880849" y="1771785"/>
          <a:ext cx="109728" cy="1005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0</xdr:rowOff>
    </xdr:from>
    <xdr:to>
      <xdr:col>12</xdr:col>
      <xdr:colOff>1</xdr:colOff>
      <xdr:row>13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62</xdr:row>
      <xdr:rowOff>0</xdr:rowOff>
    </xdr:from>
    <xdr:to>
      <xdr:col>17</xdr:col>
      <xdr:colOff>266700</xdr:colOff>
      <xdr:row>76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13</xdr:row>
      <xdr:rowOff>91440</xdr:rowOff>
    </xdr:from>
    <xdr:to>
      <xdr:col>14</xdr:col>
      <xdr:colOff>365760</xdr:colOff>
      <xdr:row>31</xdr:row>
      <xdr:rowOff>91440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340658</xdr:colOff>
      <xdr:row>1</xdr:row>
      <xdr:rowOff>206187</xdr:rowOff>
    </xdr:from>
    <xdr:to>
      <xdr:col>18</xdr:col>
      <xdr:colOff>609599</xdr:colOff>
      <xdr:row>12</xdr:row>
      <xdr:rowOff>125505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75</xdr:row>
      <xdr:rowOff>0</xdr:rowOff>
    </xdr:from>
    <xdr:to>
      <xdr:col>12</xdr:col>
      <xdr:colOff>76200</xdr:colOff>
      <xdr:row>95</xdr:row>
      <xdr:rowOff>76200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121023</xdr:colOff>
      <xdr:row>1</xdr:row>
      <xdr:rowOff>11766</xdr:rowOff>
    </xdr:from>
    <xdr:to>
      <xdr:col>10</xdr:col>
      <xdr:colOff>546286</xdr:colOff>
      <xdr:row>13</xdr:row>
      <xdr:rowOff>196663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127747</xdr:colOff>
      <xdr:row>14</xdr:row>
      <xdr:rowOff>152400</xdr:rowOff>
    </xdr:from>
    <xdr:to>
      <xdr:col>10</xdr:col>
      <xdr:colOff>553010</xdr:colOff>
      <xdr:row>27</xdr:row>
      <xdr:rowOff>127747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134470</xdr:colOff>
      <xdr:row>28</xdr:row>
      <xdr:rowOff>44823</xdr:rowOff>
    </xdr:from>
    <xdr:to>
      <xdr:col>10</xdr:col>
      <xdr:colOff>605117</xdr:colOff>
      <xdr:row>41</xdr:row>
      <xdr:rowOff>20170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441511</xdr:colOff>
      <xdr:row>1</xdr:row>
      <xdr:rowOff>7284</xdr:rowOff>
    </xdr:from>
    <xdr:to>
      <xdr:col>18</xdr:col>
      <xdr:colOff>183215</xdr:colOff>
      <xdr:row>13</xdr:row>
      <xdr:rowOff>192181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448235</xdr:colOff>
      <xdr:row>14</xdr:row>
      <xdr:rowOff>147918</xdr:rowOff>
    </xdr:from>
    <xdr:to>
      <xdr:col>18</xdr:col>
      <xdr:colOff>189939</xdr:colOff>
      <xdr:row>27</xdr:row>
      <xdr:rowOff>123265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454958</xdr:colOff>
      <xdr:row>28</xdr:row>
      <xdr:rowOff>40341</xdr:rowOff>
    </xdr:from>
    <xdr:to>
      <xdr:col>18</xdr:col>
      <xdr:colOff>242046</xdr:colOff>
      <xdr:row>41</xdr:row>
      <xdr:rowOff>15688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176893</xdr:colOff>
      <xdr:row>52</xdr:row>
      <xdr:rowOff>110939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52</xdr:row>
      <xdr:rowOff>15430</xdr:rowOff>
    </xdr:from>
    <xdr:to>
      <xdr:col>9</xdr:col>
      <xdr:colOff>176893</xdr:colOff>
      <xdr:row>58</xdr:row>
      <xdr:rowOff>145986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9</xdr:col>
      <xdr:colOff>176893</xdr:colOff>
      <xdr:row>66</xdr:row>
      <xdr:rowOff>70559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685799</xdr:colOff>
      <xdr:row>45</xdr:row>
      <xdr:rowOff>47625</xdr:rowOff>
    </xdr:from>
    <xdr:to>
      <xdr:col>15</xdr:col>
      <xdr:colOff>561975</xdr:colOff>
      <xdr:row>53</xdr:row>
      <xdr:rowOff>142875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52</xdr:row>
      <xdr:rowOff>34886</xdr:rowOff>
    </xdr:from>
    <xdr:to>
      <xdr:col>16</xdr:col>
      <xdr:colOff>0</xdr:colOff>
      <xdr:row>60</xdr:row>
      <xdr:rowOff>123825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59</xdr:row>
      <xdr:rowOff>51185</xdr:rowOff>
    </xdr:from>
    <xdr:to>
      <xdr:col>15</xdr:col>
      <xdr:colOff>366484</xdr:colOff>
      <xdr:row>68</xdr:row>
      <xdr:rowOff>11431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0</xdr:colOff>
      <xdr:row>73</xdr:row>
      <xdr:rowOff>0</xdr:rowOff>
    </xdr:from>
    <xdr:to>
      <xdr:col>13</xdr:col>
      <xdr:colOff>75232</xdr:colOff>
      <xdr:row>92</xdr:row>
      <xdr:rowOff>66677</xdr:rowOff>
    </xdr:to>
    <xdr:graphicFrame macro="">
      <xdr:nvGraphicFramePr>
        <xdr:cNvPr id="43" name="圖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285750</xdr:colOff>
      <xdr:row>74</xdr:row>
      <xdr:rowOff>47624</xdr:rowOff>
    </xdr:from>
    <xdr:to>
      <xdr:col>14</xdr:col>
      <xdr:colOff>7006</xdr:colOff>
      <xdr:row>91</xdr:row>
      <xdr:rowOff>57149</xdr:rowOff>
    </xdr:to>
    <xdr:graphicFrame macro="">
      <xdr:nvGraphicFramePr>
        <xdr:cNvPr id="45" name="圖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0.17919</cdr:x>
      <cdr:y>0.75666</cdr:y>
    </cdr:from>
    <cdr:to>
      <cdr:x>0.19206</cdr:x>
      <cdr:y>0.8502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647034" y="1039847"/>
          <a:ext cx="46488" cy="128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0.1786</cdr:x>
      <cdr:y>0.75666</cdr:y>
    </cdr:from>
    <cdr:to>
      <cdr:x>0.20565</cdr:x>
      <cdr:y>0.8835</cdr:y>
    </cdr:to>
    <cdr:sp macro="" textlink="">
      <cdr:nvSpPr>
        <cdr:cNvPr id="13" name="矩形 5"/>
        <cdr:cNvSpPr/>
      </cdr:nvSpPr>
      <cdr:spPr>
        <a:xfrm xmlns:a="http://schemas.openxmlformats.org/drawingml/2006/main">
          <a:off x="644922" y="1039848"/>
          <a:ext cx="97653" cy="1743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0.17421</cdr:x>
      <cdr:y>0.74265</cdr:y>
    </cdr:from>
    <cdr:to>
      <cdr:x>0.20992</cdr:x>
      <cdr:y>0.80459</cdr:y>
    </cdr:to>
    <cdr:cxnSp macro="">
      <cdr:nvCxnSpPr>
        <cdr:cNvPr id="15" name="直線接點 8"/>
        <cdr:cNvCxnSpPr/>
      </cdr:nvCxnSpPr>
      <cdr:spPr>
        <a:xfrm xmlns:a="http://schemas.openxmlformats.org/drawingml/2006/main">
          <a:off x="627149" y="1010818"/>
          <a:ext cx="128555" cy="8430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0.17111</cdr:x>
      <cdr:y>0.84753</cdr:y>
    </cdr:from>
    <cdr:to>
      <cdr:x>0.20682</cdr:x>
      <cdr:y>0.90947</cdr:y>
    </cdr:to>
    <cdr:cxnSp macro="">
      <cdr:nvCxnSpPr>
        <cdr:cNvPr id="16" name="直線接點 9"/>
        <cdr:cNvCxnSpPr/>
      </cdr:nvCxnSpPr>
      <cdr:spPr>
        <a:xfrm xmlns:a="http://schemas.openxmlformats.org/drawingml/2006/main">
          <a:off x="619528" y="1174531"/>
          <a:ext cx="129290" cy="8583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3479117" cy="2179123"/>
    <xdr:pic>
      <xdr:nvPicPr>
        <xdr:cNvPr id="2" name="圖片 1" descr="口罩不輸出！一張圖揪出「害我們輸掉防疫戰爭的內賊」 | 政治| 新頭殼 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661"/>
          <a:ext cx="3479117" cy="2179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65314</xdr:colOff>
      <xdr:row>1</xdr:row>
      <xdr:rowOff>10886</xdr:rowOff>
    </xdr:from>
    <xdr:to>
      <xdr:col>21</xdr:col>
      <xdr:colOff>43543</xdr:colOff>
      <xdr:row>18</xdr:row>
      <xdr:rowOff>195943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oneCellAnchor>
    <xdr:from>
      <xdr:col>7</xdr:col>
      <xdr:colOff>0</xdr:colOff>
      <xdr:row>5</xdr:row>
      <xdr:rowOff>0</xdr:rowOff>
    </xdr:from>
    <xdr:ext cx="1226820" cy="214448"/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68880"/>
          <a:ext cx="1226820" cy="214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7</xdr:col>
      <xdr:colOff>0</xdr:colOff>
      <xdr:row>12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18</xdr:row>
      <xdr:rowOff>0</xdr:rowOff>
    </xdr:from>
    <xdr:to>
      <xdr:col>11</xdr:col>
      <xdr:colOff>457200</xdr:colOff>
      <xdr:row>30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26</xdr:row>
      <xdr:rowOff>144780</xdr:rowOff>
    </xdr:from>
    <xdr:to>
      <xdr:col>10</xdr:col>
      <xdr:colOff>525780</xdr:colOff>
      <xdr:row>26</xdr:row>
      <xdr:rowOff>190500</xdr:rowOff>
    </xdr:to>
    <xdr:sp macro="" textlink="">
      <xdr:nvSpPr>
        <xdr:cNvPr id="9" name="矩形 8"/>
        <xdr:cNvSpPr/>
      </xdr:nvSpPr>
      <xdr:spPr>
        <a:xfrm>
          <a:off x="4320540" y="5494020"/>
          <a:ext cx="1592580" cy="4572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173627</xdr:colOff>
      <xdr:row>26</xdr:row>
      <xdr:rowOff>103414</xdr:rowOff>
    </xdr:from>
    <xdr:to>
      <xdr:col>8</xdr:col>
      <xdr:colOff>326027</xdr:colOff>
      <xdr:row>26</xdr:row>
      <xdr:rowOff>171994</xdr:rowOff>
    </xdr:to>
    <xdr:cxnSp macro="">
      <xdr:nvCxnSpPr>
        <xdr:cNvPr id="11" name="直線接點 10"/>
        <xdr:cNvCxnSpPr/>
      </xdr:nvCxnSpPr>
      <xdr:spPr>
        <a:xfrm>
          <a:off x="4340134" y="5480957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173627</xdr:colOff>
      <xdr:row>26</xdr:row>
      <xdr:rowOff>166007</xdr:rowOff>
    </xdr:from>
    <xdr:to>
      <xdr:col>8</xdr:col>
      <xdr:colOff>326027</xdr:colOff>
      <xdr:row>27</xdr:row>
      <xdr:rowOff>27759</xdr:rowOff>
    </xdr:to>
    <xdr:cxnSp macro="">
      <xdr:nvCxnSpPr>
        <xdr:cNvPr id="12" name="直線接點 11"/>
        <xdr:cNvCxnSpPr/>
      </xdr:nvCxnSpPr>
      <xdr:spPr>
        <a:xfrm>
          <a:off x="4340134" y="5543550"/>
          <a:ext cx="152400" cy="6858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596538</xdr:colOff>
      <xdr:row>16</xdr:row>
      <xdr:rowOff>3329</xdr:rowOff>
    </xdr:from>
    <xdr:to>
      <xdr:col>53</xdr:col>
      <xdr:colOff>259080</xdr:colOff>
      <xdr:row>29</xdr:row>
      <xdr:rowOff>190500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18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</xdr:colOff>
      <xdr:row>18</xdr:row>
      <xdr:rowOff>0</xdr:rowOff>
    </xdr:from>
    <xdr:to>
      <xdr:col>37</xdr:col>
      <xdr:colOff>1</xdr:colOff>
      <xdr:row>31</xdr:row>
      <xdr:rowOff>203499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0</xdr:colOff>
      <xdr:row>31</xdr:row>
      <xdr:rowOff>203499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46</xdr:col>
      <xdr:colOff>99060</xdr:colOff>
      <xdr:row>16</xdr:row>
      <xdr:rowOff>22860</xdr:rowOff>
    </xdr:from>
    <xdr:to>
      <xdr:col>50</xdr:col>
      <xdr:colOff>198874</xdr:colOff>
      <xdr:row>30</xdr:row>
      <xdr:rowOff>187171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43</xdr:col>
      <xdr:colOff>0</xdr:colOff>
      <xdr:row>16</xdr:row>
      <xdr:rowOff>76200</xdr:rowOff>
    </xdr:from>
    <xdr:to>
      <xdr:col>47</xdr:col>
      <xdr:colOff>215704</xdr:colOff>
      <xdr:row>30</xdr:row>
      <xdr:rowOff>60960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601980</xdr:colOff>
      <xdr:row>19</xdr:row>
      <xdr:rowOff>99060</xdr:rowOff>
    </xdr:from>
    <xdr:to>
      <xdr:col>43</xdr:col>
      <xdr:colOff>281940</xdr:colOff>
      <xdr:row>27</xdr:row>
      <xdr:rowOff>22860</xdr:rowOff>
    </xdr:to>
    <xdr:sp macro="" textlink="">
      <xdr:nvSpPr>
        <xdr:cNvPr id="10" name="文字方塊 9"/>
        <xdr:cNvSpPr txBox="1"/>
      </xdr:nvSpPr>
      <xdr:spPr>
        <a:xfrm>
          <a:off x="18714720" y="4008120"/>
          <a:ext cx="289560" cy="1569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TW" altLang="en-US" sz="1000"/>
            <a:t>各器官生長比例</a:t>
          </a:r>
        </a:p>
      </xdr:txBody>
    </xdr:sp>
    <xdr:clientData/>
  </xdr:twoCellAnchor>
  <xdr:twoCellAnchor>
    <xdr:from>
      <xdr:col>47</xdr:col>
      <xdr:colOff>403860</xdr:colOff>
      <xdr:row>29</xdr:row>
      <xdr:rowOff>182880</xdr:rowOff>
    </xdr:from>
    <xdr:to>
      <xdr:col>48</xdr:col>
      <xdr:colOff>426720</xdr:colOff>
      <xdr:row>31</xdr:row>
      <xdr:rowOff>7620</xdr:rowOff>
    </xdr:to>
    <xdr:sp macro="" textlink="">
      <xdr:nvSpPr>
        <xdr:cNvPr id="11" name="文字方塊 10"/>
        <xdr:cNvSpPr txBox="1"/>
      </xdr:nvSpPr>
      <xdr:spPr>
        <a:xfrm>
          <a:off x="21214080" y="6149340"/>
          <a:ext cx="63246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日數</a:t>
          </a:r>
        </a:p>
      </xdr:txBody>
    </xdr:sp>
    <xdr:clientData/>
  </xdr:twoCellAnchor>
  <xdr:twoCellAnchor>
    <xdr:from>
      <xdr:col>2</xdr:col>
      <xdr:colOff>22860</xdr:colOff>
      <xdr:row>28</xdr:row>
      <xdr:rowOff>91440</xdr:rowOff>
    </xdr:from>
    <xdr:to>
      <xdr:col>13</xdr:col>
      <xdr:colOff>350520</xdr:colOff>
      <xdr:row>46</xdr:row>
      <xdr:rowOff>129540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0.39793</cdr:x>
      <cdr:y>0.11803</cdr:y>
    </cdr:from>
    <cdr:to>
      <cdr:x>0.56477</cdr:x>
      <cdr:y>0.19749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836022" y="339571"/>
          <a:ext cx="3505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/>
            <a:t>葉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0.41892</cdr:x>
      <cdr:y>0.10668</cdr:y>
    </cdr:from>
    <cdr:to>
      <cdr:x>0.58067</cdr:x>
      <cdr:y>0.19673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769620" y="326431"/>
          <a:ext cx="297180" cy="275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TW" altLang="en-US" sz="1100"/>
            <a:t>莖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0.46972</cdr:x>
      <cdr:y>0.09524</cdr:y>
    </cdr:from>
    <cdr:to>
      <cdr:x>0.59873</cdr:x>
      <cdr:y>0.18519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1082040" y="274320"/>
          <a:ext cx="2971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根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16</xdr:row>
      <xdr:rowOff>95250</xdr:rowOff>
    </xdr:from>
    <xdr:to>
      <xdr:col>9</xdr:col>
      <xdr:colOff>533400</xdr:colOff>
      <xdr:row>28</xdr:row>
      <xdr:rowOff>95250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16</xdr:row>
      <xdr:rowOff>99060</xdr:rowOff>
    </xdr:from>
    <xdr:to>
      <xdr:col>14</xdr:col>
      <xdr:colOff>0</xdr:colOff>
      <xdr:row>28</xdr:row>
      <xdr:rowOff>99060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304800</xdr:colOff>
      <xdr:row>16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16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13</xdr:row>
      <xdr:rowOff>209549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14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15</xdr:col>
      <xdr:colOff>0</xdr:colOff>
      <xdr:row>44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15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161925</xdr:rowOff>
    </xdr:from>
    <xdr:to>
      <xdr:col>11</xdr:col>
      <xdr:colOff>0</xdr:colOff>
      <xdr:row>32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0</xdr:colOff>
      <xdr:row>47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46</xdr:row>
      <xdr:rowOff>190500</xdr:rowOff>
    </xdr:from>
    <xdr:to>
      <xdr:col>11</xdr:col>
      <xdr:colOff>0</xdr:colOff>
      <xdr:row>61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190500</xdr:rowOff>
    </xdr:from>
    <xdr:to>
      <xdr:col>16</xdr:col>
      <xdr:colOff>0</xdr:colOff>
      <xdr:row>47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62</xdr:row>
      <xdr:rowOff>161925</xdr:rowOff>
    </xdr:from>
    <xdr:to>
      <xdr:col>11</xdr:col>
      <xdr:colOff>0</xdr:colOff>
      <xdr:row>76</xdr:row>
      <xdr:rowOff>180975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66675</xdr:rowOff>
    </xdr:from>
    <xdr:to>
      <xdr:col>10</xdr:col>
      <xdr:colOff>457200</xdr:colOff>
      <xdr:row>13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161804</xdr:colOff>
      <xdr:row>18</xdr:row>
      <xdr:rowOff>0</xdr:rowOff>
    </xdr:from>
    <xdr:to>
      <xdr:col>10</xdr:col>
      <xdr:colOff>118488</xdr:colOff>
      <xdr:row>29</xdr:row>
      <xdr:rowOff>198120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204" y="3703320"/>
          <a:ext cx="3614284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17</xdr:col>
      <xdr:colOff>371475</xdr:colOff>
      <xdr:row>14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47625</xdr:rowOff>
    </xdr:from>
    <xdr:to>
      <xdr:col>24</xdr:col>
      <xdr:colOff>9525</xdr:colOff>
      <xdr:row>17</xdr:row>
      <xdr:rowOff>47625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ppspro.com/Utilities/ChartLabeler.ht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showRowColHeaders="0" workbookViewId="0">
      <selection activeCell="D18" sqref="D18"/>
    </sheetView>
  </sheetViews>
  <sheetFormatPr defaultRowHeight="16.2"/>
  <cols>
    <col min="2" max="2" width="11" customWidth="1"/>
  </cols>
  <sheetData>
    <row r="1" spans="1:7">
      <c r="A1" s="46" t="s">
        <v>151</v>
      </c>
      <c r="B1" t="s">
        <v>45</v>
      </c>
    </row>
    <row r="2" spans="1:7">
      <c r="A2" s="46" t="s">
        <v>151</v>
      </c>
      <c r="B2" t="s">
        <v>46</v>
      </c>
    </row>
    <row r="3" spans="1:7">
      <c r="A3" s="46" t="s">
        <v>151</v>
      </c>
      <c r="B3" t="s">
        <v>47</v>
      </c>
    </row>
    <row r="4" spans="1:7">
      <c r="A4" s="46" t="s">
        <v>151</v>
      </c>
      <c r="B4" t="s">
        <v>48</v>
      </c>
    </row>
    <row r="5" spans="1:7">
      <c r="A5" s="46" t="s">
        <v>151</v>
      </c>
      <c r="B5" t="s">
        <v>147</v>
      </c>
    </row>
    <row r="6" spans="1:7">
      <c r="A6" s="46" t="s">
        <v>151</v>
      </c>
      <c r="B6" t="s">
        <v>51</v>
      </c>
    </row>
    <row r="8" spans="1:7">
      <c r="B8" t="s">
        <v>148</v>
      </c>
    </row>
    <row r="9" spans="1:7">
      <c r="A9" s="46" t="s">
        <v>151</v>
      </c>
      <c r="B9" t="s">
        <v>149</v>
      </c>
    </row>
    <row r="10" spans="1:7">
      <c r="A10" s="46" t="s">
        <v>151</v>
      </c>
      <c r="B10" t="s">
        <v>150</v>
      </c>
    </row>
    <row r="12" spans="1:7">
      <c r="B12" t="s">
        <v>152</v>
      </c>
    </row>
    <row r="13" spans="1:7">
      <c r="B13" t="s">
        <v>49</v>
      </c>
    </row>
    <row r="15" spans="1:7">
      <c r="D15" s="41"/>
      <c r="E15" s="41"/>
      <c r="F15" s="41"/>
      <c r="G15" s="41"/>
    </row>
    <row r="16" spans="1:7">
      <c r="D16" s="41"/>
      <c r="E16" s="41"/>
      <c r="F16" s="41"/>
      <c r="G16" s="41"/>
    </row>
    <row r="17" spans="4:7">
      <c r="D17" s="41"/>
      <c r="E17" s="41"/>
      <c r="F17" s="41"/>
      <c r="G17" s="41"/>
    </row>
    <row r="18" spans="4:7">
      <c r="D18" s="41"/>
      <c r="E18" s="41"/>
      <c r="F18" s="41"/>
      <c r="G18" s="41"/>
    </row>
    <row r="19" spans="4:7">
      <c r="D19" s="41"/>
      <c r="E19" s="41"/>
      <c r="F19" s="41"/>
      <c r="G19" s="41"/>
    </row>
    <row r="20" spans="4:7">
      <c r="D20" s="41"/>
      <c r="E20" s="41"/>
      <c r="F20" s="41"/>
      <c r="G20" s="41"/>
    </row>
    <row r="21" spans="4:7">
      <c r="D21" s="41"/>
      <c r="E21" s="41"/>
      <c r="F21" s="41"/>
      <c r="G21" s="41"/>
    </row>
    <row r="22" spans="4:7">
      <c r="D22" s="41"/>
      <c r="E22" s="41"/>
      <c r="F22" s="41"/>
      <c r="G22" s="41"/>
    </row>
    <row r="23" spans="4:7">
      <c r="D23" s="41"/>
      <c r="E23" s="41"/>
      <c r="F23" s="41"/>
      <c r="G23" s="4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topLeftCell="B1" zoomScaleNormal="100" workbookViewId="0">
      <selection activeCell="V21" sqref="V21"/>
    </sheetView>
  </sheetViews>
  <sheetFormatPr defaultColWidth="6.21875" defaultRowHeight="16.2"/>
  <cols>
    <col min="1" max="1" width="7.44140625" bestFit="1" customWidth="1"/>
    <col min="2" max="2" width="3.44140625" bestFit="1" customWidth="1"/>
    <col min="3" max="3" width="4.44140625" bestFit="1" customWidth="1"/>
  </cols>
  <sheetData>
    <row r="1" spans="1:18">
      <c r="A1" s="2" t="s">
        <v>81</v>
      </c>
      <c r="B1" s="2" t="s">
        <v>83</v>
      </c>
      <c r="C1" s="2" t="s">
        <v>82</v>
      </c>
    </row>
    <row r="2" spans="1:18">
      <c r="A2" s="2" t="s">
        <v>75</v>
      </c>
      <c r="B2" s="2">
        <v>20</v>
      </c>
      <c r="C2" s="2">
        <v>4.5</v>
      </c>
    </row>
    <row r="3" spans="1:18">
      <c r="A3" s="2" t="s">
        <v>76</v>
      </c>
      <c r="B3" s="2">
        <v>14</v>
      </c>
      <c r="C3" s="2">
        <v>6</v>
      </c>
    </row>
    <row r="4" spans="1:18">
      <c r="A4" s="2" t="s">
        <v>77</v>
      </c>
      <c r="B4" s="2">
        <v>15</v>
      </c>
      <c r="C4" s="2">
        <v>4</v>
      </c>
    </row>
    <row r="5" spans="1:18">
      <c r="A5" s="2" t="s">
        <v>78</v>
      </c>
      <c r="B5" s="2">
        <v>13</v>
      </c>
      <c r="C5" s="2">
        <v>7</v>
      </c>
    </row>
    <row r="6" spans="1:18">
      <c r="A6" s="2" t="s">
        <v>79</v>
      </c>
      <c r="B6" s="2">
        <v>15</v>
      </c>
      <c r="C6" s="2">
        <v>9</v>
      </c>
    </row>
    <row r="7" spans="1:18">
      <c r="A7" s="2" t="s">
        <v>80</v>
      </c>
      <c r="B7" s="2">
        <v>17</v>
      </c>
      <c r="C7" s="2">
        <v>7</v>
      </c>
    </row>
    <row r="9" spans="1:18">
      <c r="A9" t="s">
        <v>4</v>
      </c>
    </row>
    <row r="10" spans="1:18">
      <c r="A10" s="2" t="s">
        <v>84</v>
      </c>
      <c r="B10" s="2">
        <v>16</v>
      </c>
      <c r="C10" s="2">
        <v>5</v>
      </c>
    </row>
    <row r="16" spans="1:18">
      <c r="H16" s="56" t="s">
        <v>85</v>
      </c>
      <c r="I16" s="56"/>
      <c r="J16" s="56"/>
      <c r="K16" s="56"/>
      <c r="L16" s="56"/>
      <c r="R16" t="s">
        <v>86</v>
      </c>
    </row>
    <row r="17" spans="8:12">
      <c r="H17" s="56"/>
      <c r="I17" s="56"/>
      <c r="J17" s="56"/>
      <c r="K17" s="56"/>
      <c r="L17" s="56"/>
    </row>
    <row r="18" spans="8:12">
      <c r="H18" s="56"/>
      <c r="I18" s="56"/>
      <c r="J18" s="56"/>
      <c r="K18" s="56"/>
      <c r="L18" s="56"/>
    </row>
    <row r="19" spans="8:12">
      <c r="H19" s="56"/>
      <c r="I19" s="56"/>
      <c r="J19" s="56"/>
      <c r="K19" s="56"/>
      <c r="L19" s="56"/>
    </row>
  </sheetData>
  <mergeCells count="1">
    <mergeCell ref="H16:L1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A10" sqref="A10"/>
    </sheetView>
  </sheetViews>
  <sheetFormatPr defaultRowHeight="16.2"/>
  <cols>
    <col min="1" max="1" width="7.44140625" bestFit="1" customWidth="1"/>
  </cols>
  <sheetData>
    <row r="1" spans="1:7">
      <c r="A1" s="2" t="s">
        <v>28</v>
      </c>
      <c r="B1" s="2" t="s">
        <v>29</v>
      </c>
      <c r="C1" s="2" t="s">
        <v>30</v>
      </c>
      <c r="D1" s="2" t="s">
        <v>31</v>
      </c>
    </row>
    <row r="2" spans="1:7">
      <c r="A2" s="2" t="s">
        <v>10</v>
      </c>
      <c r="B2" s="2">
        <v>250</v>
      </c>
      <c r="C2" s="2">
        <v>4</v>
      </c>
      <c r="D2" s="16">
        <f t="shared" ref="D2:D7" si="0">C2/B2</f>
        <v>1.6E-2</v>
      </c>
    </row>
    <row r="3" spans="1:7">
      <c r="A3" s="2" t="s">
        <v>36</v>
      </c>
      <c r="B3" s="2">
        <v>30</v>
      </c>
      <c r="C3" s="2">
        <v>5</v>
      </c>
      <c r="D3" s="16">
        <f>C3/B3</f>
        <v>0.16666666666666666</v>
      </c>
    </row>
    <row r="4" spans="1:7">
      <c r="A4" s="2" t="s">
        <v>12</v>
      </c>
      <c r="B4" s="2">
        <v>200</v>
      </c>
      <c r="C4" s="2">
        <v>5</v>
      </c>
      <c r="D4" s="16">
        <f t="shared" si="0"/>
        <v>2.5000000000000001E-2</v>
      </c>
    </row>
    <row r="5" spans="1:7">
      <c r="A5" s="2" t="s">
        <v>14</v>
      </c>
      <c r="B5" s="2">
        <v>300</v>
      </c>
      <c r="C5" s="2">
        <v>14</v>
      </c>
      <c r="D5" s="16">
        <f t="shared" si="0"/>
        <v>4.6666666666666669E-2</v>
      </c>
    </row>
    <row r="6" spans="1:7">
      <c r="A6" s="2" t="s">
        <v>15</v>
      </c>
      <c r="B6" s="2">
        <v>450</v>
      </c>
      <c r="C6" s="2">
        <v>4</v>
      </c>
      <c r="D6" s="16">
        <f t="shared" si="0"/>
        <v>8.8888888888888889E-3</v>
      </c>
    </row>
    <row r="7" spans="1:7">
      <c r="A7" s="2" t="s">
        <v>32</v>
      </c>
      <c r="B7" s="2">
        <v>600</v>
      </c>
      <c r="C7" s="2">
        <v>10</v>
      </c>
      <c r="D7" s="16">
        <f t="shared" si="0"/>
        <v>1.6666666666666666E-2</v>
      </c>
    </row>
    <row r="9" spans="1:7">
      <c r="A9" t="s">
        <v>88</v>
      </c>
    </row>
    <row r="10" spans="1:7">
      <c r="A10" t="s">
        <v>33</v>
      </c>
    </row>
    <row r="11" spans="1:7">
      <c r="B11" s="2" t="s">
        <v>29</v>
      </c>
      <c r="C11" s="2" t="s">
        <v>30</v>
      </c>
      <c r="D11" s="2" t="s">
        <v>31</v>
      </c>
    </row>
    <row r="12" spans="1:7">
      <c r="B12" s="2">
        <v>0</v>
      </c>
      <c r="C12" s="2">
        <v>0</v>
      </c>
      <c r="D12" s="2">
        <v>0</v>
      </c>
    </row>
    <row r="13" spans="1:7">
      <c r="B13" s="2">
        <v>1000</v>
      </c>
      <c r="C13" s="2">
        <f>B13*D13</f>
        <v>10</v>
      </c>
      <c r="D13" s="2">
        <v>0.01</v>
      </c>
    </row>
    <row r="16" spans="1:7">
      <c r="A16" t="s">
        <v>35</v>
      </c>
      <c r="G16" s="14" t="s">
        <v>37</v>
      </c>
    </row>
    <row r="17" spans="2:10">
      <c r="B17" s="2" t="s">
        <v>29</v>
      </c>
      <c r="C17" s="2" t="s">
        <v>30</v>
      </c>
      <c r="D17" s="2" t="s">
        <v>31</v>
      </c>
      <c r="F17" s="17" t="s">
        <v>40</v>
      </c>
      <c r="G17" s="17"/>
      <c r="H17" s="17"/>
      <c r="I17" s="17"/>
      <c r="J17" s="17"/>
    </row>
    <row r="18" spans="2:10">
      <c r="B18" s="2">
        <v>0</v>
      </c>
      <c r="C18" s="2">
        <v>0</v>
      </c>
      <c r="D18" s="2">
        <v>0</v>
      </c>
      <c r="F18" s="13" t="s">
        <v>34</v>
      </c>
    </row>
    <row r="19" spans="2:10">
      <c r="B19" s="2">
        <v>400</v>
      </c>
      <c r="C19" s="2">
        <f>B19*D19</f>
        <v>20</v>
      </c>
      <c r="D19" s="2">
        <v>0.05</v>
      </c>
    </row>
    <row r="20" spans="2:10">
      <c r="F20" t="s">
        <v>87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showGridLines="0" topLeftCell="A55" zoomScaleNormal="100" workbookViewId="0">
      <selection activeCell="N67" sqref="N67"/>
    </sheetView>
  </sheetViews>
  <sheetFormatPr defaultRowHeight="16.2"/>
  <cols>
    <col min="6" max="6" width="11.21875" bestFit="1" customWidth="1"/>
    <col min="7" max="8" width="11.21875" customWidth="1"/>
  </cols>
  <sheetData>
    <row r="1" spans="1:10">
      <c r="A1" s="3" t="s">
        <v>2</v>
      </c>
      <c r="B1" s="3" t="s">
        <v>3</v>
      </c>
      <c r="C1" s="7" t="s">
        <v>4</v>
      </c>
      <c r="D1" s="7"/>
      <c r="F1" s="7"/>
      <c r="G1" s="5"/>
      <c r="H1" s="5"/>
      <c r="I1" s="5"/>
    </row>
    <row r="2" spans="1:10">
      <c r="A2" s="4">
        <v>43891</v>
      </c>
      <c r="B2" s="3">
        <v>4</v>
      </c>
      <c r="C2" s="7">
        <v>0</v>
      </c>
      <c r="D2" s="7"/>
      <c r="E2" s="7"/>
      <c r="F2" s="7"/>
      <c r="G2" s="6"/>
      <c r="H2" s="6"/>
      <c r="I2" s="6"/>
      <c r="J2" s="1"/>
    </row>
    <row r="3" spans="1:10">
      <c r="A3" s="4">
        <v>43893</v>
      </c>
      <c r="B3" s="3">
        <v>6</v>
      </c>
      <c r="C3" s="7">
        <v>0</v>
      </c>
      <c r="D3" s="7"/>
      <c r="F3" s="7"/>
      <c r="G3" s="6"/>
      <c r="H3" s="6"/>
      <c r="I3" s="6"/>
    </row>
    <row r="4" spans="1:10">
      <c r="A4" s="4">
        <v>43898</v>
      </c>
      <c r="B4" s="3">
        <v>8</v>
      </c>
      <c r="C4" s="7">
        <v>0</v>
      </c>
      <c r="D4" s="7"/>
      <c r="E4" s="7"/>
      <c r="F4" s="7"/>
      <c r="G4" s="6"/>
      <c r="H4" s="6"/>
      <c r="I4" s="6"/>
    </row>
    <row r="5" spans="1:10">
      <c r="A5" s="4">
        <v>43908</v>
      </c>
      <c r="B5" s="3">
        <v>10</v>
      </c>
      <c r="C5" s="7">
        <v>0</v>
      </c>
      <c r="D5" s="7"/>
      <c r="E5" s="7"/>
      <c r="F5" s="7"/>
      <c r="G5" s="6"/>
      <c r="H5" s="6"/>
      <c r="I5" s="6"/>
    </row>
    <row r="6" spans="1:10">
      <c r="A6" s="4">
        <v>43920</v>
      </c>
      <c r="B6" s="3">
        <v>12</v>
      </c>
      <c r="C6" s="7">
        <v>0</v>
      </c>
      <c r="D6" s="7"/>
      <c r="E6" s="7"/>
      <c r="F6" s="7"/>
      <c r="G6" s="6"/>
      <c r="H6" s="6"/>
      <c r="I6" s="6"/>
    </row>
    <row r="14" spans="1:10">
      <c r="E14" s="11" t="s">
        <v>125</v>
      </c>
    </row>
    <row r="15" spans="1:10">
      <c r="A15" s="23"/>
      <c r="B15" s="23"/>
      <c r="C15" s="23"/>
      <c r="D15" s="23"/>
      <c r="E15" s="23"/>
      <c r="F15" s="23"/>
      <c r="G15" s="23"/>
      <c r="H15" s="23"/>
      <c r="I15" s="23"/>
    </row>
    <row r="29" spans="1:9">
      <c r="E29" t="s">
        <v>126</v>
      </c>
    </row>
    <row r="30" spans="1:9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6.5" customHeight="1"/>
    <row r="44" spans="1:22">
      <c r="E44" t="s">
        <v>127</v>
      </c>
    </row>
    <row r="45" spans="1:22">
      <c r="A45" s="23"/>
      <c r="B45" s="23"/>
      <c r="C45" s="23"/>
      <c r="D45" s="23"/>
      <c r="E45" s="23"/>
      <c r="F45" s="23"/>
      <c r="G45" s="23"/>
      <c r="H45" s="23"/>
      <c r="I45" s="23"/>
      <c r="R45" s="58" t="s">
        <v>7</v>
      </c>
      <c r="S45" s="58"/>
      <c r="T45" s="58"/>
      <c r="U45" s="58"/>
      <c r="V45" s="58"/>
    </row>
    <row r="46" spans="1:22">
      <c r="R46" s="58"/>
      <c r="S46" s="58"/>
      <c r="T46" s="58"/>
      <c r="U46" s="58"/>
      <c r="V46" s="58"/>
    </row>
    <row r="59" spans="1:9">
      <c r="E59" t="s">
        <v>128</v>
      </c>
    </row>
    <row r="60" spans="1:9">
      <c r="A60" s="23"/>
      <c r="B60" s="23"/>
      <c r="C60" s="23"/>
      <c r="D60" s="23"/>
      <c r="E60" s="23"/>
      <c r="F60" s="23"/>
      <c r="G60" s="23"/>
      <c r="H60" s="23"/>
      <c r="I60" s="23"/>
    </row>
    <row r="74" spans="4:9" ht="16.5" customHeight="1">
      <c r="F74" s="62"/>
      <c r="G74" s="62"/>
      <c r="H74" s="62"/>
      <c r="I74" s="39"/>
    </row>
    <row r="75" spans="4:9">
      <c r="D75" s="39"/>
      <c r="E75" s="62"/>
      <c r="F75" s="62"/>
      <c r="G75" s="62"/>
      <c r="H75" s="62"/>
      <c r="I75" s="39"/>
    </row>
    <row r="76" spans="4:9" ht="16.2" customHeight="1">
      <c r="E76" s="59" t="s">
        <v>8</v>
      </c>
      <c r="F76" s="59"/>
      <c r="G76" s="59"/>
      <c r="H76" s="59"/>
    </row>
    <row r="77" spans="4:9">
      <c r="E77" s="59"/>
      <c r="F77" s="59"/>
      <c r="G77" s="59"/>
      <c r="H77" s="59"/>
    </row>
    <row r="78" spans="4:9">
      <c r="E78" s="59"/>
      <c r="F78" s="59"/>
      <c r="G78" s="59"/>
      <c r="H78" s="59"/>
    </row>
  </sheetData>
  <mergeCells count="2">
    <mergeCell ref="R45:V46"/>
    <mergeCell ref="E76:H7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GridLines="0" zoomScaleNormal="100" workbookViewId="0">
      <selection activeCell="Q18" sqref="Q18"/>
    </sheetView>
  </sheetViews>
  <sheetFormatPr defaultRowHeight="16.2"/>
  <cols>
    <col min="4" max="4" width="9.44140625" style="1" customWidth="1"/>
    <col min="5" max="5" width="9.44140625" customWidth="1"/>
  </cols>
  <sheetData>
    <row r="1" spans="1:14">
      <c r="A1" s="2" t="s">
        <v>0</v>
      </c>
      <c r="B1" s="2" t="s">
        <v>1</v>
      </c>
      <c r="D1" s="9" t="s">
        <v>4</v>
      </c>
    </row>
    <row r="2" spans="1:14">
      <c r="A2" s="8">
        <v>0.25</v>
      </c>
      <c r="B2" s="2">
        <v>35.6</v>
      </c>
      <c r="D2" s="9">
        <v>34</v>
      </c>
      <c r="E2" s="1"/>
      <c r="H2" t="s">
        <v>5</v>
      </c>
      <c r="N2" t="s">
        <v>9</v>
      </c>
    </row>
    <row r="3" spans="1:14">
      <c r="A3" s="8">
        <v>0.3125</v>
      </c>
      <c r="B3" s="2">
        <v>36</v>
      </c>
      <c r="D3" s="9">
        <v>34</v>
      </c>
      <c r="E3" s="1"/>
    </row>
    <row r="4" spans="1:14">
      <c r="A4" s="8">
        <v>0.41666666666666669</v>
      </c>
      <c r="B4" s="2">
        <v>35</v>
      </c>
      <c r="D4" s="9">
        <v>34</v>
      </c>
      <c r="E4" s="1"/>
    </row>
    <row r="5" spans="1:14">
      <c r="A5" s="8">
        <v>0.66666666666666663</v>
      </c>
      <c r="B5" s="2">
        <v>36</v>
      </c>
      <c r="D5" s="9">
        <v>34</v>
      </c>
      <c r="E5" s="1"/>
    </row>
    <row r="6" spans="1:14">
      <c r="A6" s="8"/>
      <c r="B6" s="10"/>
      <c r="D6" s="9"/>
    </row>
    <row r="8" spans="1:14">
      <c r="A8" t="s">
        <v>183</v>
      </c>
    </row>
    <row r="9" spans="1:14">
      <c r="A9" t="s">
        <v>182</v>
      </c>
    </row>
    <row r="10" spans="1:14">
      <c r="A10" t="s">
        <v>184</v>
      </c>
    </row>
    <row r="15" spans="1:14">
      <c r="G15" t="s">
        <v>6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showGridLines="0" topLeftCell="A58" zoomScale="85" zoomScaleNormal="85" workbookViewId="0">
      <selection activeCell="Q38" sqref="Q38"/>
    </sheetView>
  </sheetViews>
  <sheetFormatPr defaultRowHeight="16.2"/>
  <sheetData>
    <row r="1" spans="1:17">
      <c r="G1" t="s">
        <v>196</v>
      </c>
      <c r="N1" t="s">
        <v>197</v>
      </c>
    </row>
    <row r="2" spans="1:17">
      <c r="A2" t="s">
        <v>109</v>
      </c>
      <c r="B2" t="s">
        <v>105</v>
      </c>
      <c r="C2" t="s">
        <v>106</v>
      </c>
      <c r="D2" t="s">
        <v>107</v>
      </c>
      <c r="E2" t="s">
        <v>108</v>
      </c>
    </row>
    <row r="3" spans="1:17">
      <c r="A3" s="1">
        <v>1</v>
      </c>
      <c r="B3">
        <v>40</v>
      </c>
      <c r="C3">
        <v>26</v>
      </c>
      <c r="D3">
        <v>30</v>
      </c>
      <c r="E3">
        <v>30</v>
      </c>
    </row>
    <row r="4" spans="1:17">
      <c r="A4" s="1">
        <v>2</v>
      </c>
      <c r="B4">
        <v>43</v>
      </c>
      <c r="C4">
        <v>23</v>
      </c>
      <c r="D4">
        <v>28</v>
      </c>
      <c r="E4">
        <v>33</v>
      </c>
    </row>
    <row r="5" spans="1:17">
      <c r="A5" s="1">
        <v>3</v>
      </c>
      <c r="B5">
        <v>44</v>
      </c>
      <c r="C5">
        <v>23</v>
      </c>
      <c r="D5">
        <v>26</v>
      </c>
      <c r="E5">
        <v>24</v>
      </c>
    </row>
    <row r="6" spans="1:17">
      <c r="A6" s="1">
        <v>4</v>
      </c>
      <c r="B6">
        <v>43</v>
      </c>
      <c r="C6">
        <v>21</v>
      </c>
      <c r="D6">
        <v>24</v>
      </c>
      <c r="E6">
        <v>23</v>
      </c>
    </row>
    <row r="7" spans="1:17">
      <c r="A7" s="1">
        <v>5</v>
      </c>
      <c r="B7">
        <v>36</v>
      </c>
      <c r="C7">
        <v>20</v>
      </c>
      <c r="D7">
        <v>23</v>
      </c>
      <c r="E7">
        <v>22</v>
      </c>
    </row>
    <row r="8" spans="1:17">
      <c r="A8" s="1">
        <v>6</v>
      </c>
      <c r="B8">
        <v>31</v>
      </c>
      <c r="C8">
        <v>18</v>
      </c>
      <c r="D8">
        <v>22</v>
      </c>
      <c r="E8">
        <v>22</v>
      </c>
    </row>
    <row r="9" spans="1:17">
      <c r="A9" s="1">
        <v>7</v>
      </c>
      <c r="B9">
        <v>29</v>
      </c>
      <c r="C9">
        <v>15</v>
      </c>
      <c r="D9">
        <v>20</v>
      </c>
      <c r="E9">
        <v>21</v>
      </c>
    </row>
    <row r="10" spans="1:17">
      <c r="A10" s="1">
        <v>8</v>
      </c>
      <c r="B10">
        <v>26</v>
      </c>
      <c r="C10">
        <v>14</v>
      </c>
      <c r="D10">
        <v>18</v>
      </c>
      <c r="E10">
        <v>20</v>
      </c>
    </row>
    <row r="11" spans="1:17">
      <c r="A11" s="1">
        <v>9</v>
      </c>
      <c r="B11">
        <v>24</v>
      </c>
      <c r="C11">
        <v>12</v>
      </c>
      <c r="D11">
        <v>16</v>
      </c>
      <c r="E11">
        <v>16</v>
      </c>
    </row>
    <row r="12" spans="1:17">
      <c r="A12" s="1">
        <v>10</v>
      </c>
      <c r="B12">
        <v>23</v>
      </c>
      <c r="C12">
        <v>11</v>
      </c>
      <c r="D12">
        <v>13</v>
      </c>
      <c r="E12">
        <v>14</v>
      </c>
    </row>
    <row r="14" spans="1:17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>
      <c r="A15" s="3" t="s">
        <v>109</v>
      </c>
      <c r="B15" s="3" t="s">
        <v>75</v>
      </c>
      <c r="C15" s="3" t="s">
        <v>76</v>
      </c>
      <c r="D15" s="3" t="s">
        <v>77</v>
      </c>
      <c r="E15" s="3" t="s">
        <v>78</v>
      </c>
      <c r="F15" s="12" t="s">
        <v>122</v>
      </c>
    </row>
    <row r="16" spans="1:17">
      <c r="A16" s="43">
        <v>1</v>
      </c>
      <c r="B16" s="3">
        <v>40</v>
      </c>
      <c r="C16" s="3"/>
      <c r="D16" s="3"/>
      <c r="E16" s="3"/>
      <c r="F16" s="12"/>
    </row>
    <row r="17" spans="1:15">
      <c r="A17" s="43"/>
      <c r="B17" s="3">
        <v>43</v>
      </c>
      <c r="C17" s="3"/>
      <c r="D17" s="3"/>
      <c r="E17" s="3"/>
      <c r="F17" s="12"/>
      <c r="O17" t="s">
        <v>115</v>
      </c>
    </row>
    <row r="18" spans="1:15">
      <c r="A18" s="43"/>
      <c r="B18" s="3">
        <v>44</v>
      </c>
      <c r="C18" s="3"/>
      <c r="D18" s="3"/>
      <c r="E18" s="3"/>
      <c r="F18" s="12"/>
      <c r="O18" t="s">
        <v>116</v>
      </c>
    </row>
    <row r="19" spans="1:15">
      <c r="A19" s="43"/>
      <c r="B19" s="3">
        <v>43</v>
      </c>
      <c r="C19" s="3"/>
      <c r="D19" s="3"/>
      <c r="E19" s="3"/>
      <c r="F19" s="12"/>
      <c r="O19" t="s">
        <v>117</v>
      </c>
    </row>
    <row r="20" spans="1:15">
      <c r="A20" s="43">
        <v>5</v>
      </c>
      <c r="B20" s="3">
        <v>36</v>
      </c>
      <c r="C20" s="3"/>
      <c r="D20" s="3"/>
      <c r="E20" s="3"/>
      <c r="F20" s="12"/>
      <c r="O20" t="s">
        <v>123</v>
      </c>
    </row>
    <row r="21" spans="1:15">
      <c r="A21" s="43"/>
      <c r="B21" s="3">
        <v>31</v>
      </c>
      <c r="C21" s="3"/>
      <c r="D21" s="3"/>
      <c r="E21" s="3"/>
      <c r="F21" s="12">
        <v>50</v>
      </c>
      <c r="G21" t="s">
        <v>118</v>
      </c>
    </row>
    <row r="22" spans="1:15">
      <c r="A22" s="43"/>
      <c r="B22" s="3">
        <v>29</v>
      </c>
      <c r="C22" s="3"/>
      <c r="D22" s="3"/>
      <c r="E22" s="3"/>
      <c r="F22" s="12"/>
    </row>
    <row r="23" spans="1:15">
      <c r="A23" s="43"/>
      <c r="B23" s="3">
        <v>26</v>
      </c>
      <c r="C23" s="3"/>
      <c r="D23" s="3"/>
      <c r="E23" s="3"/>
      <c r="F23" s="12"/>
    </row>
    <row r="24" spans="1:15">
      <c r="A24" s="43"/>
      <c r="B24" s="3">
        <v>24</v>
      </c>
      <c r="C24" s="3"/>
      <c r="D24" s="3"/>
      <c r="E24" s="3"/>
      <c r="F24" s="12"/>
    </row>
    <row r="25" spans="1:15">
      <c r="A25" s="43">
        <v>10</v>
      </c>
      <c r="B25" s="3">
        <v>23</v>
      </c>
      <c r="C25" s="3"/>
      <c r="D25" s="3"/>
      <c r="E25" s="3"/>
      <c r="F25" s="12"/>
    </row>
    <row r="26" spans="1:15">
      <c r="A26" s="3"/>
      <c r="B26" s="3"/>
      <c r="C26" s="3"/>
      <c r="D26" s="3"/>
      <c r="E26" s="3"/>
      <c r="F26" s="12"/>
    </row>
    <row r="27" spans="1:15">
      <c r="A27" s="43">
        <v>1</v>
      </c>
      <c r="B27" s="3">
        <v>26</v>
      </c>
      <c r="C27" s="3"/>
      <c r="D27" s="3"/>
      <c r="E27" s="3"/>
      <c r="F27" s="12"/>
    </row>
    <row r="28" spans="1:15">
      <c r="A28" s="43"/>
      <c r="B28" s="3">
        <v>23</v>
      </c>
      <c r="C28" s="3"/>
      <c r="D28" s="3"/>
      <c r="E28" s="3"/>
      <c r="F28" s="12"/>
    </row>
    <row r="29" spans="1:15">
      <c r="A29" s="43"/>
      <c r="B29" s="3">
        <v>23</v>
      </c>
      <c r="C29" s="3"/>
      <c r="D29" s="3"/>
      <c r="E29" s="3"/>
      <c r="F29" s="12"/>
    </row>
    <row r="30" spans="1:15">
      <c r="A30" s="43"/>
      <c r="B30" s="3">
        <v>21</v>
      </c>
      <c r="C30" s="3"/>
      <c r="D30" s="3"/>
      <c r="E30" s="3"/>
      <c r="F30" s="12"/>
    </row>
    <row r="31" spans="1:15">
      <c r="A31" s="43">
        <v>5</v>
      </c>
      <c r="B31" s="3">
        <v>20</v>
      </c>
      <c r="C31" s="3"/>
      <c r="D31" s="3"/>
      <c r="E31" s="3"/>
      <c r="F31" s="12">
        <v>50</v>
      </c>
      <c r="G31" t="s">
        <v>119</v>
      </c>
    </row>
    <row r="32" spans="1:15">
      <c r="A32" s="43"/>
      <c r="B32" s="3">
        <v>18</v>
      </c>
      <c r="C32" s="3"/>
      <c r="D32" s="3"/>
      <c r="E32" s="3"/>
      <c r="F32" s="12"/>
    </row>
    <row r="33" spans="1:7">
      <c r="A33" s="43"/>
      <c r="B33" s="3">
        <v>15</v>
      </c>
      <c r="C33" s="3"/>
      <c r="D33" s="3"/>
      <c r="E33" s="3"/>
      <c r="F33" s="12"/>
    </row>
    <row r="34" spans="1:7">
      <c r="A34" s="43"/>
      <c r="B34" s="3">
        <v>14</v>
      </c>
      <c r="C34" s="3"/>
      <c r="D34" s="3"/>
      <c r="E34" s="3"/>
      <c r="F34" s="12"/>
    </row>
    <row r="35" spans="1:7">
      <c r="A35" s="43"/>
      <c r="B35" s="3">
        <v>12</v>
      </c>
      <c r="C35" s="3"/>
      <c r="D35" s="3"/>
      <c r="E35" s="3"/>
      <c r="F35" s="12"/>
    </row>
    <row r="36" spans="1:7">
      <c r="A36" s="43">
        <v>10</v>
      </c>
      <c r="B36" s="3">
        <v>11</v>
      </c>
      <c r="C36" s="3"/>
      <c r="D36" s="3"/>
      <c r="E36" s="3"/>
      <c r="F36" s="12"/>
    </row>
    <row r="37" spans="1:7">
      <c r="A37" s="3"/>
      <c r="B37" s="3"/>
      <c r="C37" s="3"/>
      <c r="D37" s="3"/>
      <c r="E37" s="3"/>
      <c r="F37" s="12"/>
    </row>
    <row r="38" spans="1:7">
      <c r="A38" s="43">
        <v>1</v>
      </c>
      <c r="B38" s="3">
        <v>30</v>
      </c>
      <c r="C38" s="3"/>
      <c r="D38" s="3"/>
      <c r="E38" s="3"/>
      <c r="F38" s="12"/>
    </row>
    <row r="39" spans="1:7">
      <c r="A39" s="43"/>
      <c r="B39" s="3">
        <v>28</v>
      </c>
      <c r="C39" s="3"/>
      <c r="D39" s="3"/>
      <c r="E39" s="3"/>
      <c r="F39" s="12"/>
    </row>
    <row r="40" spans="1:7">
      <c r="A40" s="43"/>
      <c r="B40" s="3">
        <v>26</v>
      </c>
      <c r="C40" s="3"/>
      <c r="D40" s="3"/>
      <c r="E40" s="3"/>
      <c r="F40" s="12"/>
    </row>
    <row r="41" spans="1:7">
      <c r="A41" s="43"/>
      <c r="B41" s="3">
        <v>24</v>
      </c>
      <c r="C41" s="3"/>
      <c r="D41" s="3"/>
      <c r="E41" s="3"/>
      <c r="F41" s="12"/>
    </row>
    <row r="42" spans="1:7">
      <c r="A42" s="43">
        <v>5</v>
      </c>
      <c r="B42" s="3">
        <v>23</v>
      </c>
      <c r="C42" s="3"/>
      <c r="D42" s="3"/>
      <c r="E42" s="3"/>
      <c r="F42" s="12">
        <v>50</v>
      </c>
      <c r="G42" t="s">
        <v>120</v>
      </c>
    </row>
    <row r="43" spans="1:7">
      <c r="A43" s="43"/>
      <c r="B43" s="3">
        <v>22</v>
      </c>
      <c r="C43" s="3"/>
      <c r="D43" s="3"/>
      <c r="E43" s="3"/>
      <c r="F43" s="12"/>
    </row>
    <row r="44" spans="1:7">
      <c r="A44" s="43"/>
      <c r="B44" s="3">
        <v>20</v>
      </c>
      <c r="C44" s="3"/>
      <c r="D44" s="3"/>
      <c r="E44" s="3"/>
      <c r="F44" s="12"/>
    </row>
    <row r="45" spans="1:7">
      <c r="A45" s="43"/>
      <c r="B45" s="3">
        <v>18</v>
      </c>
      <c r="C45" s="3"/>
      <c r="D45" s="3"/>
      <c r="E45" s="3"/>
      <c r="F45" s="12"/>
    </row>
    <row r="46" spans="1:7">
      <c r="A46" s="43"/>
      <c r="B46" s="3">
        <v>16</v>
      </c>
      <c r="C46" s="3"/>
      <c r="D46" s="3"/>
      <c r="E46" s="3"/>
      <c r="F46" s="12"/>
    </row>
    <row r="47" spans="1:7">
      <c r="A47" s="43">
        <v>10</v>
      </c>
      <c r="B47" s="3">
        <v>13</v>
      </c>
      <c r="C47" s="3"/>
      <c r="D47" s="3"/>
      <c r="E47" s="3"/>
      <c r="F47" s="12"/>
    </row>
    <row r="48" spans="1:7">
      <c r="A48" s="3"/>
      <c r="B48" s="3"/>
      <c r="C48" s="3"/>
      <c r="D48" s="3"/>
      <c r="E48" s="3"/>
      <c r="F48" s="12"/>
    </row>
    <row r="49" spans="1:17">
      <c r="A49" s="43">
        <v>1</v>
      </c>
      <c r="B49" s="3">
        <v>30</v>
      </c>
      <c r="C49" s="3"/>
      <c r="D49" s="3"/>
      <c r="E49" s="3"/>
      <c r="F49" s="12"/>
    </row>
    <row r="50" spans="1:17">
      <c r="A50" s="43"/>
      <c r="B50" s="3">
        <v>33</v>
      </c>
      <c r="C50" s="3"/>
      <c r="D50" s="3"/>
      <c r="E50" s="3"/>
      <c r="F50" s="12"/>
    </row>
    <row r="51" spans="1:17">
      <c r="A51" s="43"/>
      <c r="B51" s="3">
        <v>24</v>
      </c>
      <c r="C51" s="3"/>
      <c r="D51" s="3"/>
      <c r="E51" s="3"/>
      <c r="F51" s="12"/>
    </row>
    <row r="52" spans="1:17">
      <c r="A52" s="43"/>
      <c r="B52" s="3">
        <v>23</v>
      </c>
      <c r="C52" s="3"/>
      <c r="D52" s="3"/>
      <c r="E52" s="3"/>
      <c r="F52" s="12"/>
    </row>
    <row r="53" spans="1:17">
      <c r="A53" s="43">
        <v>5</v>
      </c>
      <c r="B53" s="3">
        <v>22</v>
      </c>
      <c r="C53" s="3"/>
      <c r="D53" s="3"/>
      <c r="E53" s="3"/>
      <c r="F53" s="12">
        <v>50</v>
      </c>
      <c r="G53" t="s">
        <v>121</v>
      </c>
    </row>
    <row r="54" spans="1:17">
      <c r="A54" s="43"/>
      <c r="B54" s="3">
        <v>22</v>
      </c>
      <c r="C54" s="3"/>
      <c r="D54" s="3"/>
      <c r="E54" s="3"/>
      <c r="F54" s="12"/>
    </row>
    <row r="55" spans="1:17">
      <c r="A55" s="43"/>
      <c r="B55" s="3">
        <v>21</v>
      </c>
      <c r="C55" s="3"/>
      <c r="D55" s="3"/>
      <c r="E55" s="3"/>
      <c r="F55" s="12"/>
    </row>
    <row r="56" spans="1:17">
      <c r="A56" s="43"/>
      <c r="B56" s="3">
        <v>20</v>
      </c>
      <c r="C56" s="3"/>
      <c r="D56" s="3"/>
      <c r="E56" s="3"/>
      <c r="F56" s="12"/>
    </row>
    <row r="57" spans="1:17">
      <c r="A57" s="43"/>
      <c r="B57" s="3">
        <v>16</v>
      </c>
      <c r="C57" s="3"/>
      <c r="D57" s="3"/>
      <c r="E57" s="3"/>
      <c r="F57" s="12"/>
    </row>
    <row r="58" spans="1:17">
      <c r="A58" s="43">
        <v>10</v>
      </c>
      <c r="B58" s="3">
        <v>14</v>
      </c>
      <c r="C58" s="3"/>
      <c r="D58" s="3"/>
      <c r="E58" s="3"/>
      <c r="F58" s="12"/>
    </row>
    <row r="59" spans="1:17">
      <c r="A59" s="3"/>
      <c r="B59" s="3"/>
      <c r="C59" s="3"/>
      <c r="D59" s="3"/>
      <c r="E59" s="3"/>
    </row>
    <row r="60" spans="1:17">
      <c r="A60" s="3"/>
      <c r="B60" s="3"/>
      <c r="C60" s="3"/>
      <c r="D60" s="3"/>
      <c r="E60" s="3"/>
    </row>
    <row r="61" spans="1:1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</row>
    <row r="62" spans="1:17">
      <c r="F62" t="s">
        <v>110</v>
      </c>
    </row>
    <row r="63" spans="1:17">
      <c r="A63" s="2" t="s">
        <v>109</v>
      </c>
      <c r="B63" s="2" t="s">
        <v>105</v>
      </c>
      <c r="C63" s="2" t="s">
        <v>106</v>
      </c>
      <c r="D63" s="2" t="s">
        <v>107</v>
      </c>
      <c r="E63" s="2" t="s">
        <v>108</v>
      </c>
      <c r="F63" s="2" t="s">
        <v>105</v>
      </c>
      <c r="G63" s="2" t="s">
        <v>124</v>
      </c>
      <c r="H63" s="2" t="s">
        <v>107</v>
      </c>
      <c r="I63" s="2" t="s">
        <v>108</v>
      </c>
    </row>
    <row r="64" spans="1:17">
      <c r="A64" s="44">
        <v>1</v>
      </c>
      <c r="B64" s="2">
        <v>40</v>
      </c>
      <c r="C64" s="2"/>
      <c r="D64" s="2"/>
      <c r="E64" s="2"/>
      <c r="F64" s="2"/>
      <c r="G64" s="2"/>
      <c r="H64" s="2"/>
      <c r="I64" s="2"/>
    </row>
    <row r="65" spans="1:11">
      <c r="A65" s="44">
        <v>2</v>
      </c>
      <c r="B65" s="2">
        <v>43</v>
      </c>
      <c r="C65" s="2"/>
      <c r="D65" s="2"/>
      <c r="E65" s="2"/>
      <c r="F65" s="2"/>
      <c r="G65" s="2"/>
      <c r="H65" s="2"/>
      <c r="I65" s="2"/>
    </row>
    <row r="66" spans="1:11">
      <c r="A66" s="44">
        <v>3</v>
      </c>
      <c r="B66" s="2">
        <v>44</v>
      </c>
      <c r="C66" s="2"/>
      <c r="D66" s="2"/>
      <c r="E66" s="2"/>
      <c r="F66" s="2"/>
      <c r="G66" s="2"/>
      <c r="H66" s="2"/>
      <c r="I66" s="2"/>
    </row>
    <row r="67" spans="1:11">
      <c r="A67" s="44">
        <v>4</v>
      </c>
      <c r="B67" s="2">
        <v>43</v>
      </c>
      <c r="C67" s="2"/>
      <c r="D67" s="2"/>
      <c r="E67" s="2"/>
      <c r="F67" s="2"/>
      <c r="G67" s="2"/>
      <c r="H67" s="2"/>
      <c r="I67" s="2"/>
    </row>
    <row r="68" spans="1:11">
      <c r="A68" s="44">
        <v>5</v>
      </c>
      <c r="B68" s="2">
        <v>36</v>
      </c>
      <c r="C68" s="2"/>
      <c r="D68" s="2"/>
      <c r="E68" s="2"/>
      <c r="F68" s="2">
        <v>50</v>
      </c>
      <c r="G68" s="2"/>
      <c r="H68" s="2"/>
      <c r="I68" s="2"/>
    </row>
    <row r="69" spans="1:11">
      <c r="A69" s="44">
        <v>6</v>
      </c>
      <c r="B69" s="2">
        <v>31</v>
      </c>
      <c r="C69" s="2"/>
      <c r="D69" s="2"/>
      <c r="E69" s="2"/>
      <c r="F69" s="2"/>
      <c r="G69" s="2"/>
      <c r="H69" s="2"/>
      <c r="I69" s="2"/>
    </row>
    <row r="70" spans="1:11">
      <c r="A70" s="44">
        <v>7</v>
      </c>
      <c r="B70" s="2">
        <v>29</v>
      </c>
      <c r="C70" s="2"/>
      <c r="D70" s="2"/>
      <c r="E70" s="2"/>
      <c r="F70" s="2"/>
      <c r="G70" s="2"/>
      <c r="H70" s="2"/>
      <c r="I70" s="2"/>
    </row>
    <row r="71" spans="1:11">
      <c r="A71" s="44">
        <v>8</v>
      </c>
      <c r="B71" s="2">
        <v>26</v>
      </c>
      <c r="C71" s="2"/>
      <c r="D71" s="2"/>
      <c r="E71" s="2"/>
      <c r="F71" s="2"/>
      <c r="G71" s="2"/>
      <c r="H71" s="2"/>
      <c r="I71" s="2"/>
    </row>
    <row r="72" spans="1:11">
      <c r="A72" s="44">
        <v>9</v>
      </c>
      <c r="B72" s="2">
        <v>24</v>
      </c>
      <c r="C72" s="2"/>
      <c r="D72" s="2"/>
      <c r="E72" s="2"/>
      <c r="F72" s="2"/>
      <c r="G72" s="2"/>
      <c r="H72" s="2"/>
      <c r="I72" s="2"/>
    </row>
    <row r="73" spans="1:11">
      <c r="A73" s="44">
        <v>10</v>
      </c>
      <c r="B73" s="2">
        <v>23</v>
      </c>
      <c r="C73" s="2"/>
      <c r="D73" s="2"/>
      <c r="E73" s="2"/>
      <c r="F73" s="2"/>
      <c r="G73" s="2"/>
      <c r="H73" s="2"/>
      <c r="I73" s="2"/>
    </row>
    <row r="74" spans="1:11">
      <c r="A74" s="44">
        <v>1</v>
      </c>
      <c r="B74" s="2"/>
      <c r="C74" s="2">
        <v>26</v>
      </c>
      <c r="D74" s="2"/>
      <c r="E74" s="2"/>
      <c r="F74" s="2"/>
      <c r="G74" s="2"/>
      <c r="H74" s="2"/>
      <c r="I74" s="2"/>
    </row>
    <row r="75" spans="1:11">
      <c r="A75" s="44">
        <v>2</v>
      </c>
      <c r="B75" s="2"/>
      <c r="C75" s="2">
        <v>23</v>
      </c>
      <c r="D75" s="2"/>
      <c r="E75" s="2"/>
      <c r="F75" s="2"/>
      <c r="G75" s="2"/>
      <c r="H75" s="2"/>
      <c r="I75" s="2"/>
    </row>
    <row r="76" spans="1:11">
      <c r="A76" s="44">
        <v>3</v>
      </c>
      <c r="B76" s="2"/>
      <c r="C76" s="2">
        <v>23</v>
      </c>
      <c r="D76" s="2"/>
      <c r="E76" s="2"/>
      <c r="F76" s="2"/>
      <c r="G76" s="2"/>
      <c r="H76" s="2"/>
      <c r="I76" s="2"/>
    </row>
    <row r="77" spans="1:11">
      <c r="A77" s="44">
        <v>4</v>
      </c>
      <c r="B77" s="2"/>
      <c r="C77" s="2">
        <v>21</v>
      </c>
      <c r="D77" s="2"/>
      <c r="E77" s="2"/>
      <c r="F77" s="2"/>
      <c r="G77" s="2"/>
      <c r="H77" s="2"/>
      <c r="I77" s="2"/>
    </row>
    <row r="78" spans="1:11">
      <c r="A78" s="44">
        <v>5</v>
      </c>
      <c r="B78" s="2"/>
      <c r="C78" s="2">
        <v>20</v>
      </c>
      <c r="D78" s="2"/>
      <c r="E78" s="2"/>
      <c r="F78" s="2"/>
      <c r="G78" s="2">
        <v>50</v>
      </c>
      <c r="H78" s="2"/>
      <c r="I78" s="2"/>
    </row>
    <row r="79" spans="1:11">
      <c r="A79" s="44">
        <v>6</v>
      </c>
      <c r="B79" s="2"/>
      <c r="C79" s="2">
        <v>18</v>
      </c>
      <c r="D79" s="2"/>
      <c r="E79" s="2"/>
      <c r="F79" s="2"/>
      <c r="G79" s="2"/>
      <c r="H79" s="2"/>
      <c r="I79" s="2"/>
      <c r="K79" t="s">
        <v>143</v>
      </c>
    </row>
    <row r="80" spans="1:11">
      <c r="A80" s="44">
        <v>7</v>
      </c>
      <c r="B80" s="2"/>
      <c r="C80" s="2">
        <v>15</v>
      </c>
      <c r="D80" s="2"/>
      <c r="E80" s="2"/>
      <c r="F80" s="2"/>
      <c r="G80" s="2"/>
      <c r="H80" s="2"/>
      <c r="I80" s="2"/>
    </row>
    <row r="81" spans="1:9">
      <c r="A81" s="44">
        <v>8</v>
      </c>
      <c r="B81" s="2"/>
      <c r="C81" s="2">
        <v>14</v>
      </c>
      <c r="D81" s="2"/>
      <c r="E81" s="2"/>
      <c r="F81" s="2"/>
      <c r="G81" s="2"/>
      <c r="H81" s="2"/>
      <c r="I81" s="2"/>
    </row>
    <row r="82" spans="1:9">
      <c r="A82" s="44">
        <v>9</v>
      </c>
      <c r="B82" s="2"/>
      <c r="C82" s="2">
        <v>12</v>
      </c>
      <c r="D82" s="2"/>
      <c r="E82" s="2"/>
      <c r="F82" s="2"/>
      <c r="G82" s="2"/>
      <c r="H82" s="2"/>
      <c r="I82" s="2"/>
    </row>
    <row r="83" spans="1:9">
      <c r="A83" s="44">
        <v>10</v>
      </c>
      <c r="B83" s="2"/>
      <c r="C83" s="2">
        <v>11</v>
      </c>
      <c r="D83" s="2"/>
      <c r="E83" s="2"/>
      <c r="F83" s="2"/>
      <c r="G83" s="2"/>
      <c r="H83" s="2"/>
      <c r="I83" s="2"/>
    </row>
    <row r="84" spans="1:9">
      <c r="A84" s="44">
        <v>1</v>
      </c>
      <c r="B84" s="2"/>
      <c r="C84" s="2"/>
      <c r="D84" s="2">
        <v>30</v>
      </c>
      <c r="E84" s="2"/>
      <c r="F84" s="2"/>
      <c r="G84" s="2"/>
      <c r="H84" s="2"/>
      <c r="I84" s="2"/>
    </row>
    <row r="85" spans="1:9">
      <c r="A85" s="44">
        <v>2</v>
      </c>
      <c r="B85" s="2"/>
      <c r="C85" s="2"/>
      <c r="D85" s="2">
        <v>28</v>
      </c>
      <c r="E85" s="2"/>
      <c r="F85" s="2"/>
      <c r="G85" s="2"/>
      <c r="H85" s="2"/>
      <c r="I85" s="2"/>
    </row>
    <row r="86" spans="1:9">
      <c r="A86" s="44">
        <v>3</v>
      </c>
      <c r="B86" s="2"/>
      <c r="C86" s="2"/>
      <c r="D86" s="2">
        <v>26</v>
      </c>
      <c r="E86" s="2"/>
      <c r="F86" s="2"/>
      <c r="G86" s="2"/>
      <c r="H86" s="2"/>
      <c r="I86" s="2"/>
    </row>
    <row r="87" spans="1:9">
      <c r="A87" s="44">
        <v>4</v>
      </c>
      <c r="B87" s="2"/>
      <c r="C87" s="2"/>
      <c r="D87" s="2">
        <v>24</v>
      </c>
      <c r="E87" s="2"/>
      <c r="F87" s="2"/>
      <c r="G87" s="2"/>
      <c r="H87" s="2"/>
      <c r="I87" s="2"/>
    </row>
    <row r="88" spans="1:9">
      <c r="A88" s="44">
        <v>5</v>
      </c>
      <c r="B88" s="2"/>
      <c r="C88" s="2"/>
      <c r="D88" s="2">
        <v>23</v>
      </c>
      <c r="E88" s="2"/>
      <c r="F88" s="2"/>
      <c r="G88" s="2"/>
      <c r="H88" s="2">
        <v>50</v>
      </c>
      <c r="I88" s="2"/>
    </row>
    <row r="89" spans="1:9">
      <c r="A89" s="44">
        <v>6</v>
      </c>
      <c r="B89" s="2"/>
      <c r="C89" s="2"/>
      <c r="D89" s="2">
        <v>22</v>
      </c>
      <c r="E89" s="2"/>
      <c r="F89" s="2"/>
      <c r="G89" s="2"/>
      <c r="H89" s="2"/>
      <c r="I89" s="2"/>
    </row>
    <row r="90" spans="1:9">
      <c r="A90" s="44">
        <v>7</v>
      </c>
      <c r="B90" s="2"/>
      <c r="C90" s="2"/>
      <c r="D90" s="2">
        <v>20</v>
      </c>
      <c r="E90" s="2"/>
      <c r="F90" s="2"/>
      <c r="G90" s="2"/>
      <c r="H90" s="2"/>
      <c r="I90" s="2"/>
    </row>
    <row r="91" spans="1:9">
      <c r="A91" s="44">
        <v>8</v>
      </c>
      <c r="B91" s="2"/>
      <c r="C91" s="2"/>
      <c r="D91" s="2">
        <v>18</v>
      </c>
      <c r="E91" s="2"/>
      <c r="F91" s="2"/>
      <c r="G91" s="2"/>
      <c r="H91" s="2"/>
      <c r="I91" s="2"/>
    </row>
    <row r="92" spans="1:9">
      <c r="A92" s="44">
        <v>9</v>
      </c>
      <c r="B92" s="2"/>
      <c r="C92" s="2"/>
      <c r="D92" s="2">
        <v>16</v>
      </c>
      <c r="E92" s="2"/>
      <c r="F92" s="2"/>
      <c r="G92" s="2"/>
      <c r="H92" s="2"/>
      <c r="I92" s="2"/>
    </row>
    <row r="93" spans="1:9">
      <c r="A93" s="44">
        <v>10</v>
      </c>
      <c r="B93" s="2"/>
      <c r="C93" s="2"/>
      <c r="D93" s="2">
        <v>13</v>
      </c>
      <c r="E93" s="2"/>
      <c r="F93" s="2"/>
      <c r="G93" s="2"/>
      <c r="H93" s="2"/>
      <c r="I93" s="2"/>
    </row>
    <row r="94" spans="1:9">
      <c r="A94" s="44">
        <v>1</v>
      </c>
      <c r="B94" s="2"/>
      <c r="C94" s="2"/>
      <c r="D94" s="2"/>
      <c r="E94" s="2">
        <v>30</v>
      </c>
      <c r="F94" s="2"/>
      <c r="G94" s="2"/>
      <c r="H94" s="2"/>
      <c r="I94" s="2"/>
    </row>
    <row r="95" spans="1:9">
      <c r="A95" s="44">
        <v>2</v>
      </c>
      <c r="B95" s="2"/>
      <c r="C95" s="2"/>
      <c r="D95" s="2"/>
      <c r="E95" s="2">
        <v>33</v>
      </c>
      <c r="F95" s="2"/>
      <c r="G95" s="2"/>
      <c r="H95" s="2"/>
      <c r="I95" s="2"/>
    </row>
    <row r="96" spans="1:9">
      <c r="A96" s="44">
        <v>3</v>
      </c>
      <c r="B96" s="2"/>
      <c r="C96" s="2"/>
      <c r="D96" s="2"/>
      <c r="E96" s="2">
        <v>24</v>
      </c>
      <c r="F96" s="2"/>
      <c r="G96" s="2"/>
      <c r="H96" s="2"/>
      <c r="I96" s="2"/>
    </row>
    <row r="97" spans="1:9">
      <c r="A97" s="44">
        <v>4</v>
      </c>
      <c r="B97" s="2"/>
      <c r="C97" s="2"/>
      <c r="D97" s="2"/>
      <c r="E97" s="2">
        <v>23</v>
      </c>
      <c r="F97" s="2"/>
      <c r="G97" s="2"/>
      <c r="H97" s="2"/>
      <c r="I97" s="2"/>
    </row>
    <row r="98" spans="1:9">
      <c r="A98" s="44">
        <v>5</v>
      </c>
      <c r="B98" s="2"/>
      <c r="C98" s="2"/>
      <c r="D98" s="2"/>
      <c r="E98" s="2">
        <v>22</v>
      </c>
      <c r="F98" s="2"/>
      <c r="G98" s="2"/>
      <c r="H98" s="2"/>
      <c r="I98" s="2">
        <v>50</v>
      </c>
    </row>
    <row r="99" spans="1:9">
      <c r="A99" s="44">
        <v>6</v>
      </c>
      <c r="B99" s="2"/>
      <c r="C99" s="2"/>
      <c r="D99" s="2"/>
      <c r="E99" s="2">
        <v>22</v>
      </c>
      <c r="F99" s="2"/>
      <c r="G99" s="2"/>
      <c r="H99" s="2"/>
      <c r="I99" s="2"/>
    </row>
    <row r="100" spans="1:9">
      <c r="A100" s="44">
        <v>7</v>
      </c>
      <c r="B100" s="2"/>
      <c r="C100" s="2"/>
      <c r="D100" s="2"/>
      <c r="E100" s="2">
        <v>21</v>
      </c>
      <c r="F100" s="2"/>
      <c r="G100" s="2"/>
      <c r="H100" s="2"/>
      <c r="I100" s="2"/>
    </row>
    <row r="101" spans="1:9">
      <c r="A101" s="44">
        <v>8</v>
      </c>
      <c r="B101" s="2"/>
      <c r="C101" s="2"/>
      <c r="D101" s="2"/>
      <c r="E101" s="2">
        <v>20</v>
      </c>
      <c r="F101" s="2"/>
      <c r="G101" s="2"/>
      <c r="H101" s="2"/>
      <c r="I101" s="2"/>
    </row>
    <row r="102" spans="1:9">
      <c r="A102" s="44">
        <v>9</v>
      </c>
      <c r="B102" s="2"/>
      <c r="C102" s="2"/>
      <c r="D102" s="2"/>
      <c r="E102" s="2">
        <v>16</v>
      </c>
      <c r="F102" s="2"/>
      <c r="G102" s="2"/>
      <c r="H102" s="2"/>
      <c r="I102" s="2"/>
    </row>
    <row r="103" spans="1:9">
      <c r="A103" s="44">
        <v>10</v>
      </c>
      <c r="B103" s="2"/>
      <c r="C103" s="2"/>
      <c r="D103" s="2"/>
      <c r="E103" s="2">
        <v>14</v>
      </c>
      <c r="F103" s="2"/>
      <c r="G103" s="2"/>
      <c r="H103" s="2"/>
      <c r="I103" s="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79"/>
  <sheetViews>
    <sheetView showGridLines="0" zoomScale="85" zoomScaleNormal="85" workbookViewId="0">
      <selection activeCell="Q86" sqref="Q86"/>
    </sheetView>
  </sheetViews>
  <sheetFormatPr defaultRowHeight="16.2"/>
  <cols>
    <col min="22" max="27" width="8.77734375" customWidth="1"/>
    <col min="42" max="42" width="4.33203125" customWidth="1"/>
    <col min="43" max="43" width="3.33203125" customWidth="1"/>
  </cols>
  <sheetData>
    <row r="1" spans="1:4">
      <c r="A1" s="2" t="s">
        <v>98</v>
      </c>
      <c r="B1" s="2"/>
    </row>
    <row r="2" spans="1:4">
      <c r="A2" s="2" t="s">
        <v>99</v>
      </c>
      <c r="B2" s="2">
        <v>40</v>
      </c>
    </row>
    <row r="3" spans="1:4">
      <c r="A3" s="2" t="s">
        <v>100</v>
      </c>
      <c r="B3" s="2">
        <v>39.5</v>
      </c>
    </row>
    <row r="4" spans="1:4">
      <c r="A4" s="2" t="s">
        <v>101</v>
      </c>
      <c r="B4" s="2">
        <v>38.5</v>
      </c>
    </row>
    <row r="6" spans="1:4">
      <c r="A6" s="2" t="s">
        <v>102</v>
      </c>
      <c r="B6" s="42">
        <v>0.5</v>
      </c>
      <c r="C6" s="42">
        <v>0.6</v>
      </c>
      <c r="D6" s="42">
        <v>0.75</v>
      </c>
    </row>
    <row r="7" spans="1:4">
      <c r="A7" s="2" t="s">
        <v>99</v>
      </c>
      <c r="B7" s="2">
        <v>3580</v>
      </c>
      <c r="C7" s="2">
        <v>3651</v>
      </c>
      <c r="D7" s="2">
        <v>3700</v>
      </c>
    </row>
    <row r="8" spans="1:4">
      <c r="A8" s="2" t="s">
        <v>100</v>
      </c>
      <c r="B8" s="2">
        <v>3550</v>
      </c>
      <c r="C8" s="2">
        <v>3570</v>
      </c>
      <c r="D8" s="2">
        <v>3580</v>
      </c>
    </row>
    <row r="9" spans="1:4">
      <c r="A9" s="2" t="s">
        <v>101</v>
      </c>
      <c r="B9" s="2">
        <v>3448</v>
      </c>
      <c r="C9" s="2">
        <v>3450</v>
      </c>
      <c r="D9" s="2">
        <v>3552</v>
      </c>
    </row>
    <row r="11" spans="1:4">
      <c r="A11" s="2" t="s">
        <v>103</v>
      </c>
      <c r="B11" s="42">
        <v>0.5</v>
      </c>
      <c r="C11" s="42">
        <v>0.6</v>
      </c>
      <c r="D11" s="42">
        <v>0.75</v>
      </c>
    </row>
    <row r="12" spans="1:4">
      <c r="A12" s="2" t="s">
        <v>99</v>
      </c>
      <c r="B12" s="2">
        <v>0.38</v>
      </c>
      <c r="C12" s="2">
        <v>0.39</v>
      </c>
      <c r="D12" s="2">
        <v>0.3</v>
      </c>
    </row>
    <row r="13" spans="1:4">
      <c r="A13" s="2" t="s">
        <v>100</v>
      </c>
      <c r="B13" s="2">
        <v>0.48</v>
      </c>
      <c r="C13" s="2">
        <v>0.61</v>
      </c>
      <c r="D13" s="2">
        <v>0.41</v>
      </c>
    </row>
    <row r="14" spans="1:4">
      <c r="A14" s="2" t="s">
        <v>101</v>
      </c>
      <c r="B14" s="2">
        <v>0.5</v>
      </c>
      <c r="C14" s="2">
        <v>0.7</v>
      </c>
      <c r="D14" s="2">
        <v>0.65</v>
      </c>
    </row>
    <row r="16" spans="1:4">
      <c r="A16" s="2" t="s">
        <v>104</v>
      </c>
      <c r="B16" s="42">
        <v>0.5</v>
      </c>
      <c r="C16" s="42">
        <v>0.6</v>
      </c>
      <c r="D16" s="42">
        <v>0.75</v>
      </c>
    </row>
    <row r="17" spans="1:4">
      <c r="A17" s="2" t="s">
        <v>99</v>
      </c>
      <c r="B17" s="2">
        <v>6.6</v>
      </c>
      <c r="C17" s="2">
        <v>6</v>
      </c>
      <c r="D17" s="2">
        <v>4.5</v>
      </c>
    </row>
    <row r="18" spans="1:4">
      <c r="A18" s="2" t="s">
        <v>100</v>
      </c>
      <c r="B18" s="2">
        <v>5.4</v>
      </c>
      <c r="C18" s="2">
        <v>5</v>
      </c>
      <c r="D18" s="2">
        <v>4</v>
      </c>
    </row>
    <row r="19" spans="1:4">
      <c r="A19" s="2" t="s">
        <v>101</v>
      </c>
      <c r="B19" s="2">
        <v>4</v>
      </c>
      <c r="C19" s="2">
        <v>3.5</v>
      </c>
      <c r="D19" s="2">
        <v>2</v>
      </c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62" spans="1:2">
      <c r="A62" t="s">
        <v>4</v>
      </c>
    </row>
    <row r="63" spans="1:2">
      <c r="A63" s="42">
        <v>0.5</v>
      </c>
      <c r="B63" s="2">
        <v>0</v>
      </c>
    </row>
    <row r="64" spans="1:2">
      <c r="A64" s="42">
        <v>0.6</v>
      </c>
      <c r="B64" s="2">
        <v>0</v>
      </c>
    </row>
    <row r="65" spans="1:19">
      <c r="A65" s="42">
        <v>0.75</v>
      </c>
      <c r="B65" s="2">
        <v>0</v>
      </c>
    </row>
    <row r="73" spans="1:19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6" spans="1:19">
      <c r="A76" t="s">
        <v>4</v>
      </c>
      <c r="P76" t="s">
        <v>144</v>
      </c>
    </row>
    <row r="77" spans="1:19">
      <c r="A77" s="42">
        <v>0.5</v>
      </c>
      <c r="B77" s="2">
        <v>3400</v>
      </c>
      <c r="C77" s="2">
        <v>0</v>
      </c>
      <c r="D77" s="2">
        <v>0</v>
      </c>
      <c r="P77" t="s">
        <v>145</v>
      </c>
    </row>
    <row r="78" spans="1:19">
      <c r="A78" s="42">
        <v>0.6</v>
      </c>
      <c r="B78" s="2">
        <v>3400</v>
      </c>
      <c r="C78" s="2">
        <v>0</v>
      </c>
      <c r="D78" s="2">
        <v>0</v>
      </c>
    </row>
    <row r="79" spans="1:19">
      <c r="A79" s="42">
        <v>0.75</v>
      </c>
      <c r="B79" s="2">
        <v>3400</v>
      </c>
      <c r="C79" s="2">
        <v>0</v>
      </c>
      <c r="D79" s="2">
        <v>0</v>
      </c>
      <c r="P79" t="s">
        <v>146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zoomScale="70" zoomScaleNormal="70" workbookViewId="0">
      <selection activeCell="Q34" sqref="Q34"/>
    </sheetView>
  </sheetViews>
  <sheetFormatPr defaultRowHeight="16.2"/>
  <sheetData>
    <row r="2" spans="1:10">
      <c r="A2" t="s">
        <v>137</v>
      </c>
    </row>
    <row r="3" spans="1:10">
      <c r="H3" t="s">
        <v>138</v>
      </c>
      <c r="I3">
        <v>5.6</v>
      </c>
      <c r="J3" t="s">
        <v>141</v>
      </c>
    </row>
    <row r="4" spans="1:10">
      <c r="H4" t="s">
        <v>139</v>
      </c>
      <c r="I4">
        <v>4.32</v>
      </c>
      <c r="J4" t="s">
        <v>141</v>
      </c>
    </row>
    <row r="5" spans="1:10">
      <c r="H5" t="s">
        <v>140</v>
      </c>
      <c r="I5">
        <v>-1.71</v>
      </c>
      <c r="J5" t="s">
        <v>141</v>
      </c>
    </row>
    <row r="6" spans="1:10">
      <c r="H6" t="s">
        <v>142</v>
      </c>
      <c r="I6">
        <f>SUM(I3:I5)</f>
        <v>8.2100000000000009</v>
      </c>
      <c r="J6" t="s">
        <v>141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70" zoomScaleNormal="70" workbookViewId="0">
      <selection activeCell="D18" sqref="D18"/>
    </sheetView>
  </sheetViews>
  <sheetFormatPr defaultRowHeight="16.2"/>
  <sheetData>
    <row r="1" spans="1:2">
      <c r="A1" t="s">
        <v>129</v>
      </c>
    </row>
    <row r="2" spans="1:2">
      <c r="A2" s="2" t="s">
        <v>130</v>
      </c>
      <c r="B2" s="2" t="s">
        <v>131</v>
      </c>
    </row>
    <row r="3" spans="1:2">
      <c r="A3" s="45">
        <v>43892</v>
      </c>
      <c r="B3" s="2" t="s">
        <v>132</v>
      </c>
    </row>
    <row r="4" spans="1:2">
      <c r="A4" s="45">
        <v>43920</v>
      </c>
      <c r="B4" s="2" t="s">
        <v>132</v>
      </c>
    </row>
    <row r="5" spans="1:2">
      <c r="A5" s="45">
        <v>43921</v>
      </c>
      <c r="B5" s="2" t="s">
        <v>136</v>
      </c>
    </row>
    <row r="6" spans="1:2">
      <c r="A6" s="45">
        <v>43932</v>
      </c>
      <c r="B6" s="2" t="s">
        <v>135</v>
      </c>
    </row>
    <row r="7" spans="1:2">
      <c r="A7" s="2" t="s">
        <v>133</v>
      </c>
      <c r="B7" s="2" t="s">
        <v>134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"/>
  <sheetViews>
    <sheetView showGridLines="0" tabSelected="1" topLeftCell="A22" zoomScaleNormal="100" workbookViewId="0">
      <selection activeCell="R41" sqref="R41"/>
    </sheetView>
  </sheetViews>
  <sheetFormatPr defaultRowHeight="16.2"/>
  <cols>
    <col min="1" max="1" width="8.5546875" bestFit="1" customWidth="1"/>
    <col min="2" max="2" width="13.5546875" customWidth="1"/>
    <col min="3" max="4" width="4.109375" bestFit="1" customWidth="1"/>
    <col min="5" max="7" width="5.5546875" bestFit="1" customWidth="1"/>
    <col min="8" max="8" width="3.33203125" customWidth="1"/>
    <col min="9" max="9" width="10.44140625" bestFit="1" customWidth="1"/>
    <col min="10" max="14" width="5.5546875" bestFit="1" customWidth="1"/>
    <col min="15" max="15" width="3.33203125" customWidth="1"/>
    <col min="16" max="16" width="10.44140625" bestFit="1" customWidth="1"/>
    <col min="17" max="18" width="4" bestFit="1" customWidth="1"/>
    <col min="19" max="21" width="5.5546875" bestFit="1" customWidth="1"/>
    <col min="22" max="22" width="5.5546875" customWidth="1"/>
    <col min="23" max="23" width="5.44140625" customWidth="1"/>
    <col min="24" max="24" width="9.77734375" bestFit="1" customWidth="1"/>
    <col min="25" max="25" width="4.44140625" bestFit="1" customWidth="1"/>
    <col min="26" max="26" width="3.77734375" bestFit="1" customWidth="1"/>
    <col min="27" max="27" width="4.109375" customWidth="1"/>
    <col min="28" max="28" width="3.77734375" bestFit="1" customWidth="1"/>
    <col min="29" max="29" width="4.44140625" customWidth="1"/>
    <col min="31" max="31" width="8.21875" bestFit="1" customWidth="1"/>
    <col min="33" max="33" width="4" customWidth="1"/>
    <col min="36" max="36" width="8.88671875" customWidth="1"/>
    <col min="37" max="37" width="4" customWidth="1"/>
    <col min="41" max="42" width="4.21875" customWidth="1"/>
    <col min="47" max="47" width="3.77734375" customWidth="1"/>
    <col min="50" max="50" width="3.77734375" customWidth="1"/>
    <col min="53" max="53" width="5.109375" customWidth="1"/>
  </cols>
  <sheetData>
    <row r="1" spans="1:57">
      <c r="B1" t="s">
        <v>162</v>
      </c>
      <c r="Z1" s="55"/>
      <c r="AA1" s="55"/>
      <c r="AC1" s="55"/>
    </row>
    <row r="2" spans="1:57">
      <c r="B2" s="60" t="s">
        <v>190</v>
      </c>
      <c r="C2" s="60"/>
      <c r="D2" s="60"/>
      <c r="E2" s="60"/>
      <c r="F2" s="60"/>
      <c r="G2" s="60"/>
      <c r="I2" s="60" t="s">
        <v>191</v>
      </c>
      <c r="J2" s="60"/>
      <c r="K2" s="60"/>
      <c r="L2" s="60"/>
      <c r="M2" s="60"/>
      <c r="N2" s="60"/>
      <c r="P2" s="60" t="s">
        <v>173</v>
      </c>
      <c r="Q2" s="60"/>
      <c r="R2" s="60"/>
      <c r="S2" s="60"/>
      <c r="T2" s="60"/>
      <c r="U2" s="60"/>
      <c r="V2" s="7"/>
      <c r="W2" s="66"/>
    </row>
    <row r="3" spans="1:57">
      <c r="P3" s="61"/>
      <c r="Q3" s="61"/>
      <c r="R3" s="61"/>
      <c r="S3" s="61"/>
      <c r="T3" s="61"/>
      <c r="U3" s="61"/>
      <c r="V3" s="11"/>
      <c r="W3" s="67"/>
      <c r="Y3" t="s">
        <v>185</v>
      </c>
    </row>
    <row r="4" spans="1:57">
      <c r="A4" s="54" t="s">
        <v>175</v>
      </c>
      <c r="B4" s="48" t="s">
        <v>153</v>
      </c>
      <c r="C4" s="50" t="s">
        <v>154</v>
      </c>
      <c r="D4" s="50" t="s">
        <v>155</v>
      </c>
      <c r="E4" s="50" t="s">
        <v>156</v>
      </c>
      <c r="F4" s="50" t="s">
        <v>157</v>
      </c>
      <c r="G4" s="50" t="s">
        <v>158</v>
      </c>
      <c r="I4" s="48" t="s">
        <v>153</v>
      </c>
      <c r="J4" s="50" t="s">
        <v>163</v>
      </c>
      <c r="K4" s="50" t="s">
        <v>164</v>
      </c>
      <c r="L4" s="50" t="s">
        <v>165</v>
      </c>
      <c r="M4" s="50" t="s">
        <v>166</v>
      </c>
      <c r="N4" s="50" t="s">
        <v>167</v>
      </c>
      <c r="P4" s="48" t="s">
        <v>153</v>
      </c>
      <c r="Q4" s="50" t="s">
        <v>168</v>
      </c>
      <c r="R4" s="50" t="s">
        <v>169</v>
      </c>
      <c r="S4" s="50" t="s">
        <v>170</v>
      </c>
      <c r="T4" s="50" t="s">
        <v>171</v>
      </c>
      <c r="U4" s="50" t="s">
        <v>172</v>
      </c>
      <c r="V4" s="7"/>
      <c r="W4" s="66"/>
      <c r="X4" s="65"/>
      <c r="Y4" s="63"/>
      <c r="Z4" s="63">
        <v>1</v>
      </c>
      <c r="AA4" s="63">
        <v>6</v>
      </c>
      <c r="AB4" s="63">
        <v>15</v>
      </c>
      <c r="AC4" s="63">
        <v>20</v>
      </c>
      <c r="AE4" s="63">
        <v>1</v>
      </c>
      <c r="AF4" s="63">
        <v>6</v>
      </c>
      <c r="AG4" s="63">
        <v>15</v>
      </c>
      <c r="AH4" s="63">
        <v>20</v>
      </c>
    </row>
    <row r="5" spans="1:57">
      <c r="A5" s="54"/>
      <c r="B5" s="47" t="s">
        <v>159</v>
      </c>
      <c r="C5" s="51">
        <v>30</v>
      </c>
      <c r="D5" s="51">
        <v>32</v>
      </c>
      <c r="E5" s="51">
        <v>33.1</v>
      </c>
      <c r="F5" s="51">
        <v>32.1</v>
      </c>
      <c r="G5" s="51">
        <v>32.299999999999997</v>
      </c>
      <c r="I5" s="47" t="s">
        <v>159</v>
      </c>
      <c r="J5" s="51">
        <v>32.1</v>
      </c>
      <c r="K5" s="51">
        <v>32.299999999999997</v>
      </c>
      <c r="L5" s="51">
        <v>33.1</v>
      </c>
      <c r="M5" s="51">
        <v>32.1</v>
      </c>
      <c r="N5" s="51">
        <v>32.299999999999997</v>
      </c>
      <c r="P5" s="47" t="s">
        <v>159</v>
      </c>
      <c r="Q5" s="51">
        <v>30</v>
      </c>
      <c r="R5" s="51">
        <v>32</v>
      </c>
      <c r="S5" s="51">
        <v>30</v>
      </c>
      <c r="T5" s="51">
        <v>30</v>
      </c>
      <c r="U5" s="51">
        <v>30</v>
      </c>
      <c r="V5" s="52"/>
      <c r="W5" s="68"/>
      <c r="X5" s="80" t="s">
        <v>192</v>
      </c>
      <c r="Y5" s="64" t="s">
        <v>186</v>
      </c>
      <c r="Z5" s="2">
        <f>AVERAGE(C5:G5)</f>
        <v>31.9</v>
      </c>
      <c r="AA5" s="2">
        <f>AVERAGE(C10:G10)</f>
        <v>33.200000000000003</v>
      </c>
      <c r="AB5" s="2">
        <f>AVERAGE(C15:G15)</f>
        <v>35.799999999999997</v>
      </c>
      <c r="AC5" s="2">
        <f>AVERAGE(C20:G20)</f>
        <v>40.6</v>
      </c>
      <c r="AE5" s="2">
        <f>(Z5-$Z5)/$Z5</f>
        <v>0</v>
      </c>
      <c r="AF5" s="2">
        <f t="shared" ref="AF5:AH5" si="0">(AA5-$Z5)/$Z5</f>
        <v>4.075235109717882E-2</v>
      </c>
      <c r="AG5" s="2">
        <f t="shared" si="0"/>
        <v>0.12225705329153601</v>
      </c>
      <c r="AH5" s="2">
        <f t="shared" si="0"/>
        <v>0.27272727272727282</v>
      </c>
    </row>
    <row r="6" spans="1:57">
      <c r="A6" s="54"/>
      <c r="B6" s="5" t="s">
        <v>160</v>
      </c>
      <c r="C6" s="52">
        <v>50</v>
      </c>
      <c r="D6" s="52">
        <v>52</v>
      </c>
      <c r="E6" s="52">
        <v>53</v>
      </c>
      <c r="F6" s="52">
        <v>49</v>
      </c>
      <c r="G6" s="52">
        <v>51</v>
      </c>
      <c r="I6" s="5" t="s">
        <v>160</v>
      </c>
      <c r="J6" s="52">
        <v>51</v>
      </c>
      <c r="K6" s="52">
        <v>52</v>
      </c>
      <c r="L6" s="52">
        <v>52</v>
      </c>
      <c r="M6" s="52">
        <v>49</v>
      </c>
      <c r="N6" s="52">
        <v>50</v>
      </c>
      <c r="P6" s="5" t="s">
        <v>160</v>
      </c>
      <c r="Q6" s="52">
        <v>50</v>
      </c>
      <c r="R6" s="52">
        <v>51</v>
      </c>
      <c r="S6" s="52">
        <v>52</v>
      </c>
      <c r="T6" s="52">
        <v>50</v>
      </c>
      <c r="U6" s="52">
        <v>51</v>
      </c>
      <c r="V6" s="52"/>
      <c r="W6" s="68"/>
      <c r="X6" s="80" t="s">
        <v>192</v>
      </c>
      <c r="Y6" s="64" t="s">
        <v>187</v>
      </c>
      <c r="Z6" s="2">
        <f t="shared" ref="Z6:Z7" si="1">AVERAGE(C6:G6)</f>
        <v>51</v>
      </c>
      <c r="AA6" s="2">
        <f t="shared" ref="AA6:AA7" si="2">AVERAGE(C11:G11)</f>
        <v>54.2</v>
      </c>
      <c r="AB6" s="2">
        <f t="shared" ref="AB6:AB7" si="3">AVERAGE(C16:G16)</f>
        <v>57.6</v>
      </c>
      <c r="AC6" s="2">
        <f t="shared" ref="AC6:AC7" si="4">AVERAGE(C21:G21)</f>
        <v>63</v>
      </c>
      <c r="AE6" s="2">
        <f t="shared" ref="AE6:AE7" si="5">(Z6-$Z6)/$Z6</f>
        <v>0</v>
      </c>
      <c r="AF6" s="2">
        <f t="shared" ref="AF6:AF7" si="6">(AA6-$Z6)/$Z6</f>
        <v>6.2745098039215741E-2</v>
      </c>
      <c r="AG6" s="2">
        <f t="shared" ref="AG6:AG7" si="7">(AB6-$Z6)/$Z6</f>
        <v>0.12941176470588239</v>
      </c>
      <c r="AH6" s="2">
        <f t="shared" ref="AH6:AH7" si="8">(AC6-$Z6)/$Z6</f>
        <v>0.23529411764705882</v>
      </c>
    </row>
    <row r="7" spans="1:57">
      <c r="A7" s="54"/>
      <c r="B7" s="49" t="s">
        <v>161</v>
      </c>
      <c r="C7" s="53">
        <v>13</v>
      </c>
      <c r="D7" s="53">
        <v>12</v>
      </c>
      <c r="E7" s="53">
        <v>12</v>
      </c>
      <c r="F7" s="53">
        <v>11</v>
      </c>
      <c r="G7" s="53">
        <v>12</v>
      </c>
      <c r="I7" s="49" t="s">
        <v>161</v>
      </c>
      <c r="J7" s="53">
        <v>13</v>
      </c>
      <c r="K7" s="53">
        <v>12</v>
      </c>
      <c r="L7" s="53">
        <v>12</v>
      </c>
      <c r="M7" s="53">
        <v>11</v>
      </c>
      <c r="N7" s="53">
        <v>13</v>
      </c>
      <c r="P7" s="49" t="s">
        <v>161</v>
      </c>
      <c r="Q7" s="53">
        <v>13</v>
      </c>
      <c r="R7" s="53">
        <v>12</v>
      </c>
      <c r="S7" s="53">
        <v>11</v>
      </c>
      <c r="T7" s="53">
        <v>11</v>
      </c>
      <c r="U7" s="53">
        <v>12</v>
      </c>
      <c r="V7" s="52"/>
      <c r="W7" s="68"/>
      <c r="X7" s="80" t="s">
        <v>192</v>
      </c>
      <c r="Y7" s="64" t="s">
        <v>188</v>
      </c>
      <c r="Z7" s="2">
        <f t="shared" si="1"/>
        <v>12</v>
      </c>
      <c r="AA7" s="2">
        <f t="shared" si="2"/>
        <v>13.6</v>
      </c>
      <c r="AB7" s="2">
        <f t="shared" si="3"/>
        <v>17.2</v>
      </c>
      <c r="AC7" s="2">
        <f t="shared" si="4"/>
        <v>22</v>
      </c>
      <c r="AE7" s="2">
        <f t="shared" si="5"/>
        <v>0</v>
      </c>
      <c r="AF7" s="2">
        <f t="shared" si="6"/>
        <v>0.1333333333333333</v>
      </c>
      <c r="AG7" s="2">
        <f t="shared" si="7"/>
        <v>0.43333333333333329</v>
      </c>
      <c r="AH7" s="2">
        <f t="shared" si="8"/>
        <v>0.83333333333333337</v>
      </c>
    </row>
    <row r="8" spans="1:57">
      <c r="B8" s="61"/>
      <c r="C8" s="61"/>
      <c r="D8" s="61"/>
      <c r="E8" s="61"/>
      <c r="F8" s="61"/>
      <c r="G8" s="61"/>
      <c r="I8" s="61"/>
      <c r="J8" s="61"/>
      <c r="K8" s="61"/>
      <c r="L8" s="61"/>
      <c r="M8" s="61"/>
      <c r="N8" s="61"/>
      <c r="P8" s="61"/>
      <c r="Q8" s="61"/>
      <c r="R8" s="61"/>
      <c r="S8" s="61"/>
      <c r="T8" s="61"/>
      <c r="U8" s="61"/>
      <c r="V8" s="11"/>
      <c r="W8" s="67"/>
      <c r="X8" s="80"/>
      <c r="Y8" s="64"/>
    </row>
    <row r="9" spans="1:57">
      <c r="A9" s="54" t="s">
        <v>178</v>
      </c>
      <c r="B9" s="48" t="s">
        <v>153</v>
      </c>
      <c r="C9" s="50" t="s">
        <v>154</v>
      </c>
      <c r="D9" s="50" t="s">
        <v>155</v>
      </c>
      <c r="E9" s="50" t="s">
        <v>156</v>
      </c>
      <c r="F9" s="50" t="s">
        <v>157</v>
      </c>
      <c r="G9" s="50" t="s">
        <v>158</v>
      </c>
      <c r="I9" s="48" t="s">
        <v>153</v>
      </c>
      <c r="J9" s="50" t="s">
        <v>163</v>
      </c>
      <c r="K9" s="50" t="s">
        <v>164</v>
      </c>
      <c r="L9" s="50" t="s">
        <v>165</v>
      </c>
      <c r="M9" s="50" t="s">
        <v>166</v>
      </c>
      <c r="N9" s="50" t="s">
        <v>167</v>
      </c>
      <c r="P9" s="48" t="s">
        <v>153</v>
      </c>
      <c r="Q9" s="50" t="s">
        <v>168</v>
      </c>
      <c r="R9" s="50" t="s">
        <v>169</v>
      </c>
      <c r="S9" s="50" t="s">
        <v>170</v>
      </c>
      <c r="T9" s="50" t="s">
        <v>171</v>
      </c>
      <c r="U9" s="50" t="s">
        <v>172</v>
      </c>
      <c r="V9" s="7"/>
      <c r="W9" s="66"/>
      <c r="X9" s="80"/>
      <c r="Y9" s="63"/>
      <c r="Z9" s="63">
        <v>1</v>
      </c>
      <c r="AA9" s="63">
        <v>6</v>
      </c>
      <c r="AB9" s="63">
        <v>15</v>
      </c>
      <c r="AC9" s="63">
        <v>20</v>
      </c>
    </row>
    <row r="10" spans="1:57">
      <c r="A10" s="54"/>
      <c r="B10" s="47" t="s">
        <v>159</v>
      </c>
      <c r="C10" s="51">
        <v>33</v>
      </c>
      <c r="D10" s="51">
        <v>33</v>
      </c>
      <c r="E10" s="51">
        <v>34</v>
      </c>
      <c r="F10" s="51">
        <v>33</v>
      </c>
      <c r="G10" s="51">
        <v>33</v>
      </c>
      <c r="I10" s="47" t="s">
        <v>159</v>
      </c>
      <c r="J10" s="51">
        <v>35</v>
      </c>
      <c r="K10" s="51">
        <v>36</v>
      </c>
      <c r="L10" s="51">
        <v>36</v>
      </c>
      <c r="M10" s="51">
        <v>37</v>
      </c>
      <c r="N10" s="51">
        <v>37</v>
      </c>
      <c r="P10" s="47" t="s">
        <v>159</v>
      </c>
      <c r="Q10" s="51">
        <v>31</v>
      </c>
      <c r="R10" s="51">
        <v>32</v>
      </c>
      <c r="S10" s="51">
        <v>33.1</v>
      </c>
      <c r="T10" s="51">
        <v>33</v>
      </c>
      <c r="U10" s="51">
        <v>31</v>
      </c>
      <c r="V10" s="52"/>
      <c r="W10" s="68"/>
      <c r="X10" s="80" t="s">
        <v>193</v>
      </c>
      <c r="Y10" s="64" t="s">
        <v>186</v>
      </c>
      <c r="Z10" s="2">
        <f>AVERAGE(J5:N5)</f>
        <v>32.379999999999995</v>
      </c>
      <c r="AA10" s="2">
        <f>AVERAGE(J10:N10)</f>
        <v>36.200000000000003</v>
      </c>
      <c r="AB10" s="2">
        <f>AVERAGE(J15:N15)</f>
        <v>41.4</v>
      </c>
      <c r="AC10" s="2">
        <f>AVERAGE(J20:N20)</f>
        <v>48.6</v>
      </c>
      <c r="AE10" s="2">
        <f>(Z10-$Z10)/$Z10</f>
        <v>0</v>
      </c>
      <c r="AF10" s="2">
        <f t="shared" ref="AF10:AH10" si="9">(AA10-$Z10)/$Z10</f>
        <v>0.11797405806053143</v>
      </c>
      <c r="AG10" s="2">
        <f t="shared" si="9"/>
        <v>0.27856701667696121</v>
      </c>
      <c r="AH10" s="2">
        <f t="shared" si="9"/>
        <v>0.500926497838172</v>
      </c>
    </row>
    <row r="11" spans="1:57">
      <c r="A11" s="54"/>
      <c r="B11" s="5" t="s">
        <v>160</v>
      </c>
      <c r="C11" s="52">
        <v>54</v>
      </c>
      <c r="D11" s="52">
        <v>54</v>
      </c>
      <c r="E11" s="52">
        <v>54</v>
      </c>
      <c r="F11" s="52">
        <v>54</v>
      </c>
      <c r="G11" s="52">
        <v>55</v>
      </c>
      <c r="I11" s="5" t="s">
        <v>160</v>
      </c>
      <c r="J11" s="52">
        <v>53</v>
      </c>
      <c r="K11" s="52">
        <v>54</v>
      </c>
      <c r="L11" s="52">
        <v>53</v>
      </c>
      <c r="M11" s="52">
        <v>54</v>
      </c>
      <c r="N11" s="52">
        <v>54</v>
      </c>
      <c r="P11" s="5" t="s">
        <v>160</v>
      </c>
      <c r="Q11" s="52">
        <v>51</v>
      </c>
      <c r="R11" s="52">
        <v>51</v>
      </c>
      <c r="S11" s="52">
        <v>52</v>
      </c>
      <c r="T11" s="52">
        <v>51</v>
      </c>
      <c r="U11" s="52">
        <v>51</v>
      </c>
      <c r="V11" s="52"/>
      <c r="W11" s="68"/>
      <c r="X11" s="80" t="s">
        <v>193</v>
      </c>
      <c r="Y11" s="64" t="s">
        <v>187</v>
      </c>
      <c r="Z11" s="2">
        <f t="shared" ref="Z11:Z12" si="10">AVERAGE(J6:N6)</f>
        <v>50.8</v>
      </c>
      <c r="AA11" s="2">
        <f t="shared" ref="AA11:AA12" si="11">AVERAGE(J11:N11)</f>
        <v>53.6</v>
      </c>
      <c r="AB11" s="2">
        <f t="shared" ref="AB11:AB12" si="12">AVERAGE(J16:N16)</f>
        <v>57</v>
      </c>
      <c r="AC11" s="2">
        <f t="shared" ref="AC11:AC12" si="13">AVERAGE(J21:N21)</f>
        <v>61.4</v>
      </c>
      <c r="AE11" s="2">
        <f t="shared" ref="AE11:AE12" si="14">(Z11-$Z11)/$Z11</f>
        <v>0</v>
      </c>
      <c r="AF11" s="2">
        <f t="shared" ref="AF11:AF12" si="15">(AA11-$Z11)/$Z11</f>
        <v>5.5118110236220562E-2</v>
      </c>
      <c r="AG11" s="2">
        <f t="shared" ref="AG11:AG12" si="16">(AB11-$Z11)/$Z11</f>
        <v>0.12204724409448825</v>
      </c>
      <c r="AH11" s="2">
        <f t="shared" ref="AH11:AH12" si="17">(AC11-$Z11)/$Z11</f>
        <v>0.20866141732283469</v>
      </c>
    </row>
    <row r="12" spans="1:57">
      <c r="A12" s="54"/>
      <c r="B12" s="49" t="s">
        <v>161</v>
      </c>
      <c r="C12" s="53">
        <v>14</v>
      </c>
      <c r="D12" s="53">
        <v>14</v>
      </c>
      <c r="E12" s="53">
        <v>13</v>
      </c>
      <c r="F12" s="53">
        <v>13</v>
      </c>
      <c r="G12" s="53">
        <v>14</v>
      </c>
      <c r="I12" s="49" t="s">
        <v>161</v>
      </c>
      <c r="J12" s="53">
        <v>14</v>
      </c>
      <c r="K12" s="53">
        <v>13</v>
      </c>
      <c r="L12" s="53">
        <v>14</v>
      </c>
      <c r="M12" s="53">
        <v>12</v>
      </c>
      <c r="N12" s="53">
        <v>13</v>
      </c>
      <c r="P12" s="49" t="s">
        <v>161</v>
      </c>
      <c r="Q12" s="53">
        <v>11</v>
      </c>
      <c r="R12" s="53">
        <v>13</v>
      </c>
      <c r="S12" s="53">
        <v>13</v>
      </c>
      <c r="T12" s="53">
        <v>12</v>
      </c>
      <c r="U12" s="53">
        <v>12</v>
      </c>
      <c r="V12" s="52"/>
      <c r="W12" s="68"/>
      <c r="X12" s="80" t="s">
        <v>193</v>
      </c>
      <c r="Y12" s="64" t="s">
        <v>188</v>
      </c>
      <c r="Z12" s="2">
        <f t="shared" si="10"/>
        <v>12.2</v>
      </c>
      <c r="AA12" s="2">
        <f t="shared" si="11"/>
        <v>13.2</v>
      </c>
      <c r="AB12" s="2">
        <f t="shared" si="12"/>
        <v>14.4</v>
      </c>
      <c r="AC12" s="2">
        <f t="shared" si="13"/>
        <v>16.8</v>
      </c>
      <c r="AE12" s="2">
        <f t="shared" si="14"/>
        <v>0</v>
      </c>
      <c r="AF12" s="2">
        <f t="shared" si="15"/>
        <v>8.1967213114754106E-2</v>
      </c>
      <c r="AG12" s="2">
        <f t="shared" si="16"/>
        <v>0.18032786885245911</v>
      </c>
      <c r="AH12" s="2">
        <f t="shared" si="17"/>
        <v>0.37704918032786899</v>
      </c>
    </row>
    <row r="13" spans="1:57">
      <c r="W13" s="23"/>
      <c r="X13" s="80"/>
      <c r="Y13" s="64"/>
      <c r="BB13" t="s">
        <v>189</v>
      </c>
    </row>
    <row r="14" spans="1:57">
      <c r="A14" s="54" t="s">
        <v>176</v>
      </c>
      <c r="B14" s="48" t="s">
        <v>153</v>
      </c>
      <c r="C14" s="50" t="s">
        <v>154</v>
      </c>
      <c r="D14" s="50" t="s">
        <v>155</v>
      </c>
      <c r="E14" s="50" t="s">
        <v>156</v>
      </c>
      <c r="F14" s="50" t="s">
        <v>157</v>
      </c>
      <c r="G14" s="50" t="s">
        <v>158</v>
      </c>
      <c r="I14" s="48" t="s">
        <v>153</v>
      </c>
      <c r="J14" s="50" t="s">
        <v>163</v>
      </c>
      <c r="K14" s="50" t="s">
        <v>164</v>
      </c>
      <c r="L14" s="50" t="s">
        <v>165</v>
      </c>
      <c r="M14" s="50" t="s">
        <v>166</v>
      </c>
      <c r="N14" s="50" t="s">
        <v>167</v>
      </c>
      <c r="P14" s="48" t="s">
        <v>153</v>
      </c>
      <c r="Q14" s="50" t="s">
        <v>168</v>
      </c>
      <c r="R14" s="50" t="s">
        <v>169</v>
      </c>
      <c r="S14" s="50" t="s">
        <v>170</v>
      </c>
      <c r="T14" s="50" t="s">
        <v>171</v>
      </c>
      <c r="U14" s="50" t="s">
        <v>172</v>
      </c>
      <c r="V14" s="7"/>
      <c r="W14" s="66"/>
      <c r="X14" s="80"/>
      <c r="Y14" s="63"/>
      <c r="Z14" s="63">
        <v>1</v>
      </c>
      <c r="AA14" s="63">
        <v>6</v>
      </c>
      <c r="AB14" s="63">
        <v>15</v>
      </c>
      <c r="AC14" s="63">
        <v>20</v>
      </c>
      <c r="BB14" s="77">
        <v>1</v>
      </c>
      <c r="BC14" s="77">
        <v>6</v>
      </c>
      <c r="BD14" s="77">
        <v>15</v>
      </c>
      <c r="BE14" s="77">
        <v>20</v>
      </c>
    </row>
    <row r="15" spans="1:57">
      <c r="A15" s="54"/>
      <c r="B15" s="47" t="s">
        <v>159</v>
      </c>
      <c r="C15" s="51">
        <v>35</v>
      </c>
      <c r="D15" s="51">
        <v>36</v>
      </c>
      <c r="E15" s="51">
        <v>37</v>
      </c>
      <c r="F15" s="51">
        <v>36</v>
      </c>
      <c r="G15" s="51">
        <v>35</v>
      </c>
      <c r="I15" s="47" t="s">
        <v>159</v>
      </c>
      <c r="J15" s="51">
        <v>40</v>
      </c>
      <c r="K15" s="51">
        <v>42</v>
      </c>
      <c r="L15" s="51">
        <v>41</v>
      </c>
      <c r="M15" s="51">
        <v>42</v>
      </c>
      <c r="N15" s="51">
        <v>42</v>
      </c>
      <c r="P15" s="47" t="s">
        <v>159</v>
      </c>
      <c r="Q15" s="51">
        <v>32</v>
      </c>
      <c r="R15" s="51">
        <v>33</v>
      </c>
      <c r="S15" s="51">
        <v>33.1</v>
      </c>
      <c r="T15" s="51">
        <v>32.1</v>
      </c>
      <c r="U15" s="51">
        <v>33</v>
      </c>
      <c r="V15" s="52"/>
      <c r="W15" s="68"/>
      <c r="X15" s="80" t="s">
        <v>194</v>
      </c>
      <c r="Y15" s="64" t="s">
        <v>186</v>
      </c>
      <c r="Z15" s="2">
        <f>AVERAGE(Q5:U5)</f>
        <v>30.4</v>
      </c>
      <c r="AA15" s="2">
        <f>AVERAGE(Q10:U10)</f>
        <v>32.019999999999996</v>
      </c>
      <c r="AB15" s="2">
        <f>AVERAGE(Q15:U15)</f>
        <v>32.64</v>
      </c>
      <c r="AC15" s="2">
        <f>AVERAGE(Q20:U20)</f>
        <v>33.6</v>
      </c>
      <c r="AE15" s="2">
        <f>(Z15-$Z15)/$Z15</f>
        <v>0</v>
      </c>
      <c r="AF15" s="2">
        <f t="shared" ref="AF15:AH15" si="18">(AA15-$Z15)/$Z15</f>
        <v>5.3289473684210442E-2</v>
      </c>
      <c r="AG15" s="2">
        <f t="shared" si="18"/>
        <v>7.3684210526315852E-2</v>
      </c>
      <c r="AH15" s="2">
        <f t="shared" si="18"/>
        <v>0.10526315789473695</v>
      </c>
      <c r="BB15" s="78">
        <v>0</v>
      </c>
      <c r="BC15" s="78">
        <v>0</v>
      </c>
      <c r="BD15" s="78">
        <v>0</v>
      </c>
      <c r="BE15" s="78">
        <v>0</v>
      </c>
    </row>
    <row r="16" spans="1:57">
      <c r="A16" s="54"/>
      <c r="B16" s="5" t="s">
        <v>160</v>
      </c>
      <c r="C16" s="52">
        <v>57</v>
      </c>
      <c r="D16" s="52">
        <v>57</v>
      </c>
      <c r="E16" s="52">
        <v>58</v>
      </c>
      <c r="F16" s="52">
        <v>58</v>
      </c>
      <c r="G16" s="52">
        <v>58</v>
      </c>
      <c r="I16" s="5" t="s">
        <v>160</v>
      </c>
      <c r="J16" s="52">
        <v>57</v>
      </c>
      <c r="K16" s="52">
        <v>57</v>
      </c>
      <c r="L16" s="52">
        <v>58</v>
      </c>
      <c r="M16" s="52">
        <v>57</v>
      </c>
      <c r="N16" s="52">
        <v>56</v>
      </c>
      <c r="P16" s="5" t="s">
        <v>160</v>
      </c>
      <c r="Q16" s="52">
        <v>53</v>
      </c>
      <c r="R16" s="52">
        <v>53</v>
      </c>
      <c r="S16" s="52">
        <v>52</v>
      </c>
      <c r="T16" s="52">
        <v>53</v>
      </c>
      <c r="U16" s="52">
        <v>53</v>
      </c>
      <c r="V16" s="52"/>
      <c r="W16" s="68"/>
      <c r="X16" s="80" t="s">
        <v>194</v>
      </c>
      <c r="Y16" s="64" t="s">
        <v>187</v>
      </c>
      <c r="Z16" s="2">
        <f t="shared" ref="Z16:Z17" si="19">AVERAGE(Q6:U6)</f>
        <v>50.8</v>
      </c>
      <c r="AA16" s="2">
        <f t="shared" ref="AA16:AA17" si="20">AVERAGE(Q11:U11)</f>
        <v>51.2</v>
      </c>
      <c r="AB16" s="2">
        <f t="shared" ref="AB16:AB17" si="21">AVERAGE(Q16:U16)</f>
        <v>52.8</v>
      </c>
      <c r="AC16" s="2">
        <f t="shared" ref="AC16:AC17" si="22">AVERAGE(Q21:U21)</f>
        <v>53.6</v>
      </c>
      <c r="AE16" s="2">
        <f t="shared" ref="AE16:AE17" si="23">(Z16-$Z16)/$Z16</f>
        <v>0</v>
      </c>
      <c r="AF16" s="2">
        <f t="shared" ref="AF16:AF17" si="24">(AA16-$Z16)/$Z16</f>
        <v>7.8740157480316087E-3</v>
      </c>
      <c r="AG16" s="2">
        <f t="shared" ref="AG16:AG17" si="25">(AB16-$Z16)/$Z16</f>
        <v>3.937007874015748E-2</v>
      </c>
      <c r="AH16" s="2">
        <f t="shared" ref="AH16:AH17" si="26">(AC16-$Z16)/$Z16</f>
        <v>5.5118110236220562E-2</v>
      </c>
    </row>
    <row r="17" spans="1:54" ht="16.8" thickBot="1">
      <c r="A17" s="54"/>
      <c r="B17" s="49" t="s">
        <v>161</v>
      </c>
      <c r="C17" s="53">
        <v>17</v>
      </c>
      <c r="D17" s="53">
        <v>17</v>
      </c>
      <c r="E17" s="53">
        <v>17</v>
      </c>
      <c r="F17" s="53">
        <v>18</v>
      </c>
      <c r="G17" s="53">
        <v>17</v>
      </c>
      <c r="I17" s="49" t="s">
        <v>161</v>
      </c>
      <c r="J17" s="53">
        <v>14</v>
      </c>
      <c r="K17" s="53">
        <v>15</v>
      </c>
      <c r="L17" s="53">
        <v>15</v>
      </c>
      <c r="M17" s="53">
        <v>14</v>
      </c>
      <c r="N17" s="53">
        <v>14</v>
      </c>
      <c r="P17" s="49" t="s">
        <v>161</v>
      </c>
      <c r="Q17" s="53">
        <v>14</v>
      </c>
      <c r="R17" s="53">
        <v>14</v>
      </c>
      <c r="S17" s="53">
        <v>14</v>
      </c>
      <c r="T17" s="53">
        <v>13</v>
      </c>
      <c r="U17" s="53">
        <v>12</v>
      </c>
      <c r="V17" s="52"/>
      <c r="W17" s="68"/>
      <c r="X17" s="80" t="s">
        <v>194</v>
      </c>
      <c r="Y17" s="64" t="s">
        <v>188</v>
      </c>
      <c r="Z17" s="2">
        <f t="shared" si="19"/>
        <v>11.8</v>
      </c>
      <c r="AA17" s="2">
        <f t="shared" si="20"/>
        <v>12.2</v>
      </c>
      <c r="AB17" s="2">
        <f t="shared" si="21"/>
        <v>13.4</v>
      </c>
      <c r="AC17" s="2">
        <f t="shared" si="22"/>
        <v>15.4</v>
      </c>
      <c r="AE17" s="2">
        <f t="shared" si="23"/>
        <v>0</v>
      </c>
      <c r="AF17" s="2">
        <f t="shared" si="24"/>
        <v>3.3898305084745638E-2</v>
      </c>
      <c r="AG17" s="2">
        <f t="shared" si="25"/>
        <v>0.13559322033898302</v>
      </c>
      <c r="AH17" s="2">
        <f t="shared" si="26"/>
        <v>0.30508474576271183</v>
      </c>
      <c r="AP17" s="23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>
      <c r="B18" s="5"/>
      <c r="C18" s="52"/>
      <c r="D18" s="52"/>
      <c r="E18" s="52"/>
      <c r="F18" s="52"/>
      <c r="G18" s="52"/>
      <c r="I18" s="5"/>
      <c r="J18" s="52"/>
      <c r="K18" s="52"/>
      <c r="L18" s="52"/>
      <c r="M18" s="52"/>
      <c r="N18" s="52"/>
      <c r="P18" s="5"/>
      <c r="Q18" s="52"/>
      <c r="R18" s="52"/>
      <c r="S18" s="52"/>
      <c r="T18" s="52"/>
      <c r="U18" s="52"/>
      <c r="V18" s="52"/>
      <c r="W18" s="68"/>
      <c r="Y18" s="64"/>
      <c r="AP18" s="23"/>
      <c r="AR18" s="69"/>
      <c r="AS18" s="70"/>
      <c r="AT18" s="70"/>
      <c r="AU18" s="70"/>
      <c r="AV18" s="70"/>
      <c r="AW18" s="70"/>
      <c r="AX18" s="70"/>
      <c r="AY18" s="70"/>
      <c r="AZ18" s="70"/>
      <c r="BA18" s="71"/>
    </row>
    <row r="19" spans="1:54" ht="16.8" thickBot="1">
      <c r="A19" s="54" t="s">
        <v>177</v>
      </c>
      <c r="B19" s="48" t="s">
        <v>153</v>
      </c>
      <c r="C19" s="50" t="s">
        <v>154</v>
      </c>
      <c r="D19" s="50" t="s">
        <v>155</v>
      </c>
      <c r="E19" s="50" t="s">
        <v>156</v>
      </c>
      <c r="F19" s="50" t="s">
        <v>157</v>
      </c>
      <c r="G19" s="50" t="s">
        <v>158</v>
      </c>
      <c r="I19" s="48" t="s">
        <v>153</v>
      </c>
      <c r="J19" s="50" t="s">
        <v>163</v>
      </c>
      <c r="K19" s="50" t="s">
        <v>164</v>
      </c>
      <c r="L19" s="50" t="s">
        <v>165</v>
      </c>
      <c r="M19" s="50" t="s">
        <v>166</v>
      </c>
      <c r="N19" s="50" t="s">
        <v>167</v>
      </c>
      <c r="P19" s="48" t="s">
        <v>153</v>
      </c>
      <c r="Q19" s="50" t="s">
        <v>168</v>
      </c>
      <c r="R19" s="50" t="s">
        <v>169</v>
      </c>
      <c r="S19" s="50" t="s">
        <v>170</v>
      </c>
      <c r="T19" s="50" t="s">
        <v>171</v>
      </c>
      <c r="U19" s="50" t="s">
        <v>172</v>
      </c>
      <c r="V19" s="7"/>
      <c r="W19" s="66"/>
      <c r="AP19" s="23"/>
      <c r="AR19" s="72"/>
      <c r="AS19" s="5"/>
      <c r="AT19" s="5"/>
      <c r="AU19" s="5"/>
      <c r="AV19" s="5"/>
      <c r="AW19" s="5"/>
      <c r="AX19" s="5"/>
      <c r="AY19" s="5"/>
      <c r="AZ19" s="5"/>
      <c r="BA19" s="73"/>
    </row>
    <row r="20" spans="1:54">
      <c r="A20" s="54"/>
      <c r="B20" s="47" t="s">
        <v>159</v>
      </c>
      <c r="C20" s="51">
        <v>40</v>
      </c>
      <c r="D20" s="51">
        <v>40</v>
      </c>
      <c r="E20" s="51">
        <v>41</v>
      </c>
      <c r="F20" s="51">
        <v>42</v>
      </c>
      <c r="G20" s="51">
        <v>40</v>
      </c>
      <c r="I20" s="47" t="s">
        <v>159</v>
      </c>
      <c r="J20" s="51">
        <v>50</v>
      </c>
      <c r="K20" s="51">
        <v>49</v>
      </c>
      <c r="L20" s="51">
        <v>49</v>
      </c>
      <c r="M20" s="51">
        <v>48</v>
      </c>
      <c r="N20" s="51">
        <v>47</v>
      </c>
      <c r="P20" s="47" t="s">
        <v>159</v>
      </c>
      <c r="Q20" s="51">
        <v>32</v>
      </c>
      <c r="R20" s="51">
        <v>34</v>
      </c>
      <c r="S20" s="51">
        <v>34</v>
      </c>
      <c r="T20" s="51">
        <v>33</v>
      </c>
      <c r="U20" s="51">
        <v>35</v>
      </c>
      <c r="V20" s="52"/>
      <c r="W20" s="68"/>
      <c r="AD20" s="69"/>
      <c r="AE20" s="70"/>
      <c r="AF20" s="70"/>
      <c r="AG20" s="70"/>
      <c r="AH20" s="70"/>
      <c r="AI20" s="70"/>
      <c r="AJ20" s="70"/>
      <c r="AK20" s="70"/>
      <c r="AL20" s="70"/>
      <c r="AM20" s="70"/>
      <c r="AN20" s="71"/>
      <c r="AP20" s="23"/>
      <c r="AR20" s="72"/>
      <c r="AS20" s="5"/>
      <c r="AT20" s="5"/>
      <c r="AU20" s="5"/>
      <c r="AV20" s="5"/>
      <c r="AW20" s="5"/>
      <c r="AX20" s="5"/>
      <c r="AY20" s="5"/>
      <c r="AZ20" s="5"/>
      <c r="BA20" s="73"/>
    </row>
    <row r="21" spans="1:54">
      <c r="A21" s="54"/>
      <c r="B21" s="5" t="s">
        <v>160</v>
      </c>
      <c r="C21" s="52">
        <v>63</v>
      </c>
      <c r="D21" s="52">
        <v>62</v>
      </c>
      <c r="E21" s="52">
        <v>63</v>
      </c>
      <c r="F21" s="52">
        <v>64</v>
      </c>
      <c r="G21" s="52">
        <v>63</v>
      </c>
      <c r="I21" s="5" t="s">
        <v>160</v>
      </c>
      <c r="J21" s="52">
        <v>64</v>
      </c>
      <c r="K21" s="52">
        <v>63</v>
      </c>
      <c r="L21" s="52">
        <v>63</v>
      </c>
      <c r="M21" s="52">
        <v>64</v>
      </c>
      <c r="N21" s="52">
        <v>53</v>
      </c>
      <c r="P21" s="5" t="s">
        <v>160</v>
      </c>
      <c r="Q21" s="52">
        <v>55</v>
      </c>
      <c r="R21" s="52">
        <v>55</v>
      </c>
      <c r="S21" s="52">
        <v>53</v>
      </c>
      <c r="T21" s="52">
        <v>52</v>
      </c>
      <c r="U21" s="52">
        <v>53</v>
      </c>
      <c r="V21" s="52"/>
      <c r="W21" s="68"/>
      <c r="AD21" s="72"/>
      <c r="AE21" s="5"/>
      <c r="AF21" s="5"/>
      <c r="AG21" s="5"/>
      <c r="AH21" s="5"/>
      <c r="AI21" s="5"/>
      <c r="AJ21" s="5"/>
      <c r="AK21" s="5"/>
      <c r="AL21" s="5"/>
      <c r="AM21" s="5"/>
      <c r="AN21" s="73"/>
      <c r="AP21" s="23"/>
      <c r="AR21" s="72"/>
      <c r="AS21" s="5"/>
      <c r="AT21" s="5"/>
      <c r="AU21" s="5"/>
      <c r="AV21" s="5"/>
      <c r="AW21" s="5"/>
      <c r="AX21" s="5"/>
      <c r="AY21" s="5"/>
      <c r="AZ21" s="5"/>
      <c r="BA21" s="73"/>
    </row>
    <row r="22" spans="1:54">
      <c r="A22" s="54"/>
      <c r="B22" s="49" t="s">
        <v>161</v>
      </c>
      <c r="C22" s="53">
        <v>21</v>
      </c>
      <c r="D22" s="53">
        <v>22</v>
      </c>
      <c r="E22" s="53">
        <v>23</v>
      </c>
      <c r="F22" s="53">
        <v>22</v>
      </c>
      <c r="G22" s="53">
        <v>22</v>
      </c>
      <c r="I22" s="49" t="s">
        <v>161</v>
      </c>
      <c r="J22" s="53">
        <v>17</v>
      </c>
      <c r="K22" s="53">
        <v>17</v>
      </c>
      <c r="L22" s="53">
        <v>17</v>
      </c>
      <c r="M22" s="53">
        <v>16</v>
      </c>
      <c r="N22" s="53">
        <v>17</v>
      </c>
      <c r="P22" s="49" t="s">
        <v>161</v>
      </c>
      <c r="Q22" s="53">
        <v>15</v>
      </c>
      <c r="R22" s="53">
        <v>16</v>
      </c>
      <c r="S22" s="53">
        <v>15</v>
      </c>
      <c r="T22" s="53">
        <v>16</v>
      </c>
      <c r="U22" s="53">
        <v>15</v>
      </c>
      <c r="V22" s="52"/>
      <c r="W22" s="68"/>
      <c r="AD22" s="72"/>
      <c r="AE22" s="5"/>
      <c r="AF22" s="5"/>
      <c r="AG22" s="5"/>
      <c r="AH22" s="5"/>
      <c r="AI22" s="5"/>
      <c r="AJ22" s="5"/>
      <c r="AK22" s="5"/>
      <c r="AL22" s="5"/>
      <c r="AM22" s="5"/>
      <c r="AN22" s="73"/>
      <c r="AP22" s="23"/>
      <c r="AR22" s="72"/>
      <c r="AS22" s="5"/>
      <c r="AT22" s="5"/>
      <c r="AU22" s="5"/>
      <c r="AV22" s="5"/>
      <c r="AW22" s="5"/>
      <c r="AX22" s="5"/>
      <c r="AY22" s="5"/>
      <c r="AZ22" s="5"/>
      <c r="BA22" s="73"/>
    </row>
    <row r="23" spans="1:54">
      <c r="W23" s="23"/>
      <c r="AD23" s="72"/>
      <c r="AE23" s="5"/>
      <c r="AF23" s="5"/>
      <c r="AG23" s="5"/>
      <c r="AH23" s="5"/>
      <c r="AI23" s="5"/>
      <c r="AJ23" s="5"/>
      <c r="AK23" s="5"/>
      <c r="AL23" s="5"/>
      <c r="AM23" s="5"/>
      <c r="AN23" s="73"/>
      <c r="AP23" s="23"/>
      <c r="AR23" s="72"/>
      <c r="AS23" s="5"/>
      <c r="AT23" s="5"/>
      <c r="AU23" s="5"/>
      <c r="AV23" s="5"/>
      <c r="AW23" s="5"/>
      <c r="AX23" s="5"/>
      <c r="AY23" s="5"/>
      <c r="AZ23" s="5"/>
      <c r="BA23" s="73"/>
    </row>
    <row r="24" spans="1:5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AD24" s="72"/>
      <c r="AE24" s="5"/>
      <c r="AF24" s="5"/>
      <c r="AG24" s="5"/>
      <c r="AH24" s="5"/>
      <c r="AI24" s="5"/>
      <c r="AJ24" s="5"/>
      <c r="AK24" s="5"/>
      <c r="AL24" s="5"/>
      <c r="AM24" s="5"/>
      <c r="AN24" s="73"/>
      <c r="AP24" s="23"/>
      <c r="AR24" s="72"/>
      <c r="AS24" s="5"/>
      <c r="AT24" s="5"/>
      <c r="AU24" s="5"/>
      <c r="AV24" s="5"/>
      <c r="AW24" s="5"/>
      <c r="AX24" s="5"/>
      <c r="AY24" s="5"/>
      <c r="AZ24" s="5"/>
      <c r="BA24" s="73"/>
    </row>
    <row r="25" spans="1:54">
      <c r="B25" t="s">
        <v>174</v>
      </c>
      <c r="AD25" s="72"/>
      <c r="AE25" s="5"/>
      <c r="AF25" s="5"/>
      <c r="AG25" s="5"/>
      <c r="AH25" s="5"/>
      <c r="AI25" s="5"/>
      <c r="AJ25" s="5"/>
      <c r="AK25" s="5"/>
      <c r="AL25" s="5"/>
      <c r="AM25" s="5"/>
      <c r="AN25" s="73"/>
      <c r="AP25" s="23"/>
      <c r="AR25" s="72"/>
      <c r="AS25" s="5"/>
      <c r="AT25" s="5"/>
      <c r="AU25" s="5"/>
      <c r="AV25" s="5"/>
      <c r="AW25" s="5"/>
      <c r="AX25" s="5"/>
      <c r="AY25" s="5"/>
      <c r="AZ25" s="5"/>
      <c r="BA25" s="73"/>
    </row>
    <row r="26" spans="1:54">
      <c r="B26" t="s">
        <v>195</v>
      </c>
      <c r="AD26" s="72"/>
      <c r="AE26" s="5"/>
      <c r="AF26" s="5"/>
      <c r="AG26" s="5"/>
      <c r="AH26" s="5"/>
      <c r="AI26" s="5"/>
      <c r="AJ26" s="5"/>
      <c r="AK26" s="5"/>
      <c r="AL26" s="5"/>
      <c r="AM26" s="5"/>
      <c r="AN26" s="73"/>
      <c r="AP26" s="23"/>
      <c r="AR26" s="72"/>
      <c r="AS26" s="5"/>
      <c r="AT26" s="5"/>
      <c r="AU26" s="5"/>
      <c r="AV26" s="5"/>
      <c r="AW26" s="5"/>
      <c r="AX26" s="5"/>
      <c r="AY26" s="5"/>
      <c r="AZ26" s="5"/>
      <c r="BA26" s="73"/>
    </row>
    <row r="27" spans="1:54">
      <c r="AD27" s="72"/>
      <c r="AE27" s="5"/>
      <c r="AF27" s="5"/>
      <c r="AG27" s="5"/>
      <c r="AH27" s="5"/>
      <c r="AI27" s="5"/>
      <c r="AJ27" s="5"/>
      <c r="AK27" s="5"/>
      <c r="AL27" s="5"/>
      <c r="AM27" s="5"/>
      <c r="AN27" s="73"/>
      <c r="AP27" s="23"/>
      <c r="AR27" s="72"/>
      <c r="AS27" s="5"/>
      <c r="AT27" s="5"/>
      <c r="AU27" s="5"/>
      <c r="AV27" s="5"/>
      <c r="AW27" s="5"/>
      <c r="AX27" s="5"/>
      <c r="AY27" s="5"/>
      <c r="AZ27" s="5"/>
      <c r="BA27" s="73"/>
    </row>
    <row r="28" spans="1:54">
      <c r="AD28" s="72"/>
      <c r="AE28" s="5"/>
      <c r="AF28" s="5"/>
      <c r="AG28" s="5"/>
      <c r="AH28" s="5"/>
      <c r="AI28" s="5"/>
      <c r="AJ28" s="5"/>
      <c r="AK28" s="5"/>
      <c r="AL28" s="5"/>
      <c r="AM28" s="5"/>
      <c r="AN28" s="73"/>
      <c r="AP28" s="23"/>
      <c r="AR28" s="72"/>
      <c r="AS28" s="5"/>
      <c r="AT28" s="5"/>
      <c r="AU28" s="5"/>
      <c r="AV28" s="5"/>
      <c r="AW28" s="5"/>
      <c r="AX28" s="5"/>
      <c r="AY28" s="5"/>
      <c r="AZ28" s="5"/>
      <c r="BA28" s="73"/>
    </row>
    <row r="29" spans="1:54">
      <c r="AD29" s="72"/>
      <c r="AE29" s="5"/>
      <c r="AF29" s="5"/>
      <c r="AG29" s="5"/>
      <c r="AH29" s="5"/>
      <c r="AI29" s="5"/>
      <c r="AJ29" s="5"/>
      <c r="AK29" s="5"/>
      <c r="AL29" s="5"/>
      <c r="AM29" s="5"/>
      <c r="AN29" s="73"/>
      <c r="AP29" s="23"/>
      <c r="AR29" s="72"/>
      <c r="AS29" s="5"/>
      <c r="AT29" s="5"/>
      <c r="AU29" s="5"/>
      <c r="AV29" s="5"/>
      <c r="AW29" s="5"/>
      <c r="AX29" s="5"/>
      <c r="AY29" s="5"/>
      <c r="AZ29" s="5"/>
      <c r="BA29" s="73"/>
    </row>
    <row r="30" spans="1:54">
      <c r="AD30" s="72"/>
      <c r="AE30" s="5"/>
      <c r="AF30" s="5"/>
      <c r="AG30" s="5"/>
      <c r="AH30" s="5"/>
      <c r="AI30" s="5"/>
      <c r="AJ30" s="5"/>
      <c r="AK30" s="5"/>
      <c r="AL30" s="5"/>
      <c r="AM30" s="5"/>
      <c r="AN30" s="73"/>
      <c r="AP30" s="23"/>
      <c r="AR30" s="72"/>
      <c r="AS30" s="5"/>
      <c r="AT30" s="5"/>
      <c r="AU30" s="5"/>
      <c r="AV30" s="5"/>
      <c r="AW30" s="5"/>
      <c r="AX30" s="5"/>
      <c r="AY30" s="5"/>
      <c r="AZ30" s="5"/>
      <c r="BA30" s="73"/>
    </row>
    <row r="31" spans="1:54" ht="16.8" thickBot="1">
      <c r="AD31" s="72"/>
      <c r="AE31" s="5"/>
      <c r="AF31" s="5"/>
      <c r="AG31" s="5"/>
      <c r="AH31" s="5"/>
      <c r="AI31" s="5"/>
      <c r="AJ31" s="5"/>
      <c r="AK31" s="5"/>
      <c r="AL31" s="5"/>
      <c r="AM31" s="5"/>
      <c r="AN31" s="73"/>
      <c r="AP31" s="23"/>
      <c r="AR31" s="74"/>
      <c r="AS31" s="75"/>
      <c r="AT31" s="75"/>
      <c r="AU31" s="75"/>
      <c r="AV31" s="79"/>
      <c r="AW31" s="75"/>
      <c r="AX31" s="75"/>
      <c r="AY31" s="75"/>
      <c r="AZ31" s="75"/>
      <c r="BA31" s="76"/>
    </row>
    <row r="32" spans="1:54" ht="16.8" thickBot="1">
      <c r="AD32" s="74"/>
      <c r="AE32" s="75"/>
      <c r="AF32" s="75"/>
      <c r="AG32" s="75"/>
      <c r="AH32" s="75"/>
      <c r="AI32" s="75"/>
      <c r="AJ32" s="75"/>
      <c r="AK32" s="75"/>
      <c r="AL32" s="75"/>
      <c r="AM32" s="75"/>
      <c r="AN32" s="76"/>
      <c r="AP32" s="23"/>
    </row>
  </sheetData>
  <mergeCells count="7">
    <mergeCell ref="I8:N8"/>
    <mergeCell ref="I2:N2"/>
    <mergeCell ref="P3:U3"/>
    <mergeCell ref="P8:U8"/>
    <mergeCell ref="P2:U2"/>
    <mergeCell ref="B2:G2"/>
    <mergeCell ref="B8:G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I19" sqref="I19"/>
    </sheetView>
  </sheetViews>
  <sheetFormatPr defaultRowHeight="16.2"/>
  <cols>
    <col min="1" max="2" width="5.44140625" bestFit="1" customWidth="1"/>
  </cols>
  <sheetData>
    <row r="1" spans="1:4">
      <c r="A1" t="s">
        <v>17</v>
      </c>
      <c r="B1" t="s">
        <v>16</v>
      </c>
    </row>
    <row r="2" spans="1:4">
      <c r="A2" t="s">
        <v>10</v>
      </c>
      <c r="B2">
        <v>35</v>
      </c>
    </row>
    <row r="3" spans="1:4">
      <c r="A3" t="s">
        <v>11</v>
      </c>
      <c r="B3">
        <v>40</v>
      </c>
    </row>
    <row r="4" spans="1:4">
      <c r="A4" t="s">
        <v>12</v>
      </c>
      <c r="B4">
        <v>52</v>
      </c>
    </row>
    <row r="5" spans="1:4">
      <c r="A5" t="s">
        <v>14</v>
      </c>
      <c r="B5">
        <v>10</v>
      </c>
    </row>
    <row r="14" spans="1:4">
      <c r="D14" t="s">
        <v>18</v>
      </c>
    </row>
    <row r="15" spans="1:4">
      <c r="D15" t="s">
        <v>19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5"/>
  <sheetViews>
    <sheetView showGridLines="0" topLeftCell="B13" zoomScale="85" zoomScaleNormal="85" workbookViewId="0">
      <selection activeCell="R8" sqref="R8"/>
    </sheetView>
  </sheetViews>
  <sheetFormatPr defaultRowHeight="16.2"/>
  <cols>
    <col min="1" max="3" width="5.44140625" bestFit="1" customWidth="1"/>
  </cols>
  <sheetData>
    <row r="1" spans="1:17">
      <c r="A1" s="12" t="s">
        <v>17</v>
      </c>
      <c r="B1" s="12" t="s">
        <v>16</v>
      </c>
    </row>
    <row r="2" spans="1:17">
      <c r="A2" s="12" t="s">
        <v>10</v>
      </c>
      <c r="B2" s="12">
        <v>8.5</v>
      </c>
    </row>
    <row r="3" spans="1:17">
      <c r="A3" s="12" t="s">
        <v>11</v>
      </c>
      <c r="B3" s="12">
        <v>9.1999999999999993</v>
      </c>
    </row>
    <row r="13" spans="1:17" ht="16.5" customHeight="1">
      <c r="D13" s="56" t="s">
        <v>38</v>
      </c>
      <c r="E13" s="56"/>
      <c r="F13" s="56"/>
      <c r="G13" s="56"/>
      <c r="H13" s="56"/>
      <c r="I13" s="56"/>
      <c r="J13" s="56"/>
      <c r="K13" s="56"/>
    </row>
    <row r="14" spans="1:17">
      <c r="D14" s="56"/>
      <c r="E14" s="56"/>
      <c r="F14" s="56"/>
      <c r="G14" s="56"/>
      <c r="H14" s="56"/>
      <c r="I14" s="56"/>
      <c r="J14" s="56"/>
      <c r="K14" s="56"/>
    </row>
    <row r="16" spans="1:17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31" spans="4:17" ht="16.5" customHeight="1">
      <c r="D31" s="56" t="s">
        <v>39</v>
      </c>
      <c r="E31" s="56"/>
      <c r="F31" s="56"/>
      <c r="G31" s="56"/>
      <c r="H31" s="15"/>
      <c r="I31" s="25" t="s">
        <v>112</v>
      </c>
      <c r="J31" s="25"/>
      <c r="K31" s="25"/>
      <c r="L31" s="25"/>
      <c r="M31" s="15"/>
      <c r="N31" s="56"/>
      <c r="O31" s="56"/>
      <c r="P31" s="56"/>
      <c r="Q31" s="56"/>
    </row>
    <row r="32" spans="4:17">
      <c r="D32" s="56"/>
      <c r="E32" s="56"/>
      <c r="F32" s="56"/>
      <c r="G32" s="56"/>
      <c r="H32" s="15"/>
      <c r="I32" s="25" t="s">
        <v>113</v>
      </c>
      <c r="J32" s="25"/>
      <c r="K32" s="25"/>
      <c r="L32" s="25"/>
      <c r="M32" s="15"/>
      <c r="N32" s="56"/>
      <c r="O32" s="56"/>
      <c r="P32" s="56"/>
      <c r="Q32" s="56"/>
    </row>
    <row r="33" spans="1:17">
      <c r="D33" s="56"/>
      <c r="E33" s="56"/>
      <c r="F33" s="56"/>
      <c r="G33" s="56"/>
      <c r="H33" s="15"/>
      <c r="I33" s="25" t="s">
        <v>114</v>
      </c>
      <c r="J33" s="25"/>
      <c r="K33" s="25"/>
      <c r="L33" s="25"/>
      <c r="M33" s="15"/>
      <c r="N33" s="56"/>
      <c r="O33" s="56"/>
      <c r="P33" s="56"/>
      <c r="Q33" s="56"/>
    </row>
    <row r="35" spans="1:17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</sheetData>
  <mergeCells count="3">
    <mergeCell ref="D13:K14"/>
    <mergeCell ref="D31:G33"/>
    <mergeCell ref="N31:Q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topLeftCell="E4" workbookViewId="0">
      <selection activeCell="J39" sqref="J39"/>
    </sheetView>
  </sheetViews>
  <sheetFormatPr defaultRowHeight="16.2"/>
  <cols>
    <col min="1" max="1" width="4.88671875" bestFit="1" customWidth="1"/>
    <col min="2" max="2" width="2.88671875" bestFit="1" customWidth="1"/>
    <col min="3" max="4" width="2.77734375" bestFit="1" customWidth="1"/>
  </cols>
  <sheetData>
    <row r="1" spans="1:19">
      <c r="A1" s="2" t="s">
        <v>13</v>
      </c>
      <c r="B1" s="2" t="s">
        <v>10</v>
      </c>
      <c r="C1" s="2" t="s">
        <v>11</v>
      </c>
      <c r="D1" s="2" t="s">
        <v>12</v>
      </c>
    </row>
    <row r="2" spans="1:19">
      <c r="A2" s="2">
        <v>0</v>
      </c>
      <c r="B2" s="2">
        <v>1</v>
      </c>
      <c r="C2" s="2">
        <v>1.2</v>
      </c>
      <c r="D2" s="2">
        <v>1.4</v>
      </c>
    </row>
    <row r="3" spans="1:19">
      <c r="A3" s="2">
        <v>10</v>
      </c>
      <c r="B3" s="2">
        <v>2</v>
      </c>
      <c r="C3" s="2">
        <v>3</v>
      </c>
      <c r="D3" s="2">
        <v>5</v>
      </c>
    </row>
    <row r="4" spans="1:19">
      <c r="A4" s="2">
        <v>20</v>
      </c>
      <c r="B4" s="2">
        <v>4</v>
      </c>
      <c r="C4" s="2">
        <v>5</v>
      </c>
      <c r="D4" s="2">
        <v>6</v>
      </c>
    </row>
    <row r="5" spans="1:19">
      <c r="A5" s="2">
        <v>30</v>
      </c>
      <c r="B5" s="2">
        <v>5</v>
      </c>
      <c r="C5" s="2">
        <v>6</v>
      </c>
      <c r="D5" s="2">
        <v>7</v>
      </c>
    </row>
    <row r="6" spans="1:19">
      <c r="A6" s="2">
        <v>40</v>
      </c>
      <c r="B6" s="2">
        <v>5</v>
      </c>
      <c r="C6" s="2">
        <v>6</v>
      </c>
      <c r="D6" s="2">
        <v>7</v>
      </c>
    </row>
    <row r="7" spans="1:19">
      <c r="A7" s="2">
        <v>50</v>
      </c>
      <c r="B7" s="2">
        <v>6.5</v>
      </c>
      <c r="C7" s="2">
        <v>7</v>
      </c>
      <c r="D7" s="2">
        <v>8</v>
      </c>
    </row>
    <row r="8" spans="1:19">
      <c r="A8" s="2">
        <v>60</v>
      </c>
      <c r="B8" s="2">
        <v>7</v>
      </c>
      <c r="C8" s="2">
        <v>8</v>
      </c>
      <c r="D8" s="2">
        <v>9</v>
      </c>
    </row>
    <row r="13" spans="1:19">
      <c r="F13" t="s">
        <v>44</v>
      </c>
      <c r="K13" s="18" t="s">
        <v>42</v>
      </c>
      <c r="L13" s="19"/>
      <c r="M13" s="19"/>
      <c r="N13" s="19"/>
      <c r="O13" s="19"/>
      <c r="P13" s="18" t="s">
        <v>43</v>
      </c>
    </row>
    <row r="14" spans="1:19">
      <c r="K14" s="19"/>
      <c r="L14" s="19"/>
      <c r="M14" s="19"/>
      <c r="N14" s="19"/>
      <c r="O14" s="19"/>
    </row>
    <row r="15" spans="1:19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4"/>
      <c r="M15" s="24"/>
      <c r="N15" s="24"/>
      <c r="O15" s="24"/>
      <c r="P15" s="23"/>
      <c r="Q15" s="23"/>
      <c r="R15" s="23"/>
      <c r="S15" s="23"/>
    </row>
    <row r="29" spans="5:18" ht="16.5" customHeight="1">
      <c r="F29" s="57" t="s">
        <v>41</v>
      </c>
      <c r="G29" s="57"/>
      <c r="H29" s="57"/>
      <c r="J29" t="s">
        <v>111</v>
      </c>
      <c r="N29" t="s">
        <v>89</v>
      </c>
      <c r="R29" t="s">
        <v>90</v>
      </c>
    </row>
    <row r="30" spans="5:18">
      <c r="E30" s="20"/>
      <c r="F30" s="57"/>
      <c r="G30" s="57"/>
      <c r="H30" s="57"/>
      <c r="R30" t="s">
        <v>199</v>
      </c>
    </row>
    <row r="31" spans="5:18">
      <c r="R31" t="s">
        <v>198</v>
      </c>
    </row>
  </sheetData>
  <mergeCells count="1">
    <mergeCell ref="F29:H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topLeftCell="A10" workbookViewId="0">
      <selection activeCell="H42" sqref="H42"/>
    </sheetView>
  </sheetViews>
  <sheetFormatPr defaultRowHeight="16.2"/>
  <cols>
    <col min="1" max="2" width="5.44140625" bestFit="1" customWidth="1"/>
    <col min="4" max="4" width="9.44140625" bestFit="1" customWidth="1"/>
    <col min="6" max="6" width="5.44140625" bestFit="1" customWidth="1"/>
    <col min="7" max="8" width="9.44140625" bestFit="1" customWidth="1"/>
  </cols>
  <sheetData>
    <row r="1" spans="1:22">
      <c r="G1" t="s">
        <v>95</v>
      </c>
    </row>
    <row r="2" spans="1:22">
      <c r="A2" t="s">
        <v>93</v>
      </c>
      <c r="B2" t="s">
        <v>94</v>
      </c>
      <c r="D2" t="s">
        <v>88</v>
      </c>
      <c r="F2" t="s">
        <v>96</v>
      </c>
      <c r="G2" t="s">
        <v>93</v>
      </c>
    </row>
    <row r="3" spans="1:22">
      <c r="A3" t="s">
        <v>75</v>
      </c>
      <c r="B3">
        <v>30</v>
      </c>
      <c r="D3">
        <f>B3+ROW()/100000</f>
        <v>30.000029999999999</v>
      </c>
      <c r="F3">
        <v>1</v>
      </c>
      <c r="G3" t="str">
        <f>INDEX($A$3:$A$10,MATCH(H3,$D$3:$D$10,0))</f>
        <v>F</v>
      </c>
      <c r="H3">
        <f>LARGE($D$3:$D$10,F3)</f>
        <v>70.000079999999997</v>
      </c>
    </row>
    <row r="4" spans="1:22">
      <c r="A4" t="s">
        <v>11</v>
      </c>
      <c r="B4">
        <v>40</v>
      </c>
      <c r="D4">
        <f t="shared" ref="D4:D10" si="0">B4+ROW()/100000</f>
        <v>40.000039999999998</v>
      </c>
      <c r="F4">
        <v>2</v>
      </c>
      <c r="G4" t="str">
        <f t="shared" ref="G4:G10" si="1">INDEX($A$3:$A$10,MATCH(H4,$D$3:$D$10,0))</f>
        <v>G</v>
      </c>
      <c r="H4">
        <f t="shared" ref="H4:H10" si="2">LARGE($D$3:$D$10,F4)</f>
        <v>60.00009</v>
      </c>
    </row>
    <row r="5" spans="1:22">
      <c r="A5" t="s">
        <v>12</v>
      </c>
      <c r="B5">
        <v>59</v>
      </c>
      <c r="D5">
        <f t="shared" si="0"/>
        <v>59.000050000000002</v>
      </c>
      <c r="F5">
        <v>3</v>
      </c>
      <c r="G5" t="str">
        <f t="shared" si="1"/>
        <v>C</v>
      </c>
      <c r="H5">
        <f t="shared" si="2"/>
        <v>59.000050000000002</v>
      </c>
    </row>
    <row r="6" spans="1:22">
      <c r="A6" t="s">
        <v>14</v>
      </c>
      <c r="B6">
        <v>39</v>
      </c>
      <c r="D6">
        <f t="shared" si="0"/>
        <v>39.000059999999998</v>
      </c>
      <c r="F6">
        <v>4</v>
      </c>
      <c r="G6" t="str">
        <f t="shared" si="1"/>
        <v>E</v>
      </c>
      <c r="H6">
        <f t="shared" si="2"/>
        <v>50.000070000000001</v>
      </c>
    </row>
    <row r="7" spans="1:22">
      <c r="A7" t="s">
        <v>79</v>
      </c>
      <c r="B7">
        <v>50</v>
      </c>
      <c r="D7">
        <f t="shared" si="0"/>
        <v>50.000070000000001</v>
      </c>
      <c r="F7">
        <v>5</v>
      </c>
      <c r="G7" t="str">
        <f t="shared" si="1"/>
        <v>B</v>
      </c>
      <c r="H7">
        <f t="shared" si="2"/>
        <v>40.000039999999998</v>
      </c>
    </row>
    <row r="8" spans="1:22">
      <c r="A8" t="s">
        <v>32</v>
      </c>
      <c r="B8">
        <v>70</v>
      </c>
      <c r="D8">
        <f t="shared" si="0"/>
        <v>70.000079999999997</v>
      </c>
      <c r="F8">
        <v>6</v>
      </c>
      <c r="G8" t="str">
        <f t="shared" si="1"/>
        <v>D</v>
      </c>
      <c r="H8">
        <f t="shared" si="2"/>
        <v>39.000059999999998</v>
      </c>
    </row>
    <row r="9" spans="1:22">
      <c r="A9" t="s">
        <v>91</v>
      </c>
      <c r="B9">
        <v>60</v>
      </c>
      <c r="D9">
        <f t="shared" si="0"/>
        <v>60.00009</v>
      </c>
      <c r="F9">
        <v>7</v>
      </c>
      <c r="G9" t="str">
        <f t="shared" si="1"/>
        <v>H</v>
      </c>
      <c r="H9">
        <f t="shared" si="2"/>
        <v>34.000100000000003</v>
      </c>
    </row>
    <row r="10" spans="1:22">
      <c r="A10" t="s">
        <v>92</v>
      </c>
      <c r="B10">
        <v>34</v>
      </c>
      <c r="D10">
        <f t="shared" si="0"/>
        <v>34.000100000000003</v>
      </c>
      <c r="F10">
        <v>8</v>
      </c>
      <c r="G10" t="str">
        <f t="shared" si="1"/>
        <v>A</v>
      </c>
      <c r="H10">
        <f t="shared" si="2"/>
        <v>30.000029999999999</v>
      </c>
    </row>
    <row r="16" spans="1:22"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31" spans="10:22"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45" spans="11:14">
      <c r="K45" s="56" t="s">
        <v>97</v>
      </c>
      <c r="L45" s="56"/>
      <c r="M45" s="56"/>
      <c r="N45" s="56"/>
    </row>
    <row r="46" spans="11:14">
      <c r="K46" s="56"/>
      <c r="L46" s="56"/>
      <c r="M46" s="56"/>
      <c r="N46" s="56"/>
    </row>
  </sheetData>
  <mergeCells count="1">
    <mergeCell ref="K45:N4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opLeftCell="A43" workbookViewId="0">
      <selection activeCell="R18" sqref="R18"/>
    </sheetView>
  </sheetViews>
  <sheetFormatPr defaultRowHeight="16.2"/>
  <cols>
    <col min="1" max="1" width="7.44140625" bestFit="1" customWidth="1"/>
    <col min="2" max="2" width="5.44140625" bestFit="1" customWidth="1"/>
    <col min="3" max="3" width="9.44140625" bestFit="1" customWidth="1"/>
    <col min="4" max="4" width="9.44140625" customWidth="1"/>
    <col min="5" max="5" width="2.44140625" customWidth="1"/>
    <col min="6" max="6" width="2.44140625" bestFit="1" customWidth="1"/>
  </cols>
  <sheetData>
    <row r="1" spans="1:16">
      <c r="A1" s="26" t="s">
        <v>55</v>
      </c>
      <c r="B1" s="27"/>
      <c r="C1" s="27"/>
    </row>
    <row r="2" spans="1:16">
      <c r="A2" s="2" t="s">
        <v>22</v>
      </c>
      <c r="B2" s="2" t="s">
        <v>21</v>
      </c>
    </row>
    <row r="3" spans="1:16">
      <c r="A3" s="2" t="s">
        <v>20</v>
      </c>
      <c r="B3" s="2">
        <v>7</v>
      </c>
    </row>
    <row r="4" spans="1:16">
      <c r="A4" s="2" t="s">
        <v>23</v>
      </c>
      <c r="B4" s="2">
        <v>5</v>
      </c>
    </row>
    <row r="5" spans="1:16">
      <c r="A5" s="2" t="s">
        <v>24</v>
      </c>
      <c r="B5" s="2">
        <v>8</v>
      </c>
    </row>
    <row r="6" spans="1:16">
      <c r="A6" s="2" t="s">
        <v>25</v>
      </c>
      <c r="B6" s="2">
        <v>10</v>
      </c>
    </row>
    <row r="8" spans="1:16">
      <c r="A8" t="s">
        <v>4</v>
      </c>
    </row>
    <row r="9" spans="1:16">
      <c r="A9" s="3" t="s">
        <v>26</v>
      </c>
      <c r="B9" s="3" t="s">
        <v>27</v>
      </c>
    </row>
    <row r="10" spans="1:16">
      <c r="A10" s="3">
        <v>0</v>
      </c>
      <c r="B10" s="3">
        <f>B3</f>
        <v>7</v>
      </c>
    </row>
    <row r="11" spans="1:16">
      <c r="A11" s="3">
        <v>1</v>
      </c>
      <c r="B11" s="3">
        <f>B3</f>
        <v>7</v>
      </c>
    </row>
    <row r="16" spans="1:16" ht="16.5" customHeight="1">
      <c r="H16" s="15"/>
      <c r="I16" s="15"/>
      <c r="J16" s="15"/>
      <c r="K16" s="15"/>
      <c r="L16" s="25" t="s">
        <v>58</v>
      </c>
      <c r="M16" s="15"/>
      <c r="N16" s="15"/>
      <c r="O16" s="15"/>
      <c r="P16" s="15"/>
    </row>
    <row r="17" spans="1:16">
      <c r="G17" s="15"/>
      <c r="H17" s="15"/>
      <c r="I17" s="15"/>
      <c r="J17" s="15"/>
      <c r="K17" s="15"/>
      <c r="L17" t="s">
        <v>57</v>
      </c>
      <c r="M17" s="15"/>
      <c r="N17" s="15"/>
      <c r="O17" s="15"/>
      <c r="P17" s="15"/>
    </row>
    <row r="18" spans="1:16">
      <c r="A18" s="21"/>
      <c r="B18" s="21"/>
      <c r="C18" s="21"/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>
      <c r="A19" s="26" t="s">
        <v>53</v>
      </c>
      <c r="B19" s="27"/>
      <c r="C19" s="27"/>
      <c r="D19" s="27"/>
    </row>
    <row r="20" spans="1:16">
      <c r="A20" s="2" t="s">
        <v>22</v>
      </c>
      <c r="B20" s="2" t="s">
        <v>21</v>
      </c>
    </row>
    <row r="21" spans="1:16">
      <c r="A21" s="2" t="s">
        <v>23</v>
      </c>
      <c r="B21" s="2">
        <v>4</v>
      </c>
    </row>
    <row r="22" spans="1:16">
      <c r="A22" s="2" t="s">
        <v>24</v>
      </c>
      <c r="B22" s="2">
        <v>8</v>
      </c>
    </row>
    <row r="23" spans="1:16">
      <c r="A23" s="2" t="s">
        <v>25</v>
      </c>
      <c r="B23" s="2">
        <v>7</v>
      </c>
    </row>
    <row r="26" spans="1:16">
      <c r="A26" t="s">
        <v>4</v>
      </c>
    </row>
    <row r="27" spans="1:16">
      <c r="A27" s="3" t="s">
        <v>26</v>
      </c>
      <c r="B27" s="3" t="s">
        <v>27</v>
      </c>
    </row>
    <row r="28" spans="1:16">
      <c r="A28" s="3">
        <v>0</v>
      </c>
      <c r="B28" s="3">
        <f>AVERAGE($B$21:$B$23)</f>
        <v>6.333333333333333</v>
      </c>
      <c r="C28" t="s">
        <v>50</v>
      </c>
    </row>
    <row r="29" spans="1:16">
      <c r="A29" s="3">
        <v>1</v>
      </c>
      <c r="B29" s="3">
        <f>AVERAGE($B$21:$B$23)</f>
        <v>6.333333333333333</v>
      </c>
    </row>
    <row r="34" spans="1:16">
      <c r="A34" s="21"/>
      <c r="B34" s="21"/>
      <c r="C34" s="21"/>
      <c r="D34" s="21"/>
      <c r="E34" s="21"/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>
      <c r="A35" s="26" t="s">
        <v>56</v>
      </c>
      <c r="B35" s="27"/>
    </row>
    <row r="36" spans="1:16">
      <c r="A36" s="2" t="s">
        <v>22</v>
      </c>
      <c r="B36" s="2" t="s">
        <v>21</v>
      </c>
    </row>
    <row r="37" spans="1:16">
      <c r="A37" s="2" t="s">
        <v>23</v>
      </c>
      <c r="B37" s="2">
        <v>4</v>
      </c>
    </row>
    <row r="38" spans="1:16">
      <c r="A38" s="2" t="s">
        <v>24</v>
      </c>
      <c r="B38" s="2">
        <v>8</v>
      </c>
    </row>
    <row r="39" spans="1:16">
      <c r="A39" s="2" t="s">
        <v>25</v>
      </c>
      <c r="B39" s="2">
        <v>7</v>
      </c>
    </row>
    <row r="42" spans="1:16">
      <c r="B42" s="5"/>
      <c r="C42" s="5"/>
    </row>
    <row r="43" spans="1:16">
      <c r="A43" s="7"/>
      <c r="B43" s="7"/>
      <c r="C43" s="5"/>
    </row>
    <row r="44" spans="1:16">
      <c r="A44" s="7"/>
      <c r="B44" s="7"/>
      <c r="C44" s="5"/>
    </row>
    <row r="45" spans="1:16">
      <c r="A45" s="7"/>
      <c r="B45" s="7"/>
      <c r="C45" s="5"/>
    </row>
    <row r="46" spans="1:16">
      <c r="A46" s="5"/>
      <c r="B46" s="5"/>
      <c r="C46" s="5"/>
    </row>
    <row r="47" spans="1:16">
      <c r="A47" t="s">
        <v>65</v>
      </c>
      <c r="H47" s="5" t="s">
        <v>52</v>
      </c>
      <c r="M47" t="s">
        <v>54</v>
      </c>
    </row>
    <row r="48" spans="1:16">
      <c r="A48" s="21"/>
      <c r="B48" s="21"/>
      <c r="C48" s="21"/>
      <c r="D48" s="21"/>
      <c r="E48" s="21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50" spans="1:16">
      <c r="A50" s="2" t="s">
        <v>22</v>
      </c>
      <c r="B50" s="2" t="s">
        <v>21</v>
      </c>
    </row>
    <row r="51" spans="1:16">
      <c r="A51" s="2" t="s">
        <v>23</v>
      </c>
      <c r="B51" s="2">
        <v>4</v>
      </c>
    </row>
    <row r="52" spans="1:16">
      <c r="A52" s="2" t="s">
        <v>24</v>
      </c>
      <c r="B52" s="2">
        <v>8</v>
      </c>
    </row>
    <row r="53" spans="1:16">
      <c r="A53" s="2" t="s">
        <v>25</v>
      </c>
      <c r="B53" s="2">
        <v>7</v>
      </c>
    </row>
    <row r="56" spans="1:16">
      <c r="A56" t="s">
        <v>4</v>
      </c>
      <c r="C56" s="5"/>
    </row>
    <row r="57" spans="1:16">
      <c r="A57" s="3" t="s">
        <v>26</v>
      </c>
      <c r="B57" s="3" t="s">
        <v>27</v>
      </c>
      <c r="C57" s="5"/>
    </row>
    <row r="58" spans="1:16">
      <c r="A58" s="3">
        <f>AVERAGE($B$51:$B$53)</f>
        <v>6.333333333333333</v>
      </c>
      <c r="B58" s="3">
        <v>0</v>
      </c>
    </row>
    <row r="59" spans="1:16">
      <c r="A59" s="3">
        <f>AVERAGE($B$51:$B$53)</f>
        <v>6.333333333333333</v>
      </c>
      <c r="B59" s="3">
        <v>1</v>
      </c>
      <c r="C59" s="5"/>
    </row>
    <row r="60" spans="1:16">
      <c r="A60" t="s">
        <v>50</v>
      </c>
      <c r="B60" s="5"/>
      <c r="C60" s="5"/>
    </row>
    <row r="61" spans="1:16">
      <c r="A61" s="5"/>
    </row>
    <row r="62" spans="1:16">
      <c r="A62" s="21"/>
      <c r="B62" s="21"/>
      <c r="C62" s="21"/>
      <c r="D62" s="21"/>
      <c r="E62" s="21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>
      <c r="A63" s="26" t="s">
        <v>62</v>
      </c>
      <c r="B63" s="27"/>
      <c r="C63" s="27"/>
      <c r="D63" s="27"/>
    </row>
    <row r="64" spans="1:16">
      <c r="A64" s="2" t="s">
        <v>22</v>
      </c>
      <c r="B64" s="2" t="s">
        <v>21</v>
      </c>
      <c r="C64" t="s">
        <v>63</v>
      </c>
      <c r="D64" t="s">
        <v>64</v>
      </c>
    </row>
    <row r="65" spans="1:7">
      <c r="A65" s="2" t="s">
        <v>23</v>
      </c>
      <c r="B65" s="2">
        <v>4</v>
      </c>
      <c r="C65" t="e">
        <f t="shared" ref="C65:C70" si="0">IF(B65&gt;$B$76,B65,NA())</f>
        <v>#N/A</v>
      </c>
      <c r="D65">
        <f t="shared" ref="D65:D70" si="1">IF(B65&lt;$B$76,B65,NA())</f>
        <v>4</v>
      </c>
    </row>
    <row r="66" spans="1:7">
      <c r="A66" s="2" t="s">
        <v>24</v>
      </c>
      <c r="B66" s="2">
        <v>8</v>
      </c>
      <c r="C66">
        <f t="shared" si="0"/>
        <v>8</v>
      </c>
      <c r="D66" t="e">
        <f t="shared" si="1"/>
        <v>#N/A</v>
      </c>
    </row>
    <row r="67" spans="1:7">
      <c r="A67" s="2" t="s">
        <v>25</v>
      </c>
      <c r="B67" s="2">
        <v>4</v>
      </c>
      <c r="C67" t="e">
        <f t="shared" si="0"/>
        <v>#N/A</v>
      </c>
      <c r="D67">
        <f t="shared" si="1"/>
        <v>4</v>
      </c>
    </row>
    <row r="68" spans="1:7">
      <c r="A68" s="2" t="s">
        <v>59</v>
      </c>
      <c r="B68" s="2">
        <v>6</v>
      </c>
      <c r="C68">
        <f t="shared" si="0"/>
        <v>6</v>
      </c>
      <c r="D68" t="e">
        <f t="shared" si="1"/>
        <v>#N/A</v>
      </c>
    </row>
    <row r="69" spans="1:7">
      <c r="A69" s="2" t="s">
        <v>60</v>
      </c>
      <c r="B69" s="10">
        <v>3</v>
      </c>
      <c r="C69" t="e">
        <f t="shared" si="0"/>
        <v>#N/A</v>
      </c>
      <c r="D69">
        <f t="shared" si="1"/>
        <v>3</v>
      </c>
    </row>
    <row r="70" spans="1:7">
      <c r="A70" s="2" t="s">
        <v>61</v>
      </c>
      <c r="B70" s="10">
        <v>6</v>
      </c>
      <c r="C70">
        <f t="shared" si="0"/>
        <v>6</v>
      </c>
      <c r="D70" t="e">
        <f t="shared" si="1"/>
        <v>#N/A</v>
      </c>
    </row>
    <row r="74" spans="1:7">
      <c r="A74" t="s">
        <v>4</v>
      </c>
    </row>
    <row r="75" spans="1:7">
      <c r="A75" s="3" t="s">
        <v>26</v>
      </c>
      <c r="B75" s="3" t="s">
        <v>27</v>
      </c>
    </row>
    <row r="76" spans="1:7">
      <c r="A76" s="3">
        <v>0</v>
      </c>
      <c r="B76" s="3">
        <f>AVERAGE($B$65:$B$70)</f>
        <v>5.166666666666667</v>
      </c>
      <c r="C76" t="s">
        <v>50</v>
      </c>
    </row>
    <row r="77" spans="1:7">
      <c r="A77" s="3">
        <v>1</v>
      </c>
      <c r="B77" s="3">
        <f>AVERAGE($B$65:$B$70)</f>
        <v>5.166666666666667</v>
      </c>
    </row>
    <row r="79" spans="1:7">
      <c r="G79" t="s">
        <v>179</v>
      </c>
    </row>
    <row r="80" spans="1:7">
      <c r="G80" t="s">
        <v>180</v>
      </c>
    </row>
    <row r="81" spans="7:7">
      <c r="G81" t="s">
        <v>181</v>
      </c>
    </row>
  </sheetData>
  <sortState ref="A36:B38">
    <sortCondition ref="A36:A38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workbookViewId="0">
      <selection activeCell="L25" sqref="L25"/>
    </sheetView>
  </sheetViews>
  <sheetFormatPr defaultRowHeight="16.2"/>
  <sheetData>
    <row r="1" spans="1:6">
      <c r="A1" s="2" t="s">
        <v>68</v>
      </c>
      <c r="B1" s="2" t="s">
        <v>66</v>
      </c>
      <c r="C1" s="2" t="s">
        <v>21</v>
      </c>
      <c r="D1" s="2" t="s">
        <v>67</v>
      </c>
      <c r="E1" s="5"/>
      <c r="F1" s="5"/>
    </row>
    <row r="2" spans="1:6">
      <c r="A2" t="s">
        <v>69</v>
      </c>
      <c r="B2" s="36">
        <v>0.58333333333333337</v>
      </c>
      <c r="C2" s="31">
        <v>80</v>
      </c>
      <c r="D2" s="32">
        <v>0</v>
      </c>
      <c r="E2" s="5">
        <v>70</v>
      </c>
      <c r="F2" s="30">
        <v>80</v>
      </c>
    </row>
    <row r="3" spans="1:6">
      <c r="B3" s="37">
        <v>0.625</v>
      </c>
      <c r="C3" s="28">
        <v>82</v>
      </c>
      <c r="D3" s="2">
        <v>0</v>
      </c>
      <c r="E3" s="5">
        <v>70</v>
      </c>
      <c r="F3" s="30">
        <v>80</v>
      </c>
    </row>
    <row r="4" spans="1:6">
      <c r="B4" s="37">
        <v>0.66666666666666696</v>
      </c>
      <c r="C4" s="28">
        <v>83</v>
      </c>
      <c r="D4" s="2">
        <v>0</v>
      </c>
      <c r="E4" s="5">
        <v>70</v>
      </c>
      <c r="F4" s="30">
        <v>80</v>
      </c>
    </row>
    <row r="5" spans="1:6">
      <c r="B5" s="37">
        <v>0.70833333333333304</v>
      </c>
      <c r="C5" s="28">
        <v>80</v>
      </c>
      <c r="D5" s="2">
        <v>0</v>
      </c>
      <c r="E5" s="5">
        <v>70</v>
      </c>
      <c r="F5" s="30">
        <v>80</v>
      </c>
    </row>
    <row r="6" spans="1:6">
      <c r="B6" s="37">
        <v>0.75</v>
      </c>
      <c r="C6" s="29">
        <v>60</v>
      </c>
      <c r="D6" s="2">
        <v>0</v>
      </c>
      <c r="E6" s="5">
        <v>70</v>
      </c>
      <c r="F6" s="30">
        <v>80</v>
      </c>
    </row>
    <row r="7" spans="1:6">
      <c r="B7" s="37">
        <v>0.79166666666666596</v>
      </c>
      <c r="C7" s="29">
        <v>55</v>
      </c>
      <c r="D7" s="2">
        <v>0</v>
      </c>
      <c r="E7" s="5">
        <v>70</v>
      </c>
      <c r="F7" s="30">
        <v>80</v>
      </c>
    </row>
    <row r="8" spans="1:6">
      <c r="B8" s="37">
        <v>0.83333333333333304</v>
      </c>
      <c r="C8" s="29">
        <v>40</v>
      </c>
      <c r="D8" s="2">
        <v>1</v>
      </c>
      <c r="E8" s="5">
        <v>70</v>
      </c>
      <c r="F8" s="30">
        <v>80</v>
      </c>
    </row>
    <row r="9" spans="1:6">
      <c r="B9" s="37">
        <v>0.874999999999999</v>
      </c>
      <c r="C9" s="29">
        <v>30</v>
      </c>
      <c r="D9" s="2">
        <v>1</v>
      </c>
      <c r="E9" s="5">
        <v>70</v>
      </c>
      <c r="F9" s="30">
        <v>80</v>
      </c>
    </row>
    <row r="10" spans="1:6">
      <c r="B10" s="37">
        <v>0.91666666666666596</v>
      </c>
      <c r="C10" s="29">
        <v>20</v>
      </c>
      <c r="D10" s="2">
        <v>1</v>
      </c>
      <c r="E10" s="5">
        <v>70</v>
      </c>
      <c r="F10" s="30">
        <v>80</v>
      </c>
    </row>
    <row r="11" spans="1:6">
      <c r="B11" s="37">
        <v>0.95833333333333304</v>
      </c>
      <c r="C11" s="29">
        <v>18</v>
      </c>
      <c r="D11" s="2">
        <v>1</v>
      </c>
      <c r="E11" s="5">
        <v>70</v>
      </c>
      <c r="F11" s="30">
        <v>80</v>
      </c>
    </row>
    <row r="12" spans="1:6">
      <c r="B12" s="37">
        <v>0.999999999999999</v>
      </c>
      <c r="C12" s="28">
        <v>20</v>
      </c>
      <c r="D12" s="10">
        <v>1</v>
      </c>
      <c r="E12" s="5">
        <v>70</v>
      </c>
      <c r="F12" s="30">
        <v>80</v>
      </c>
    </row>
    <row r="13" spans="1:6">
      <c r="B13" s="37">
        <v>1.0416666666666701</v>
      </c>
      <c r="C13" s="28">
        <v>22</v>
      </c>
      <c r="D13" s="10">
        <v>1</v>
      </c>
      <c r="E13" s="5">
        <v>70</v>
      </c>
      <c r="F13" s="30">
        <v>80</v>
      </c>
    </row>
    <row r="14" spans="1:6">
      <c r="B14" s="37">
        <v>1.0833333333333299</v>
      </c>
      <c r="C14" s="28">
        <v>23</v>
      </c>
      <c r="D14" s="10">
        <v>1</v>
      </c>
      <c r="E14" s="5">
        <v>70</v>
      </c>
      <c r="F14" s="30">
        <v>80</v>
      </c>
    </row>
    <row r="15" spans="1:6">
      <c r="B15" s="37">
        <v>1.125</v>
      </c>
      <c r="C15" s="28">
        <v>24</v>
      </c>
      <c r="D15" s="10">
        <v>1</v>
      </c>
      <c r="E15" s="5">
        <v>70</v>
      </c>
      <c r="F15" s="30">
        <v>80</v>
      </c>
    </row>
    <row r="16" spans="1:6">
      <c r="B16" s="37">
        <v>1.1666666666666701</v>
      </c>
      <c r="C16" s="28">
        <v>20</v>
      </c>
      <c r="D16" s="10">
        <v>1</v>
      </c>
      <c r="E16" s="5">
        <v>70</v>
      </c>
      <c r="F16" s="30">
        <v>80</v>
      </c>
    </row>
    <row r="17" spans="2:8">
      <c r="B17" s="37">
        <v>1.2083333333333299</v>
      </c>
      <c r="C17" s="28">
        <v>30</v>
      </c>
      <c r="D17" s="10">
        <v>1</v>
      </c>
      <c r="E17" s="5">
        <v>70</v>
      </c>
      <c r="F17" s="30">
        <v>80</v>
      </c>
      <c r="H17" t="s">
        <v>200</v>
      </c>
    </row>
    <row r="18" spans="2:8">
      <c r="B18" s="37">
        <v>1.25</v>
      </c>
      <c r="C18" s="28">
        <v>35</v>
      </c>
      <c r="D18" s="10">
        <v>1</v>
      </c>
      <c r="E18" s="5">
        <v>70</v>
      </c>
      <c r="F18" s="30">
        <v>80</v>
      </c>
      <c r="H18" t="s">
        <v>201</v>
      </c>
    </row>
    <row r="19" spans="2:8">
      <c r="B19" s="37">
        <v>1.2916666666666701</v>
      </c>
      <c r="C19" s="28">
        <v>40</v>
      </c>
      <c r="D19" s="10">
        <v>0</v>
      </c>
      <c r="E19" s="5">
        <v>70</v>
      </c>
      <c r="F19" s="30">
        <v>80</v>
      </c>
      <c r="H19" t="s">
        <v>202</v>
      </c>
    </row>
    <row r="20" spans="2:8">
      <c r="B20" s="37">
        <v>1.3333333333333299</v>
      </c>
      <c r="C20" s="28">
        <v>43</v>
      </c>
      <c r="D20" s="10">
        <v>0</v>
      </c>
      <c r="E20" s="5">
        <v>70</v>
      </c>
      <c r="F20" s="30">
        <v>80</v>
      </c>
    </row>
    <row r="21" spans="2:8">
      <c r="B21" s="37">
        <v>1.375</v>
      </c>
      <c r="C21" s="28">
        <v>50</v>
      </c>
      <c r="D21" s="10">
        <v>0</v>
      </c>
      <c r="E21" s="5">
        <v>70</v>
      </c>
      <c r="F21" s="30">
        <v>80</v>
      </c>
    </row>
    <row r="22" spans="2:8">
      <c r="B22" s="37">
        <v>1.4166666666666701</v>
      </c>
      <c r="C22" s="28">
        <v>55</v>
      </c>
      <c r="D22" s="10">
        <v>0</v>
      </c>
      <c r="E22" s="5">
        <v>70</v>
      </c>
      <c r="F22" s="30">
        <v>80</v>
      </c>
    </row>
    <row r="23" spans="2:8">
      <c r="B23" s="37">
        <v>1.4583333333333299</v>
      </c>
      <c r="C23" s="28">
        <v>60</v>
      </c>
      <c r="D23" s="10">
        <v>0</v>
      </c>
      <c r="E23" s="5">
        <v>70</v>
      </c>
      <c r="F23" s="30">
        <v>80</v>
      </c>
    </row>
    <row r="24" spans="2:8">
      <c r="B24" s="37">
        <v>1.5</v>
      </c>
      <c r="C24" s="28">
        <v>65</v>
      </c>
      <c r="D24" s="10">
        <v>0</v>
      </c>
      <c r="E24" s="5">
        <v>70</v>
      </c>
      <c r="F24" s="30">
        <v>80</v>
      </c>
    </row>
    <row r="25" spans="2:8">
      <c r="B25" s="37">
        <v>1.5416666666666701</v>
      </c>
      <c r="C25" s="28">
        <v>75</v>
      </c>
      <c r="D25" s="10">
        <v>0</v>
      </c>
      <c r="E25" s="5">
        <v>70</v>
      </c>
      <c r="F25" s="30">
        <v>80</v>
      </c>
    </row>
    <row r="26" spans="2:8">
      <c r="B26" s="37">
        <v>0.58333333333333337</v>
      </c>
      <c r="C26" s="28">
        <v>80</v>
      </c>
      <c r="D26" s="2">
        <v>0</v>
      </c>
      <c r="E26" s="5">
        <v>70</v>
      </c>
      <c r="F26" s="30">
        <v>80</v>
      </c>
    </row>
    <row r="27" spans="2:8">
      <c r="B27" s="37">
        <v>0.625</v>
      </c>
      <c r="C27" s="28">
        <v>82</v>
      </c>
      <c r="D27" s="2">
        <v>0</v>
      </c>
      <c r="E27" s="5">
        <v>70</v>
      </c>
      <c r="F27" s="30">
        <v>80</v>
      </c>
    </row>
    <row r="28" spans="2:8">
      <c r="B28" s="37">
        <v>0.66666666666666696</v>
      </c>
      <c r="C28" s="28">
        <v>83</v>
      </c>
      <c r="D28" s="2">
        <v>0</v>
      </c>
      <c r="E28" s="5">
        <v>70</v>
      </c>
      <c r="F28" s="30">
        <v>80</v>
      </c>
    </row>
    <row r="29" spans="2:8">
      <c r="B29" s="37">
        <v>0.70833333333333304</v>
      </c>
      <c r="C29" s="28">
        <v>80</v>
      </c>
      <c r="D29" s="2">
        <v>0</v>
      </c>
      <c r="E29" s="5">
        <v>70</v>
      </c>
      <c r="F29" s="30">
        <v>80</v>
      </c>
    </row>
    <row r="30" spans="2:8">
      <c r="B30" s="37">
        <v>0.75</v>
      </c>
      <c r="C30" s="29">
        <v>60</v>
      </c>
      <c r="D30" s="2">
        <v>1</v>
      </c>
      <c r="E30" s="5">
        <v>70</v>
      </c>
      <c r="F30" s="30">
        <v>80</v>
      </c>
    </row>
    <row r="31" spans="2:8">
      <c r="B31" s="37">
        <v>0.79166666666666596</v>
      </c>
      <c r="C31" s="29">
        <v>55</v>
      </c>
      <c r="D31" s="2">
        <v>1</v>
      </c>
      <c r="E31" s="5">
        <v>70</v>
      </c>
      <c r="F31" s="30">
        <v>80</v>
      </c>
    </row>
    <row r="32" spans="2:8">
      <c r="B32" s="37">
        <v>0.83333333333333304</v>
      </c>
      <c r="C32" s="29">
        <v>40</v>
      </c>
      <c r="D32" s="2">
        <v>1</v>
      </c>
      <c r="E32" s="5">
        <v>70</v>
      </c>
      <c r="F32" s="30">
        <v>80</v>
      </c>
    </row>
    <row r="33" spans="1:6">
      <c r="B33" s="37">
        <v>0.874999999999999</v>
      </c>
      <c r="C33" s="29">
        <v>30</v>
      </c>
      <c r="D33" s="2">
        <v>1</v>
      </c>
      <c r="E33" s="5">
        <v>70</v>
      </c>
      <c r="F33" s="30">
        <v>80</v>
      </c>
    </row>
    <row r="34" spans="1:6">
      <c r="B34" s="37">
        <v>0.91666666666666596</v>
      </c>
      <c r="C34" s="29">
        <v>20</v>
      </c>
      <c r="D34" s="2">
        <v>1</v>
      </c>
      <c r="E34" s="5">
        <v>70</v>
      </c>
      <c r="F34" s="30">
        <v>80</v>
      </c>
    </row>
    <row r="35" spans="1:6">
      <c r="B35" s="38">
        <v>0.95833333333333304</v>
      </c>
      <c r="C35" s="33">
        <v>18</v>
      </c>
      <c r="D35" s="34">
        <v>1</v>
      </c>
      <c r="E35" s="5">
        <v>70</v>
      </c>
      <c r="F35" s="30">
        <v>80</v>
      </c>
    </row>
    <row r="36" spans="1:6">
      <c r="A36" s="2" t="s">
        <v>70</v>
      </c>
      <c r="B36" s="37">
        <v>0.999999999999999</v>
      </c>
      <c r="C36" s="28">
        <v>20</v>
      </c>
      <c r="D36" s="10">
        <v>1</v>
      </c>
      <c r="E36" s="5">
        <v>70</v>
      </c>
      <c r="F36" s="30">
        <v>80</v>
      </c>
    </row>
    <row r="37" spans="1:6">
      <c r="B37" s="36">
        <v>1.0416666666666701</v>
      </c>
      <c r="C37" s="31">
        <v>22</v>
      </c>
      <c r="D37" s="35">
        <v>1</v>
      </c>
      <c r="E37" s="5">
        <v>70</v>
      </c>
      <c r="F37" s="30">
        <v>80</v>
      </c>
    </row>
    <row r="38" spans="1:6">
      <c r="B38" s="37">
        <v>1.0833333333333299</v>
      </c>
      <c r="C38" s="28">
        <v>23</v>
      </c>
      <c r="D38" s="10">
        <v>1</v>
      </c>
      <c r="E38" s="5">
        <v>70</v>
      </c>
      <c r="F38" s="30">
        <v>80</v>
      </c>
    </row>
    <row r="39" spans="1:6">
      <c r="B39" s="37">
        <v>1.125</v>
      </c>
      <c r="C39" s="28">
        <v>24</v>
      </c>
      <c r="D39" s="10">
        <v>1</v>
      </c>
      <c r="E39" s="5">
        <v>70</v>
      </c>
      <c r="F39" s="30">
        <v>80</v>
      </c>
    </row>
    <row r="40" spans="1:6">
      <c r="B40" s="37">
        <v>1.1666666666666701</v>
      </c>
      <c r="C40" s="28">
        <v>20</v>
      </c>
      <c r="D40" s="10">
        <v>1</v>
      </c>
      <c r="E40" s="5">
        <v>70</v>
      </c>
      <c r="F40" s="30">
        <v>80</v>
      </c>
    </row>
    <row r="41" spans="1:6">
      <c r="B41" s="37">
        <v>1.2083333333333299</v>
      </c>
      <c r="C41" s="28">
        <v>30</v>
      </c>
      <c r="D41" s="10">
        <v>1</v>
      </c>
      <c r="E41" s="5">
        <v>70</v>
      </c>
      <c r="F41" s="30">
        <v>80</v>
      </c>
    </row>
    <row r="42" spans="1:6">
      <c r="B42" s="37">
        <v>1.25</v>
      </c>
      <c r="C42" s="28">
        <v>35</v>
      </c>
      <c r="D42" s="10">
        <v>1</v>
      </c>
      <c r="E42" s="5">
        <v>70</v>
      </c>
      <c r="F42" s="30">
        <v>80</v>
      </c>
    </row>
    <row r="43" spans="1:6">
      <c r="B43" s="37">
        <v>1.2916666666666701</v>
      </c>
      <c r="C43" s="28">
        <v>40</v>
      </c>
      <c r="D43" s="10">
        <v>0</v>
      </c>
      <c r="E43" s="5">
        <v>70</v>
      </c>
      <c r="F43" s="30">
        <v>80</v>
      </c>
    </row>
    <row r="44" spans="1:6">
      <c r="B44" s="37">
        <v>1.3333333333333299</v>
      </c>
      <c r="C44" s="28">
        <v>43</v>
      </c>
      <c r="D44" s="10">
        <v>0</v>
      </c>
      <c r="E44" s="5">
        <v>70</v>
      </c>
      <c r="F44" s="30">
        <v>80</v>
      </c>
    </row>
    <row r="45" spans="1:6">
      <c r="B45" s="37">
        <v>1.375</v>
      </c>
      <c r="C45" s="28">
        <v>50</v>
      </c>
      <c r="D45" s="10">
        <v>0</v>
      </c>
      <c r="E45" s="5">
        <v>70</v>
      </c>
      <c r="F45" s="30">
        <v>80</v>
      </c>
    </row>
    <row r="46" spans="1:6">
      <c r="B46" s="37">
        <v>1.4166666666666701</v>
      </c>
      <c r="C46" s="28">
        <v>55</v>
      </c>
      <c r="D46" s="10">
        <v>0</v>
      </c>
      <c r="E46" s="5">
        <v>70</v>
      </c>
      <c r="F46" s="30">
        <v>80</v>
      </c>
    </row>
    <row r="47" spans="1:6">
      <c r="B47" s="37">
        <v>1.4583333333333299</v>
      </c>
      <c r="C47" s="28">
        <v>60</v>
      </c>
      <c r="D47" s="10">
        <v>0</v>
      </c>
      <c r="E47" s="5">
        <v>70</v>
      </c>
      <c r="F47" s="30">
        <v>80</v>
      </c>
    </row>
    <row r="48" spans="1:6">
      <c r="B48" s="37">
        <v>1.5</v>
      </c>
      <c r="C48" s="28">
        <v>65</v>
      </c>
      <c r="D48" s="10">
        <v>0</v>
      </c>
      <c r="E48" s="5">
        <v>70</v>
      </c>
      <c r="F48" s="30">
        <v>80</v>
      </c>
    </row>
    <row r="49" spans="2:6">
      <c r="B49" s="37">
        <v>1.5416666666666701</v>
      </c>
      <c r="C49" s="28">
        <v>75</v>
      </c>
      <c r="D49" s="10">
        <v>0</v>
      </c>
      <c r="E49" s="5">
        <v>70</v>
      </c>
      <c r="F49" s="30">
        <v>80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topLeftCell="A4" workbookViewId="0">
      <selection activeCell="R31" sqref="R31"/>
    </sheetView>
  </sheetViews>
  <sheetFormatPr defaultRowHeight="16.2"/>
  <cols>
    <col min="1" max="1" width="4.88671875" bestFit="1" customWidth="1"/>
    <col min="2" max="2" width="5.33203125" bestFit="1" customWidth="1"/>
    <col min="3" max="4" width="4.33203125" bestFit="1" customWidth="1"/>
  </cols>
  <sheetData>
    <row r="1" spans="1:6">
      <c r="A1" s="3" t="s">
        <v>71</v>
      </c>
      <c r="B1" s="3" t="s">
        <v>72</v>
      </c>
      <c r="C1" s="3" t="s">
        <v>74</v>
      </c>
      <c r="D1" s="3" t="s">
        <v>73</v>
      </c>
    </row>
    <row r="2" spans="1:6">
      <c r="A2" s="3">
        <v>0</v>
      </c>
      <c r="B2" s="3">
        <v>25</v>
      </c>
      <c r="C2" s="3">
        <v>50</v>
      </c>
      <c r="D2" s="3">
        <v>20</v>
      </c>
    </row>
    <row r="3" spans="1:6">
      <c r="A3" s="3">
        <v>2</v>
      </c>
      <c r="B3" s="3">
        <v>26</v>
      </c>
      <c r="C3" s="3">
        <v>50</v>
      </c>
      <c r="D3" s="3">
        <v>20</v>
      </c>
    </row>
    <row r="4" spans="1:6">
      <c r="A4" s="3">
        <v>4</v>
      </c>
      <c r="B4" s="3">
        <v>28</v>
      </c>
      <c r="C4" s="3">
        <v>50</v>
      </c>
      <c r="D4" s="3">
        <v>20</v>
      </c>
    </row>
    <row r="5" spans="1:6">
      <c r="A5" s="3">
        <v>6</v>
      </c>
      <c r="B5" s="3">
        <v>30</v>
      </c>
      <c r="C5" s="3">
        <v>50</v>
      </c>
      <c r="D5" s="3">
        <v>20</v>
      </c>
    </row>
    <row r="6" spans="1:6">
      <c r="A6" s="3">
        <v>8</v>
      </c>
      <c r="B6" s="3">
        <v>32</v>
      </c>
      <c r="C6" s="3">
        <v>50</v>
      </c>
      <c r="D6" s="3">
        <v>20</v>
      </c>
    </row>
    <row r="7" spans="1:6">
      <c r="A7" s="3">
        <v>10</v>
      </c>
      <c r="B7" s="3">
        <v>34</v>
      </c>
      <c r="C7" s="3">
        <v>50</v>
      </c>
      <c r="D7" s="3">
        <v>20</v>
      </c>
    </row>
    <row r="8" spans="1:6">
      <c r="A8" s="3">
        <v>12</v>
      </c>
      <c r="B8" s="3">
        <v>36</v>
      </c>
      <c r="C8" s="3">
        <v>50</v>
      </c>
      <c r="D8" s="3">
        <v>20</v>
      </c>
    </row>
    <row r="9" spans="1:6">
      <c r="A9" s="3">
        <v>14</v>
      </c>
      <c r="B9" s="3">
        <v>38</v>
      </c>
      <c r="C9" s="3">
        <v>50</v>
      </c>
      <c r="D9" s="3">
        <v>20</v>
      </c>
    </row>
    <row r="10" spans="1:6">
      <c r="A10" s="3">
        <v>16</v>
      </c>
      <c r="B10" s="3">
        <v>40</v>
      </c>
      <c r="C10" s="3">
        <v>50</v>
      </c>
      <c r="D10" s="3">
        <v>20</v>
      </c>
    </row>
    <row r="11" spans="1:6">
      <c r="A11" s="3">
        <v>18</v>
      </c>
      <c r="B11" s="3">
        <v>46</v>
      </c>
      <c r="C11" s="3">
        <v>50</v>
      </c>
      <c r="D11" s="3">
        <v>20</v>
      </c>
    </row>
    <row r="12" spans="1:6">
      <c r="A12" s="3">
        <v>20</v>
      </c>
      <c r="B12" s="3">
        <v>48</v>
      </c>
      <c r="C12" s="3">
        <v>50</v>
      </c>
      <c r="D12" s="3">
        <v>20</v>
      </c>
    </row>
    <row r="13" spans="1:6">
      <c r="A13" s="3">
        <v>22</v>
      </c>
      <c r="B13" s="3">
        <v>53</v>
      </c>
      <c r="C13" s="3">
        <v>50</v>
      </c>
      <c r="D13" s="3">
        <v>20</v>
      </c>
    </row>
    <row r="14" spans="1:6">
      <c r="A14" s="3">
        <v>24</v>
      </c>
      <c r="B14" s="3">
        <v>58</v>
      </c>
      <c r="C14" s="3">
        <v>50</v>
      </c>
      <c r="D14" s="3">
        <v>20</v>
      </c>
    </row>
    <row r="15" spans="1:6">
      <c r="A15" s="3">
        <v>26</v>
      </c>
      <c r="B15" s="3">
        <v>60</v>
      </c>
      <c r="C15" s="3">
        <v>50</v>
      </c>
      <c r="D15" s="3">
        <v>20</v>
      </c>
      <c r="F15" t="s">
        <v>203</v>
      </c>
    </row>
    <row r="16" spans="1:6">
      <c r="A16" s="3">
        <v>28</v>
      </c>
      <c r="B16" s="3">
        <v>75</v>
      </c>
      <c r="C16" s="3">
        <v>50</v>
      </c>
      <c r="D16" s="3">
        <v>20</v>
      </c>
    </row>
    <row r="17" spans="1:6">
      <c r="A17" s="3">
        <v>30</v>
      </c>
      <c r="B17" s="3">
        <v>79</v>
      </c>
      <c r="C17" s="3">
        <v>50</v>
      </c>
      <c r="D17" s="3">
        <v>20</v>
      </c>
    </row>
    <row r="18" spans="1:6">
      <c r="A18" s="3">
        <v>32</v>
      </c>
      <c r="B18" s="3">
        <v>80</v>
      </c>
      <c r="C18" s="3">
        <v>50</v>
      </c>
      <c r="D18" s="3">
        <v>20</v>
      </c>
    </row>
    <row r="19" spans="1:6">
      <c r="A19" s="3">
        <v>34</v>
      </c>
      <c r="B19" s="3">
        <v>84</v>
      </c>
      <c r="C19" s="3">
        <v>50</v>
      </c>
      <c r="D19" s="3">
        <v>20</v>
      </c>
    </row>
    <row r="20" spans="1:6">
      <c r="A20" s="3">
        <v>36</v>
      </c>
      <c r="B20" s="3">
        <v>86</v>
      </c>
      <c r="C20" s="3">
        <v>50</v>
      </c>
      <c r="D20" s="3">
        <v>20</v>
      </c>
    </row>
    <row r="21" spans="1:6">
      <c r="A21" s="3">
        <v>38</v>
      </c>
      <c r="B21" s="3">
        <v>85</v>
      </c>
      <c r="C21" s="3">
        <v>50</v>
      </c>
      <c r="D21" s="3">
        <v>20</v>
      </c>
    </row>
    <row r="22" spans="1:6">
      <c r="A22" s="3">
        <v>40</v>
      </c>
      <c r="B22" s="3">
        <v>85</v>
      </c>
      <c r="C22" s="3">
        <v>50</v>
      </c>
      <c r="D22" s="3">
        <v>20</v>
      </c>
    </row>
    <row r="23" spans="1:6">
      <c r="A23" s="3">
        <v>42</v>
      </c>
      <c r="B23" s="3">
        <v>86</v>
      </c>
      <c r="C23" s="3">
        <v>50</v>
      </c>
      <c r="D23" s="3">
        <v>20</v>
      </c>
    </row>
    <row r="24" spans="1:6">
      <c r="A24" s="3">
        <v>44</v>
      </c>
      <c r="B24" s="3">
        <v>85</v>
      </c>
      <c r="C24" s="3">
        <v>50</v>
      </c>
      <c r="D24" s="3">
        <v>20</v>
      </c>
    </row>
    <row r="25" spans="1:6">
      <c r="A25" s="3">
        <v>46</v>
      </c>
      <c r="B25" s="3">
        <v>86</v>
      </c>
      <c r="C25" s="3">
        <v>50</v>
      </c>
      <c r="D25" s="3">
        <v>20</v>
      </c>
    </row>
    <row r="26" spans="1:6">
      <c r="A26" s="3">
        <v>48</v>
      </c>
      <c r="B26" s="3">
        <v>70</v>
      </c>
      <c r="C26" s="3">
        <v>50</v>
      </c>
      <c r="D26" s="3">
        <v>20</v>
      </c>
    </row>
    <row r="27" spans="1:6">
      <c r="A27" s="3">
        <v>50</v>
      </c>
      <c r="B27" s="3">
        <v>67</v>
      </c>
      <c r="C27" s="3">
        <v>50</v>
      </c>
      <c r="D27" s="3">
        <v>20</v>
      </c>
    </row>
    <row r="28" spans="1:6">
      <c r="A28" s="3">
        <v>52</v>
      </c>
      <c r="B28" s="3">
        <v>65</v>
      </c>
      <c r="C28" s="3">
        <v>50</v>
      </c>
      <c r="D28" s="3">
        <v>20</v>
      </c>
    </row>
    <row r="29" spans="1:6">
      <c r="A29" s="3">
        <v>54</v>
      </c>
      <c r="B29" s="3">
        <v>65</v>
      </c>
      <c r="C29" s="3">
        <v>50</v>
      </c>
      <c r="D29" s="3">
        <v>20</v>
      </c>
    </row>
    <row r="30" spans="1:6">
      <c r="A30" s="3">
        <v>56</v>
      </c>
      <c r="B30" s="3">
        <v>65</v>
      </c>
      <c r="C30" s="3">
        <v>50</v>
      </c>
      <c r="D30" s="3">
        <v>20</v>
      </c>
    </row>
    <row r="31" spans="1:6">
      <c r="A31" s="3">
        <v>58</v>
      </c>
      <c r="B31" s="3">
        <v>63</v>
      </c>
      <c r="C31" s="3">
        <v>50</v>
      </c>
      <c r="D31" s="3">
        <v>20</v>
      </c>
    </row>
    <row r="32" spans="1:6">
      <c r="A32" s="3">
        <v>60</v>
      </c>
      <c r="B32" s="3">
        <v>62</v>
      </c>
      <c r="C32" s="3">
        <v>50</v>
      </c>
      <c r="D32" s="3">
        <v>20</v>
      </c>
      <c r="F32" t="s">
        <v>204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Z14" sqref="Z14"/>
    </sheetView>
  </sheetViews>
  <sheetFormatPr defaultRowHeight="16.2"/>
  <cols>
    <col min="1" max="1" width="5.44140625" bestFit="1" customWidth="1"/>
    <col min="2" max="2" width="3.44140625" bestFit="1" customWidth="1"/>
    <col min="3" max="3" width="4.44140625" bestFit="1" customWidth="1"/>
    <col min="4" max="19" width="3.109375" customWidth="1"/>
  </cols>
  <sheetData>
    <row r="1" spans="1:16" ht="15.75" customHeight="1">
      <c r="A1" s="2" t="s">
        <v>81</v>
      </c>
      <c r="B1" s="2" t="s">
        <v>83</v>
      </c>
      <c r="C1" s="2" t="s">
        <v>82</v>
      </c>
      <c r="D1" s="5"/>
      <c r="E1" s="5"/>
    </row>
    <row r="2" spans="1:16" ht="15.75" customHeight="1">
      <c r="A2" s="2" t="s">
        <v>75</v>
      </c>
      <c r="B2" s="2">
        <v>20</v>
      </c>
      <c r="C2" s="2">
        <v>4.5</v>
      </c>
      <c r="D2" s="5"/>
      <c r="E2" s="5"/>
    </row>
    <row r="3" spans="1:16" ht="18.75" customHeight="1">
      <c r="A3" s="2" t="s">
        <v>76</v>
      </c>
      <c r="B3" s="2">
        <v>14</v>
      </c>
      <c r="C3" s="2">
        <v>6</v>
      </c>
      <c r="D3" s="5"/>
      <c r="E3" s="5"/>
      <c r="F3" s="41"/>
      <c r="G3" s="41"/>
      <c r="H3" s="41"/>
      <c r="I3" s="41"/>
      <c r="J3" s="41"/>
      <c r="K3" s="41"/>
      <c r="L3" s="40"/>
      <c r="M3" s="40"/>
      <c r="N3" s="41"/>
    </row>
    <row r="4" spans="1:16" ht="18.75" customHeight="1">
      <c r="A4" s="2" t="s">
        <v>77</v>
      </c>
      <c r="B4" s="2">
        <v>15</v>
      </c>
      <c r="C4" s="2">
        <v>4</v>
      </c>
      <c r="D4" s="5"/>
      <c r="E4" s="5"/>
      <c r="F4" s="41"/>
      <c r="G4" s="41"/>
      <c r="H4" s="41"/>
      <c r="I4" s="41"/>
      <c r="J4" s="41"/>
      <c r="K4" s="41"/>
      <c r="L4" s="40"/>
      <c r="M4" s="40"/>
      <c r="N4" s="41"/>
    </row>
    <row r="5" spans="1:16" ht="18.75" customHeight="1">
      <c r="A5" s="2" t="s">
        <v>78</v>
      </c>
      <c r="B5" s="2">
        <v>13</v>
      </c>
      <c r="C5" s="2">
        <v>7</v>
      </c>
      <c r="D5" s="5"/>
      <c r="E5" s="5"/>
      <c r="F5" s="41"/>
      <c r="G5" s="41"/>
      <c r="H5" s="41"/>
      <c r="I5" s="41"/>
      <c r="J5" s="41"/>
      <c r="K5" s="41"/>
      <c r="L5" s="40"/>
      <c r="M5" s="40"/>
      <c r="N5" s="41"/>
    </row>
    <row r="6" spans="1:16" ht="18.75" customHeight="1">
      <c r="A6" s="2" t="s">
        <v>79</v>
      </c>
      <c r="B6" s="2">
        <v>15</v>
      </c>
      <c r="C6" s="2">
        <v>9</v>
      </c>
      <c r="D6" s="5"/>
      <c r="E6" s="5"/>
      <c r="F6" s="41"/>
      <c r="G6" s="40"/>
      <c r="H6" s="40"/>
      <c r="I6" s="40"/>
      <c r="J6" s="40"/>
      <c r="K6" s="40"/>
      <c r="L6" s="23"/>
      <c r="M6" s="23"/>
      <c r="N6" s="40"/>
      <c r="O6" s="40"/>
      <c r="P6" s="40"/>
    </row>
    <row r="7" spans="1:16" ht="18.75" customHeight="1">
      <c r="A7" s="2" t="s">
        <v>80</v>
      </c>
      <c r="B7" s="2">
        <v>16</v>
      </c>
      <c r="C7" s="2">
        <v>6.5</v>
      </c>
      <c r="D7" s="5"/>
      <c r="E7" s="5"/>
      <c r="F7" s="41"/>
      <c r="G7" s="40"/>
      <c r="H7" s="40"/>
      <c r="I7" s="40"/>
      <c r="J7" s="40"/>
      <c r="K7" s="40"/>
      <c r="L7" s="23"/>
      <c r="M7" s="23"/>
      <c r="N7" s="40"/>
      <c r="O7" s="40"/>
      <c r="P7" s="40"/>
    </row>
    <row r="8" spans="1:16" ht="18.75" customHeight="1">
      <c r="F8" s="41"/>
      <c r="G8" s="41"/>
      <c r="H8" s="41"/>
      <c r="L8" s="40"/>
      <c r="M8" s="40"/>
    </row>
    <row r="9" spans="1:16" ht="18.75" customHeight="1">
      <c r="F9" s="41"/>
      <c r="G9" s="41"/>
      <c r="H9" s="41"/>
      <c r="L9" s="40"/>
      <c r="M9" s="40"/>
    </row>
    <row r="10" spans="1:16" ht="18.75" customHeight="1">
      <c r="F10" s="41"/>
      <c r="G10" s="41"/>
      <c r="H10" s="41"/>
      <c r="L10" s="40"/>
      <c r="M10" s="40"/>
    </row>
    <row r="11" spans="1:16" ht="18.75" customHeight="1">
      <c r="F11" s="41"/>
      <c r="G11" s="41"/>
      <c r="H11" s="41"/>
      <c r="L11" s="40"/>
      <c r="M11" s="40"/>
    </row>
    <row r="12" spans="1:16" ht="18.75" customHeight="1">
      <c r="L12" s="40"/>
      <c r="M12" s="40"/>
    </row>
    <row r="13" spans="1:16" ht="15.75" customHeight="1"/>
    <row r="14" spans="1:16" ht="15.75" customHeight="1"/>
    <row r="15" spans="1:16" ht="15.75" customHeight="1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視覺元素</vt:lpstr>
      <vt:lpstr>圓餅圖</vt:lpstr>
      <vt:lpstr>長條圖或折線圖</vt:lpstr>
      <vt:lpstr>圖例格線刻度</vt:lpstr>
      <vt:lpstr>橫條圖</vt:lpstr>
      <vt:lpstr>輔助數據作圖</vt:lpstr>
      <vt:lpstr>輔助背景-垂直</vt:lpstr>
      <vt:lpstr>輔助背景-水平</vt:lpstr>
      <vt:lpstr>輔助背景-用儲存格</vt:lpstr>
      <vt:lpstr>輔助線-誤差線</vt:lpstr>
      <vt:lpstr>輔助線與標記資料點</vt:lpstr>
      <vt:lpstr>日期序列</vt:lpstr>
      <vt:lpstr>時間序列</vt:lpstr>
      <vt:lpstr>組圖(1)</vt:lpstr>
      <vt:lpstr>組圖(2)</vt:lpstr>
      <vt:lpstr>瀑布圖</vt:lpstr>
      <vt:lpstr>作業(1)</vt:lpstr>
      <vt:lpstr>作業(2)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2020-04-16T00:55:54Z</cp:lastPrinted>
  <dcterms:created xsi:type="dcterms:W3CDTF">2020-04-15T02:46:47Z</dcterms:created>
  <dcterms:modified xsi:type="dcterms:W3CDTF">2020-04-19T05:48:15Z</dcterms:modified>
</cp:coreProperties>
</file>